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135" i="3" l="1"/>
  <c r="F1135" i="3"/>
  <c r="G1135" i="3"/>
  <c r="H1135" i="3"/>
  <c r="I1135" i="3"/>
  <c r="L1135" i="3" s="1"/>
  <c r="J1135" i="3"/>
  <c r="K1135" i="3"/>
  <c r="O1135" i="3"/>
  <c r="AA1135" i="3"/>
  <c r="AE1135" i="3"/>
  <c r="AQ1135" i="3"/>
  <c r="AU1135" i="3"/>
  <c r="BG1135" i="3"/>
  <c r="E1136" i="3"/>
  <c r="K1136" i="3" s="1"/>
  <c r="Y1136" i="3" s="1"/>
  <c r="F1136" i="3"/>
  <c r="G1136" i="3"/>
  <c r="H1136" i="3"/>
  <c r="I1136" i="3"/>
  <c r="L1136" i="3" s="1"/>
  <c r="J1136" i="3"/>
  <c r="M1136" i="3"/>
  <c r="Q1136" i="3"/>
  <c r="U1136" i="3"/>
  <c r="AC1136" i="3"/>
  <c r="AG1136" i="3"/>
  <c r="AK1136" i="3"/>
  <c r="AS1136" i="3"/>
  <c r="AW1136" i="3"/>
  <c r="BA1136" i="3"/>
  <c r="BI1136" i="3"/>
  <c r="E1137" i="3"/>
  <c r="F1137" i="3"/>
  <c r="G1137" i="3"/>
  <c r="H1137" i="3"/>
  <c r="I1137" i="3"/>
  <c r="L1137" i="3" s="1"/>
  <c r="J1137" i="3"/>
  <c r="K1137" i="3"/>
  <c r="O1137" i="3"/>
  <c r="AA1137" i="3"/>
  <c r="AE1137" i="3"/>
  <c r="AQ1137" i="3"/>
  <c r="AU1137" i="3"/>
  <c r="BG1137" i="3"/>
  <c r="E1138" i="3"/>
  <c r="K1138" i="3" s="1"/>
  <c r="Y1138" i="3" s="1"/>
  <c r="F1138" i="3"/>
  <c r="G1138" i="3"/>
  <c r="H1138" i="3"/>
  <c r="I1138" i="3"/>
  <c r="L1138" i="3" s="1"/>
  <c r="J1138" i="3"/>
  <c r="M1138" i="3"/>
  <c r="Q1138" i="3"/>
  <c r="U1138" i="3"/>
  <c r="AC1138" i="3"/>
  <c r="AG1138" i="3"/>
  <c r="AK1138" i="3"/>
  <c r="AS1138" i="3"/>
  <c r="AW1138" i="3"/>
  <c r="BA1138" i="3"/>
  <c r="BI1138" i="3"/>
  <c r="E1139" i="3"/>
  <c r="F1139" i="3"/>
  <c r="G1139" i="3"/>
  <c r="H1139" i="3"/>
  <c r="I1139" i="3"/>
  <c r="L1139" i="3" s="1"/>
  <c r="J1139" i="3"/>
  <c r="K1139" i="3"/>
  <c r="O1139" i="3"/>
  <c r="AA1139" i="3"/>
  <c r="AE1139" i="3"/>
  <c r="AQ1139" i="3"/>
  <c r="AU1139" i="3"/>
  <c r="BG1139" i="3"/>
  <c r="E1140" i="3"/>
  <c r="K1140" i="3" s="1"/>
  <c r="Y1140" i="3" s="1"/>
  <c r="F1140" i="3"/>
  <c r="G1140" i="3"/>
  <c r="H1140" i="3"/>
  <c r="I1140" i="3"/>
  <c r="L1140" i="3" s="1"/>
  <c r="J1140" i="3"/>
  <c r="M1140" i="3"/>
  <c r="Q1140" i="3"/>
  <c r="U1140" i="3"/>
  <c r="AC1140" i="3"/>
  <c r="AG1140" i="3"/>
  <c r="AK1140" i="3"/>
  <c r="AS1140" i="3"/>
  <c r="AW1140" i="3"/>
  <c r="BA1140" i="3"/>
  <c r="BI1140" i="3"/>
  <c r="E1141" i="3"/>
  <c r="F1141" i="3"/>
  <c r="G1141" i="3"/>
  <c r="H1141" i="3"/>
  <c r="I1141" i="3"/>
  <c r="L1141" i="3" s="1"/>
  <c r="J1141" i="3"/>
  <c r="K1141" i="3"/>
  <c r="N1141" i="3" s="1"/>
  <c r="M1141" i="3"/>
  <c r="P1141" i="3"/>
  <c r="Q1141" i="3"/>
  <c r="T1141" i="3"/>
  <c r="U1141" i="3"/>
  <c r="X1141" i="3"/>
  <c r="Y1141" i="3"/>
  <c r="AB1141" i="3"/>
  <c r="AC1141" i="3"/>
  <c r="AF1141" i="3"/>
  <c r="AG1141" i="3"/>
  <c r="AJ1141" i="3"/>
  <c r="AK1141" i="3"/>
  <c r="AN1141" i="3"/>
  <c r="AO1141" i="3"/>
  <c r="AR1141" i="3"/>
  <c r="AS1141" i="3"/>
  <c r="AV1141" i="3"/>
  <c r="AW1141" i="3"/>
  <c r="AZ1141" i="3"/>
  <c r="BA1141" i="3"/>
  <c r="BD1141" i="3"/>
  <c r="BE1141" i="3"/>
  <c r="BH1141" i="3"/>
  <c r="BI1141" i="3"/>
  <c r="E1142" i="3"/>
  <c r="F1142" i="3"/>
  <c r="K1142" i="3" s="1"/>
  <c r="G1142" i="3"/>
  <c r="H1142" i="3"/>
  <c r="I1142" i="3"/>
  <c r="J1142" i="3"/>
  <c r="L1142" i="3" s="1"/>
  <c r="O1142" i="3"/>
  <c r="W1142" i="3"/>
  <c r="AE1142" i="3"/>
  <c r="AM1142" i="3"/>
  <c r="AU1142" i="3"/>
  <c r="BC1142" i="3"/>
  <c r="E1143" i="3"/>
  <c r="F1143" i="3"/>
  <c r="G1143" i="3"/>
  <c r="H1143" i="3"/>
  <c r="I1143" i="3"/>
  <c r="J1143" i="3"/>
  <c r="L1143" i="3" s="1"/>
  <c r="E1144" i="3"/>
  <c r="F1144" i="3"/>
  <c r="K1144" i="3" s="1"/>
  <c r="G1144" i="3"/>
  <c r="H1144" i="3"/>
  <c r="I1144" i="3"/>
  <c r="J1144" i="3"/>
  <c r="L1144" i="3" s="1"/>
  <c r="O1144" i="3"/>
  <c r="AE1144" i="3"/>
  <c r="AJ1144" i="3"/>
  <c r="AZ1144" i="3"/>
  <c r="BF1144" i="3"/>
  <c r="E1145" i="3"/>
  <c r="F1145" i="3"/>
  <c r="G1145" i="3"/>
  <c r="H1145" i="3"/>
  <c r="I1145" i="3"/>
  <c r="J1145" i="3"/>
  <c r="E1146" i="3"/>
  <c r="F1146" i="3"/>
  <c r="G1146" i="3"/>
  <c r="H1146" i="3"/>
  <c r="I1146" i="3"/>
  <c r="J1146" i="3"/>
  <c r="K1146" i="3"/>
  <c r="L1146" i="3"/>
  <c r="P1146" i="3"/>
  <c r="T1146" i="3"/>
  <c r="AB1146" i="3"/>
  <c r="AF1146" i="3"/>
  <c r="AJ1146" i="3"/>
  <c r="AR1146" i="3"/>
  <c r="AV1146" i="3"/>
  <c r="AZ1146" i="3"/>
  <c r="BH1146" i="3"/>
  <c r="E1147" i="3"/>
  <c r="F1147" i="3"/>
  <c r="K1147" i="3" s="1"/>
  <c r="N1147" i="3" s="1"/>
  <c r="G1147" i="3"/>
  <c r="H1147" i="3"/>
  <c r="I1147" i="3"/>
  <c r="J1147" i="3"/>
  <c r="L1147" i="3" s="1"/>
  <c r="R1147" i="3"/>
  <c r="V1147" i="3"/>
  <c r="Z1147" i="3"/>
  <c r="AH1147" i="3"/>
  <c r="AL1147" i="3"/>
  <c r="AP1147" i="3"/>
  <c r="AX1147" i="3"/>
  <c r="BB1147" i="3"/>
  <c r="BF1147" i="3"/>
  <c r="E1148" i="3"/>
  <c r="F1148" i="3"/>
  <c r="K1148" i="3" s="1"/>
  <c r="G1148" i="3"/>
  <c r="H1148" i="3"/>
  <c r="L1148" i="3" s="1"/>
  <c r="I1148" i="3"/>
  <c r="J1148" i="3"/>
  <c r="T1148" i="3"/>
  <c r="AJ1148" i="3"/>
  <c r="AZ1148" i="3"/>
  <c r="E1149" i="3"/>
  <c r="F1149" i="3"/>
  <c r="K1149" i="3" s="1"/>
  <c r="G1149" i="3"/>
  <c r="H1149" i="3"/>
  <c r="I1149" i="3"/>
  <c r="J1149" i="3"/>
  <c r="L1149" i="3" s="1"/>
  <c r="E1150" i="3"/>
  <c r="F1150" i="3"/>
  <c r="G1150" i="3"/>
  <c r="H1150" i="3"/>
  <c r="I1150" i="3"/>
  <c r="J1150" i="3"/>
  <c r="K1150" i="3"/>
  <c r="L1150" i="3"/>
  <c r="P1150" i="3" s="1"/>
  <c r="T1150" i="3"/>
  <c r="AB1150" i="3"/>
  <c r="AJ1150" i="3"/>
  <c r="AR1150" i="3"/>
  <c r="AZ1150" i="3"/>
  <c r="BH1150" i="3"/>
  <c r="E1151" i="3"/>
  <c r="K1151" i="3" s="1"/>
  <c r="F1151" i="3"/>
  <c r="G1151" i="3"/>
  <c r="H1151" i="3"/>
  <c r="I1151" i="3"/>
  <c r="L1151" i="3" s="1"/>
  <c r="J1151" i="3"/>
  <c r="V1151" i="3"/>
  <c r="BB1151" i="3"/>
  <c r="E1152" i="3"/>
  <c r="F1152" i="3"/>
  <c r="G1152" i="3"/>
  <c r="H1152" i="3"/>
  <c r="I1152" i="3"/>
  <c r="J1152" i="3"/>
  <c r="K1152" i="3"/>
  <c r="M1152" i="3" s="1"/>
  <c r="L1152" i="3"/>
  <c r="P1152" i="3"/>
  <c r="T1152" i="3"/>
  <c r="X1152" i="3"/>
  <c r="AB1152" i="3"/>
  <c r="AF1152" i="3"/>
  <c r="AJ1152" i="3"/>
  <c r="AN1152" i="3"/>
  <c r="AR1152" i="3"/>
  <c r="AV1152" i="3"/>
  <c r="AZ1152" i="3"/>
  <c r="BD1152" i="3"/>
  <c r="BH1152" i="3"/>
  <c r="E1153" i="3"/>
  <c r="F1153" i="3"/>
  <c r="G1153" i="3"/>
  <c r="H1153" i="3"/>
  <c r="I1153" i="3"/>
  <c r="J1153" i="3"/>
  <c r="E1154" i="3"/>
  <c r="F1154" i="3"/>
  <c r="G1154" i="3"/>
  <c r="H1154" i="3"/>
  <c r="I1154" i="3"/>
  <c r="J1154" i="3"/>
  <c r="K1154" i="3"/>
  <c r="L1154" i="3"/>
  <c r="AB1154" i="3" s="1"/>
  <c r="AU1154" i="3"/>
  <c r="BC1154" i="3"/>
  <c r="E1155" i="3"/>
  <c r="K1155" i="3" s="1"/>
  <c r="F1155" i="3"/>
  <c r="G1155" i="3"/>
  <c r="H1155" i="3"/>
  <c r="I1155" i="3"/>
  <c r="J1155" i="3"/>
  <c r="E1156" i="3"/>
  <c r="F1156" i="3"/>
  <c r="G1156" i="3"/>
  <c r="H1156" i="3"/>
  <c r="I1156" i="3"/>
  <c r="J1156" i="3"/>
  <c r="K1156" i="3"/>
  <c r="L1156" i="3"/>
  <c r="P1156" i="3" s="1"/>
  <c r="M1156" i="3"/>
  <c r="Q1156" i="3"/>
  <c r="S1156" i="3"/>
  <c r="W1156" i="3"/>
  <c r="X1156" i="3"/>
  <c r="AA1156" i="3"/>
  <c r="AB1156" i="3"/>
  <c r="AC1156" i="3"/>
  <c r="AF1156" i="3"/>
  <c r="AG1156" i="3"/>
  <c r="AI1156" i="3"/>
  <c r="AK1156" i="3"/>
  <c r="AM1156" i="3"/>
  <c r="AN1156" i="3"/>
  <c r="AQ1156" i="3"/>
  <c r="AR1156" i="3"/>
  <c r="AS1156" i="3"/>
  <c r="AV1156" i="3"/>
  <c r="AW1156" i="3"/>
  <c r="AY1156" i="3"/>
  <c r="BA1156" i="3"/>
  <c r="BC1156" i="3"/>
  <c r="BD1156" i="3"/>
  <c r="BG1156" i="3"/>
  <c r="BH1156" i="3"/>
  <c r="BI1156" i="3"/>
  <c r="E1157" i="3"/>
  <c r="K1157" i="3" s="1"/>
  <c r="AD1157" i="3" s="1"/>
  <c r="F1157" i="3"/>
  <c r="G1157" i="3"/>
  <c r="H1157" i="3"/>
  <c r="I1157" i="3"/>
  <c r="L1157" i="3" s="1"/>
  <c r="S1157" i="3" s="1"/>
  <c r="J1157" i="3"/>
  <c r="N1157" i="3"/>
  <c r="Y1157" i="3"/>
  <c r="AI1157" i="3"/>
  <c r="AT1157" i="3"/>
  <c r="BE1157" i="3"/>
  <c r="E1158" i="3"/>
  <c r="K1158" i="3" s="1"/>
  <c r="AC1158" i="3" s="1"/>
  <c r="F1158" i="3"/>
  <c r="G1158" i="3"/>
  <c r="H1158" i="3"/>
  <c r="I1158" i="3"/>
  <c r="L1158" i="3" s="1"/>
  <c r="J1158" i="3"/>
  <c r="M1158" i="3"/>
  <c r="X1158" i="3"/>
  <c r="AI1158" i="3"/>
  <c r="AS1158" i="3"/>
  <c r="BD1158" i="3"/>
  <c r="E1159" i="3"/>
  <c r="K1159" i="3" s="1"/>
  <c r="Y1159" i="3" s="1"/>
  <c r="F1159" i="3"/>
  <c r="G1159" i="3"/>
  <c r="H1159" i="3"/>
  <c r="I1159" i="3"/>
  <c r="L1159" i="3" s="1"/>
  <c r="J1159" i="3"/>
  <c r="M1159" i="3"/>
  <c r="U1159" i="3"/>
  <c r="AC1159" i="3"/>
  <c r="AK1159" i="3"/>
  <c r="AS1159" i="3"/>
  <c r="BA1159" i="3"/>
  <c r="BI1159" i="3"/>
  <c r="E1160" i="3"/>
  <c r="F1160" i="3"/>
  <c r="G1160" i="3"/>
  <c r="H1160" i="3"/>
  <c r="I1160" i="3"/>
  <c r="L1160" i="3" s="1"/>
  <c r="J1160" i="3"/>
  <c r="K1160" i="3"/>
  <c r="E1161" i="3"/>
  <c r="K1161" i="3" s="1"/>
  <c r="Y1161" i="3" s="1"/>
  <c r="F1161" i="3"/>
  <c r="G1161" i="3"/>
  <c r="H1161" i="3"/>
  <c r="I1161" i="3"/>
  <c r="L1161" i="3" s="1"/>
  <c r="J1161" i="3"/>
  <c r="M1161" i="3"/>
  <c r="U1161" i="3"/>
  <c r="AC1161" i="3"/>
  <c r="AK1161" i="3"/>
  <c r="AS1161" i="3"/>
  <c r="BA1161" i="3"/>
  <c r="BI1161" i="3"/>
  <c r="E1162" i="3"/>
  <c r="F1162" i="3"/>
  <c r="G1162" i="3"/>
  <c r="H1162" i="3"/>
  <c r="I1162" i="3"/>
  <c r="L1162" i="3" s="1"/>
  <c r="J1162" i="3"/>
  <c r="K1162" i="3"/>
  <c r="AA1162" i="3"/>
  <c r="E1163" i="3"/>
  <c r="K1163" i="3" s="1"/>
  <c r="Y1163" i="3" s="1"/>
  <c r="F1163" i="3"/>
  <c r="G1163" i="3"/>
  <c r="H1163" i="3"/>
  <c r="I1163" i="3"/>
  <c r="L1163" i="3" s="1"/>
  <c r="J1163" i="3"/>
  <c r="M1163" i="3"/>
  <c r="U1163" i="3"/>
  <c r="AC1163" i="3"/>
  <c r="AK1163" i="3"/>
  <c r="AS1163" i="3"/>
  <c r="BA1163" i="3"/>
  <c r="BI1163" i="3"/>
  <c r="E1164" i="3"/>
  <c r="F1164" i="3"/>
  <c r="G1164" i="3"/>
  <c r="H1164" i="3"/>
  <c r="I1164" i="3"/>
  <c r="L1164" i="3" s="1"/>
  <c r="J1164" i="3"/>
  <c r="K1164" i="3"/>
  <c r="AA1164" i="3"/>
  <c r="AQ1164" i="3"/>
  <c r="E1165" i="3"/>
  <c r="K1165" i="3" s="1"/>
  <c r="F1165" i="3"/>
  <c r="G1165" i="3"/>
  <c r="H1165" i="3"/>
  <c r="I1165" i="3"/>
  <c r="L1165" i="3" s="1"/>
  <c r="U1165" i="3" s="1"/>
  <c r="J1165" i="3"/>
  <c r="M1165" i="3"/>
  <c r="AC1165" i="3"/>
  <c r="AK1165" i="3"/>
  <c r="AS1165" i="3"/>
  <c r="BI1165" i="3"/>
  <c r="E1166" i="3"/>
  <c r="F1166" i="3"/>
  <c r="G1166" i="3"/>
  <c r="H1166" i="3"/>
  <c r="I1166" i="3"/>
  <c r="L1166" i="3" s="1"/>
  <c r="V1166" i="3" s="1"/>
  <c r="J1166" i="3"/>
  <c r="K1166" i="3"/>
  <c r="Q1166" i="3"/>
  <c r="S1166" i="3"/>
  <c r="AA1166" i="3"/>
  <c r="AD1166" i="3"/>
  <c r="AL1166" i="3"/>
  <c r="AO1166" i="3"/>
  <c r="AW1166" i="3"/>
  <c r="AY1166" i="3"/>
  <c r="BF1166" i="3"/>
  <c r="BH1166" i="3"/>
  <c r="E1167" i="3"/>
  <c r="K1167" i="3" s="1"/>
  <c r="F1167" i="3"/>
  <c r="G1167" i="3"/>
  <c r="H1167" i="3"/>
  <c r="L1167" i="3" s="1"/>
  <c r="I1167" i="3"/>
  <c r="J1167" i="3"/>
  <c r="AF1167" i="3"/>
  <c r="AN1167" i="3"/>
  <c r="E1168" i="3"/>
  <c r="F1168" i="3"/>
  <c r="K1168" i="3" s="1"/>
  <c r="G1168" i="3"/>
  <c r="H1168" i="3"/>
  <c r="I1168" i="3"/>
  <c r="J1168" i="3"/>
  <c r="L1168" i="3"/>
  <c r="T1168" i="3"/>
  <c r="AB1168" i="3"/>
  <c r="AR1168" i="3"/>
  <c r="AZ1168" i="3"/>
  <c r="BH1168" i="3"/>
  <c r="E1169" i="3"/>
  <c r="K1169" i="3" s="1"/>
  <c r="F1169" i="3"/>
  <c r="G1169" i="3"/>
  <c r="H1169" i="3"/>
  <c r="L1169" i="3" s="1"/>
  <c r="I1169" i="3"/>
  <c r="J1169" i="3"/>
  <c r="X1169" i="3"/>
  <c r="BD1169" i="3"/>
  <c r="E1170" i="3"/>
  <c r="F1170" i="3"/>
  <c r="K1170" i="3" s="1"/>
  <c r="G1170" i="3"/>
  <c r="H1170" i="3"/>
  <c r="I1170" i="3"/>
  <c r="J1170" i="3"/>
  <c r="L1170" i="3"/>
  <c r="E1171" i="3"/>
  <c r="K1171" i="3" s="1"/>
  <c r="F1171" i="3"/>
  <c r="G1171" i="3"/>
  <c r="H1171" i="3"/>
  <c r="L1171" i="3" s="1"/>
  <c r="I1171" i="3"/>
  <c r="J1171" i="3"/>
  <c r="V1171" i="3"/>
  <c r="X1171" i="3"/>
  <c r="AL1171" i="3"/>
  <c r="AN1171" i="3"/>
  <c r="BB1171" i="3"/>
  <c r="BD1171" i="3"/>
  <c r="E1172" i="3"/>
  <c r="F1172" i="3"/>
  <c r="K1172" i="3" s="1"/>
  <c r="G1172" i="3"/>
  <c r="H1172" i="3"/>
  <c r="I1172" i="3"/>
  <c r="J1172" i="3"/>
  <c r="L1172" i="3" s="1"/>
  <c r="T1172" i="3"/>
  <c r="AZ1172" i="3"/>
  <c r="E1173" i="3"/>
  <c r="F1173" i="3"/>
  <c r="G1173" i="3"/>
  <c r="H1173" i="3"/>
  <c r="I1173" i="3"/>
  <c r="J1173" i="3"/>
  <c r="E1174" i="3"/>
  <c r="F1174" i="3"/>
  <c r="G1174" i="3"/>
  <c r="H1174" i="3"/>
  <c r="I1174" i="3"/>
  <c r="J1174" i="3"/>
  <c r="K1174" i="3"/>
  <c r="L1174" i="3"/>
  <c r="AP1174" i="3" s="1"/>
  <c r="E1175" i="3"/>
  <c r="F1175" i="3"/>
  <c r="G1175" i="3"/>
  <c r="H1175" i="3"/>
  <c r="L1175" i="3" s="1"/>
  <c r="I1175" i="3"/>
  <c r="J1175" i="3"/>
  <c r="E1176" i="3"/>
  <c r="F1176" i="3"/>
  <c r="G1176" i="3"/>
  <c r="H1176" i="3"/>
  <c r="I1176" i="3"/>
  <c r="J1176" i="3"/>
  <c r="K1176" i="3"/>
  <c r="L1176" i="3"/>
  <c r="S1176" i="3" s="1"/>
  <c r="X1176" i="3"/>
  <c r="AC1176" i="3"/>
  <c r="AI1176" i="3"/>
  <c r="AS1176" i="3"/>
  <c r="AY1176" i="3"/>
  <c r="BD1176" i="3"/>
  <c r="E1177" i="3"/>
  <c r="K1177" i="3" s="1"/>
  <c r="F1177" i="3"/>
  <c r="G1177" i="3"/>
  <c r="H1177" i="3"/>
  <c r="I1177" i="3"/>
  <c r="L1177" i="3" s="1"/>
  <c r="J1177" i="3"/>
  <c r="Y1177" i="3"/>
  <c r="AD1177" i="3"/>
  <c r="AT1177" i="3"/>
  <c r="AY1177" i="3"/>
  <c r="E1178" i="3"/>
  <c r="K1178" i="3" s="1"/>
  <c r="F1178" i="3"/>
  <c r="G1178" i="3"/>
  <c r="H1178" i="3"/>
  <c r="I1178" i="3"/>
  <c r="L1178" i="3" s="1"/>
  <c r="J1178" i="3"/>
  <c r="X1178" i="3"/>
  <c r="AC1178" i="3"/>
  <c r="AS1178" i="3"/>
  <c r="AY1178" i="3"/>
  <c r="E1179" i="3"/>
  <c r="K1179" i="3" s="1"/>
  <c r="F1179" i="3"/>
  <c r="G1179" i="3"/>
  <c r="H1179" i="3"/>
  <c r="I1179" i="3"/>
  <c r="L1179" i="3" s="1"/>
  <c r="J1179" i="3"/>
  <c r="Y1179" i="3"/>
  <c r="AD1179" i="3"/>
  <c r="AT1179" i="3"/>
  <c r="AY1179" i="3"/>
  <c r="E1180" i="3"/>
  <c r="K1180" i="3" s="1"/>
  <c r="F1180" i="3"/>
  <c r="G1180" i="3"/>
  <c r="H1180" i="3"/>
  <c r="I1180" i="3"/>
  <c r="L1180" i="3" s="1"/>
  <c r="J1180" i="3"/>
  <c r="X1180" i="3"/>
  <c r="AC1180" i="3"/>
  <c r="AS1180" i="3"/>
  <c r="AY1180" i="3"/>
  <c r="E1181" i="3"/>
  <c r="K1181" i="3" s="1"/>
  <c r="F1181" i="3"/>
  <c r="G1181" i="3"/>
  <c r="H1181" i="3"/>
  <c r="I1181" i="3"/>
  <c r="L1181" i="3" s="1"/>
  <c r="J1181" i="3"/>
  <c r="Y1181" i="3"/>
  <c r="AD1181" i="3"/>
  <c r="AT1181" i="3"/>
  <c r="AY1181" i="3"/>
  <c r="E1182" i="3"/>
  <c r="K1182" i="3" s="1"/>
  <c r="F1182" i="3"/>
  <c r="G1182" i="3"/>
  <c r="H1182" i="3"/>
  <c r="I1182" i="3"/>
  <c r="L1182" i="3" s="1"/>
  <c r="J1182" i="3"/>
  <c r="X1182" i="3"/>
  <c r="AC1182" i="3"/>
  <c r="AO1182" i="3"/>
  <c r="AS1182" i="3"/>
  <c r="BE1182" i="3"/>
  <c r="BI1182" i="3"/>
  <c r="E1183" i="3"/>
  <c r="F1183" i="3"/>
  <c r="G1183" i="3"/>
  <c r="H1183" i="3"/>
  <c r="I1183" i="3"/>
  <c r="L1183" i="3" s="1"/>
  <c r="J1183" i="3"/>
  <c r="K1183" i="3"/>
  <c r="AA1183" i="3" s="1"/>
  <c r="BG1183" i="3"/>
  <c r="E1184" i="3"/>
  <c r="K1184" i="3" s="1"/>
  <c r="F1184" i="3"/>
  <c r="G1184" i="3"/>
  <c r="H1184" i="3"/>
  <c r="I1184" i="3"/>
  <c r="L1184" i="3" s="1"/>
  <c r="J1184" i="3"/>
  <c r="M1184" i="3"/>
  <c r="Q1184" i="3"/>
  <c r="U1184" i="3"/>
  <c r="Y1184" i="3"/>
  <c r="AC1184" i="3"/>
  <c r="AG1184" i="3"/>
  <c r="AK1184" i="3"/>
  <c r="AO1184" i="3"/>
  <c r="AS1184" i="3"/>
  <c r="AW1184" i="3"/>
  <c r="BA1184" i="3"/>
  <c r="BE1184" i="3"/>
  <c r="BI1184" i="3"/>
  <c r="E1185" i="3"/>
  <c r="F1185" i="3"/>
  <c r="G1185" i="3"/>
  <c r="H1185" i="3"/>
  <c r="I1185" i="3"/>
  <c r="L1185" i="3" s="1"/>
  <c r="J1185" i="3"/>
  <c r="K1185" i="3"/>
  <c r="AA1185" i="3" s="1"/>
  <c r="AQ1185" i="3"/>
  <c r="BG1185" i="3"/>
  <c r="E1186" i="3"/>
  <c r="K1186" i="3" s="1"/>
  <c r="F1186" i="3"/>
  <c r="G1186" i="3"/>
  <c r="H1186" i="3"/>
  <c r="I1186" i="3"/>
  <c r="L1186" i="3" s="1"/>
  <c r="J1186" i="3"/>
  <c r="M1186" i="3"/>
  <c r="Q1186" i="3"/>
  <c r="U1186" i="3"/>
  <c r="Y1186" i="3"/>
  <c r="AC1186" i="3"/>
  <c r="AG1186" i="3"/>
  <c r="AK1186" i="3"/>
  <c r="AO1186" i="3"/>
  <c r="AS1186" i="3"/>
  <c r="AW1186" i="3"/>
  <c r="BA1186" i="3"/>
  <c r="BE1186" i="3"/>
  <c r="BI1186" i="3"/>
  <c r="E1187" i="3"/>
  <c r="F1187" i="3"/>
  <c r="G1187" i="3"/>
  <c r="H1187" i="3"/>
  <c r="I1187" i="3"/>
  <c r="L1187" i="3" s="1"/>
  <c r="J1187" i="3"/>
  <c r="K1187" i="3"/>
  <c r="AA1187" i="3"/>
  <c r="AQ1187" i="3"/>
  <c r="BG1187" i="3"/>
  <c r="E1188" i="3"/>
  <c r="K1188" i="3" s="1"/>
  <c r="F1188" i="3"/>
  <c r="G1188" i="3"/>
  <c r="H1188" i="3"/>
  <c r="I1188" i="3"/>
  <c r="L1188" i="3" s="1"/>
  <c r="J1188" i="3"/>
  <c r="M1188" i="3"/>
  <c r="Q1188" i="3"/>
  <c r="U1188" i="3"/>
  <c r="Y1188" i="3"/>
  <c r="AC1188" i="3"/>
  <c r="AG1188" i="3"/>
  <c r="AK1188" i="3"/>
  <c r="AO1188" i="3"/>
  <c r="AS1188" i="3"/>
  <c r="AU1188" i="3"/>
  <c r="AW1188" i="3"/>
  <c r="AY1188" i="3"/>
  <c r="BA1188" i="3"/>
  <c r="BC1188" i="3"/>
  <c r="BE1188" i="3"/>
  <c r="BG1188" i="3"/>
  <c r="BI1188" i="3"/>
  <c r="E1189" i="3"/>
  <c r="K1189" i="3" s="1"/>
  <c r="AO1189" i="3" s="1"/>
  <c r="F1189" i="3"/>
  <c r="G1189" i="3"/>
  <c r="H1189" i="3"/>
  <c r="I1189" i="3"/>
  <c r="L1189" i="3" s="1"/>
  <c r="J1189" i="3"/>
  <c r="Q1189" i="3"/>
  <c r="Y1189" i="3"/>
  <c r="AG1189" i="3"/>
  <c r="AW1189" i="3"/>
  <c r="BE1189" i="3"/>
  <c r="E1190" i="3"/>
  <c r="F1190" i="3"/>
  <c r="G1190" i="3"/>
  <c r="H1190" i="3"/>
  <c r="I1190" i="3"/>
  <c r="L1190" i="3" s="1"/>
  <c r="J1190" i="3"/>
  <c r="K1190" i="3"/>
  <c r="M1190" i="3"/>
  <c r="S1190" i="3"/>
  <c r="U1190" i="3"/>
  <c r="AA1190" i="3"/>
  <c r="AC1190" i="3"/>
  <c r="AI1190" i="3"/>
  <c r="AK1190" i="3"/>
  <c r="AQ1190" i="3"/>
  <c r="AS1190" i="3"/>
  <c r="AY1190" i="3"/>
  <c r="BA1190" i="3"/>
  <c r="BG1190" i="3"/>
  <c r="BI1190" i="3"/>
  <c r="E1191" i="3"/>
  <c r="K1191" i="3" s="1"/>
  <c r="F1191" i="3"/>
  <c r="G1191" i="3"/>
  <c r="H1191" i="3"/>
  <c r="I1191" i="3"/>
  <c r="L1191" i="3" s="1"/>
  <c r="J1191" i="3"/>
  <c r="Q1191" i="3"/>
  <c r="Y1191" i="3"/>
  <c r="AG1191" i="3"/>
  <c r="AO1191" i="3"/>
  <c r="AW1191" i="3"/>
  <c r="BE1191" i="3"/>
  <c r="E1192" i="3"/>
  <c r="F1192" i="3"/>
  <c r="G1192" i="3"/>
  <c r="H1192" i="3"/>
  <c r="I1192" i="3"/>
  <c r="L1192" i="3" s="1"/>
  <c r="J1192" i="3"/>
  <c r="K1192" i="3"/>
  <c r="M1192" i="3"/>
  <c r="S1192" i="3"/>
  <c r="U1192" i="3"/>
  <c r="AA1192" i="3"/>
  <c r="AC1192" i="3"/>
  <c r="AI1192" i="3"/>
  <c r="AK1192" i="3"/>
  <c r="AQ1192" i="3"/>
  <c r="AS1192" i="3"/>
  <c r="AY1192" i="3"/>
  <c r="BA1192" i="3"/>
  <c r="BG1192" i="3"/>
  <c r="BI1192" i="3"/>
  <c r="E1193" i="3"/>
  <c r="K1193" i="3" s="1"/>
  <c r="F1193" i="3"/>
  <c r="G1193" i="3"/>
  <c r="H1193" i="3"/>
  <c r="I1193" i="3"/>
  <c r="L1193" i="3" s="1"/>
  <c r="J1193" i="3"/>
  <c r="AA1193" i="3"/>
  <c r="AW1193" i="3"/>
  <c r="E1194" i="3"/>
  <c r="F1194" i="3"/>
  <c r="G1194" i="3"/>
  <c r="H1194" i="3"/>
  <c r="I1194" i="3"/>
  <c r="J1194" i="3"/>
  <c r="K1194" i="3"/>
  <c r="AF1194" i="3" s="1"/>
  <c r="L1194" i="3"/>
  <c r="P1194" i="3"/>
  <c r="U1194" i="3"/>
  <c r="AA1194" i="3"/>
  <c r="AK1194" i="3"/>
  <c r="AQ1194" i="3"/>
  <c r="AV1194" i="3"/>
  <c r="BG1194" i="3"/>
  <c r="E1195" i="3"/>
  <c r="F1195" i="3"/>
  <c r="G1195" i="3"/>
  <c r="H1195" i="3"/>
  <c r="I1195" i="3"/>
  <c r="J1195" i="3"/>
  <c r="K1195" i="3"/>
  <c r="E1196" i="3"/>
  <c r="F1196" i="3"/>
  <c r="G1196" i="3"/>
  <c r="H1196" i="3"/>
  <c r="I1196" i="3"/>
  <c r="J1196" i="3"/>
  <c r="K1196" i="3"/>
  <c r="AF1196" i="3" s="1"/>
  <c r="L1196" i="3"/>
  <c r="U1196" i="3"/>
  <c r="AA1196" i="3"/>
  <c r="AQ1196" i="3"/>
  <c r="AV1196" i="3"/>
  <c r="E1197" i="3"/>
  <c r="F1197" i="3"/>
  <c r="G1197" i="3"/>
  <c r="H1197" i="3"/>
  <c r="I1197" i="3"/>
  <c r="J1197" i="3"/>
  <c r="K1197" i="3"/>
  <c r="E1198" i="3"/>
  <c r="F1198" i="3"/>
  <c r="G1198" i="3"/>
  <c r="H1198" i="3"/>
  <c r="I1198" i="3"/>
  <c r="J1198" i="3"/>
  <c r="K1198" i="3"/>
  <c r="L1198" i="3"/>
  <c r="AA1198" i="3"/>
  <c r="E1199" i="3"/>
  <c r="F1199" i="3"/>
  <c r="G1199" i="3"/>
  <c r="H1199" i="3"/>
  <c r="I1199" i="3"/>
  <c r="J1199" i="3"/>
  <c r="K1199" i="3"/>
  <c r="E1200" i="3"/>
  <c r="K1200" i="3" s="1"/>
  <c r="F1200" i="3"/>
  <c r="G1200" i="3"/>
  <c r="H1200" i="3"/>
  <c r="I1200" i="3"/>
  <c r="L1200" i="3" s="1"/>
  <c r="J1200" i="3"/>
  <c r="M1200" i="3"/>
  <c r="Q1200" i="3"/>
  <c r="U1200" i="3"/>
  <c r="Y1200" i="3"/>
  <c r="AC1200" i="3"/>
  <c r="AG1200" i="3"/>
  <c r="AK1200" i="3"/>
  <c r="AO1200" i="3"/>
  <c r="AS1200" i="3"/>
  <c r="AW1200" i="3"/>
  <c r="BA1200" i="3"/>
  <c r="BE1200" i="3"/>
  <c r="BI1200" i="3"/>
  <c r="E1201" i="3"/>
  <c r="F1201" i="3"/>
  <c r="G1201" i="3"/>
  <c r="H1201" i="3"/>
  <c r="I1201" i="3"/>
  <c r="L1201" i="3" s="1"/>
  <c r="J1201" i="3"/>
  <c r="K1201" i="3"/>
  <c r="O1201" i="3" s="1"/>
  <c r="W1201" i="3"/>
  <c r="AA1201" i="3"/>
  <c r="AM1201" i="3"/>
  <c r="AQ1201" i="3"/>
  <c r="BC1201" i="3"/>
  <c r="BG1201" i="3"/>
  <c r="E1202" i="3"/>
  <c r="K1202" i="3" s="1"/>
  <c r="F1202" i="3"/>
  <c r="G1202" i="3"/>
  <c r="H1202" i="3"/>
  <c r="I1202" i="3"/>
  <c r="L1202" i="3" s="1"/>
  <c r="Q1202" i="3" s="1"/>
  <c r="J1202" i="3"/>
  <c r="M1202" i="3"/>
  <c r="U1202" i="3"/>
  <c r="Y1202" i="3"/>
  <c r="AC1202" i="3"/>
  <c r="AK1202" i="3"/>
  <c r="AO1202" i="3"/>
  <c r="AS1202" i="3"/>
  <c r="BA1202" i="3"/>
  <c r="BE1202" i="3"/>
  <c r="BI1202" i="3"/>
  <c r="E1203" i="3"/>
  <c r="F1203" i="3"/>
  <c r="G1203" i="3"/>
  <c r="H1203" i="3"/>
  <c r="I1203" i="3"/>
  <c r="L1203" i="3" s="1"/>
  <c r="J1203" i="3"/>
  <c r="K1203" i="3"/>
  <c r="O1203" i="3" s="1"/>
  <c r="W1203" i="3"/>
  <c r="AA1203" i="3"/>
  <c r="AM1203" i="3"/>
  <c r="AQ1203" i="3"/>
  <c r="BC1203" i="3"/>
  <c r="BG1203" i="3"/>
  <c r="E1204" i="3"/>
  <c r="K1204" i="3" s="1"/>
  <c r="F1204" i="3"/>
  <c r="G1204" i="3"/>
  <c r="H1204" i="3"/>
  <c r="I1204" i="3"/>
  <c r="L1204" i="3" s="1"/>
  <c r="J1204" i="3"/>
  <c r="M1204" i="3"/>
  <c r="U1204" i="3"/>
  <c r="Y1204" i="3"/>
  <c r="AC1204" i="3"/>
  <c r="AK1204" i="3"/>
  <c r="AO1204" i="3"/>
  <c r="AS1204" i="3"/>
  <c r="BA1204" i="3"/>
  <c r="BE1204" i="3"/>
  <c r="BI1204" i="3"/>
  <c r="E1205" i="3"/>
  <c r="F1205" i="3"/>
  <c r="G1205" i="3"/>
  <c r="H1205" i="3"/>
  <c r="I1205" i="3"/>
  <c r="J1205" i="3"/>
  <c r="K1205" i="3"/>
  <c r="E1206" i="3"/>
  <c r="K1206" i="3" s="1"/>
  <c r="F1206" i="3"/>
  <c r="G1206" i="3"/>
  <c r="H1206" i="3"/>
  <c r="L1206" i="3" s="1"/>
  <c r="AC1206" i="3" s="1"/>
  <c r="I1206" i="3"/>
  <c r="J1206" i="3"/>
  <c r="U1206" i="3"/>
  <c r="AK1206" i="3"/>
  <c r="BA1206" i="3"/>
  <c r="E1207" i="3"/>
  <c r="F1207" i="3"/>
  <c r="K1207" i="3" s="1"/>
  <c r="G1207" i="3"/>
  <c r="H1207" i="3"/>
  <c r="I1207" i="3"/>
  <c r="J1207" i="3"/>
  <c r="E1208" i="3"/>
  <c r="K1208" i="3" s="1"/>
  <c r="F1208" i="3"/>
  <c r="G1208" i="3"/>
  <c r="H1208" i="3"/>
  <c r="L1208" i="3" s="1"/>
  <c r="I1208" i="3"/>
  <c r="J1208" i="3"/>
  <c r="U1208" i="3"/>
  <c r="BA1208" i="3"/>
  <c r="E1209" i="3"/>
  <c r="F1209" i="3"/>
  <c r="K1209" i="3" s="1"/>
  <c r="G1209" i="3"/>
  <c r="H1209" i="3"/>
  <c r="I1209" i="3"/>
  <c r="J1209" i="3"/>
  <c r="E1210" i="3"/>
  <c r="K1210" i="3" s="1"/>
  <c r="F1210" i="3"/>
  <c r="G1210" i="3"/>
  <c r="H1210" i="3"/>
  <c r="L1210" i="3" s="1"/>
  <c r="AC1210" i="3" s="1"/>
  <c r="I1210" i="3"/>
  <c r="J1210" i="3"/>
  <c r="U1210" i="3"/>
  <c r="AK1210" i="3"/>
  <c r="BA1210" i="3"/>
  <c r="E1211" i="3"/>
  <c r="F1211" i="3"/>
  <c r="K1211" i="3" s="1"/>
  <c r="G1211" i="3"/>
  <c r="H1211" i="3"/>
  <c r="I1211" i="3"/>
  <c r="J1211" i="3"/>
  <c r="E1212" i="3"/>
  <c r="K1212" i="3" s="1"/>
  <c r="F1212" i="3"/>
  <c r="G1212" i="3"/>
  <c r="H1212" i="3"/>
  <c r="L1212" i="3" s="1"/>
  <c r="I1212" i="3"/>
  <c r="J1212" i="3"/>
  <c r="U1212" i="3"/>
  <c r="BA1212" i="3"/>
  <c r="E1213" i="3"/>
  <c r="F1213" i="3"/>
  <c r="K1213" i="3" s="1"/>
  <c r="G1213" i="3"/>
  <c r="H1213" i="3"/>
  <c r="I1213" i="3"/>
  <c r="J1213" i="3"/>
  <c r="E1214" i="3"/>
  <c r="K1214" i="3" s="1"/>
  <c r="Q1214" i="3" s="1"/>
  <c r="F1214" i="3"/>
  <c r="G1214" i="3"/>
  <c r="H1214" i="3"/>
  <c r="L1214" i="3" s="1"/>
  <c r="I1214" i="3"/>
  <c r="J1214" i="3"/>
  <c r="U1214" i="3"/>
  <c r="AA1214" i="3"/>
  <c r="AF1214" i="3"/>
  <c r="AQ1214" i="3"/>
  <c r="AV1214" i="3"/>
  <c r="BA1214" i="3"/>
  <c r="E1215" i="3"/>
  <c r="F1215" i="3"/>
  <c r="G1215" i="3"/>
  <c r="H1215" i="3"/>
  <c r="I1215" i="3"/>
  <c r="J1215" i="3"/>
  <c r="K1215" i="3"/>
  <c r="L1215" i="3"/>
  <c r="O1215" i="3"/>
  <c r="S1215" i="3"/>
  <c r="W1215" i="3"/>
  <c r="AA1215" i="3"/>
  <c r="AE1215" i="3"/>
  <c r="AI1215" i="3"/>
  <c r="AM1215" i="3"/>
  <c r="AQ1215" i="3"/>
  <c r="AU1215" i="3"/>
  <c r="AY1215" i="3"/>
  <c r="BC1215" i="3"/>
  <c r="BG1215" i="3"/>
  <c r="E1216" i="3"/>
  <c r="K1216" i="3" s="1"/>
  <c r="F1216" i="3"/>
  <c r="G1216" i="3"/>
  <c r="H1216" i="3"/>
  <c r="I1216" i="3"/>
  <c r="L1216" i="3" s="1"/>
  <c r="J1216" i="3"/>
  <c r="U1216" i="3"/>
  <c r="AK1216" i="3"/>
  <c r="BA1216" i="3"/>
  <c r="E1217" i="3"/>
  <c r="F1217" i="3"/>
  <c r="G1217" i="3"/>
  <c r="H1217" i="3"/>
  <c r="I1217" i="3"/>
  <c r="J1217" i="3"/>
  <c r="K1217" i="3"/>
  <c r="AA1217" i="3" s="1"/>
  <c r="L1217" i="3"/>
  <c r="O1217" i="3"/>
  <c r="W1217" i="3"/>
  <c r="AE1217" i="3"/>
  <c r="AM1217" i="3"/>
  <c r="AU1217" i="3"/>
  <c r="BC1217" i="3"/>
  <c r="E1218" i="3"/>
  <c r="K1218" i="3" s="1"/>
  <c r="F1218" i="3"/>
  <c r="G1218" i="3"/>
  <c r="H1218" i="3"/>
  <c r="I1218" i="3"/>
  <c r="L1218" i="3" s="1"/>
  <c r="J1218" i="3"/>
  <c r="M1218" i="3"/>
  <c r="Q1218" i="3"/>
  <c r="U1218" i="3"/>
  <c r="Y1218" i="3"/>
  <c r="AC1218" i="3"/>
  <c r="AG1218" i="3"/>
  <c r="AK1218" i="3"/>
  <c r="AO1218" i="3"/>
  <c r="AS1218" i="3"/>
  <c r="AW1218" i="3"/>
  <c r="BA1218" i="3"/>
  <c r="BE1218" i="3"/>
  <c r="BI1218" i="3"/>
  <c r="E1219" i="3"/>
  <c r="F1219" i="3"/>
  <c r="G1219" i="3"/>
  <c r="H1219" i="3"/>
  <c r="I1219" i="3"/>
  <c r="J1219" i="3"/>
  <c r="K1219" i="3"/>
  <c r="L1219" i="3"/>
  <c r="W1219" i="3"/>
  <c r="AA1219" i="3"/>
  <c r="AM1219" i="3"/>
  <c r="AQ1219" i="3"/>
  <c r="BC1219" i="3"/>
  <c r="BG1219" i="3"/>
  <c r="E1220" i="3"/>
  <c r="K1220" i="3" s="1"/>
  <c r="Y1220" i="3" s="1"/>
  <c r="F1220" i="3"/>
  <c r="G1220" i="3"/>
  <c r="H1220" i="3"/>
  <c r="I1220" i="3"/>
  <c r="L1220" i="3" s="1"/>
  <c r="J1220" i="3"/>
  <c r="M1220" i="3"/>
  <c r="U1220" i="3"/>
  <c r="AC1220" i="3"/>
  <c r="AK1220" i="3"/>
  <c r="AS1220" i="3"/>
  <c r="BA1220" i="3"/>
  <c r="BI1220" i="3"/>
  <c r="E1221" i="3"/>
  <c r="F1221" i="3"/>
  <c r="G1221" i="3"/>
  <c r="K1221" i="3" s="1"/>
  <c r="H1221" i="3"/>
  <c r="I1221" i="3"/>
  <c r="J1221" i="3"/>
  <c r="L1221" i="3"/>
  <c r="E1222" i="3"/>
  <c r="K1222" i="3" s="1"/>
  <c r="F1222" i="3"/>
  <c r="G1222" i="3"/>
  <c r="H1222" i="3"/>
  <c r="I1222" i="3"/>
  <c r="L1222" i="3" s="1"/>
  <c r="J1222" i="3"/>
  <c r="Q1222" i="3"/>
  <c r="U1222" i="3"/>
  <c r="Y1222" i="3"/>
  <c r="AG1222" i="3"/>
  <c r="AK1222" i="3"/>
  <c r="AO1222" i="3"/>
  <c r="AW1222" i="3"/>
  <c r="BA1222" i="3"/>
  <c r="BE1222" i="3"/>
  <c r="E1223" i="3"/>
  <c r="F1223" i="3"/>
  <c r="G1223" i="3"/>
  <c r="H1223" i="3"/>
  <c r="I1223" i="3"/>
  <c r="J1223" i="3"/>
  <c r="K1223" i="3"/>
  <c r="L1223" i="3"/>
  <c r="O1223" i="3"/>
  <c r="S1223" i="3"/>
  <c r="W1223" i="3"/>
  <c r="AA1223" i="3"/>
  <c r="AE1223" i="3"/>
  <c r="AI1223" i="3"/>
  <c r="AM1223" i="3"/>
  <c r="AQ1223" i="3"/>
  <c r="AU1223" i="3"/>
  <c r="AY1223" i="3"/>
  <c r="BC1223" i="3"/>
  <c r="BG1223" i="3"/>
  <c r="E1224" i="3"/>
  <c r="K1224" i="3" s="1"/>
  <c r="F1224" i="3"/>
  <c r="G1224" i="3"/>
  <c r="H1224" i="3"/>
  <c r="I1224" i="3"/>
  <c r="L1224" i="3" s="1"/>
  <c r="J1224" i="3"/>
  <c r="E1225" i="3"/>
  <c r="F1225" i="3"/>
  <c r="G1225" i="3"/>
  <c r="H1225" i="3"/>
  <c r="I1225" i="3"/>
  <c r="J1225" i="3"/>
  <c r="K1225" i="3"/>
  <c r="AA1225" i="3" s="1"/>
  <c r="L1225" i="3"/>
  <c r="O1225" i="3"/>
  <c r="W1225" i="3"/>
  <c r="AE1225" i="3"/>
  <c r="AM1225" i="3"/>
  <c r="AU1225" i="3"/>
  <c r="BC1225" i="3"/>
  <c r="E1226" i="3"/>
  <c r="K1226" i="3" s="1"/>
  <c r="F1226" i="3"/>
  <c r="G1226" i="3"/>
  <c r="H1226" i="3"/>
  <c r="I1226" i="3"/>
  <c r="J1226" i="3"/>
  <c r="E1227" i="3"/>
  <c r="F1227" i="3"/>
  <c r="G1227" i="3"/>
  <c r="H1227" i="3"/>
  <c r="I1227" i="3"/>
  <c r="J1227" i="3"/>
  <c r="K1227" i="3"/>
  <c r="O1227" i="3" s="1"/>
  <c r="L1227" i="3"/>
  <c r="S1227" i="3" s="1"/>
  <c r="P1227" i="3"/>
  <c r="T1227" i="3"/>
  <c r="X1227" i="3"/>
  <c r="AB1227" i="3"/>
  <c r="AF1227" i="3"/>
  <c r="AJ1227" i="3"/>
  <c r="AN1227" i="3"/>
  <c r="AR1227" i="3"/>
  <c r="AV1227" i="3"/>
  <c r="AZ1227" i="3"/>
  <c r="BD1227" i="3"/>
  <c r="BH1227" i="3"/>
  <c r="E1228" i="3"/>
  <c r="F1228" i="3"/>
  <c r="G1228" i="3"/>
  <c r="H1228" i="3"/>
  <c r="I1228" i="3"/>
  <c r="J1228" i="3"/>
  <c r="E1229" i="3"/>
  <c r="F1229" i="3"/>
  <c r="G1229" i="3"/>
  <c r="H1229" i="3"/>
  <c r="I1229" i="3"/>
  <c r="J1229" i="3"/>
  <c r="K1229" i="3"/>
  <c r="O1229" i="3" s="1"/>
  <c r="L1229" i="3"/>
  <c r="S1229" i="3" s="1"/>
  <c r="P1229" i="3"/>
  <c r="T1229" i="3"/>
  <c r="X1229" i="3"/>
  <c r="AB1229" i="3"/>
  <c r="AF1229" i="3"/>
  <c r="AJ1229" i="3"/>
  <c r="AN1229" i="3"/>
  <c r="AR1229" i="3"/>
  <c r="AV1229" i="3"/>
  <c r="AZ1229" i="3"/>
  <c r="BD1229" i="3"/>
  <c r="BH1229" i="3"/>
  <c r="E1230" i="3"/>
  <c r="F1230" i="3"/>
  <c r="G1230" i="3"/>
  <c r="H1230" i="3"/>
  <c r="I1230" i="3"/>
  <c r="J1230" i="3"/>
  <c r="E1231" i="3"/>
  <c r="F1231" i="3"/>
  <c r="G1231" i="3"/>
  <c r="H1231" i="3"/>
  <c r="I1231" i="3"/>
  <c r="J1231" i="3"/>
  <c r="K1231" i="3"/>
  <c r="O1231" i="3" s="1"/>
  <c r="L1231" i="3"/>
  <c r="S1231" i="3" s="1"/>
  <c r="P1231" i="3"/>
  <c r="T1231" i="3"/>
  <c r="X1231" i="3"/>
  <c r="AB1231" i="3"/>
  <c r="AF1231" i="3"/>
  <c r="AJ1231" i="3"/>
  <c r="AN1231" i="3"/>
  <c r="AQ1231" i="3"/>
  <c r="AT1231" i="3"/>
  <c r="AV1231" i="3"/>
  <c r="AY1231" i="3"/>
  <c r="BB1231" i="3"/>
  <c r="BD1231" i="3"/>
  <c r="BG1231" i="3"/>
  <c r="E1232" i="3"/>
  <c r="K1232" i="3" s="1"/>
  <c r="F1232" i="3"/>
  <c r="G1232" i="3"/>
  <c r="H1232" i="3"/>
  <c r="I1232" i="3"/>
  <c r="L1232" i="3" s="1"/>
  <c r="J1232" i="3"/>
  <c r="E1233" i="3"/>
  <c r="F1233" i="3"/>
  <c r="G1233" i="3"/>
  <c r="H1233" i="3"/>
  <c r="I1233" i="3"/>
  <c r="J1233" i="3"/>
  <c r="L1233" i="3" s="1"/>
  <c r="K1233" i="3"/>
  <c r="E1234" i="3"/>
  <c r="K1234" i="3" s="1"/>
  <c r="F1234" i="3"/>
  <c r="G1234" i="3"/>
  <c r="H1234" i="3"/>
  <c r="I1234" i="3"/>
  <c r="L1234" i="3" s="1"/>
  <c r="J1234" i="3"/>
  <c r="E1235" i="3"/>
  <c r="F1235" i="3"/>
  <c r="G1235" i="3"/>
  <c r="K1235" i="3" s="1"/>
  <c r="H1235" i="3"/>
  <c r="I1235" i="3"/>
  <c r="L1235" i="3" s="1"/>
  <c r="J1235" i="3"/>
  <c r="E1236" i="3"/>
  <c r="K1236" i="3" s="1"/>
  <c r="F1236" i="3"/>
  <c r="G1236" i="3"/>
  <c r="H1236" i="3"/>
  <c r="I1236" i="3"/>
  <c r="L1236" i="3" s="1"/>
  <c r="J1236" i="3"/>
  <c r="E1237" i="3"/>
  <c r="F1237" i="3"/>
  <c r="G1237" i="3"/>
  <c r="K1237" i="3" s="1"/>
  <c r="H1237" i="3"/>
  <c r="I1237" i="3"/>
  <c r="L1237" i="3" s="1"/>
  <c r="J1237" i="3"/>
  <c r="E1238" i="3"/>
  <c r="K1238" i="3" s="1"/>
  <c r="F1238" i="3"/>
  <c r="G1238" i="3"/>
  <c r="H1238" i="3"/>
  <c r="I1238" i="3"/>
  <c r="L1238" i="3" s="1"/>
  <c r="J1238" i="3"/>
  <c r="E1239" i="3"/>
  <c r="F1239" i="3"/>
  <c r="G1239" i="3"/>
  <c r="K1239" i="3" s="1"/>
  <c r="H1239" i="3"/>
  <c r="I1239" i="3"/>
  <c r="L1239" i="3" s="1"/>
  <c r="J1239" i="3"/>
  <c r="E1240" i="3"/>
  <c r="K1240" i="3" s="1"/>
  <c r="F1240" i="3"/>
  <c r="G1240" i="3"/>
  <c r="H1240" i="3"/>
  <c r="I1240" i="3"/>
  <c r="L1240" i="3" s="1"/>
  <c r="J1240" i="3"/>
  <c r="E1241" i="3"/>
  <c r="F1241" i="3"/>
  <c r="G1241" i="3"/>
  <c r="K1241" i="3" s="1"/>
  <c r="H1241" i="3"/>
  <c r="I1241" i="3"/>
  <c r="L1241" i="3" s="1"/>
  <c r="J1241" i="3"/>
  <c r="E1242" i="3"/>
  <c r="K1242" i="3" s="1"/>
  <c r="F1242" i="3"/>
  <c r="G1242" i="3"/>
  <c r="H1242" i="3"/>
  <c r="I1242" i="3"/>
  <c r="L1242" i="3" s="1"/>
  <c r="J1242" i="3"/>
  <c r="E1243" i="3"/>
  <c r="F1243" i="3"/>
  <c r="G1243" i="3"/>
  <c r="K1243" i="3" s="1"/>
  <c r="H1243" i="3"/>
  <c r="I1243" i="3"/>
  <c r="L1243" i="3" s="1"/>
  <c r="J1243" i="3"/>
  <c r="E1244" i="3"/>
  <c r="K1244" i="3" s="1"/>
  <c r="F1244" i="3"/>
  <c r="G1244" i="3"/>
  <c r="H1244" i="3"/>
  <c r="I1244" i="3"/>
  <c r="L1244" i="3" s="1"/>
  <c r="J1244" i="3"/>
  <c r="E1245" i="3"/>
  <c r="F1245" i="3"/>
  <c r="G1245" i="3"/>
  <c r="K1245" i="3" s="1"/>
  <c r="H1245" i="3"/>
  <c r="I1245" i="3"/>
  <c r="L1245" i="3" s="1"/>
  <c r="J1245" i="3"/>
  <c r="E1246" i="3"/>
  <c r="K1246" i="3" s="1"/>
  <c r="F1246" i="3"/>
  <c r="G1246" i="3"/>
  <c r="H1246" i="3"/>
  <c r="I1246" i="3"/>
  <c r="L1246" i="3" s="1"/>
  <c r="J1246" i="3"/>
  <c r="E1247" i="3"/>
  <c r="F1247" i="3"/>
  <c r="G1247" i="3"/>
  <c r="K1247" i="3" s="1"/>
  <c r="H1247" i="3"/>
  <c r="I1247" i="3"/>
  <c r="L1247" i="3" s="1"/>
  <c r="J1247" i="3"/>
  <c r="E1248" i="3"/>
  <c r="K1248" i="3" s="1"/>
  <c r="F1248" i="3"/>
  <c r="G1248" i="3"/>
  <c r="H1248" i="3"/>
  <c r="I1248" i="3"/>
  <c r="L1248" i="3" s="1"/>
  <c r="J1248" i="3"/>
  <c r="E1249" i="3"/>
  <c r="F1249" i="3"/>
  <c r="G1249" i="3"/>
  <c r="K1249" i="3" s="1"/>
  <c r="H1249" i="3"/>
  <c r="I1249" i="3"/>
  <c r="L1249" i="3" s="1"/>
  <c r="J1249" i="3"/>
  <c r="E1250" i="3"/>
  <c r="K1250" i="3" s="1"/>
  <c r="F1250" i="3"/>
  <c r="G1250" i="3"/>
  <c r="H1250" i="3"/>
  <c r="I1250" i="3"/>
  <c r="L1250" i="3" s="1"/>
  <c r="J1250" i="3"/>
  <c r="E1251" i="3"/>
  <c r="F1251" i="3"/>
  <c r="G1251" i="3"/>
  <c r="K1251" i="3" s="1"/>
  <c r="H1251" i="3"/>
  <c r="I1251" i="3"/>
  <c r="L1251" i="3" s="1"/>
  <c r="J1251" i="3"/>
  <c r="P1233" i="3" l="1"/>
  <c r="V1233" i="3"/>
  <c r="AA1233" i="3"/>
  <c r="AF1233" i="3"/>
  <c r="AL1233" i="3"/>
  <c r="AQ1233" i="3"/>
  <c r="AV1233" i="3"/>
  <c r="BB1233" i="3"/>
  <c r="BG1233" i="3"/>
  <c r="N1233" i="3"/>
  <c r="S1233" i="3"/>
  <c r="X1233" i="3"/>
  <c r="AD1233" i="3"/>
  <c r="AI1233" i="3"/>
  <c r="AN1233" i="3"/>
  <c r="AT1233" i="3"/>
  <c r="AY1233" i="3"/>
  <c r="BD1233" i="3"/>
  <c r="P1251" i="3"/>
  <c r="T1251" i="3"/>
  <c r="X1251" i="3"/>
  <c r="AB1251" i="3"/>
  <c r="AF1251" i="3"/>
  <c r="AJ1251" i="3"/>
  <c r="AN1251" i="3"/>
  <c r="AR1251" i="3"/>
  <c r="AV1251" i="3"/>
  <c r="AZ1251" i="3"/>
  <c r="BD1251" i="3"/>
  <c r="BH1251" i="3"/>
  <c r="M1251" i="3"/>
  <c r="U1251" i="3"/>
  <c r="Y1251" i="3"/>
  <c r="AG1251" i="3"/>
  <c r="AO1251" i="3"/>
  <c r="AW1251" i="3"/>
  <c r="BA1251" i="3"/>
  <c r="BI1251" i="3"/>
  <c r="O1251" i="3"/>
  <c r="W1251" i="3"/>
  <c r="AE1251" i="3"/>
  <c r="AM1251" i="3"/>
  <c r="AU1251" i="3"/>
  <c r="BC1251" i="3"/>
  <c r="Q1251" i="3"/>
  <c r="AC1251" i="3"/>
  <c r="AK1251" i="3"/>
  <c r="AS1251" i="3"/>
  <c r="BE1251" i="3"/>
  <c r="N1251" i="3"/>
  <c r="R1251" i="3"/>
  <c r="V1251" i="3"/>
  <c r="Z1251" i="3"/>
  <c r="AD1251" i="3"/>
  <c r="AH1251" i="3"/>
  <c r="AL1251" i="3"/>
  <c r="AP1251" i="3"/>
  <c r="AT1251" i="3"/>
  <c r="AX1251" i="3"/>
  <c r="BB1251" i="3"/>
  <c r="BF1251" i="3"/>
  <c r="S1251" i="3"/>
  <c r="AA1251" i="3"/>
  <c r="AI1251" i="3"/>
  <c r="AQ1251" i="3"/>
  <c r="AY1251" i="3"/>
  <c r="BG1251" i="3"/>
  <c r="P1249" i="3"/>
  <c r="T1249" i="3"/>
  <c r="X1249" i="3"/>
  <c r="AB1249" i="3"/>
  <c r="AF1249" i="3"/>
  <c r="AJ1249" i="3"/>
  <c r="AN1249" i="3"/>
  <c r="AR1249" i="3"/>
  <c r="AV1249" i="3"/>
  <c r="AZ1249" i="3"/>
  <c r="BD1249" i="3"/>
  <c r="BH1249" i="3"/>
  <c r="Y1249" i="3"/>
  <c r="AG1249" i="3"/>
  <c r="AO1249" i="3"/>
  <c r="AW1249" i="3"/>
  <c r="BE1249" i="3"/>
  <c r="O1249" i="3"/>
  <c r="W1249" i="3"/>
  <c r="AE1249" i="3"/>
  <c r="AM1249" i="3"/>
  <c r="AU1249" i="3"/>
  <c r="BC1249" i="3"/>
  <c r="M1249" i="3"/>
  <c r="Q1249" i="3"/>
  <c r="U1249" i="3"/>
  <c r="AC1249" i="3"/>
  <c r="AK1249" i="3"/>
  <c r="AS1249" i="3"/>
  <c r="BA1249" i="3"/>
  <c r="BI1249" i="3"/>
  <c r="S1249" i="3"/>
  <c r="AA1249" i="3"/>
  <c r="AI1249" i="3"/>
  <c r="AQ1249" i="3"/>
  <c r="AY1249" i="3"/>
  <c r="BG1249" i="3"/>
  <c r="N1249" i="3"/>
  <c r="R1249" i="3"/>
  <c r="V1249" i="3"/>
  <c r="Z1249" i="3"/>
  <c r="AD1249" i="3"/>
  <c r="AH1249" i="3"/>
  <c r="AL1249" i="3"/>
  <c r="AP1249" i="3"/>
  <c r="AT1249" i="3"/>
  <c r="AX1249" i="3"/>
  <c r="BB1249" i="3"/>
  <c r="BF1249" i="3"/>
  <c r="N1248" i="3"/>
  <c r="R1248" i="3"/>
  <c r="V1248" i="3"/>
  <c r="Z1248" i="3"/>
  <c r="AD1248" i="3"/>
  <c r="AH1248" i="3"/>
  <c r="AL1248" i="3"/>
  <c r="AP1248" i="3"/>
  <c r="AT1248" i="3"/>
  <c r="AX1248" i="3"/>
  <c r="BB1248" i="3"/>
  <c r="BF1248" i="3"/>
  <c r="O1248" i="3"/>
  <c r="S1248" i="3"/>
  <c r="W1248" i="3"/>
  <c r="AA1248" i="3"/>
  <c r="AE1248" i="3"/>
  <c r="AI1248" i="3"/>
  <c r="AM1248" i="3"/>
  <c r="AQ1248" i="3"/>
  <c r="AU1248" i="3"/>
  <c r="AY1248" i="3"/>
  <c r="BG1248" i="3"/>
  <c r="BA1248" i="3"/>
  <c r="BC1248" i="3"/>
  <c r="M1248" i="3"/>
  <c r="Q1248" i="3"/>
  <c r="U1248" i="3"/>
  <c r="Y1248" i="3"/>
  <c r="AC1248" i="3"/>
  <c r="AG1248" i="3"/>
  <c r="AO1248" i="3"/>
  <c r="AW1248" i="3"/>
  <c r="BI1248" i="3"/>
  <c r="P1248" i="3"/>
  <c r="T1248" i="3"/>
  <c r="X1248" i="3"/>
  <c r="AB1248" i="3"/>
  <c r="AF1248" i="3"/>
  <c r="AJ1248" i="3"/>
  <c r="AN1248" i="3"/>
  <c r="AR1248" i="3"/>
  <c r="AV1248" i="3"/>
  <c r="AZ1248" i="3"/>
  <c r="BD1248" i="3"/>
  <c r="BH1248" i="3"/>
  <c r="AK1248" i="3"/>
  <c r="AS1248" i="3"/>
  <c r="BE1248" i="3"/>
  <c r="P1245" i="3"/>
  <c r="T1245" i="3"/>
  <c r="X1245" i="3"/>
  <c r="AB1245" i="3"/>
  <c r="AF1245" i="3"/>
  <c r="AJ1245" i="3"/>
  <c r="AN1245" i="3"/>
  <c r="AR1245" i="3"/>
  <c r="AV1245" i="3"/>
  <c r="AZ1245" i="3"/>
  <c r="BD1245" i="3"/>
  <c r="BH1245" i="3"/>
  <c r="M1245" i="3"/>
  <c r="Q1245" i="3"/>
  <c r="U1245" i="3"/>
  <c r="Y1245" i="3"/>
  <c r="AC1245" i="3"/>
  <c r="AG1245" i="3"/>
  <c r="AK1245" i="3"/>
  <c r="AO1245" i="3"/>
  <c r="AS1245" i="3"/>
  <c r="AW1245" i="3"/>
  <c r="BA1245" i="3"/>
  <c r="BI1245" i="3"/>
  <c r="BE1245" i="3"/>
  <c r="AU1245" i="3"/>
  <c r="N1245" i="3"/>
  <c r="R1245" i="3"/>
  <c r="V1245" i="3"/>
  <c r="Z1245" i="3"/>
  <c r="AD1245" i="3"/>
  <c r="AH1245" i="3"/>
  <c r="AL1245" i="3"/>
  <c r="AP1245" i="3"/>
  <c r="AT1245" i="3"/>
  <c r="AX1245" i="3"/>
  <c r="BB1245" i="3"/>
  <c r="BF1245" i="3"/>
  <c r="O1245" i="3"/>
  <c r="S1245" i="3"/>
  <c r="W1245" i="3"/>
  <c r="AA1245" i="3"/>
  <c r="AE1245" i="3"/>
  <c r="AI1245" i="3"/>
  <c r="AM1245" i="3"/>
  <c r="AQ1245" i="3"/>
  <c r="AY1245" i="3"/>
  <c r="BC1245" i="3"/>
  <c r="BG1245" i="3"/>
  <c r="N1244" i="3"/>
  <c r="R1244" i="3"/>
  <c r="V1244" i="3"/>
  <c r="Z1244" i="3"/>
  <c r="AD1244" i="3"/>
  <c r="AH1244" i="3"/>
  <c r="AL1244" i="3"/>
  <c r="AP1244" i="3"/>
  <c r="AT1244" i="3"/>
  <c r="AX1244" i="3"/>
  <c r="BB1244" i="3"/>
  <c r="BF1244" i="3"/>
  <c r="Y1244" i="3"/>
  <c r="AK1244" i="3"/>
  <c r="AS1244" i="3"/>
  <c r="BA1244" i="3"/>
  <c r="BI1244" i="3"/>
  <c r="O1244" i="3"/>
  <c r="S1244" i="3"/>
  <c r="W1244" i="3"/>
  <c r="AA1244" i="3"/>
  <c r="AE1244" i="3"/>
  <c r="AI1244" i="3"/>
  <c r="AM1244" i="3"/>
  <c r="AQ1244" i="3"/>
  <c r="AU1244" i="3"/>
  <c r="AY1244" i="3"/>
  <c r="BC1244" i="3"/>
  <c r="BG1244" i="3"/>
  <c r="P1244" i="3"/>
  <c r="T1244" i="3"/>
  <c r="X1244" i="3"/>
  <c r="AB1244" i="3"/>
  <c r="AF1244" i="3"/>
  <c r="AJ1244" i="3"/>
  <c r="AN1244" i="3"/>
  <c r="AR1244" i="3"/>
  <c r="AV1244" i="3"/>
  <c r="AZ1244" i="3"/>
  <c r="BD1244" i="3"/>
  <c r="BH1244" i="3"/>
  <c r="M1244" i="3"/>
  <c r="Q1244" i="3"/>
  <c r="U1244" i="3"/>
  <c r="AC1244" i="3"/>
  <c r="AG1244" i="3"/>
  <c r="AO1244" i="3"/>
  <c r="AW1244" i="3"/>
  <c r="BE1244" i="3"/>
  <c r="N1242" i="3"/>
  <c r="R1242" i="3"/>
  <c r="V1242" i="3"/>
  <c r="Z1242" i="3"/>
  <c r="AD1242" i="3"/>
  <c r="AH1242" i="3"/>
  <c r="AL1242" i="3"/>
  <c r="AP1242" i="3"/>
  <c r="AT1242" i="3"/>
  <c r="AX1242" i="3"/>
  <c r="BB1242" i="3"/>
  <c r="BF1242" i="3"/>
  <c r="O1242" i="3"/>
  <c r="S1242" i="3"/>
  <c r="W1242" i="3"/>
  <c r="AA1242" i="3"/>
  <c r="AE1242" i="3"/>
  <c r="AI1242" i="3"/>
  <c r="AM1242" i="3"/>
  <c r="AQ1242" i="3"/>
  <c r="AU1242" i="3"/>
  <c r="AY1242" i="3"/>
  <c r="BC1242" i="3"/>
  <c r="BG1242" i="3"/>
  <c r="M1242" i="3"/>
  <c r="Q1242" i="3"/>
  <c r="U1242" i="3"/>
  <c r="Y1242" i="3"/>
  <c r="AC1242" i="3"/>
  <c r="AG1242" i="3"/>
  <c r="AK1242" i="3"/>
  <c r="AO1242" i="3"/>
  <c r="AS1242" i="3"/>
  <c r="AW1242" i="3"/>
  <c r="BA1242" i="3"/>
  <c r="BE1242" i="3"/>
  <c r="BI1242" i="3"/>
  <c r="P1242" i="3"/>
  <c r="T1242" i="3"/>
  <c r="X1242" i="3"/>
  <c r="AB1242" i="3"/>
  <c r="AF1242" i="3"/>
  <c r="AJ1242" i="3"/>
  <c r="AN1242" i="3"/>
  <c r="AR1242" i="3"/>
  <c r="AV1242" i="3"/>
  <c r="AZ1242" i="3"/>
  <c r="BD1242" i="3"/>
  <c r="BH1242" i="3"/>
  <c r="P1239" i="3"/>
  <c r="T1239" i="3"/>
  <c r="X1239" i="3"/>
  <c r="AB1239" i="3"/>
  <c r="AF1239" i="3"/>
  <c r="AJ1239" i="3"/>
  <c r="AN1239" i="3"/>
  <c r="AR1239" i="3"/>
  <c r="AV1239" i="3"/>
  <c r="AZ1239" i="3"/>
  <c r="BD1239" i="3"/>
  <c r="BH1239" i="3"/>
  <c r="O1239" i="3"/>
  <c r="S1239" i="3"/>
  <c r="W1239" i="3"/>
  <c r="AA1239" i="3"/>
  <c r="AE1239" i="3"/>
  <c r="AI1239" i="3"/>
  <c r="AM1239" i="3"/>
  <c r="AQ1239" i="3"/>
  <c r="AU1239" i="3"/>
  <c r="AY1239" i="3"/>
  <c r="BC1239" i="3"/>
  <c r="BG1239" i="3"/>
  <c r="M1239" i="3"/>
  <c r="Q1239" i="3"/>
  <c r="U1239" i="3"/>
  <c r="Y1239" i="3"/>
  <c r="AC1239" i="3"/>
  <c r="AG1239" i="3"/>
  <c r="AK1239" i="3"/>
  <c r="AO1239" i="3"/>
  <c r="AS1239" i="3"/>
  <c r="AW1239" i="3"/>
  <c r="BA1239" i="3"/>
  <c r="BE1239" i="3"/>
  <c r="BI1239" i="3"/>
  <c r="N1239" i="3"/>
  <c r="R1239" i="3"/>
  <c r="V1239" i="3"/>
  <c r="Z1239" i="3"/>
  <c r="AD1239" i="3"/>
  <c r="AH1239" i="3"/>
  <c r="AL1239" i="3"/>
  <c r="AP1239" i="3"/>
  <c r="AT1239" i="3"/>
  <c r="AX1239" i="3"/>
  <c r="BB1239" i="3"/>
  <c r="BF1239" i="3"/>
  <c r="P1237" i="3"/>
  <c r="T1237" i="3"/>
  <c r="X1237" i="3"/>
  <c r="AB1237" i="3"/>
  <c r="AF1237" i="3"/>
  <c r="AJ1237" i="3"/>
  <c r="AN1237" i="3"/>
  <c r="AR1237" i="3"/>
  <c r="AV1237" i="3"/>
  <c r="AZ1237" i="3"/>
  <c r="BD1237" i="3"/>
  <c r="BH1237" i="3"/>
  <c r="O1237" i="3"/>
  <c r="S1237" i="3"/>
  <c r="W1237" i="3"/>
  <c r="AA1237" i="3"/>
  <c r="AE1237" i="3"/>
  <c r="AI1237" i="3"/>
  <c r="AM1237" i="3"/>
  <c r="AQ1237" i="3"/>
  <c r="AU1237" i="3"/>
  <c r="BC1237" i="3"/>
  <c r="BG1237" i="3"/>
  <c r="M1237" i="3"/>
  <c r="Q1237" i="3"/>
  <c r="U1237" i="3"/>
  <c r="Y1237" i="3"/>
  <c r="AC1237" i="3"/>
  <c r="AG1237" i="3"/>
  <c r="AK1237" i="3"/>
  <c r="AO1237" i="3"/>
  <c r="AS1237" i="3"/>
  <c r="AW1237" i="3"/>
  <c r="BA1237" i="3"/>
  <c r="BE1237" i="3"/>
  <c r="BI1237" i="3"/>
  <c r="N1237" i="3"/>
  <c r="R1237" i="3"/>
  <c r="V1237" i="3"/>
  <c r="Z1237" i="3"/>
  <c r="AD1237" i="3"/>
  <c r="AH1237" i="3"/>
  <c r="AL1237" i="3"/>
  <c r="AP1237" i="3"/>
  <c r="AT1237" i="3"/>
  <c r="AX1237" i="3"/>
  <c r="BB1237" i="3"/>
  <c r="BF1237" i="3"/>
  <c r="AY1237" i="3"/>
  <c r="P1235" i="3"/>
  <c r="T1235" i="3"/>
  <c r="X1235" i="3"/>
  <c r="AB1235" i="3"/>
  <c r="AF1235" i="3"/>
  <c r="AJ1235" i="3"/>
  <c r="AN1235" i="3"/>
  <c r="AR1235" i="3"/>
  <c r="AV1235" i="3"/>
  <c r="AZ1235" i="3"/>
  <c r="BD1235" i="3"/>
  <c r="BH1235" i="3"/>
  <c r="O1235" i="3"/>
  <c r="S1235" i="3"/>
  <c r="W1235" i="3"/>
  <c r="AA1235" i="3"/>
  <c r="AE1235" i="3"/>
  <c r="AI1235" i="3"/>
  <c r="AM1235" i="3"/>
  <c r="AQ1235" i="3"/>
  <c r="AU1235" i="3"/>
  <c r="AY1235" i="3"/>
  <c r="BC1235" i="3"/>
  <c r="BG1235" i="3"/>
  <c r="M1235" i="3"/>
  <c r="Q1235" i="3"/>
  <c r="U1235" i="3"/>
  <c r="Y1235" i="3"/>
  <c r="AC1235" i="3"/>
  <c r="AG1235" i="3"/>
  <c r="AK1235" i="3"/>
  <c r="AO1235" i="3"/>
  <c r="AS1235" i="3"/>
  <c r="AW1235" i="3"/>
  <c r="BA1235" i="3"/>
  <c r="BE1235" i="3"/>
  <c r="BI1235" i="3"/>
  <c r="N1235" i="3"/>
  <c r="R1235" i="3"/>
  <c r="V1235" i="3"/>
  <c r="Z1235" i="3"/>
  <c r="AD1235" i="3"/>
  <c r="AH1235" i="3"/>
  <c r="AL1235" i="3"/>
  <c r="AP1235" i="3"/>
  <c r="AT1235" i="3"/>
  <c r="AX1235" i="3"/>
  <c r="BB1235" i="3"/>
  <c r="BF1235" i="3"/>
  <c r="N1250" i="3"/>
  <c r="R1250" i="3"/>
  <c r="V1250" i="3"/>
  <c r="Z1250" i="3"/>
  <c r="AD1250" i="3"/>
  <c r="AH1250" i="3"/>
  <c r="AL1250" i="3"/>
  <c r="AP1250" i="3"/>
  <c r="AT1250" i="3"/>
  <c r="AX1250" i="3"/>
  <c r="BB1250" i="3"/>
  <c r="BF1250" i="3"/>
  <c r="O1250" i="3"/>
  <c r="S1250" i="3"/>
  <c r="W1250" i="3"/>
  <c r="AA1250" i="3"/>
  <c r="AE1250" i="3"/>
  <c r="AI1250" i="3"/>
  <c r="AM1250" i="3"/>
  <c r="AQ1250" i="3"/>
  <c r="AU1250" i="3"/>
  <c r="AY1250" i="3"/>
  <c r="BC1250" i="3"/>
  <c r="BG1250" i="3"/>
  <c r="AO1250" i="3"/>
  <c r="BA1250" i="3"/>
  <c r="BI1250" i="3"/>
  <c r="P1250" i="3"/>
  <c r="T1250" i="3"/>
  <c r="X1250" i="3"/>
  <c r="AB1250" i="3"/>
  <c r="AF1250" i="3"/>
  <c r="AJ1250" i="3"/>
  <c r="AN1250" i="3"/>
  <c r="AR1250" i="3"/>
  <c r="AV1250" i="3"/>
  <c r="AZ1250" i="3"/>
  <c r="BD1250" i="3"/>
  <c r="BH1250" i="3"/>
  <c r="M1250" i="3"/>
  <c r="Q1250" i="3"/>
  <c r="U1250" i="3"/>
  <c r="Y1250" i="3"/>
  <c r="AC1250" i="3"/>
  <c r="AG1250" i="3"/>
  <c r="AK1250" i="3"/>
  <c r="AS1250" i="3"/>
  <c r="AW1250" i="3"/>
  <c r="BE1250" i="3"/>
  <c r="P1247" i="3"/>
  <c r="T1247" i="3"/>
  <c r="X1247" i="3"/>
  <c r="AB1247" i="3"/>
  <c r="AF1247" i="3"/>
  <c r="AJ1247" i="3"/>
  <c r="AN1247" i="3"/>
  <c r="AR1247" i="3"/>
  <c r="AV1247" i="3"/>
  <c r="AZ1247" i="3"/>
  <c r="BD1247" i="3"/>
  <c r="BH1247" i="3"/>
  <c r="AK1247" i="3"/>
  <c r="AW1247" i="3"/>
  <c r="BE1247" i="3"/>
  <c r="AA1247" i="3"/>
  <c r="AU1247" i="3"/>
  <c r="BC1247" i="3"/>
  <c r="M1247" i="3"/>
  <c r="Q1247" i="3"/>
  <c r="U1247" i="3"/>
  <c r="Y1247" i="3"/>
  <c r="AC1247" i="3"/>
  <c r="AG1247" i="3"/>
  <c r="AO1247" i="3"/>
  <c r="AS1247" i="3"/>
  <c r="BA1247" i="3"/>
  <c r="BI1247" i="3"/>
  <c r="N1247" i="3"/>
  <c r="R1247" i="3"/>
  <c r="V1247" i="3"/>
  <c r="Z1247" i="3"/>
  <c r="AD1247" i="3"/>
  <c r="AH1247" i="3"/>
  <c r="AL1247" i="3"/>
  <c r="AP1247" i="3"/>
  <c r="AT1247" i="3"/>
  <c r="AX1247" i="3"/>
  <c r="BB1247" i="3"/>
  <c r="BF1247" i="3"/>
  <c r="O1247" i="3"/>
  <c r="S1247" i="3"/>
  <c r="W1247" i="3"/>
  <c r="AE1247" i="3"/>
  <c r="AI1247" i="3"/>
  <c r="AM1247" i="3"/>
  <c r="AQ1247" i="3"/>
  <c r="AY1247" i="3"/>
  <c r="BG1247" i="3"/>
  <c r="N1246" i="3"/>
  <c r="R1246" i="3"/>
  <c r="V1246" i="3"/>
  <c r="Z1246" i="3"/>
  <c r="AD1246" i="3"/>
  <c r="AH1246" i="3"/>
  <c r="AL1246" i="3"/>
  <c r="AP1246" i="3"/>
  <c r="AT1246" i="3"/>
  <c r="AX1246" i="3"/>
  <c r="BB1246" i="3"/>
  <c r="BF1246" i="3"/>
  <c r="O1246" i="3"/>
  <c r="S1246" i="3"/>
  <c r="W1246" i="3"/>
  <c r="AA1246" i="3"/>
  <c r="AE1246" i="3"/>
  <c r="AI1246" i="3"/>
  <c r="AM1246" i="3"/>
  <c r="AQ1246" i="3"/>
  <c r="AU1246" i="3"/>
  <c r="AY1246" i="3"/>
  <c r="BG1246" i="3"/>
  <c r="BC1246" i="3"/>
  <c r="U1246" i="3"/>
  <c r="AC1246" i="3"/>
  <c r="AK1246" i="3"/>
  <c r="AS1246" i="3"/>
  <c r="BA1246" i="3"/>
  <c r="BI1246" i="3"/>
  <c r="P1246" i="3"/>
  <c r="T1246" i="3"/>
  <c r="X1246" i="3"/>
  <c r="AB1246" i="3"/>
  <c r="AF1246" i="3"/>
  <c r="AJ1246" i="3"/>
  <c r="AN1246" i="3"/>
  <c r="AR1246" i="3"/>
  <c r="AV1246" i="3"/>
  <c r="AZ1246" i="3"/>
  <c r="BD1246" i="3"/>
  <c r="BH1246" i="3"/>
  <c r="M1246" i="3"/>
  <c r="Q1246" i="3"/>
  <c r="Y1246" i="3"/>
  <c r="AG1246" i="3"/>
  <c r="AO1246" i="3"/>
  <c r="AW1246" i="3"/>
  <c r="BE1246" i="3"/>
  <c r="P1243" i="3"/>
  <c r="T1243" i="3"/>
  <c r="X1243" i="3"/>
  <c r="AB1243" i="3"/>
  <c r="AF1243" i="3"/>
  <c r="AJ1243" i="3"/>
  <c r="AN1243" i="3"/>
  <c r="AR1243" i="3"/>
  <c r="AV1243" i="3"/>
  <c r="AZ1243" i="3"/>
  <c r="BD1243" i="3"/>
  <c r="BH1243" i="3"/>
  <c r="O1243" i="3"/>
  <c r="S1243" i="3"/>
  <c r="W1243" i="3"/>
  <c r="AA1243" i="3"/>
  <c r="AI1243" i="3"/>
  <c r="AM1243" i="3"/>
  <c r="AU1243" i="3"/>
  <c r="BC1243" i="3"/>
  <c r="M1243" i="3"/>
  <c r="Q1243" i="3"/>
  <c r="U1243" i="3"/>
  <c r="Y1243" i="3"/>
  <c r="AC1243" i="3"/>
  <c r="AG1243" i="3"/>
  <c r="AK1243" i="3"/>
  <c r="AO1243" i="3"/>
  <c r="AS1243" i="3"/>
  <c r="AW1243" i="3"/>
  <c r="BA1243" i="3"/>
  <c r="BE1243" i="3"/>
  <c r="BI1243" i="3"/>
  <c r="N1243" i="3"/>
  <c r="R1243" i="3"/>
  <c r="V1243" i="3"/>
  <c r="Z1243" i="3"/>
  <c r="AD1243" i="3"/>
  <c r="AH1243" i="3"/>
  <c r="AL1243" i="3"/>
  <c r="AP1243" i="3"/>
  <c r="AT1243" i="3"/>
  <c r="AX1243" i="3"/>
  <c r="BB1243" i="3"/>
  <c r="BF1243" i="3"/>
  <c r="AE1243" i="3"/>
  <c r="AQ1243" i="3"/>
  <c r="AY1243" i="3"/>
  <c r="BG1243" i="3"/>
  <c r="P1241" i="3"/>
  <c r="T1241" i="3"/>
  <c r="X1241" i="3"/>
  <c r="AB1241" i="3"/>
  <c r="AF1241" i="3"/>
  <c r="AJ1241" i="3"/>
  <c r="AN1241" i="3"/>
  <c r="AR1241" i="3"/>
  <c r="AV1241" i="3"/>
  <c r="AZ1241" i="3"/>
  <c r="BD1241" i="3"/>
  <c r="BH1241" i="3"/>
  <c r="O1241" i="3"/>
  <c r="S1241" i="3"/>
  <c r="W1241" i="3"/>
  <c r="AA1241" i="3"/>
  <c r="AE1241" i="3"/>
  <c r="AI1241" i="3"/>
  <c r="AM1241" i="3"/>
  <c r="AQ1241" i="3"/>
  <c r="AU1241" i="3"/>
  <c r="AY1241" i="3"/>
  <c r="BC1241" i="3"/>
  <c r="BG1241" i="3"/>
  <c r="M1241" i="3"/>
  <c r="Q1241" i="3"/>
  <c r="U1241" i="3"/>
  <c r="Y1241" i="3"/>
  <c r="AC1241" i="3"/>
  <c r="AG1241" i="3"/>
  <c r="AK1241" i="3"/>
  <c r="AO1241" i="3"/>
  <c r="AS1241" i="3"/>
  <c r="AW1241" i="3"/>
  <c r="BA1241" i="3"/>
  <c r="BE1241" i="3"/>
  <c r="BI1241" i="3"/>
  <c r="N1241" i="3"/>
  <c r="R1241" i="3"/>
  <c r="V1241" i="3"/>
  <c r="Z1241" i="3"/>
  <c r="AD1241" i="3"/>
  <c r="AH1241" i="3"/>
  <c r="AL1241" i="3"/>
  <c r="AP1241" i="3"/>
  <c r="AT1241" i="3"/>
  <c r="AX1241" i="3"/>
  <c r="BB1241" i="3"/>
  <c r="BF1241" i="3"/>
  <c r="N1240" i="3"/>
  <c r="R1240" i="3"/>
  <c r="V1240" i="3"/>
  <c r="Z1240" i="3"/>
  <c r="AD1240" i="3"/>
  <c r="AH1240" i="3"/>
  <c r="AL1240" i="3"/>
  <c r="AP1240" i="3"/>
  <c r="AT1240" i="3"/>
  <c r="AX1240" i="3"/>
  <c r="BB1240" i="3"/>
  <c r="BF1240" i="3"/>
  <c r="O1240" i="3"/>
  <c r="S1240" i="3"/>
  <c r="W1240" i="3"/>
  <c r="AA1240" i="3"/>
  <c r="AE1240" i="3"/>
  <c r="AI1240" i="3"/>
  <c r="AM1240" i="3"/>
  <c r="AQ1240" i="3"/>
  <c r="AU1240" i="3"/>
  <c r="AY1240" i="3"/>
  <c r="BC1240" i="3"/>
  <c r="BG1240" i="3"/>
  <c r="M1240" i="3"/>
  <c r="Q1240" i="3"/>
  <c r="U1240" i="3"/>
  <c r="Y1240" i="3"/>
  <c r="AC1240" i="3"/>
  <c r="AG1240" i="3"/>
  <c r="AK1240" i="3"/>
  <c r="AO1240" i="3"/>
  <c r="AS1240" i="3"/>
  <c r="AW1240" i="3"/>
  <c r="BA1240" i="3"/>
  <c r="BE1240" i="3"/>
  <c r="BI1240" i="3"/>
  <c r="P1240" i="3"/>
  <c r="T1240" i="3"/>
  <c r="X1240" i="3"/>
  <c r="AB1240" i="3"/>
  <c r="AF1240" i="3"/>
  <c r="AJ1240" i="3"/>
  <c r="AN1240" i="3"/>
  <c r="AR1240" i="3"/>
  <c r="AV1240" i="3"/>
  <c r="AZ1240" i="3"/>
  <c r="BD1240" i="3"/>
  <c r="BH1240" i="3"/>
  <c r="N1238" i="3"/>
  <c r="R1238" i="3"/>
  <c r="V1238" i="3"/>
  <c r="Z1238" i="3"/>
  <c r="AD1238" i="3"/>
  <c r="AH1238" i="3"/>
  <c r="AL1238" i="3"/>
  <c r="AP1238" i="3"/>
  <c r="AT1238" i="3"/>
  <c r="AX1238" i="3"/>
  <c r="BB1238" i="3"/>
  <c r="BF1238" i="3"/>
  <c r="O1238" i="3"/>
  <c r="S1238" i="3"/>
  <c r="W1238" i="3"/>
  <c r="AA1238" i="3"/>
  <c r="AE1238" i="3"/>
  <c r="AI1238" i="3"/>
  <c r="AM1238" i="3"/>
  <c r="AQ1238" i="3"/>
  <c r="AU1238" i="3"/>
  <c r="AY1238" i="3"/>
  <c r="BC1238" i="3"/>
  <c r="BG1238" i="3"/>
  <c r="M1238" i="3"/>
  <c r="Q1238" i="3"/>
  <c r="U1238" i="3"/>
  <c r="Y1238" i="3"/>
  <c r="AC1238" i="3"/>
  <c r="AG1238" i="3"/>
  <c r="AK1238" i="3"/>
  <c r="AO1238" i="3"/>
  <c r="AS1238" i="3"/>
  <c r="AW1238" i="3"/>
  <c r="BA1238" i="3"/>
  <c r="BE1238" i="3"/>
  <c r="BI1238" i="3"/>
  <c r="P1238" i="3"/>
  <c r="T1238" i="3"/>
  <c r="X1238" i="3"/>
  <c r="AB1238" i="3"/>
  <c r="AF1238" i="3"/>
  <c r="AJ1238" i="3"/>
  <c r="AN1238" i="3"/>
  <c r="AR1238" i="3"/>
  <c r="AV1238" i="3"/>
  <c r="AZ1238" i="3"/>
  <c r="BD1238" i="3"/>
  <c r="BH1238" i="3"/>
  <c r="N1236" i="3"/>
  <c r="R1236" i="3"/>
  <c r="V1236" i="3"/>
  <c r="Z1236" i="3"/>
  <c r="AD1236" i="3"/>
  <c r="AH1236" i="3"/>
  <c r="AL1236" i="3"/>
  <c r="AP1236" i="3"/>
  <c r="AT1236" i="3"/>
  <c r="AX1236" i="3"/>
  <c r="BB1236" i="3"/>
  <c r="BF1236" i="3"/>
  <c r="O1236" i="3"/>
  <c r="S1236" i="3"/>
  <c r="W1236" i="3"/>
  <c r="AA1236" i="3"/>
  <c r="AE1236" i="3"/>
  <c r="AI1236" i="3"/>
  <c r="AM1236" i="3"/>
  <c r="AQ1236" i="3"/>
  <c r="AU1236" i="3"/>
  <c r="AY1236" i="3"/>
  <c r="BC1236" i="3"/>
  <c r="BG1236" i="3"/>
  <c r="M1236" i="3"/>
  <c r="Q1236" i="3"/>
  <c r="U1236" i="3"/>
  <c r="Y1236" i="3"/>
  <c r="AC1236" i="3"/>
  <c r="AG1236" i="3"/>
  <c r="AK1236" i="3"/>
  <c r="AO1236" i="3"/>
  <c r="AS1236" i="3"/>
  <c r="AW1236" i="3"/>
  <c r="BA1236" i="3"/>
  <c r="BE1236" i="3"/>
  <c r="BI1236" i="3"/>
  <c r="P1236" i="3"/>
  <c r="T1236" i="3"/>
  <c r="X1236" i="3"/>
  <c r="AB1236" i="3"/>
  <c r="AF1236" i="3"/>
  <c r="AJ1236" i="3"/>
  <c r="AN1236" i="3"/>
  <c r="AR1236" i="3"/>
  <c r="AV1236" i="3"/>
  <c r="AZ1236" i="3"/>
  <c r="BD1236" i="3"/>
  <c r="BH1236" i="3"/>
  <c r="N1234" i="3"/>
  <c r="BJ1234" i="3" s="1"/>
  <c r="R1234" i="3"/>
  <c r="V1234" i="3"/>
  <c r="Z1234" i="3"/>
  <c r="AD1234" i="3"/>
  <c r="AH1234" i="3"/>
  <c r="AL1234" i="3"/>
  <c r="AP1234" i="3"/>
  <c r="AT1234" i="3"/>
  <c r="AX1234" i="3"/>
  <c r="BB1234" i="3"/>
  <c r="BF1234" i="3"/>
  <c r="O1234" i="3"/>
  <c r="BL1234" i="3" s="1"/>
  <c r="S1234" i="3"/>
  <c r="BM1234" i="3" s="1"/>
  <c r="W1234" i="3"/>
  <c r="AA1234" i="3"/>
  <c r="AE1234" i="3"/>
  <c r="AI1234" i="3"/>
  <c r="AM1234" i="3"/>
  <c r="AQ1234" i="3"/>
  <c r="AU1234" i="3"/>
  <c r="AY1234" i="3"/>
  <c r="BC1234" i="3"/>
  <c r="BG1234" i="3"/>
  <c r="P1234" i="3"/>
  <c r="T1234" i="3"/>
  <c r="X1234" i="3"/>
  <c r="AB1234" i="3"/>
  <c r="AF1234" i="3"/>
  <c r="AJ1234" i="3"/>
  <c r="AN1234" i="3"/>
  <c r="AR1234" i="3"/>
  <c r="AV1234" i="3"/>
  <c r="AZ1234" i="3"/>
  <c r="BD1234" i="3"/>
  <c r="BH1234" i="3"/>
  <c r="M1234" i="3"/>
  <c r="Q1234" i="3"/>
  <c r="U1234" i="3"/>
  <c r="Y1234" i="3"/>
  <c r="AC1234" i="3"/>
  <c r="AG1234" i="3"/>
  <c r="AK1234" i="3"/>
  <c r="AO1234" i="3"/>
  <c r="AS1234" i="3"/>
  <c r="AW1234" i="3"/>
  <c r="BA1234" i="3"/>
  <c r="BE1234" i="3"/>
  <c r="BI1234" i="3"/>
  <c r="R1233" i="3"/>
  <c r="Q1232" i="3"/>
  <c r="P1221" i="3"/>
  <c r="T1221" i="3"/>
  <c r="X1221" i="3"/>
  <c r="AB1221" i="3"/>
  <c r="AF1221" i="3"/>
  <c r="AJ1221" i="3"/>
  <c r="AN1221" i="3"/>
  <c r="AR1221" i="3"/>
  <c r="AV1221" i="3"/>
  <c r="AZ1221" i="3"/>
  <c r="BD1221" i="3"/>
  <c r="BH1221" i="3"/>
  <c r="M1221" i="3"/>
  <c r="Q1221" i="3"/>
  <c r="U1221" i="3"/>
  <c r="Y1221" i="3"/>
  <c r="AC1221" i="3"/>
  <c r="AG1221" i="3"/>
  <c r="AK1221" i="3"/>
  <c r="AO1221" i="3"/>
  <c r="AS1221" i="3"/>
  <c r="AW1221" i="3"/>
  <c r="BA1221" i="3"/>
  <c r="BE1221" i="3"/>
  <c r="BI1221" i="3"/>
  <c r="N1221" i="3"/>
  <c r="R1221" i="3"/>
  <c r="V1221" i="3"/>
  <c r="Z1221" i="3"/>
  <c r="AD1221" i="3"/>
  <c r="AH1221" i="3"/>
  <c r="AL1221" i="3"/>
  <c r="AP1221" i="3"/>
  <c r="AT1221" i="3"/>
  <c r="AX1221" i="3"/>
  <c r="BB1221" i="3"/>
  <c r="BF1221" i="3"/>
  <c r="AA1221" i="3"/>
  <c r="AQ1221" i="3"/>
  <c r="BG1221" i="3"/>
  <c r="AM1221" i="3"/>
  <c r="O1221" i="3"/>
  <c r="AE1221" i="3"/>
  <c r="AU1221" i="3"/>
  <c r="S1221" i="3"/>
  <c r="AI1221" i="3"/>
  <c r="AY1221" i="3"/>
  <c r="W1221" i="3"/>
  <c r="BC1221" i="3"/>
  <c r="N1224" i="3"/>
  <c r="R1224" i="3"/>
  <c r="V1224" i="3"/>
  <c r="Z1224" i="3"/>
  <c r="AD1224" i="3"/>
  <c r="AH1224" i="3"/>
  <c r="AL1224" i="3"/>
  <c r="AP1224" i="3"/>
  <c r="AT1224" i="3"/>
  <c r="AX1224" i="3"/>
  <c r="BB1224" i="3"/>
  <c r="BF1224" i="3"/>
  <c r="O1224" i="3"/>
  <c r="S1224" i="3"/>
  <c r="W1224" i="3"/>
  <c r="AA1224" i="3"/>
  <c r="AE1224" i="3"/>
  <c r="AI1224" i="3"/>
  <c r="AM1224" i="3"/>
  <c r="AQ1224" i="3"/>
  <c r="AU1224" i="3"/>
  <c r="AY1224" i="3"/>
  <c r="BC1224" i="3"/>
  <c r="BG1224" i="3"/>
  <c r="P1224" i="3"/>
  <c r="T1224" i="3"/>
  <c r="X1224" i="3"/>
  <c r="AB1224" i="3"/>
  <c r="AF1224" i="3"/>
  <c r="AJ1224" i="3"/>
  <c r="AN1224" i="3"/>
  <c r="AR1224" i="3"/>
  <c r="AV1224" i="3"/>
  <c r="AZ1224" i="3"/>
  <c r="BD1224" i="3"/>
  <c r="BH1224" i="3"/>
  <c r="N1216" i="3"/>
  <c r="R1216" i="3"/>
  <c r="V1216" i="3"/>
  <c r="Z1216" i="3"/>
  <c r="AD1216" i="3"/>
  <c r="AH1216" i="3"/>
  <c r="AL1216" i="3"/>
  <c r="AP1216" i="3"/>
  <c r="AT1216" i="3"/>
  <c r="AX1216" i="3"/>
  <c r="BB1216" i="3"/>
  <c r="BF1216" i="3"/>
  <c r="O1216" i="3"/>
  <c r="S1216" i="3"/>
  <c r="W1216" i="3"/>
  <c r="AA1216" i="3"/>
  <c r="AE1216" i="3"/>
  <c r="AI1216" i="3"/>
  <c r="AM1216" i="3"/>
  <c r="AQ1216" i="3"/>
  <c r="AU1216" i="3"/>
  <c r="AY1216" i="3"/>
  <c r="BC1216" i="3"/>
  <c r="BG1216" i="3"/>
  <c r="P1216" i="3"/>
  <c r="T1216" i="3"/>
  <c r="X1216" i="3"/>
  <c r="AB1216" i="3"/>
  <c r="AF1216" i="3"/>
  <c r="AJ1216" i="3"/>
  <c r="AN1216" i="3"/>
  <c r="AR1216" i="3"/>
  <c r="AV1216" i="3"/>
  <c r="AZ1216" i="3"/>
  <c r="BD1216" i="3"/>
  <c r="BH1216" i="3"/>
  <c r="P1212" i="3"/>
  <c r="X1212" i="3"/>
  <c r="AF1212" i="3"/>
  <c r="AN1212" i="3"/>
  <c r="AV1212" i="3"/>
  <c r="BD1212" i="3"/>
  <c r="P1208" i="3"/>
  <c r="X1208" i="3"/>
  <c r="AF1208" i="3"/>
  <c r="AN1208" i="3"/>
  <c r="AV1208" i="3"/>
  <c r="BD1208" i="3"/>
  <c r="R1170" i="3"/>
  <c r="Z1170" i="3"/>
  <c r="AH1170" i="3"/>
  <c r="AP1170" i="3"/>
  <c r="AX1170" i="3"/>
  <c r="BF1170" i="3"/>
  <c r="T1170" i="3"/>
  <c r="AZ1170" i="3"/>
  <c r="AB1170" i="3"/>
  <c r="BH1170" i="3"/>
  <c r="AJ1170" i="3"/>
  <c r="AR1170" i="3"/>
  <c r="BH1233" i="3"/>
  <c r="BC1233" i="3"/>
  <c r="AX1233" i="3"/>
  <c r="AR1233" i="3"/>
  <c r="AM1233" i="3"/>
  <c r="AH1233" i="3"/>
  <c r="AB1233" i="3"/>
  <c r="W1233" i="3"/>
  <c r="BI1232" i="3"/>
  <c r="BD1232" i="3"/>
  <c r="AX1232" i="3"/>
  <c r="AS1232" i="3"/>
  <c r="AN1232" i="3"/>
  <c r="AH1232" i="3"/>
  <c r="AC1232" i="3"/>
  <c r="X1232" i="3"/>
  <c r="R1232" i="3"/>
  <c r="M1232" i="3"/>
  <c r="BH1231" i="3"/>
  <c r="BC1231" i="3"/>
  <c r="AX1231" i="3"/>
  <c r="AR1231" i="3"/>
  <c r="AM1231" i="3"/>
  <c r="AE1231" i="3"/>
  <c r="W1231" i="3"/>
  <c r="BC1229" i="3"/>
  <c r="AU1229" i="3"/>
  <c r="AM1229" i="3"/>
  <c r="AE1229" i="3"/>
  <c r="W1229" i="3"/>
  <c r="BC1227" i="3"/>
  <c r="AU1227" i="3"/>
  <c r="AM1227" i="3"/>
  <c r="AE1227" i="3"/>
  <c r="W1227" i="3"/>
  <c r="BG1225" i="3"/>
  <c r="AQ1225" i="3"/>
  <c r="AW1224" i="3"/>
  <c r="AG1224" i="3"/>
  <c r="Q1224" i="3"/>
  <c r="N1222" i="3"/>
  <c r="R1222" i="3"/>
  <c r="V1222" i="3"/>
  <c r="Z1222" i="3"/>
  <c r="AD1222" i="3"/>
  <c r="AH1222" i="3"/>
  <c r="AL1222" i="3"/>
  <c r="AP1222" i="3"/>
  <c r="AT1222" i="3"/>
  <c r="AX1222" i="3"/>
  <c r="BB1222" i="3"/>
  <c r="BF1222" i="3"/>
  <c r="O1222" i="3"/>
  <c r="S1222" i="3"/>
  <c r="W1222" i="3"/>
  <c r="AA1222" i="3"/>
  <c r="AE1222" i="3"/>
  <c r="AI1222" i="3"/>
  <c r="AM1222" i="3"/>
  <c r="AQ1222" i="3"/>
  <c r="AU1222" i="3"/>
  <c r="AY1222" i="3"/>
  <c r="BC1222" i="3"/>
  <c r="BG1222" i="3"/>
  <c r="P1222" i="3"/>
  <c r="T1222" i="3"/>
  <c r="X1222" i="3"/>
  <c r="AB1222" i="3"/>
  <c r="AF1222" i="3"/>
  <c r="AJ1222" i="3"/>
  <c r="AN1222" i="3"/>
  <c r="AR1222" i="3"/>
  <c r="AV1222" i="3"/>
  <c r="AZ1222" i="3"/>
  <c r="BD1222" i="3"/>
  <c r="BH1222" i="3"/>
  <c r="BE1220" i="3"/>
  <c r="AO1220" i="3"/>
  <c r="P1219" i="3"/>
  <c r="T1219" i="3"/>
  <c r="X1219" i="3"/>
  <c r="AB1219" i="3"/>
  <c r="AF1219" i="3"/>
  <c r="AJ1219" i="3"/>
  <c r="AN1219" i="3"/>
  <c r="AR1219" i="3"/>
  <c r="AV1219" i="3"/>
  <c r="AZ1219" i="3"/>
  <c r="BD1219" i="3"/>
  <c r="BH1219" i="3"/>
  <c r="M1219" i="3"/>
  <c r="Q1219" i="3"/>
  <c r="U1219" i="3"/>
  <c r="Y1219" i="3"/>
  <c r="AC1219" i="3"/>
  <c r="AG1219" i="3"/>
  <c r="AK1219" i="3"/>
  <c r="AO1219" i="3"/>
  <c r="AS1219" i="3"/>
  <c r="AW1219" i="3"/>
  <c r="BA1219" i="3"/>
  <c r="BE1219" i="3"/>
  <c r="BI1219" i="3"/>
  <c r="N1219" i="3"/>
  <c r="R1219" i="3"/>
  <c r="V1219" i="3"/>
  <c r="Z1219" i="3"/>
  <c r="AD1219" i="3"/>
  <c r="AH1219" i="3"/>
  <c r="AL1219" i="3"/>
  <c r="AP1219" i="3"/>
  <c r="AT1219" i="3"/>
  <c r="AX1219" i="3"/>
  <c r="BB1219" i="3"/>
  <c r="BF1219" i="3"/>
  <c r="BG1217" i="3"/>
  <c r="AQ1217" i="3"/>
  <c r="AW1216" i="3"/>
  <c r="AG1216" i="3"/>
  <c r="Q1216" i="3"/>
  <c r="AS1212" i="3"/>
  <c r="M1212" i="3"/>
  <c r="BI1210" i="3"/>
  <c r="Q1210" i="3"/>
  <c r="P1209" i="3"/>
  <c r="AF1209" i="3"/>
  <c r="AV1209" i="3"/>
  <c r="M1209" i="3"/>
  <c r="AC1209" i="3"/>
  <c r="AS1209" i="3"/>
  <c r="BI1209" i="3"/>
  <c r="AQ1209" i="3"/>
  <c r="V1209" i="3"/>
  <c r="BB1209" i="3"/>
  <c r="AM1209" i="3"/>
  <c r="AS1208" i="3"/>
  <c r="M1208" i="3"/>
  <c r="BI1206" i="3"/>
  <c r="Q1206" i="3"/>
  <c r="N1205" i="3"/>
  <c r="BE1232" i="3"/>
  <c r="AZ1232" i="3"/>
  <c r="AT1232" i="3"/>
  <c r="AO1232" i="3"/>
  <c r="AJ1232" i="3"/>
  <c r="AD1232" i="3"/>
  <c r="Y1232" i="3"/>
  <c r="T1232" i="3"/>
  <c r="N1232" i="3"/>
  <c r="BA1224" i="3"/>
  <c r="AK1224" i="3"/>
  <c r="U1224" i="3"/>
  <c r="M1233" i="3"/>
  <c r="Q1233" i="3"/>
  <c r="U1233" i="3"/>
  <c r="Y1233" i="3"/>
  <c r="AC1233" i="3"/>
  <c r="AG1233" i="3"/>
  <c r="AK1233" i="3"/>
  <c r="AO1233" i="3"/>
  <c r="AS1233" i="3"/>
  <c r="AW1233" i="3"/>
  <c r="BA1233" i="3"/>
  <c r="BE1233" i="3"/>
  <c r="BI1233" i="3"/>
  <c r="BH1232" i="3"/>
  <c r="BB1232" i="3"/>
  <c r="AW1232" i="3"/>
  <c r="AR1232" i="3"/>
  <c r="AL1232" i="3"/>
  <c r="AG1232" i="3"/>
  <c r="AB1232" i="3"/>
  <c r="V1232" i="3"/>
  <c r="P1225" i="3"/>
  <c r="T1225" i="3"/>
  <c r="X1225" i="3"/>
  <c r="AB1225" i="3"/>
  <c r="BL1225" i="3" s="1"/>
  <c r="AF1225" i="3"/>
  <c r="AJ1225" i="3"/>
  <c r="AN1225" i="3"/>
  <c r="AR1225" i="3"/>
  <c r="AV1225" i="3"/>
  <c r="AZ1225" i="3"/>
  <c r="BD1225" i="3"/>
  <c r="BH1225" i="3"/>
  <c r="M1225" i="3"/>
  <c r="Q1225" i="3"/>
  <c r="U1225" i="3"/>
  <c r="Y1225" i="3"/>
  <c r="AC1225" i="3"/>
  <c r="AG1225" i="3"/>
  <c r="AK1225" i="3"/>
  <c r="AO1225" i="3"/>
  <c r="AS1225" i="3"/>
  <c r="AW1225" i="3"/>
  <c r="BA1225" i="3"/>
  <c r="BE1225" i="3"/>
  <c r="BI1225" i="3"/>
  <c r="N1225" i="3"/>
  <c r="BJ1225" i="3" s="1"/>
  <c r="R1225" i="3"/>
  <c r="V1225" i="3"/>
  <c r="Z1225" i="3"/>
  <c r="AD1225" i="3"/>
  <c r="AH1225" i="3"/>
  <c r="AL1225" i="3"/>
  <c r="AP1225" i="3"/>
  <c r="AT1225" i="3"/>
  <c r="AX1225" i="3"/>
  <c r="BB1225" i="3"/>
  <c r="BF1225" i="3"/>
  <c r="BI1224" i="3"/>
  <c r="AS1224" i="3"/>
  <c r="AC1224" i="3"/>
  <c r="M1224" i="3"/>
  <c r="N1220" i="3"/>
  <c r="R1220" i="3"/>
  <c r="V1220" i="3"/>
  <c r="Z1220" i="3"/>
  <c r="AD1220" i="3"/>
  <c r="AH1220" i="3"/>
  <c r="AL1220" i="3"/>
  <c r="AP1220" i="3"/>
  <c r="AT1220" i="3"/>
  <c r="AX1220" i="3"/>
  <c r="BB1220" i="3"/>
  <c r="BF1220" i="3"/>
  <c r="O1220" i="3"/>
  <c r="S1220" i="3"/>
  <c r="W1220" i="3"/>
  <c r="AA1220" i="3"/>
  <c r="AE1220" i="3"/>
  <c r="AI1220" i="3"/>
  <c r="AM1220" i="3"/>
  <c r="AQ1220" i="3"/>
  <c r="AU1220" i="3"/>
  <c r="AY1220" i="3"/>
  <c r="BC1220" i="3"/>
  <c r="BG1220" i="3"/>
  <c r="P1220" i="3"/>
  <c r="BK1220" i="3" s="1"/>
  <c r="T1220" i="3"/>
  <c r="X1220" i="3"/>
  <c r="AB1220" i="3"/>
  <c r="AF1220" i="3"/>
  <c r="AJ1220" i="3"/>
  <c r="AN1220" i="3"/>
  <c r="AR1220" i="3"/>
  <c r="AV1220" i="3"/>
  <c r="AZ1220" i="3"/>
  <c r="BD1220" i="3"/>
  <c r="BH1220" i="3"/>
  <c r="AY1219" i="3"/>
  <c r="AI1219" i="3"/>
  <c r="S1219" i="3"/>
  <c r="P1217" i="3"/>
  <c r="T1217" i="3"/>
  <c r="X1217" i="3"/>
  <c r="AB1217" i="3"/>
  <c r="AF1217" i="3"/>
  <c r="AJ1217" i="3"/>
  <c r="AN1217" i="3"/>
  <c r="AR1217" i="3"/>
  <c r="AV1217" i="3"/>
  <c r="AZ1217" i="3"/>
  <c r="BD1217" i="3"/>
  <c r="BH1217" i="3"/>
  <c r="M1217" i="3"/>
  <c r="Q1217" i="3"/>
  <c r="U1217" i="3"/>
  <c r="Y1217" i="3"/>
  <c r="AC1217" i="3"/>
  <c r="AG1217" i="3"/>
  <c r="AK1217" i="3"/>
  <c r="AO1217" i="3"/>
  <c r="AS1217" i="3"/>
  <c r="AW1217" i="3"/>
  <c r="BA1217" i="3"/>
  <c r="BE1217" i="3"/>
  <c r="BI1217" i="3"/>
  <c r="N1217" i="3"/>
  <c r="R1217" i="3"/>
  <c r="BL1217" i="3" s="1"/>
  <c r="V1217" i="3"/>
  <c r="Z1217" i="3"/>
  <c r="AD1217" i="3"/>
  <c r="AH1217" i="3"/>
  <c r="AL1217" i="3"/>
  <c r="AP1217" i="3"/>
  <c r="AT1217" i="3"/>
  <c r="AX1217" i="3"/>
  <c r="BB1217" i="3"/>
  <c r="BF1217" i="3"/>
  <c r="BI1216" i="3"/>
  <c r="AS1216" i="3"/>
  <c r="AC1216" i="3"/>
  <c r="M1216" i="3"/>
  <c r="P1214" i="3"/>
  <c r="W1214" i="3"/>
  <c r="AB1214" i="3"/>
  <c r="AG1214" i="3"/>
  <c r="AM1214" i="3"/>
  <c r="AR1214" i="3"/>
  <c r="AW1214" i="3"/>
  <c r="BC1214" i="3"/>
  <c r="BH1214" i="3"/>
  <c r="AK1212" i="3"/>
  <c r="P1210" i="3"/>
  <c r="X1210" i="3"/>
  <c r="AF1210" i="3"/>
  <c r="AN1210" i="3"/>
  <c r="AV1210" i="3"/>
  <c r="BD1210" i="3"/>
  <c r="AK1208" i="3"/>
  <c r="P1206" i="3"/>
  <c r="X1206" i="3"/>
  <c r="AF1206" i="3"/>
  <c r="AN1206" i="3"/>
  <c r="AV1206" i="3"/>
  <c r="BD1206" i="3"/>
  <c r="N1198" i="3"/>
  <c r="R1198" i="3"/>
  <c r="V1198" i="3"/>
  <c r="Z1198" i="3"/>
  <c r="AD1198" i="3"/>
  <c r="AH1198" i="3"/>
  <c r="AL1198" i="3"/>
  <c r="AP1198" i="3"/>
  <c r="AT1198" i="3"/>
  <c r="AX1198" i="3"/>
  <c r="BB1198" i="3"/>
  <c r="BF1198" i="3"/>
  <c r="Q1198" i="3"/>
  <c r="W1198" i="3"/>
  <c r="AB1198" i="3"/>
  <c r="AG1198" i="3"/>
  <c r="AM1198" i="3"/>
  <c r="AR1198" i="3"/>
  <c r="AW1198" i="3"/>
  <c r="BC1198" i="3"/>
  <c r="BH1198" i="3"/>
  <c r="M1198" i="3"/>
  <c r="S1198" i="3"/>
  <c r="X1198" i="3"/>
  <c r="AC1198" i="3"/>
  <c r="AI1198" i="3"/>
  <c r="AN1198" i="3"/>
  <c r="AS1198" i="3"/>
  <c r="AY1198" i="3"/>
  <c r="BD1198" i="3"/>
  <c r="BI1198" i="3"/>
  <c r="O1198" i="3"/>
  <c r="T1198" i="3"/>
  <c r="Y1198" i="3"/>
  <c r="AE1198" i="3"/>
  <c r="AJ1198" i="3"/>
  <c r="AO1198" i="3"/>
  <c r="AU1198" i="3"/>
  <c r="AZ1198" i="3"/>
  <c r="BE1198" i="3"/>
  <c r="AF1198" i="3"/>
  <c r="BA1198" i="3"/>
  <c r="P1198" i="3"/>
  <c r="AK1198" i="3"/>
  <c r="BG1198" i="3"/>
  <c r="U1198" i="3"/>
  <c r="AQ1198" i="3"/>
  <c r="O1232" i="3"/>
  <c r="S1232" i="3"/>
  <c r="W1232" i="3"/>
  <c r="AA1232" i="3"/>
  <c r="AE1232" i="3"/>
  <c r="AI1232" i="3"/>
  <c r="AM1232" i="3"/>
  <c r="AQ1232" i="3"/>
  <c r="AU1232" i="3"/>
  <c r="AY1232" i="3"/>
  <c r="BC1232" i="3"/>
  <c r="BG1232" i="3"/>
  <c r="BF1233" i="3"/>
  <c r="AZ1233" i="3"/>
  <c r="AU1233" i="3"/>
  <c r="AP1233" i="3"/>
  <c r="AJ1233" i="3"/>
  <c r="AE1233" i="3"/>
  <c r="Z1233" i="3"/>
  <c r="T1233" i="3"/>
  <c r="O1233" i="3"/>
  <c r="BF1232" i="3"/>
  <c r="BA1232" i="3"/>
  <c r="AV1232" i="3"/>
  <c r="AP1232" i="3"/>
  <c r="AK1232" i="3"/>
  <c r="AF1232" i="3"/>
  <c r="Z1232" i="3"/>
  <c r="U1232" i="3"/>
  <c r="P1232" i="3"/>
  <c r="BF1231" i="3"/>
  <c r="AZ1231" i="3"/>
  <c r="AU1231" i="3"/>
  <c r="AP1231" i="3"/>
  <c r="AI1231" i="3"/>
  <c r="AA1231" i="3"/>
  <c r="M1231" i="3"/>
  <c r="Q1231" i="3"/>
  <c r="U1231" i="3"/>
  <c r="BM1231" i="3" s="1"/>
  <c r="Y1231" i="3"/>
  <c r="AC1231" i="3"/>
  <c r="AG1231" i="3"/>
  <c r="AK1231" i="3"/>
  <c r="AO1231" i="3"/>
  <c r="AS1231" i="3"/>
  <c r="AW1231" i="3"/>
  <c r="BA1231" i="3"/>
  <c r="BE1231" i="3"/>
  <c r="BI1231" i="3"/>
  <c r="N1231" i="3"/>
  <c r="R1231" i="3"/>
  <c r="BL1231" i="3" s="1"/>
  <c r="V1231" i="3"/>
  <c r="Z1231" i="3"/>
  <c r="AD1231" i="3"/>
  <c r="AH1231" i="3"/>
  <c r="AL1231" i="3"/>
  <c r="L1230" i="3"/>
  <c r="K1230" i="3"/>
  <c r="BG1229" i="3"/>
  <c r="AY1229" i="3"/>
  <c r="AQ1229" i="3"/>
  <c r="AI1229" i="3"/>
  <c r="AA1229" i="3"/>
  <c r="M1229" i="3"/>
  <c r="Q1229" i="3"/>
  <c r="U1229" i="3"/>
  <c r="Y1229" i="3"/>
  <c r="AC1229" i="3"/>
  <c r="AG1229" i="3"/>
  <c r="AK1229" i="3"/>
  <c r="AO1229" i="3"/>
  <c r="AS1229" i="3"/>
  <c r="AW1229" i="3"/>
  <c r="BA1229" i="3"/>
  <c r="BE1229" i="3"/>
  <c r="BI1229" i="3"/>
  <c r="N1229" i="3"/>
  <c r="R1229" i="3"/>
  <c r="BL1229" i="3" s="1"/>
  <c r="V1229" i="3"/>
  <c r="BM1229" i="3" s="1"/>
  <c r="Z1229" i="3"/>
  <c r="AD1229" i="3"/>
  <c r="AH1229" i="3"/>
  <c r="AL1229" i="3"/>
  <c r="AP1229" i="3"/>
  <c r="AT1229" i="3"/>
  <c r="AX1229" i="3"/>
  <c r="BB1229" i="3"/>
  <c r="BF1229" i="3"/>
  <c r="L1228" i="3"/>
  <c r="K1228" i="3"/>
  <c r="BG1227" i="3"/>
  <c r="AY1227" i="3"/>
  <c r="AQ1227" i="3"/>
  <c r="AI1227" i="3"/>
  <c r="AA1227" i="3"/>
  <c r="M1227" i="3"/>
  <c r="Q1227" i="3"/>
  <c r="U1227" i="3"/>
  <c r="BM1227" i="3" s="1"/>
  <c r="Y1227" i="3"/>
  <c r="AC1227" i="3"/>
  <c r="AG1227" i="3"/>
  <c r="AK1227" i="3"/>
  <c r="AO1227" i="3"/>
  <c r="AS1227" i="3"/>
  <c r="AW1227" i="3"/>
  <c r="BA1227" i="3"/>
  <c r="BE1227" i="3"/>
  <c r="BI1227" i="3"/>
  <c r="N1227" i="3"/>
  <c r="R1227" i="3"/>
  <c r="BL1227" i="3" s="1"/>
  <c r="V1227" i="3"/>
  <c r="Z1227" i="3"/>
  <c r="AD1227" i="3"/>
  <c r="AH1227" i="3"/>
  <c r="AL1227" i="3"/>
  <c r="AP1227" i="3"/>
  <c r="AT1227" i="3"/>
  <c r="AX1227" i="3"/>
  <c r="BB1227" i="3"/>
  <c r="BF1227" i="3"/>
  <c r="L1226" i="3"/>
  <c r="O1226" i="3" s="1"/>
  <c r="S1226" i="3"/>
  <c r="AA1226" i="3"/>
  <c r="AI1226" i="3"/>
  <c r="AQ1226" i="3"/>
  <c r="AY1226" i="3"/>
  <c r="BG1226" i="3"/>
  <c r="T1226" i="3"/>
  <c r="AB1226" i="3"/>
  <c r="AJ1226" i="3"/>
  <c r="AR1226" i="3"/>
  <c r="AZ1226" i="3"/>
  <c r="BH1226" i="3"/>
  <c r="AY1225" i="3"/>
  <c r="AI1225" i="3"/>
  <c r="S1225" i="3"/>
  <c r="BE1224" i="3"/>
  <c r="AO1224" i="3"/>
  <c r="Y1224" i="3"/>
  <c r="P1223" i="3"/>
  <c r="T1223" i="3"/>
  <c r="BM1223" i="3" s="1"/>
  <c r="X1223" i="3"/>
  <c r="AB1223" i="3"/>
  <c r="AF1223" i="3"/>
  <c r="AJ1223" i="3"/>
  <c r="AN1223" i="3"/>
  <c r="AR1223" i="3"/>
  <c r="AV1223" i="3"/>
  <c r="AZ1223" i="3"/>
  <c r="BD1223" i="3"/>
  <c r="BH1223" i="3"/>
  <c r="M1223" i="3"/>
  <c r="Q1223" i="3"/>
  <c r="U1223" i="3"/>
  <c r="Y1223" i="3"/>
  <c r="AC1223" i="3"/>
  <c r="AG1223" i="3"/>
  <c r="AK1223" i="3"/>
  <c r="AO1223" i="3"/>
  <c r="AS1223" i="3"/>
  <c r="AW1223" i="3"/>
  <c r="BA1223" i="3"/>
  <c r="BE1223" i="3"/>
  <c r="BI1223" i="3"/>
  <c r="N1223" i="3"/>
  <c r="R1223" i="3"/>
  <c r="BL1223" i="3" s="1"/>
  <c r="V1223" i="3"/>
  <c r="Z1223" i="3"/>
  <c r="AD1223" i="3"/>
  <c r="AH1223" i="3"/>
  <c r="AL1223" i="3"/>
  <c r="AP1223" i="3"/>
  <c r="AT1223" i="3"/>
  <c r="AX1223" i="3"/>
  <c r="BB1223" i="3"/>
  <c r="BF1223" i="3"/>
  <c r="BI1222" i="3"/>
  <c r="AS1222" i="3"/>
  <c r="AC1222" i="3"/>
  <c r="M1222" i="3"/>
  <c r="AW1220" i="3"/>
  <c r="AG1220" i="3"/>
  <c r="Q1220" i="3"/>
  <c r="BN1220" i="3" s="1"/>
  <c r="AU1219" i="3"/>
  <c r="AE1219" i="3"/>
  <c r="O1219" i="3"/>
  <c r="N1218" i="3"/>
  <c r="R1218" i="3"/>
  <c r="V1218" i="3"/>
  <c r="Z1218" i="3"/>
  <c r="AD1218" i="3"/>
  <c r="AH1218" i="3"/>
  <c r="AL1218" i="3"/>
  <c r="AP1218" i="3"/>
  <c r="AT1218" i="3"/>
  <c r="AX1218" i="3"/>
  <c r="BB1218" i="3"/>
  <c r="BF1218" i="3"/>
  <c r="O1218" i="3"/>
  <c r="S1218" i="3"/>
  <c r="W1218" i="3"/>
  <c r="AA1218" i="3"/>
  <c r="AE1218" i="3"/>
  <c r="AI1218" i="3"/>
  <c r="AM1218" i="3"/>
  <c r="AQ1218" i="3"/>
  <c r="AU1218" i="3"/>
  <c r="AY1218" i="3"/>
  <c r="BC1218" i="3"/>
  <c r="BG1218" i="3"/>
  <c r="P1218" i="3"/>
  <c r="BK1218" i="3" s="1"/>
  <c r="T1218" i="3"/>
  <c r="X1218" i="3"/>
  <c r="AB1218" i="3"/>
  <c r="AF1218" i="3"/>
  <c r="AJ1218" i="3"/>
  <c r="AN1218" i="3"/>
  <c r="AR1218" i="3"/>
  <c r="AV1218" i="3"/>
  <c r="AZ1218" i="3"/>
  <c r="BD1218" i="3"/>
  <c r="BH1218" i="3"/>
  <c r="AY1217" i="3"/>
  <c r="AI1217" i="3"/>
  <c r="S1217" i="3"/>
  <c r="BE1216" i="3"/>
  <c r="AO1216" i="3"/>
  <c r="Y1216" i="3"/>
  <c r="P1215" i="3"/>
  <c r="T1215" i="3"/>
  <c r="X1215" i="3"/>
  <c r="AB1215" i="3"/>
  <c r="AF1215" i="3"/>
  <c r="AJ1215" i="3"/>
  <c r="AN1215" i="3"/>
  <c r="AR1215" i="3"/>
  <c r="AV1215" i="3"/>
  <c r="AZ1215" i="3"/>
  <c r="BD1215" i="3"/>
  <c r="BH1215" i="3"/>
  <c r="M1215" i="3"/>
  <c r="Q1215" i="3"/>
  <c r="U1215" i="3"/>
  <c r="BM1215" i="3" s="1"/>
  <c r="Y1215" i="3"/>
  <c r="AC1215" i="3"/>
  <c r="AG1215" i="3"/>
  <c r="AK1215" i="3"/>
  <c r="AO1215" i="3"/>
  <c r="AS1215" i="3"/>
  <c r="AW1215" i="3"/>
  <c r="BA1215" i="3"/>
  <c r="BE1215" i="3"/>
  <c r="BI1215" i="3"/>
  <c r="N1215" i="3"/>
  <c r="R1215" i="3"/>
  <c r="BL1215" i="3" s="1"/>
  <c r="V1215" i="3"/>
  <c r="Z1215" i="3"/>
  <c r="AD1215" i="3"/>
  <c r="AH1215" i="3"/>
  <c r="AL1215" i="3"/>
  <c r="AP1215" i="3"/>
  <c r="AT1215" i="3"/>
  <c r="AX1215" i="3"/>
  <c r="BB1215" i="3"/>
  <c r="BF1215" i="3"/>
  <c r="BG1214" i="3"/>
  <c r="AK1214" i="3"/>
  <c r="M1214" i="3"/>
  <c r="BI1212" i="3"/>
  <c r="AC1212" i="3"/>
  <c r="Q1212" i="3"/>
  <c r="T1211" i="3"/>
  <c r="AB1211" i="3"/>
  <c r="AJ1211" i="3"/>
  <c r="AR1211" i="3"/>
  <c r="AZ1211" i="3"/>
  <c r="BH1211" i="3"/>
  <c r="Q1211" i="3"/>
  <c r="Y1211" i="3"/>
  <c r="AG1211" i="3"/>
  <c r="AO1211" i="3"/>
  <c r="AW1211" i="3"/>
  <c r="BE1211" i="3"/>
  <c r="S1211" i="3"/>
  <c r="AI1211" i="3"/>
  <c r="AY1211" i="3"/>
  <c r="N1211" i="3"/>
  <c r="AD1211" i="3"/>
  <c r="AT1211" i="3"/>
  <c r="O1211" i="3"/>
  <c r="AE1211" i="3"/>
  <c r="AU1211" i="3"/>
  <c r="AS1210" i="3"/>
  <c r="M1210" i="3"/>
  <c r="BF1209" i="3"/>
  <c r="BI1208" i="3"/>
  <c r="AC1208" i="3"/>
  <c r="Q1208" i="3"/>
  <c r="T1207" i="3"/>
  <c r="AB1207" i="3"/>
  <c r="AJ1207" i="3"/>
  <c r="AR1207" i="3"/>
  <c r="AZ1207" i="3"/>
  <c r="BH1207" i="3"/>
  <c r="Q1207" i="3"/>
  <c r="Y1207" i="3"/>
  <c r="AG1207" i="3"/>
  <c r="AO1207" i="3"/>
  <c r="AW1207" i="3"/>
  <c r="BE1207" i="3"/>
  <c r="S1207" i="3"/>
  <c r="BM1207" i="3" s="1"/>
  <c r="AI1207" i="3"/>
  <c r="AY1207" i="3"/>
  <c r="N1207" i="3"/>
  <c r="BJ1207" i="3" s="1"/>
  <c r="AD1207" i="3"/>
  <c r="AT1207" i="3"/>
  <c r="O1207" i="3"/>
  <c r="BL1207" i="3" s="1"/>
  <c r="AE1207" i="3"/>
  <c r="AU1207" i="3"/>
  <c r="AS1206" i="3"/>
  <c r="M1206" i="3"/>
  <c r="AV1198" i="3"/>
  <c r="P1193" i="3"/>
  <c r="T1193" i="3"/>
  <c r="X1193" i="3"/>
  <c r="AB1193" i="3"/>
  <c r="AF1193" i="3"/>
  <c r="AJ1193" i="3"/>
  <c r="AN1193" i="3"/>
  <c r="AR1193" i="3"/>
  <c r="AV1193" i="3"/>
  <c r="AZ1193" i="3"/>
  <c r="BD1193" i="3"/>
  <c r="BH1193" i="3"/>
  <c r="N1193" i="3"/>
  <c r="R1193" i="3"/>
  <c r="W1193" i="3"/>
  <c r="AC1193" i="3"/>
  <c r="AH1193" i="3"/>
  <c r="AM1193" i="3"/>
  <c r="AS1193" i="3"/>
  <c r="AX1193" i="3"/>
  <c r="BC1193" i="3"/>
  <c r="BI1193" i="3"/>
  <c r="M1193" i="3"/>
  <c r="S1193" i="3"/>
  <c r="Y1193" i="3"/>
  <c r="AD1193" i="3"/>
  <c r="AI1193" i="3"/>
  <c r="AO1193" i="3"/>
  <c r="AT1193" i="3"/>
  <c r="AY1193" i="3"/>
  <c r="BE1193" i="3"/>
  <c r="O1193" i="3"/>
  <c r="U1193" i="3"/>
  <c r="Z1193" i="3"/>
  <c r="AE1193" i="3"/>
  <c r="AK1193" i="3"/>
  <c r="AP1193" i="3"/>
  <c r="AU1193" i="3"/>
  <c r="BA1193" i="3"/>
  <c r="BF1193" i="3"/>
  <c r="AG1193" i="3"/>
  <c r="BB1193" i="3"/>
  <c r="Q1193" i="3"/>
  <c r="AL1193" i="3"/>
  <c r="BG1193" i="3"/>
  <c r="V1193" i="3"/>
  <c r="AQ1193" i="3"/>
  <c r="BE1214" i="3"/>
  <c r="AZ1214" i="3"/>
  <c r="AU1214" i="3"/>
  <c r="AO1214" i="3"/>
  <c r="AJ1214" i="3"/>
  <c r="AE1214" i="3"/>
  <c r="Y1214" i="3"/>
  <c r="T1214" i="3"/>
  <c r="L1213" i="3"/>
  <c r="X1213" i="3" s="1"/>
  <c r="BH1212" i="3"/>
  <c r="AZ1212" i="3"/>
  <c r="AR1212" i="3"/>
  <c r="AJ1212" i="3"/>
  <c r="AB1212" i="3"/>
  <c r="T1212" i="3"/>
  <c r="L1211" i="3"/>
  <c r="BH1210" i="3"/>
  <c r="AZ1210" i="3"/>
  <c r="AR1210" i="3"/>
  <c r="AJ1210" i="3"/>
  <c r="AB1210" i="3"/>
  <c r="T1210" i="3"/>
  <c r="L1209" i="3"/>
  <c r="AB1209" i="3" s="1"/>
  <c r="BH1208" i="3"/>
  <c r="AZ1208" i="3"/>
  <c r="AR1208" i="3"/>
  <c r="AJ1208" i="3"/>
  <c r="AB1208" i="3"/>
  <c r="T1208" i="3"/>
  <c r="L1207" i="3"/>
  <c r="Z1207" i="3" s="1"/>
  <c r="BH1206" i="3"/>
  <c r="AZ1206" i="3"/>
  <c r="AR1206" i="3"/>
  <c r="AJ1206" i="3"/>
  <c r="AB1206" i="3"/>
  <c r="T1206" i="3"/>
  <c r="BC1205" i="3"/>
  <c r="W1205" i="3"/>
  <c r="L1205" i="3"/>
  <c r="AE1205" i="3" s="1"/>
  <c r="N1204" i="3"/>
  <c r="R1204" i="3"/>
  <c r="BN1204" i="3" s="1"/>
  <c r="V1204" i="3"/>
  <c r="Z1204" i="3"/>
  <c r="AD1204" i="3"/>
  <c r="AH1204" i="3"/>
  <c r="AL1204" i="3"/>
  <c r="AP1204" i="3"/>
  <c r="AT1204" i="3"/>
  <c r="AX1204" i="3"/>
  <c r="BB1204" i="3"/>
  <c r="BF1204" i="3"/>
  <c r="O1204" i="3"/>
  <c r="S1204" i="3"/>
  <c r="BK1204" i="3" s="1"/>
  <c r="W1204" i="3"/>
  <c r="AA1204" i="3"/>
  <c r="AE1204" i="3"/>
  <c r="AI1204" i="3"/>
  <c r="AM1204" i="3"/>
  <c r="AQ1204" i="3"/>
  <c r="AU1204" i="3"/>
  <c r="AY1204" i="3"/>
  <c r="BC1204" i="3"/>
  <c r="BG1204" i="3"/>
  <c r="P1204" i="3"/>
  <c r="T1204" i="3"/>
  <c r="X1204" i="3"/>
  <c r="AB1204" i="3"/>
  <c r="AF1204" i="3"/>
  <c r="AJ1204" i="3"/>
  <c r="AN1204" i="3"/>
  <c r="AR1204" i="3"/>
  <c r="AV1204" i="3"/>
  <c r="AZ1204" i="3"/>
  <c r="BD1204" i="3"/>
  <c r="BH1204" i="3"/>
  <c r="AY1203" i="3"/>
  <c r="AI1203" i="3"/>
  <c r="BL1203" i="3" s="1"/>
  <c r="S1203" i="3"/>
  <c r="N1202" i="3"/>
  <c r="R1202" i="3"/>
  <c r="V1202" i="3"/>
  <c r="BK1202" i="3" s="1"/>
  <c r="Z1202" i="3"/>
  <c r="AD1202" i="3"/>
  <c r="AH1202" i="3"/>
  <c r="AL1202" i="3"/>
  <c r="AP1202" i="3"/>
  <c r="AT1202" i="3"/>
  <c r="AX1202" i="3"/>
  <c r="BB1202" i="3"/>
  <c r="BF1202" i="3"/>
  <c r="O1202" i="3"/>
  <c r="S1202" i="3"/>
  <c r="W1202" i="3"/>
  <c r="AA1202" i="3"/>
  <c r="AE1202" i="3"/>
  <c r="AI1202" i="3"/>
  <c r="AM1202" i="3"/>
  <c r="AQ1202" i="3"/>
  <c r="AU1202" i="3"/>
  <c r="AY1202" i="3"/>
  <c r="BC1202" i="3"/>
  <c r="BG1202" i="3"/>
  <c r="P1202" i="3"/>
  <c r="T1202" i="3"/>
  <c r="X1202" i="3"/>
  <c r="AB1202" i="3"/>
  <c r="AF1202" i="3"/>
  <c r="AJ1202" i="3"/>
  <c r="AN1202" i="3"/>
  <c r="AR1202" i="3"/>
  <c r="AV1202" i="3"/>
  <c r="AZ1202" i="3"/>
  <c r="BD1202" i="3"/>
  <c r="BH1202" i="3"/>
  <c r="AY1201" i="3"/>
  <c r="AI1201" i="3"/>
  <c r="S1201" i="3"/>
  <c r="N1200" i="3"/>
  <c r="R1200" i="3"/>
  <c r="V1200" i="3"/>
  <c r="Z1200" i="3"/>
  <c r="AD1200" i="3"/>
  <c r="AH1200" i="3"/>
  <c r="AL1200" i="3"/>
  <c r="AP1200" i="3"/>
  <c r="AT1200" i="3"/>
  <c r="AX1200" i="3"/>
  <c r="BB1200" i="3"/>
  <c r="BF1200" i="3"/>
  <c r="O1200" i="3"/>
  <c r="S1200" i="3"/>
  <c r="W1200" i="3"/>
  <c r="AA1200" i="3"/>
  <c r="AE1200" i="3"/>
  <c r="AI1200" i="3"/>
  <c r="AM1200" i="3"/>
  <c r="AQ1200" i="3"/>
  <c r="AU1200" i="3"/>
  <c r="AY1200" i="3"/>
  <c r="BC1200" i="3"/>
  <c r="BG1200" i="3"/>
  <c r="P1200" i="3"/>
  <c r="T1200" i="3"/>
  <c r="X1200" i="3"/>
  <c r="AB1200" i="3"/>
  <c r="AF1200" i="3"/>
  <c r="AJ1200" i="3"/>
  <c r="AN1200" i="3"/>
  <c r="AR1200" i="3"/>
  <c r="AV1200" i="3"/>
  <c r="AZ1200" i="3"/>
  <c r="BD1200" i="3"/>
  <c r="BH1200" i="3"/>
  <c r="T1197" i="3"/>
  <c r="AJ1197" i="3"/>
  <c r="AZ1197" i="3"/>
  <c r="R1197" i="3"/>
  <c r="AM1197" i="3"/>
  <c r="BI1197" i="3"/>
  <c r="AD1197" i="3"/>
  <c r="AY1197" i="3"/>
  <c r="Z1197" i="3"/>
  <c r="AU1197" i="3"/>
  <c r="BG1196" i="3"/>
  <c r="AK1196" i="3"/>
  <c r="P1196" i="3"/>
  <c r="BA1194" i="3"/>
  <c r="P1191" i="3"/>
  <c r="T1191" i="3"/>
  <c r="X1191" i="3"/>
  <c r="AB1191" i="3"/>
  <c r="AF1191" i="3"/>
  <c r="AJ1191" i="3"/>
  <c r="AN1191" i="3"/>
  <c r="AR1191" i="3"/>
  <c r="AV1191" i="3"/>
  <c r="AZ1191" i="3"/>
  <c r="BD1191" i="3"/>
  <c r="BH1191" i="3"/>
  <c r="N1191" i="3"/>
  <c r="R1191" i="3"/>
  <c r="V1191" i="3"/>
  <c r="Z1191" i="3"/>
  <c r="AD1191" i="3"/>
  <c r="AH1191" i="3"/>
  <c r="AL1191" i="3"/>
  <c r="AP1191" i="3"/>
  <c r="AT1191" i="3"/>
  <c r="AX1191" i="3"/>
  <c r="BB1191" i="3"/>
  <c r="BF1191" i="3"/>
  <c r="S1191" i="3"/>
  <c r="AA1191" i="3"/>
  <c r="AI1191" i="3"/>
  <c r="AQ1191" i="3"/>
  <c r="AY1191" i="3"/>
  <c r="BG1191" i="3"/>
  <c r="M1191" i="3"/>
  <c r="U1191" i="3"/>
  <c r="AC1191" i="3"/>
  <c r="AK1191" i="3"/>
  <c r="AS1191" i="3"/>
  <c r="BA1191" i="3"/>
  <c r="BI1191" i="3"/>
  <c r="O1191" i="3"/>
  <c r="W1191" i="3"/>
  <c r="AE1191" i="3"/>
  <c r="AM1191" i="3"/>
  <c r="AU1191" i="3"/>
  <c r="BC1191" i="3"/>
  <c r="P1187" i="3"/>
  <c r="T1187" i="3"/>
  <c r="X1187" i="3"/>
  <c r="AB1187" i="3"/>
  <c r="AF1187" i="3"/>
  <c r="AJ1187" i="3"/>
  <c r="AN1187" i="3"/>
  <c r="AR1187" i="3"/>
  <c r="AV1187" i="3"/>
  <c r="AZ1187" i="3"/>
  <c r="BD1187" i="3"/>
  <c r="BH1187" i="3"/>
  <c r="M1187" i="3"/>
  <c r="Q1187" i="3"/>
  <c r="U1187" i="3"/>
  <c r="Y1187" i="3"/>
  <c r="AC1187" i="3"/>
  <c r="AG1187" i="3"/>
  <c r="AK1187" i="3"/>
  <c r="AO1187" i="3"/>
  <c r="AS1187" i="3"/>
  <c r="AW1187" i="3"/>
  <c r="BA1187" i="3"/>
  <c r="BE1187" i="3"/>
  <c r="BI1187" i="3"/>
  <c r="N1187" i="3"/>
  <c r="R1187" i="3"/>
  <c r="V1187" i="3"/>
  <c r="Z1187" i="3"/>
  <c r="AD1187" i="3"/>
  <c r="AH1187" i="3"/>
  <c r="AL1187" i="3"/>
  <c r="AP1187" i="3"/>
  <c r="AT1187" i="3"/>
  <c r="AX1187" i="3"/>
  <c r="BB1187" i="3"/>
  <c r="BF1187" i="3"/>
  <c r="O1187" i="3"/>
  <c r="AE1187" i="3"/>
  <c r="AU1187" i="3"/>
  <c r="S1187" i="3"/>
  <c r="AI1187" i="3"/>
  <c r="AY1187" i="3"/>
  <c r="W1187" i="3"/>
  <c r="AM1187" i="3"/>
  <c r="BC1187" i="3"/>
  <c r="BK1184" i="3"/>
  <c r="AQ1183" i="3"/>
  <c r="BI1214" i="3"/>
  <c r="BD1214" i="3"/>
  <c r="AY1214" i="3"/>
  <c r="AS1214" i="3"/>
  <c r="AN1214" i="3"/>
  <c r="AI1214" i="3"/>
  <c r="AC1214" i="3"/>
  <c r="X1214" i="3"/>
  <c r="BE1212" i="3"/>
  <c r="AW1212" i="3"/>
  <c r="AO1212" i="3"/>
  <c r="AG1212" i="3"/>
  <c r="Y1212" i="3"/>
  <c r="BE1210" i="3"/>
  <c r="AW1210" i="3"/>
  <c r="AO1210" i="3"/>
  <c r="AG1210" i="3"/>
  <c r="Y1210" i="3"/>
  <c r="BE1208" i="3"/>
  <c r="AW1208" i="3"/>
  <c r="AO1208" i="3"/>
  <c r="AG1208" i="3"/>
  <c r="Y1208" i="3"/>
  <c r="BE1206" i="3"/>
  <c r="AW1206" i="3"/>
  <c r="AO1206" i="3"/>
  <c r="AG1206" i="3"/>
  <c r="Y1206" i="3"/>
  <c r="BB1205" i="3"/>
  <c r="AT1205" i="3"/>
  <c r="AL1205" i="3"/>
  <c r="AD1205" i="3"/>
  <c r="V1205" i="3"/>
  <c r="AW1204" i="3"/>
  <c r="AG1204" i="3"/>
  <c r="Q1204" i="3"/>
  <c r="AU1203" i="3"/>
  <c r="AE1203" i="3"/>
  <c r="AW1202" i="3"/>
  <c r="AG1202" i="3"/>
  <c r="AU1201" i="3"/>
  <c r="AE1201" i="3"/>
  <c r="P1199" i="3"/>
  <c r="R1199" i="3"/>
  <c r="AJ1199" i="3"/>
  <c r="AZ1199" i="3"/>
  <c r="S1199" i="3"/>
  <c r="AK1199" i="3"/>
  <c r="BA1199" i="3"/>
  <c r="U1199" i="3"/>
  <c r="AL1199" i="3"/>
  <c r="BB1199" i="3"/>
  <c r="BA1196" i="3"/>
  <c r="N1194" i="3"/>
  <c r="R1194" i="3"/>
  <c r="V1194" i="3"/>
  <c r="Z1194" i="3"/>
  <c r="AD1194" i="3"/>
  <c r="AH1194" i="3"/>
  <c r="AL1194" i="3"/>
  <c r="AP1194" i="3"/>
  <c r="AT1194" i="3"/>
  <c r="AX1194" i="3"/>
  <c r="BB1194" i="3"/>
  <c r="BF1194" i="3"/>
  <c r="Q1194" i="3"/>
  <c r="W1194" i="3"/>
  <c r="AB1194" i="3"/>
  <c r="AG1194" i="3"/>
  <c r="AM1194" i="3"/>
  <c r="AR1194" i="3"/>
  <c r="AW1194" i="3"/>
  <c r="BC1194" i="3"/>
  <c r="BH1194" i="3"/>
  <c r="M1194" i="3"/>
  <c r="S1194" i="3"/>
  <c r="X1194" i="3"/>
  <c r="AC1194" i="3"/>
  <c r="AI1194" i="3"/>
  <c r="AN1194" i="3"/>
  <c r="AS1194" i="3"/>
  <c r="AY1194" i="3"/>
  <c r="BD1194" i="3"/>
  <c r="BI1194" i="3"/>
  <c r="O1194" i="3"/>
  <c r="T1194" i="3"/>
  <c r="Y1194" i="3"/>
  <c r="AE1194" i="3"/>
  <c r="AJ1194" i="3"/>
  <c r="AO1194" i="3"/>
  <c r="AU1194" i="3"/>
  <c r="AZ1194" i="3"/>
  <c r="BE1194" i="3"/>
  <c r="P1189" i="3"/>
  <c r="T1189" i="3"/>
  <c r="X1189" i="3"/>
  <c r="AB1189" i="3"/>
  <c r="AF1189" i="3"/>
  <c r="AJ1189" i="3"/>
  <c r="AN1189" i="3"/>
  <c r="AR1189" i="3"/>
  <c r="AV1189" i="3"/>
  <c r="AZ1189" i="3"/>
  <c r="BD1189" i="3"/>
  <c r="BH1189" i="3"/>
  <c r="N1189" i="3"/>
  <c r="R1189" i="3"/>
  <c r="V1189" i="3"/>
  <c r="Z1189" i="3"/>
  <c r="AD1189" i="3"/>
  <c r="AH1189" i="3"/>
  <c r="AL1189" i="3"/>
  <c r="AP1189" i="3"/>
  <c r="AT1189" i="3"/>
  <c r="AX1189" i="3"/>
  <c r="BB1189" i="3"/>
  <c r="BF1189" i="3"/>
  <c r="S1189" i="3"/>
  <c r="AA1189" i="3"/>
  <c r="AI1189" i="3"/>
  <c r="AQ1189" i="3"/>
  <c r="AY1189" i="3"/>
  <c r="BG1189" i="3"/>
  <c r="M1189" i="3"/>
  <c r="U1189" i="3"/>
  <c r="AC1189" i="3"/>
  <c r="AK1189" i="3"/>
  <c r="AS1189" i="3"/>
  <c r="BA1189" i="3"/>
  <c r="BI1189" i="3"/>
  <c r="O1189" i="3"/>
  <c r="W1189" i="3"/>
  <c r="AE1189" i="3"/>
  <c r="AM1189" i="3"/>
  <c r="AU1189" i="3"/>
  <c r="BC1189" i="3"/>
  <c r="P1185" i="3"/>
  <c r="T1185" i="3"/>
  <c r="X1185" i="3"/>
  <c r="AB1185" i="3"/>
  <c r="AF1185" i="3"/>
  <c r="AJ1185" i="3"/>
  <c r="AN1185" i="3"/>
  <c r="AR1185" i="3"/>
  <c r="AV1185" i="3"/>
  <c r="AZ1185" i="3"/>
  <c r="BD1185" i="3"/>
  <c r="BH1185" i="3"/>
  <c r="M1185" i="3"/>
  <c r="Q1185" i="3"/>
  <c r="U1185" i="3"/>
  <c r="Y1185" i="3"/>
  <c r="AC1185" i="3"/>
  <c r="AG1185" i="3"/>
  <c r="AK1185" i="3"/>
  <c r="AO1185" i="3"/>
  <c r="AS1185" i="3"/>
  <c r="AW1185" i="3"/>
  <c r="BA1185" i="3"/>
  <c r="BE1185" i="3"/>
  <c r="BI1185" i="3"/>
  <c r="N1185" i="3"/>
  <c r="R1185" i="3"/>
  <c r="V1185" i="3"/>
  <c r="Z1185" i="3"/>
  <c r="AD1185" i="3"/>
  <c r="AH1185" i="3"/>
  <c r="AL1185" i="3"/>
  <c r="AP1185" i="3"/>
  <c r="AT1185" i="3"/>
  <c r="AX1185" i="3"/>
  <c r="BB1185" i="3"/>
  <c r="BF1185" i="3"/>
  <c r="O1185" i="3"/>
  <c r="AE1185" i="3"/>
  <c r="AU1185" i="3"/>
  <c r="S1185" i="3"/>
  <c r="BM1185" i="3" s="1"/>
  <c r="AI1185" i="3"/>
  <c r="AY1185" i="3"/>
  <c r="W1185" i="3"/>
  <c r="AM1185" i="3"/>
  <c r="BC1185" i="3"/>
  <c r="N1214" i="3"/>
  <c r="R1214" i="3"/>
  <c r="V1214" i="3"/>
  <c r="Z1214" i="3"/>
  <c r="AD1214" i="3"/>
  <c r="AH1214" i="3"/>
  <c r="AL1214" i="3"/>
  <c r="AP1214" i="3"/>
  <c r="AT1214" i="3"/>
  <c r="AX1214" i="3"/>
  <c r="BB1214" i="3"/>
  <c r="BF1214" i="3"/>
  <c r="O1214" i="3"/>
  <c r="S1214" i="3"/>
  <c r="BM1214" i="3" s="1"/>
  <c r="N1212" i="3"/>
  <c r="R1212" i="3"/>
  <c r="V1212" i="3"/>
  <c r="Z1212" i="3"/>
  <c r="AD1212" i="3"/>
  <c r="AH1212" i="3"/>
  <c r="AL1212" i="3"/>
  <c r="AP1212" i="3"/>
  <c r="AT1212" i="3"/>
  <c r="AX1212" i="3"/>
  <c r="BB1212" i="3"/>
  <c r="BF1212" i="3"/>
  <c r="O1212" i="3"/>
  <c r="S1212" i="3"/>
  <c r="W1212" i="3"/>
  <c r="AA1212" i="3"/>
  <c r="AE1212" i="3"/>
  <c r="AI1212" i="3"/>
  <c r="AM1212" i="3"/>
  <c r="AQ1212" i="3"/>
  <c r="AU1212" i="3"/>
  <c r="AY1212" i="3"/>
  <c r="BC1212" i="3"/>
  <c r="BG1212" i="3"/>
  <c r="N1210" i="3"/>
  <c r="R1210" i="3"/>
  <c r="V1210" i="3"/>
  <c r="Z1210" i="3"/>
  <c r="AD1210" i="3"/>
  <c r="AH1210" i="3"/>
  <c r="AL1210" i="3"/>
  <c r="AP1210" i="3"/>
  <c r="AT1210" i="3"/>
  <c r="AX1210" i="3"/>
  <c r="BB1210" i="3"/>
  <c r="BF1210" i="3"/>
  <c r="O1210" i="3"/>
  <c r="S1210" i="3"/>
  <c r="W1210" i="3"/>
  <c r="AA1210" i="3"/>
  <c r="AE1210" i="3"/>
  <c r="AI1210" i="3"/>
  <c r="AM1210" i="3"/>
  <c r="AQ1210" i="3"/>
  <c r="AU1210" i="3"/>
  <c r="AY1210" i="3"/>
  <c r="BC1210" i="3"/>
  <c r="BG1210" i="3"/>
  <c r="N1208" i="3"/>
  <c r="R1208" i="3"/>
  <c r="V1208" i="3"/>
  <c r="Z1208" i="3"/>
  <c r="AD1208" i="3"/>
  <c r="AH1208" i="3"/>
  <c r="AL1208" i="3"/>
  <c r="AP1208" i="3"/>
  <c r="AT1208" i="3"/>
  <c r="AX1208" i="3"/>
  <c r="BB1208" i="3"/>
  <c r="BF1208" i="3"/>
  <c r="O1208" i="3"/>
  <c r="S1208" i="3"/>
  <c r="W1208" i="3"/>
  <c r="AA1208" i="3"/>
  <c r="AE1208" i="3"/>
  <c r="AI1208" i="3"/>
  <c r="AM1208" i="3"/>
  <c r="AQ1208" i="3"/>
  <c r="AU1208" i="3"/>
  <c r="AY1208" i="3"/>
  <c r="BC1208" i="3"/>
  <c r="BG1208" i="3"/>
  <c r="N1206" i="3"/>
  <c r="R1206" i="3"/>
  <c r="V1206" i="3"/>
  <c r="Z1206" i="3"/>
  <c r="AD1206" i="3"/>
  <c r="AH1206" i="3"/>
  <c r="AL1206" i="3"/>
  <c r="AP1206" i="3"/>
  <c r="AT1206" i="3"/>
  <c r="AX1206" i="3"/>
  <c r="BB1206" i="3"/>
  <c r="BF1206" i="3"/>
  <c r="O1206" i="3"/>
  <c r="S1206" i="3"/>
  <c r="W1206" i="3"/>
  <c r="AA1206" i="3"/>
  <c r="AE1206" i="3"/>
  <c r="AI1206" i="3"/>
  <c r="AM1206" i="3"/>
  <c r="AQ1206" i="3"/>
  <c r="AU1206" i="3"/>
  <c r="AY1206" i="3"/>
  <c r="BC1206" i="3"/>
  <c r="BG1206" i="3"/>
  <c r="P1205" i="3"/>
  <c r="T1205" i="3"/>
  <c r="X1205" i="3"/>
  <c r="AB1205" i="3"/>
  <c r="AF1205" i="3"/>
  <c r="AJ1205" i="3"/>
  <c r="AN1205" i="3"/>
  <c r="AR1205" i="3"/>
  <c r="AV1205" i="3"/>
  <c r="AZ1205" i="3"/>
  <c r="BD1205" i="3"/>
  <c r="BH1205" i="3"/>
  <c r="M1205" i="3"/>
  <c r="Q1205" i="3"/>
  <c r="U1205" i="3"/>
  <c r="Y1205" i="3"/>
  <c r="AC1205" i="3"/>
  <c r="AG1205" i="3"/>
  <c r="AK1205" i="3"/>
  <c r="AO1205" i="3"/>
  <c r="AS1205" i="3"/>
  <c r="AW1205" i="3"/>
  <c r="BA1205" i="3"/>
  <c r="BE1205" i="3"/>
  <c r="BI1205" i="3"/>
  <c r="P1203" i="3"/>
  <c r="T1203" i="3"/>
  <c r="X1203" i="3"/>
  <c r="AB1203" i="3"/>
  <c r="AF1203" i="3"/>
  <c r="AJ1203" i="3"/>
  <c r="AN1203" i="3"/>
  <c r="AR1203" i="3"/>
  <c r="AV1203" i="3"/>
  <c r="AZ1203" i="3"/>
  <c r="BD1203" i="3"/>
  <c r="BH1203" i="3"/>
  <c r="M1203" i="3"/>
  <c r="Q1203" i="3"/>
  <c r="U1203" i="3"/>
  <c r="Y1203" i="3"/>
  <c r="AC1203" i="3"/>
  <c r="AG1203" i="3"/>
  <c r="AK1203" i="3"/>
  <c r="AO1203" i="3"/>
  <c r="AS1203" i="3"/>
  <c r="AW1203" i="3"/>
  <c r="BA1203" i="3"/>
  <c r="BE1203" i="3"/>
  <c r="BI1203" i="3"/>
  <c r="N1203" i="3"/>
  <c r="R1203" i="3"/>
  <c r="V1203" i="3"/>
  <c r="Z1203" i="3"/>
  <c r="AD1203" i="3"/>
  <c r="AH1203" i="3"/>
  <c r="AL1203" i="3"/>
  <c r="AP1203" i="3"/>
  <c r="AT1203" i="3"/>
  <c r="AX1203" i="3"/>
  <c r="BB1203" i="3"/>
  <c r="BF1203" i="3"/>
  <c r="BN1202" i="3"/>
  <c r="P1201" i="3"/>
  <c r="T1201" i="3"/>
  <c r="X1201" i="3"/>
  <c r="AB1201" i="3"/>
  <c r="AF1201" i="3"/>
  <c r="AJ1201" i="3"/>
  <c r="AN1201" i="3"/>
  <c r="AR1201" i="3"/>
  <c r="AV1201" i="3"/>
  <c r="AZ1201" i="3"/>
  <c r="BD1201" i="3"/>
  <c r="BH1201" i="3"/>
  <c r="M1201" i="3"/>
  <c r="Q1201" i="3"/>
  <c r="U1201" i="3"/>
  <c r="Y1201" i="3"/>
  <c r="AC1201" i="3"/>
  <c r="AG1201" i="3"/>
  <c r="AK1201" i="3"/>
  <c r="AO1201" i="3"/>
  <c r="AS1201" i="3"/>
  <c r="AW1201" i="3"/>
  <c r="BA1201" i="3"/>
  <c r="BE1201" i="3"/>
  <c r="BI1201" i="3"/>
  <c r="N1201" i="3"/>
  <c r="BJ1201" i="3" s="1"/>
  <c r="R1201" i="3"/>
  <c r="BL1201" i="3" s="1"/>
  <c r="V1201" i="3"/>
  <c r="Z1201" i="3"/>
  <c r="AD1201" i="3"/>
  <c r="AH1201" i="3"/>
  <c r="AL1201" i="3"/>
  <c r="AP1201" i="3"/>
  <c r="AT1201" i="3"/>
  <c r="AX1201" i="3"/>
  <c r="BB1201" i="3"/>
  <c r="BF1201" i="3"/>
  <c r="BN1200" i="3"/>
  <c r="BK1200" i="3"/>
  <c r="N1196" i="3"/>
  <c r="R1196" i="3"/>
  <c r="V1196" i="3"/>
  <c r="Z1196" i="3"/>
  <c r="AD1196" i="3"/>
  <c r="AH1196" i="3"/>
  <c r="AL1196" i="3"/>
  <c r="AP1196" i="3"/>
  <c r="AT1196" i="3"/>
  <c r="AX1196" i="3"/>
  <c r="BB1196" i="3"/>
  <c r="BF1196" i="3"/>
  <c r="Q1196" i="3"/>
  <c r="W1196" i="3"/>
  <c r="AB1196" i="3"/>
  <c r="AG1196" i="3"/>
  <c r="AM1196" i="3"/>
  <c r="AR1196" i="3"/>
  <c r="AW1196" i="3"/>
  <c r="BC1196" i="3"/>
  <c r="BH1196" i="3"/>
  <c r="M1196" i="3"/>
  <c r="S1196" i="3"/>
  <c r="X1196" i="3"/>
  <c r="AC1196" i="3"/>
  <c r="AI1196" i="3"/>
  <c r="AN1196" i="3"/>
  <c r="AS1196" i="3"/>
  <c r="AY1196" i="3"/>
  <c r="BD1196" i="3"/>
  <c r="BI1196" i="3"/>
  <c r="O1196" i="3"/>
  <c r="T1196" i="3"/>
  <c r="Y1196" i="3"/>
  <c r="AE1196" i="3"/>
  <c r="AJ1196" i="3"/>
  <c r="AO1196" i="3"/>
  <c r="AU1196" i="3"/>
  <c r="AZ1196" i="3"/>
  <c r="BE1196" i="3"/>
  <c r="P1183" i="3"/>
  <c r="T1183" i="3"/>
  <c r="X1183" i="3"/>
  <c r="AB1183" i="3"/>
  <c r="AF1183" i="3"/>
  <c r="AJ1183" i="3"/>
  <c r="AN1183" i="3"/>
  <c r="AR1183" i="3"/>
  <c r="AV1183" i="3"/>
  <c r="AZ1183" i="3"/>
  <c r="BD1183" i="3"/>
  <c r="BH1183" i="3"/>
  <c r="M1183" i="3"/>
  <c r="Q1183" i="3"/>
  <c r="U1183" i="3"/>
  <c r="Y1183" i="3"/>
  <c r="AC1183" i="3"/>
  <c r="AG1183" i="3"/>
  <c r="AK1183" i="3"/>
  <c r="AO1183" i="3"/>
  <c r="AS1183" i="3"/>
  <c r="AW1183" i="3"/>
  <c r="BA1183" i="3"/>
  <c r="BE1183" i="3"/>
  <c r="BI1183" i="3"/>
  <c r="N1183" i="3"/>
  <c r="R1183" i="3"/>
  <c r="V1183" i="3"/>
  <c r="Z1183" i="3"/>
  <c r="AD1183" i="3"/>
  <c r="AH1183" i="3"/>
  <c r="AL1183" i="3"/>
  <c r="AP1183" i="3"/>
  <c r="AT1183" i="3"/>
  <c r="AX1183" i="3"/>
  <c r="BB1183" i="3"/>
  <c r="BF1183" i="3"/>
  <c r="O1183" i="3"/>
  <c r="AE1183" i="3"/>
  <c r="AU1183" i="3"/>
  <c r="S1183" i="3"/>
  <c r="BM1183" i="3" s="1"/>
  <c r="AI1183" i="3"/>
  <c r="AY1183" i="3"/>
  <c r="W1183" i="3"/>
  <c r="AM1183" i="3"/>
  <c r="BC1183" i="3"/>
  <c r="R1174" i="3"/>
  <c r="Z1174" i="3"/>
  <c r="AF1174" i="3"/>
  <c r="AM1174" i="3"/>
  <c r="AU1174" i="3"/>
  <c r="BB1174" i="3"/>
  <c r="BH1174" i="3"/>
  <c r="T1174" i="3"/>
  <c r="AV1174" i="3"/>
  <c r="AA1174" i="3"/>
  <c r="BC1174" i="3"/>
  <c r="AH1174" i="3"/>
  <c r="N1192" i="3"/>
  <c r="BN1192" i="3" s="1"/>
  <c r="R1192" i="3"/>
  <c r="V1192" i="3"/>
  <c r="BK1192" i="3" s="1"/>
  <c r="Z1192" i="3"/>
  <c r="AD1192" i="3"/>
  <c r="AH1192" i="3"/>
  <c r="AL1192" i="3"/>
  <c r="AP1192" i="3"/>
  <c r="AT1192" i="3"/>
  <c r="AX1192" i="3"/>
  <c r="BB1192" i="3"/>
  <c r="BF1192" i="3"/>
  <c r="P1192" i="3"/>
  <c r="T1192" i="3"/>
  <c r="BM1192" i="3" s="1"/>
  <c r="X1192" i="3"/>
  <c r="AB1192" i="3"/>
  <c r="AF1192" i="3"/>
  <c r="AJ1192" i="3"/>
  <c r="AN1192" i="3"/>
  <c r="AR1192" i="3"/>
  <c r="AV1192" i="3"/>
  <c r="AZ1192" i="3"/>
  <c r="BD1192" i="3"/>
  <c r="BH1192" i="3"/>
  <c r="N1190" i="3"/>
  <c r="BN1190" i="3" s="1"/>
  <c r="R1190" i="3"/>
  <c r="V1190" i="3"/>
  <c r="BM1190" i="3" s="1"/>
  <c r="Z1190" i="3"/>
  <c r="AD1190" i="3"/>
  <c r="AH1190" i="3"/>
  <c r="AL1190" i="3"/>
  <c r="AP1190" i="3"/>
  <c r="AT1190" i="3"/>
  <c r="AX1190" i="3"/>
  <c r="BB1190" i="3"/>
  <c r="BF1190" i="3"/>
  <c r="P1190" i="3"/>
  <c r="T1190" i="3"/>
  <c r="X1190" i="3"/>
  <c r="AB1190" i="3"/>
  <c r="AF1190" i="3"/>
  <c r="AJ1190" i="3"/>
  <c r="AN1190" i="3"/>
  <c r="AR1190" i="3"/>
  <c r="AV1190" i="3"/>
  <c r="AZ1190" i="3"/>
  <c r="BD1190" i="3"/>
  <c r="BH1190" i="3"/>
  <c r="N1182" i="3"/>
  <c r="R1182" i="3"/>
  <c r="V1182" i="3"/>
  <c r="Z1182" i="3"/>
  <c r="O1182" i="3"/>
  <c r="T1182" i="3"/>
  <c r="Y1182" i="3"/>
  <c r="AD1182" i="3"/>
  <c r="AH1182" i="3"/>
  <c r="AL1182" i="3"/>
  <c r="AP1182" i="3"/>
  <c r="AT1182" i="3"/>
  <c r="AX1182" i="3"/>
  <c r="BB1182" i="3"/>
  <c r="BF1182" i="3"/>
  <c r="P1182" i="3"/>
  <c r="U1182" i="3"/>
  <c r="AA1182" i="3"/>
  <c r="AE1182" i="3"/>
  <c r="AI1182" i="3"/>
  <c r="AM1182" i="3"/>
  <c r="AQ1182" i="3"/>
  <c r="AU1182" i="3"/>
  <c r="AY1182" i="3"/>
  <c r="BC1182" i="3"/>
  <c r="BG1182" i="3"/>
  <c r="Q1182" i="3"/>
  <c r="W1182" i="3"/>
  <c r="AB1182" i="3"/>
  <c r="AF1182" i="3"/>
  <c r="AJ1182" i="3"/>
  <c r="AN1182" i="3"/>
  <c r="AR1182" i="3"/>
  <c r="AV1182" i="3"/>
  <c r="AZ1182" i="3"/>
  <c r="BD1182" i="3"/>
  <c r="BH1182" i="3"/>
  <c r="P1181" i="3"/>
  <c r="T1181" i="3"/>
  <c r="X1181" i="3"/>
  <c r="AB1181" i="3"/>
  <c r="AF1181" i="3"/>
  <c r="AJ1181" i="3"/>
  <c r="AN1181" i="3"/>
  <c r="AR1181" i="3"/>
  <c r="AV1181" i="3"/>
  <c r="AZ1181" i="3"/>
  <c r="BD1181" i="3"/>
  <c r="BH1181" i="3"/>
  <c r="O1181" i="3"/>
  <c r="U1181" i="3"/>
  <c r="Z1181" i="3"/>
  <c r="AE1181" i="3"/>
  <c r="AK1181" i="3"/>
  <c r="AP1181" i="3"/>
  <c r="AU1181" i="3"/>
  <c r="BA1181" i="3"/>
  <c r="BF1181" i="3"/>
  <c r="Q1181" i="3"/>
  <c r="V1181" i="3"/>
  <c r="AA1181" i="3"/>
  <c r="AG1181" i="3"/>
  <c r="AL1181" i="3"/>
  <c r="AQ1181" i="3"/>
  <c r="AW1181" i="3"/>
  <c r="BB1181" i="3"/>
  <c r="BG1181" i="3"/>
  <c r="M1181" i="3"/>
  <c r="R1181" i="3"/>
  <c r="W1181" i="3"/>
  <c r="AC1181" i="3"/>
  <c r="AH1181" i="3"/>
  <c r="AM1181" i="3"/>
  <c r="AS1181" i="3"/>
  <c r="AX1181" i="3"/>
  <c r="BC1181" i="3"/>
  <c r="BI1181" i="3"/>
  <c r="N1180" i="3"/>
  <c r="R1180" i="3"/>
  <c r="V1180" i="3"/>
  <c r="Z1180" i="3"/>
  <c r="AD1180" i="3"/>
  <c r="AH1180" i="3"/>
  <c r="AL1180" i="3"/>
  <c r="AP1180" i="3"/>
  <c r="AT1180" i="3"/>
  <c r="AX1180" i="3"/>
  <c r="BB1180" i="3"/>
  <c r="BF1180" i="3"/>
  <c r="O1180" i="3"/>
  <c r="T1180" i="3"/>
  <c r="Y1180" i="3"/>
  <c r="AE1180" i="3"/>
  <c r="AJ1180" i="3"/>
  <c r="AO1180" i="3"/>
  <c r="AU1180" i="3"/>
  <c r="AZ1180" i="3"/>
  <c r="BE1180" i="3"/>
  <c r="P1180" i="3"/>
  <c r="U1180" i="3"/>
  <c r="AA1180" i="3"/>
  <c r="AF1180" i="3"/>
  <c r="AK1180" i="3"/>
  <c r="AQ1180" i="3"/>
  <c r="AV1180" i="3"/>
  <c r="BA1180" i="3"/>
  <c r="BG1180" i="3"/>
  <c r="Q1180" i="3"/>
  <c r="W1180" i="3"/>
  <c r="AB1180" i="3"/>
  <c r="AG1180" i="3"/>
  <c r="AM1180" i="3"/>
  <c r="AR1180" i="3"/>
  <c r="AW1180" i="3"/>
  <c r="BC1180" i="3"/>
  <c r="BH1180" i="3"/>
  <c r="P1179" i="3"/>
  <c r="T1179" i="3"/>
  <c r="X1179" i="3"/>
  <c r="AB1179" i="3"/>
  <c r="AF1179" i="3"/>
  <c r="AJ1179" i="3"/>
  <c r="AN1179" i="3"/>
  <c r="AR1179" i="3"/>
  <c r="AV1179" i="3"/>
  <c r="AZ1179" i="3"/>
  <c r="BD1179" i="3"/>
  <c r="BH1179" i="3"/>
  <c r="O1179" i="3"/>
  <c r="U1179" i="3"/>
  <c r="Z1179" i="3"/>
  <c r="AE1179" i="3"/>
  <c r="AK1179" i="3"/>
  <c r="AP1179" i="3"/>
  <c r="AU1179" i="3"/>
  <c r="BA1179" i="3"/>
  <c r="BF1179" i="3"/>
  <c r="Q1179" i="3"/>
  <c r="V1179" i="3"/>
  <c r="AA1179" i="3"/>
  <c r="AG1179" i="3"/>
  <c r="AL1179" i="3"/>
  <c r="AQ1179" i="3"/>
  <c r="AW1179" i="3"/>
  <c r="BB1179" i="3"/>
  <c r="BG1179" i="3"/>
  <c r="M1179" i="3"/>
  <c r="R1179" i="3"/>
  <c r="W1179" i="3"/>
  <c r="AC1179" i="3"/>
  <c r="AH1179" i="3"/>
  <c r="AM1179" i="3"/>
  <c r="AS1179" i="3"/>
  <c r="AX1179" i="3"/>
  <c r="BC1179" i="3"/>
  <c r="BI1179" i="3"/>
  <c r="N1178" i="3"/>
  <c r="R1178" i="3"/>
  <c r="V1178" i="3"/>
  <c r="Z1178" i="3"/>
  <c r="AD1178" i="3"/>
  <c r="AH1178" i="3"/>
  <c r="AL1178" i="3"/>
  <c r="AP1178" i="3"/>
  <c r="AT1178" i="3"/>
  <c r="AX1178" i="3"/>
  <c r="BB1178" i="3"/>
  <c r="BF1178" i="3"/>
  <c r="O1178" i="3"/>
  <c r="T1178" i="3"/>
  <c r="Y1178" i="3"/>
  <c r="AE1178" i="3"/>
  <c r="AJ1178" i="3"/>
  <c r="AO1178" i="3"/>
  <c r="AU1178" i="3"/>
  <c r="AZ1178" i="3"/>
  <c r="BE1178" i="3"/>
  <c r="P1178" i="3"/>
  <c r="U1178" i="3"/>
  <c r="AA1178" i="3"/>
  <c r="AF1178" i="3"/>
  <c r="AK1178" i="3"/>
  <c r="AQ1178" i="3"/>
  <c r="AV1178" i="3"/>
  <c r="BA1178" i="3"/>
  <c r="BG1178" i="3"/>
  <c r="Q1178" i="3"/>
  <c r="W1178" i="3"/>
  <c r="AB1178" i="3"/>
  <c r="AG1178" i="3"/>
  <c r="AM1178" i="3"/>
  <c r="AR1178" i="3"/>
  <c r="AW1178" i="3"/>
  <c r="BC1178" i="3"/>
  <c r="BH1178" i="3"/>
  <c r="P1177" i="3"/>
  <c r="T1177" i="3"/>
  <c r="X1177" i="3"/>
  <c r="AB1177" i="3"/>
  <c r="AF1177" i="3"/>
  <c r="AJ1177" i="3"/>
  <c r="AN1177" i="3"/>
  <c r="AR1177" i="3"/>
  <c r="AV1177" i="3"/>
  <c r="AZ1177" i="3"/>
  <c r="BD1177" i="3"/>
  <c r="BH1177" i="3"/>
  <c r="O1177" i="3"/>
  <c r="U1177" i="3"/>
  <c r="Z1177" i="3"/>
  <c r="AE1177" i="3"/>
  <c r="AK1177" i="3"/>
  <c r="AP1177" i="3"/>
  <c r="AU1177" i="3"/>
  <c r="BA1177" i="3"/>
  <c r="BF1177" i="3"/>
  <c r="Q1177" i="3"/>
  <c r="V1177" i="3"/>
  <c r="AA1177" i="3"/>
  <c r="AG1177" i="3"/>
  <c r="AL1177" i="3"/>
  <c r="AQ1177" i="3"/>
  <c r="AW1177" i="3"/>
  <c r="BB1177" i="3"/>
  <c r="BG1177" i="3"/>
  <c r="M1177" i="3"/>
  <c r="R1177" i="3"/>
  <c r="W1177" i="3"/>
  <c r="AC1177" i="3"/>
  <c r="AH1177" i="3"/>
  <c r="AM1177" i="3"/>
  <c r="AS1177" i="3"/>
  <c r="AX1177" i="3"/>
  <c r="BC1177" i="3"/>
  <c r="BI1177" i="3"/>
  <c r="O1172" i="3"/>
  <c r="S1172" i="3"/>
  <c r="W1172" i="3"/>
  <c r="AA1172" i="3"/>
  <c r="AE1172" i="3"/>
  <c r="AI1172" i="3"/>
  <c r="AM1172" i="3"/>
  <c r="AQ1172" i="3"/>
  <c r="AU1172" i="3"/>
  <c r="AY1172" i="3"/>
  <c r="BC1172" i="3"/>
  <c r="BG1172" i="3"/>
  <c r="M1172" i="3"/>
  <c r="Q1172" i="3"/>
  <c r="U1172" i="3"/>
  <c r="Y1172" i="3"/>
  <c r="AC1172" i="3"/>
  <c r="AG1172" i="3"/>
  <c r="AK1172" i="3"/>
  <c r="AO1172" i="3"/>
  <c r="AS1172" i="3"/>
  <c r="AW1172" i="3"/>
  <c r="BA1172" i="3"/>
  <c r="BE1172" i="3"/>
  <c r="BI1172" i="3"/>
  <c r="P1172" i="3"/>
  <c r="X1172" i="3"/>
  <c r="AF1172" i="3"/>
  <c r="AN1172" i="3"/>
  <c r="AV1172" i="3"/>
  <c r="BD1172" i="3"/>
  <c r="V1172" i="3"/>
  <c r="AH1172" i="3"/>
  <c r="AR1172" i="3"/>
  <c r="BB1172" i="3"/>
  <c r="N1172" i="3"/>
  <c r="BJ1172" i="3" s="1"/>
  <c r="Z1172" i="3"/>
  <c r="AJ1172" i="3"/>
  <c r="AT1172" i="3"/>
  <c r="BF1172" i="3"/>
  <c r="R1172" i="3"/>
  <c r="AB1172" i="3"/>
  <c r="AL1172" i="3"/>
  <c r="AX1172" i="3"/>
  <c r="BH1172" i="3"/>
  <c r="L1199" i="3"/>
  <c r="M1199" i="3" s="1"/>
  <c r="L1197" i="3"/>
  <c r="L1195" i="3"/>
  <c r="AB1195" i="3" s="1"/>
  <c r="BE1192" i="3"/>
  <c r="AW1192" i="3"/>
  <c r="AO1192" i="3"/>
  <c r="AG1192" i="3"/>
  <c r="Y1192" i="3"/>
  <c r="Q1192" i="3"/>
  <c r="BE1190" i="3"/>
  <c r="AW1190" i="3"/>
  <c r="AO1190" i="3"/>
  <c r="AG1190" i="3"/>
  <c r="Y1190" i="3"/>
  <c r="Q1190" i="3"/>
  <c r="N1188" i="3"/>
  <c r="BN1188" i="3" s="1"/>
  <c r="R1188" i="3"/>
  <c r="V1188" i="3"/>
  <c r="Z1188" i="3"/>
  <c r="AD1188" i="3"/>
  <c r="AH1188" i="3"/>
  <c r="AL1188" i="3"/>
  <c r="AP1188" i="3"/>
  <c r="AT1188" i="3"/>
  <c r="AX1188" i="3"/>
  <c r="BB1188" i="3"/>
  <c r="BF1188" i="3"/>
  <c r="O1188" i="3"/>
  <c r="S1188" i="3"/>
  <c r="W1188" i="3"/>
  <c r="AA1188" i="3"/>
  <c r="AE1188" i="3"/>
  <c r="AI1188" i="3"/>
  <c r="AM1188" i="3"/>
  <c r="AQ1188" i="3"/>
  <c r="P1188" i="3"/>
  <c r="BK1188" i="3" s="1"/>
  <c r="T1188" i="3"/>
  <c r="X1188" i="3"/>
  <c r="AB1188" i="3"/>
  <c r="AF1188" i="3"/>
  <c r="AJ1188" i="3"/>
  <c r="AN1188" i="3"/>
  <c r="AR1188" i="3"/>
  <c r="AV1188" i="3"/>
  <c r="AZ1188" i="3"/>
  <c r="BD1188" i="3"/>
  <c r="BH1188" i="3"/>
  <c r="N1186" i="3"/>
  <c r="BN1186" i="3" s="1"/>
  <c r="R1186" i="3"/>
  <c r="V1186" i="3"/>
  <c r="Z1186" i="3"/>
  <c r="AD1186" i="3"/>
  <c r="AH1186" i="3"/>
  <c r="AL1186" i="3"/>
  <c r="AP1186" i="3"/>
  <c r="AT1186" i="3"/>
  <c r="AX1186" i="3"/>
  <c r="BB1186" i="3"/>
  <c r="BF1186" i="3"/>
  <c r="O1186" i="3"/>
  <c r="S1186" i="3"/>
  <c r="W1186" i="3"/>
  <c r="AA1186" i="3"/>
  <c r="AE1186" i="3"/>
  <c r="AI1186" i="3"/>
  <c r="AM1186" i="3"/>
  <c r="AQ1186" i="3"/>
  <c r="AU1186" i="3"/>
  <c r="AY1186" i="3"/>
  <c r="BC1186" i="3"/>
  <c r="BG1186" i="3"/>
  <c r="P1186" i="3"/>
  <c r="BK1186" i="3" s="1"/>
  <c r="T1186" i="3"/>
  <c r="X1186" i="3"/>
  <c r="AB1186" i="3"/>
  <c r="AF1186" i="3"/>
  <c r="AJ1186" i="3"/>
  <c r="AN1186" i="3"/>
  <c r="AR1186" i="3"/>
  <c r="AV1186" i="3"/>
  <c r="AZ1186" i="3"/>
  <c r="BD1186" i="3"/>
  <c r="BH1186" i="3"/>
  <c r="N1184" i="3"/>
  <c r="BN1184" i="3" s="1"/>
  <c r="R1184" i="3"/>
  <c r="V1184" i="3"/>
  <c r="Z1184" i="3"/>
  <c r="AD1184" i="3"/>
  <c r="AH1184" i="3"/>
  <c r="AL1184" i="3"/>
  <c r="AP1184" i="3"/>
  <c r="AT1184" i="3"/>
  <c r="AX1184" i="3"/>
  <c r="BB1184" i="3"/>
  <c r="BF1184" i="3"/>
  <c r="O1184" i="3"/>
  <c r="S1184" i="3"/>
  <c r="W1184" i="3"/>
  <c r="AA1184" i="3"/>
  <c r="AE1184" i="3"/>
  <c r="AI1184" i="3"/>
  <c r="AM1184" i="3"/>
  <c r="AQ1184" i="3"/>
  <c r="AU1184" i="3"/>
  <c r="AY1184" i="3"/>
  <c r="BC1184" i="3"/>
  <c r="BG1184" i="3"/>
  <c r="P1184" i="3"/>
  <c r="T1184" i="3"/>
  <c r="X1184" i="3"/>
  <c r="AB1184" i="3"/>
  <c r="AF1184" i="3"/>
  <c r="AJ1184" i="3"/>
  <c r="AN1184" i="3"/>
  <c r="AR1184" i="3"/>
  <c r="AV1184" i="3"/>
  <c r="AZ1184" i="3"/>
  <c r="BD1184" i="3"/>
  <c r="BH1184" i="3"/>
  <c r="BA1182" i="3"/>
  <c r="AK1182" i="3"/>
  <c r="S1182" i="3"/>
  <c r="AO1181" i="3"/>
  <c r="S1181" i="3"/>
  <c r="BI1180" i="3"/>
  <c r="AN1180" i="3"/>
  <c r="S1180" i="3"/>
  <c r="BM1180" i="3" s="1"/>
  <c r="AO1179" i="3"/>
  <c r="S1179" i="3"/>
  <c r="BI1178" i="3"/>
  <c r="AN1178" i="3"/>
  <c r="S1178" i="3"/>
  <c r="AO1177" i="3"/>
  <c r="S1177" i="3"/>
  <c r="BI1176" i="3"/>
  <c r="AN1176" i="3"/>
  <c r="AP1172" i="3"/>
  <c r="BC1192" i="3"/>
  <c r="AU1192" i="3"/>
  <c r="AM1192" i="3"/>
  <c r="AE1192" i="3"/>
  <c r="W1192" i="3"/>
  <c r="O1192" i="3"/>
  <c r="BL1192" i="3" s="1"/>
  <c r="BC1190" i="3"/>
  <c r="AU1190" i="3"/>
  <c r="AM1190" i="3"/>
  <c r="AE1190" i="3"/>
  <c r="W1190" i="3"/>
  <c r="O1190" i="3"/>
  <c r="AW1182" i="3"/>
  <c r="AG1182" i="3"/>
  <c r="M1182" i="3"/>
  <c r="BE1181" i="3"/>
  <c r="AI1181" i="3"/>
  <c r="N1181" i="3"/>
  <c r="BJ1181" i="3" s="1"/>
  <c r="BD1180" i="3"/>
  <c r="AI1180" i="3"/>
  <c r="M1180" i="3"/>
  <c r="BE1179" i="3"/>
  <c r="AI1179" i="3"/>
  <c r="N1179" i="3"/>
  <c r="BD1178" i="3"/>
  <c r="AI1178" i="3"/>
  <c r="M1178" i="3"/>
  <c r="BE1177" i="3"/>
  <c r="AI1177" i="3"/>
  <c r="N1177" i="3"/>
  <c r="BJ1177" i="3" s="1"/>
  <c r="AK1176" i="3"/>
  <c r="AQ1176" i="3"/>
  <c r="AV1176" i="3"/>
  <c r="BA1176" i="3"/>
  <c r="BG1176" i="3"/>
  <c r="Q1176" i="3"/>
  <c r="W1176" i="3"/>
  <c r="AB1176" i="3"/>
  <c r="AG1176" i="3"/>
  <c r="AM1176" i="3"/>
  <c r="AR1176" i="3"/>
  <c r="AW1176" i="3"/>
  <c r="BC1176" i="3"/>
  <c r="BH1176" i="3"/>
  <c r="AD1172" i="3"/>
  <c r="AF1169" i="3"/>
  <c r="AN1169" i="3"/>
  <c r="P1169" i="3"/>
  <c r="AV1169" i="3"/>
  <c r="M1176" i="3"/>
  <c r="N1176" i="3"/>
  <c r="R1176" i="3"/>
  <c r="V1176" i="3"/>
  <c r="Z1176" i="3"/>
  <c r="AD1176" i="3"/>
  <c r="AH1176" i="3"/>
  <c r="AL1176" i="3"/>
  <c r="AP1176" i="3"/>
  <c r="AT1176" i="3"/>
  <c r="AX1176" i="3"/>
  <c r="BB1176" i="3"/>
  <c r="BF1176" i="3"/>
  <c r="M1174" i="3"/>
  <c r="Q1174" i="3"/>
  <c r="U1174" i="3"/>
  <c r="Y1174" i="3"/>
  <c r="AC1174" i="3"/>
  <c r="AG1174" i="3"/>
  <c r="AK1174" i="3"/>
  <c r="AO1174" i="3"/>
  <c r="AS1174" i="3"/>
  <c r="AW1174" i="3"/>
  <c r="BA1174" i="3"/>
  <c r="BE1174" i="3"/>
  <c r="BI1174" i="3"/>
  <c r="N1174" i="3"/>
  <c r="S1174" i="3"/>
  <c r="X1174" i="3"/>
  <c r="AD1174" i="3"/>
  <c r="AI1174" i="3"/>
  <c r="AN1174" i="3"/>
  <c r="AT1174" i="3"/>
  <c r="AY1174" i="3"/>
  <c r="BD1174" i="3"/>
  <c r="M1171" i="3"/>
  <c r="Q1171" i="3"/>
  <c r="U1171" i="3"/>
  <c r="Y1171" i="3"/>
  <c r="AC1171" i="3"/>
  <c r="AG1171" i="3"/>
  <c r="AK1171" i="3"/>
  <c r="AO1171" i="3"/>
  <c r="AS1171" i="3"/>
  <c r="AW1171" i="3"/>
  <c r="BA1171" i="3"/>
  <c r="BE1171" i="3"/>
  <c r="BI1171" i="3"/>
  <c r="O1171" i="3"/>
  <c r="S1171" i="3"/>
  <c r="W1171" i="3"/>
  <c r="AA1171" i="3"/>
  <c r="AE1171" i="3"/>
  <c r="AI1171" i="3"/>
  <c r="AM1171" i="3"/>
  <c r="AQ1171" i="3"/>
  <c r="AU1171" i="3"/>
  <c r="AY1171" i="3"/>
  <c r="BC1171" i="3"/>
  <c r="BG1171" i="3"/>
  <c r="R1171" i="3"/>
  <c r="Z1171" i="3"/>
  <c r="AH1171" i="3"/>
  <c r="AP1171" i="3"/>
  <c r="AX1171" i="3"/>
  <c r="BF1171" i="3"/>
  <c r="T1171" i="3"/>
  <c r="AB1171" i="3"/>
  <c r="AJ1171" i="3"/>
  <c r="AR1171" i="3"/>
  <c r="AZ1171" i="3"/>
  <c r="BH1171" i="3"/>
  <c r="M1167" i="3"/>
  <c r="Q1167" i="3"/>
  <c r="U1167" i="3"/>
  <c r="Y1167" i="3"/>
  <c r="AC1167" i="3"/>
  <c r="AG1167" i="3"/>
  <c r="AK1167" i="3"/>
  <c r="AO1167" i="3"/>
  <c r="AS1167" i="3"/>
  <c r="AW1167" i="3"/>
  <c r="BA1167" i="3"/>
  <c r="BE1167" i="3"/>
  <c r="BI1167" i="3"/>
  <c r="O1167" i="3"/>
  <c r="BL1167" i="3" s="1"/>
  <c r="S1167" i="3"/>
  <c r="BM1167" i="3" s="1"/>
  <c r="W1167" i="3"/>
  <c r="AA1167" i="3"/>
  <c r="AE1167" i="3"/>
  <c r="AI1167" i="3"/>
  <c r="AM1167" i="3"/>
  <c r="AQ1167" i="3"/>
  <c r="AU1167" i="3"/>
  <c r="AY1167" i="3"/>
  <c r="BC1167" i="3"/>
  <c r="BG1167" i="3"/>
  <c r="R1167" i="3"/>
  <c r="Z1167" i="3"/>
  <c r="AH1167" i="3"/>
  <c r="AP1167" i="3"/>
  <c r="AX1167" i="3"/>
  <c r="BF1167" i="3"/>
  <c r="T1167" i="3"/>
  <c r="AB1167" i="3"/>
  <c r="AJ1167" i="3"/>
  <c r="AR1167" i="3"/>
  <c r="AZ1167" i="3"/>
  <c r="BH1167" i="3"/>
  <c r="N1167" i="3"/>
  <c r="BJ1167" i="3" s="1"/>
  <c r="V1167" i="3"/>
  <c r="AD1167" i="3"/>
  <c r="AL1167" i="3"/>
  <c r="AT1167" i="3"/>
  <c r="BB1167" i="3"/>
  <c r="P1160" i="3"/>
  <c r="T1160" i="3"/>
  <c r="X1160" i="3"/>
  <c r="AB1160" i="3"/>
  <c r="AF1160" i="3"/>
  <c r="AJ1160" i="3"/>
  <c r="AN1160" i="3"/>
  <c r="AR1160" i="3"/>
  <c r="AV1160" i="3"/>
  <c r="AZ1160" i="3"/>
  <c r="BD1160" i="3"/>
  <c r="BH1160" i="3"/>
  <c r="M1160" i="3"/>
  <c r="Q1160" i="3"/>
  <c r="U1160" i="3"/>
  <c r="Y1160" i="3"/>
  <c r="AC1160" i="3"/>
  <c r="AG1160" i="3"/>
  <c r="AK1160" i="3"/>
  <c r="AO1160" i="3"/>
  <c r="AS1160" i="3"/>
  <c r="AW1160" i="3"/>
  <c r="BA1160" i="3"/>
  <c r="BE1160" i="3"/>
  <c r="BI1160" i="3"/>
  <c r="N1160" i="3"/>
  <c r="R1160" i="3"/>
  <c r="V1160" i="3"/>
  <c r="Z1160" i="3"/>
  <c r="AD1160" i="3"/>
  <c r="AH1160" i="3"/>
  <c r="AL1160" i="3"/>
  <c r="AP1160" i="3"/>
  <c r="AT1160" i="3"/>
  <c r="AX1160" i="3"/>
  <c r="BB1160" i="3"/>
  <c r="BF1160" i="3"/>
  <c r="O1160" i="3"/>
  <c r="BL1160" i="3" s="1"/>
  <c r="AE1160" i="3"/>
  <c r="AU1160" i="3"/>
  <c r="S1160" i="3"/>
  <c r="AI1160" i="3"/>
  <c r="AY1160" i="3"/>
  <c r="W1160" i="3"/>
  <c r="AM1160" i="3"/>
  <c r="BC1160" i="3"/>
  <c r="AA1160" i="3"/>
  <c r="AQ1160" i="3"/>
  <c r="BG1160" i="3"/>
  <c r="AF1176" i="3"/>
  <c r="AA1176" i="3"/>
  <c r="U1176" i="3"/>
  <c r="P1176" i="3"/>
  <c r="BG1174" i="3"/>
  <c r="AZ1174" i="3"/>
  <c r="AR1174" i="3"/>
  <c r="AL1174" i="3"/>
  <c r="AE1174" i="3"/>
  <c r="W1174" i="3"/>
  <c r="P1174" i="3"/>
  <c r="K1173" i="3"/>
  <c r="AV1171" i="3"/>
  <c r="AF1171" i="3"/>
  <c r="P1171" i="3"/>
  <c r="R1168" i="3"/>
  <c r="Z1168" i="3"/>
  <c r="AH1168" i="3"/>
  <c r="AP1168" i="3"/>
  <c r="AX1168" i="3"/>
  <c r="BF1168" i="3"/>
  <c r="BD1167" i="3"/>
  <c r="X1167" i="3"/>
  <c r="BE1176" i="3"/>
  <c r="AZ1176" i="3"/>
  <c r="AU1176" i="3"/>
  <c r="AO1176" i="3"/>
  <c r="AJ1176" i="3"/>
  <c r="AE1176" i="3"/>
  <c r="Y1176" i="3"/>
  <c r="T1176" i="3"/>
  <c r="BM1176" i="3" s="1"/>
  <c r="O1176" i="3"/>
  <c r="BF1174" i="3"/>
  <c r="AX1174" i="3"/>
  <c r="AQ1174" i="3"/>
  <c r="AJ1174" i="3"/>
  <c r="AB1174" i="3"/>
  <c r="V1174" i="3"/>
  <c r="O1174" i="3"/>
  <c r="L1173" i="3"/>
  <c r="AT1171" i="3"/>
  <c r="AD1171" i="3"/>
  <c r="N1171" i="3"/>
  <c r="M1169" i="3"/>
  <c r="Q1169" i="3"/>
  <c r="U1169" i="3"/>
  <c r="Y1169" i="3"/>
  <c r="AC1169" i="3"/>
  <c r="AG1169" i="3"/>
  <c r="AK1169" i="3"/>
  <c r="AO1169" i="3"/>
  <c r="AS1169" i="3"/>
  <c r="AW1169" i="3"/>
  <c r="BA1169" i="3"/>
  <c r="BE1169" i="3"/>
  <c r="BI1169" i="3"/>
  <c r="O1169" i="3"/>
  <c r="S1169" i="3"/>
  <c r="W1169" i="3"/>
  <c r="AA1169" i="3"/>
  <c r="AE1169" i="3"/>
  <c r="AI1169" i="3"/>
  <c r="AM1169" i="3"/>
  <c r="AQ1169" i="3"/>
  <c r="AU1169" i="3"/>
  <c r="AY1169" i="3"/>
  <c r="BC1169" i="3"/>
  <c r="BG1169" i="3"/>
  <c r="R1169" i="3"/>
  <c r="Z1169" i="3"/>
  <c r="AH1169" i="3"/>
  <c r="AP1169" i="3"/>
  <c r="AX1169" i="3"/>
  <c r="BF1169" i="3"/>
  <c r="T1169" i="3"/>
  <c r="AB1169" i="3"/>
  <c r="AJ1169" i="3"/>
  <c r="AR1169" i="3"/>
  <c r="AZ1169" i="3"/>
  <c r="BH1169" i="3"/>
  <c r="N1169" i="3"/>
  <c r="V1169" i="3"/>
  <c r="AD1169" i="3"/>
  <c r="AL1169" i="3"/>
  <c r="AT1169" i="3"/>
  <c r="BB1169" i="3"/>
  <c r="AJ1168" i="3"/>
  <c r="AV1167" i="3"/>
  <c r="P1167" i="3"/>
  <c r="O1170" i="3"/>
  <c r="S1170" i="3"/>
  <c r="W1170" i="3"/>
  <c r="AA1170" i="3"/>
  <c r="AE1170" i="3"/>
  <c r="AI1170" i="3"/>
  <c r="AM1170" i="3"/>
  <c r="AQ1170" i="3"/>
  <c r="AU1170" i="3"/>
  <c r="AY1170" i="3"/>
  <c r="BC1170" i="3"/>
  <c r="BG1170" i="3"/>
  <c r="M1170" i="3"/>
  <c r="Q1170" i="3"/>
  <c r="U1170" i="3"/>
  <c r="Y1170" i="3"/>
  <c r="AC1170" i="3"/>
  <c r="AG1170" i="3"/>
  <c r="AK1170" i="3"/>
  <c r="AO1170" i="3"/>
  <c r="AS1170" i="3"/>
  <c r="AW1170" i="3"/>
  <c r="BA1170" i="3"/>
  <c r="BE1170" i="3"/>
  <c r="BI1170" i="3"/>
  <c r="O1168" i="3"/>
  <c r="S1168" i="3"/>
  <c r="W1168" i="3"/>
  <c r="AA1168" i="3"/>
  <c r="AE1168" i="3"/>
  <c r="AI1168" i="3"/>
  <c r="AM1168" i="3"/>
  <c r="AQ1168" i="3"/>
  <c r="AU1168" i="3"/>
  <c r="AY1168" i="3"/>
  <c r="BC1168" i="3"/>
  <c r="BG1168" i="3"/>
  <c r="M1168" i="3"/>
  <c r="Q1168" i="3"/>
  <c r="U1168" i="3"/>
  <c r="Y1168" i="3"/>
  <c r="AC1168" i="3"/>
  <c r="AG1168" i="3"/>
  <c r="AK1168" i="3"/>
  <c r="AO1168" i="3"/>
  <c r="AS1168" i="3"/>
  <c r="AW1168" i="3"/>
  <c r="BA1168" i="3"/>
  <c r="BE1168" i="3"/>
  <c r="BI1168" i="3"/>
  <c r="P1162" i="3"/>
  <c r="T1162" i="3"/>
  <c r="X1162" i="3"/>
  <c r="AB1162" i="3"/>
  <c r="AF1162" i="3"/>
  <c r="AJ1162" i="3"/>
  <c r="AN1162" i="3"/>
  <c r="AR1162" i="3"/>
  <c r="AV1162" i="3"/>
  <c r="AZ1162" i="3"/>
  <c r="BD1162" i="3"/>
  <c r="BH1162" i="3"/>
  <c r="M1162" i="3"/>
  <c r="Q1162" i="3"/>
  <c r="U1162" i="3"/>
  <c r="Y1162" i="3"/>
  <c r="AC1162" i="3"/>
  <c r="AG1162" i="3"/>
  <c r="AK1162" i="3"/>
  <c r="AO1162" i="3"/>
  <c r="AS1162" i="3"/>
  <c r="AW1162" i="3"/>
  <c r="BA1162" i="3"/>
  <c r="BE1162" i="3"/>
  <c r="BI1162" i="3"/>
  <c r="N1162" i="3"/>
  <c r="R1162" i="3"/>
  <c r="V1162" i="3"/>
  <c r="Z1162" i="3"/>
  <c r="AD1162" i="3"/>
  <c r="AH1162" i="3"/>
  <c r="AL1162" i="3"/>
  <c r="AP1162" i="3"/>
  <c r="AT1162" i="3"/>
  <c r="AX1162" i="3"/>
  <c r="BB1162" i="3"/>
  <c r="BF1162" i="3"/>
  <c r="O1162" i="3"/>
  <c r="AE1162" i="3"/>
  <c r="AU1162" i="3"/>
  <c r="S1162" i="3"/>
  <c r="BM1162" i="3" s="1"/>
  <c r="AI1162" i="3"/>
  <c r="AY1162" i="3"/>
  <c r="W1162" i="3"/>
  <c r="AM1162" i="3"/>
  <c r="BC1162" i="3"/>
  <c r="K1175" i="3"/>
  <c r="BD1170" i="3"/>
  <c r="AV1170" i="3"/>
  <c r="AN1170" i="3"/>
  <c r="AF1170" i="3"/>
  <c r="X1170" i="3"/>
  <c r="P1170" i="3"/>
  <c r="BD1168" i="3"/>
  <c r="AV1168" i="3"/>
  <c r="AN1168" i="3"/>
  <c r="AF1168" i="3"/>
  <c r="X1168" i="3"/>
  <c r="P1168" i="3"/>
  <c r="BD1166" i="3"/>
  <c r="AT1166" i="3"/>
  <c r="AI1166" i="3"/>
  <c r="Y1166" i="3"/>
  <c r="N1166" i="3"/>
  <c r="Y1165" i="3"/>
  <c r="P1164" i="3"/>
  <c r="T1164" i="3"/>
  <c r="X1164" i="3"/>
  <c r="AB1164" i="3"/>
  <c r="AF1164" i="3"/>
  <c r="AJ1164" i="3"/>
  <c r="AN1164" i="3"/>
  <c r="AR1164" i="3"/>
  <c r="AV1164" i="3"/>
  <c r="AZ1164" i="3"/>
  <c r="BD1164" i="3"/>
  <c r="BH1164" i="3"/>
  <c r="M1164" i="3"/>
  <c r="Q1164" i="3"/>
  <c r="U1164" i="3"/>
  <c r="Y1164" i="3"/>
  <c r="AC1164" i="3"/>
  <c r="AG1164" i="3"/>
  <c r="AK1164" i="3"/>
  <c r="AO1164" i="3"/>
  <c r="AS1164" i="3"/>
  <c r="AW1164" i="3"/>
  <c r="BA1164" i="3"/>
  <c r="BE1164" i="3"/>
  <c r="BI1164" i="3"/>
  <c r="N1164" i="3"/>
  <c r="R1164" i="3"/>
  <c r="V1164" i="3"/>
  <c r="Z1164" i="3"/>
  <c r="AD1164" i="3"/>
  <c r="AH1164" i="3"/>
  <c r="AL1164" i="3"/>
  <c r="AP1164" i="3"/>
  <c r="AT1164" i="3"/>
  <c r="AX1164" i="3"/>
  <c r="BB1164" i="3"/>
  <c r="BF1164" i="3"/>
  <c r="O1164" i="3"/>
  <c r="AE1164" i="3"/>
  <c r="AU1164" i="3"/>
  <c r="S1164" i="3"/>
  <c r="BM1164" i="3" s="1"/>
  <c r="AI1164" i="3"/>
  <c r="AY1164" i="3"/>
  <c r="W1164" i="3"/>
  <c r="AM1164" i="3"/>
  <c r="BC1164" i="3"/>
  <c r="BG1162" i="3"/>
  <c r="O1149" i="3"/>
  <c r="S1149" i="3"/>
  <c r="W1149" i="3"/>
  <c r="AA1149" i="3"/>
  <c r="AE1149" i="3"/>
  <c r="AI1149" i="3"/>
  <c r="AM1149" i="3"/>
  <c r="AQ1149" i="3"/>
  <c r="AU1149" i="3"/>
  <c r="AY1149" i="3"/>
  <c r="BC1149" i="3"/>
  <c r="BG1149" i="3"/>
  <c r="M1149" i="3"/>
  <c r="Q1149" i="3"/>
  <c r="U1149" i="3"/>
  <c r="Y1149" i="3"/>
  <c r="AC1149" i="3"/>
  <c r="AG1149" i="3"/>
  <c r="AK1149" i="3"/>
  <c r="AO1149" i="3"/>
  <c r="AS1149" i="3"/>
  <c r="AW1149" i="3"/>
  <c r="BA1149" i="3"/>
  <c r="BE1149" i="3"/>
  <c r="BI1149" i="3"/>
  <c r="N1149" i="3"/>
  <c r="AD1149" i="3"/>
  <c r="AT1149" i="3"/>
  <c r="R1149" i="3"/>
  <c r="AH1149" i="3"/>
  <c r="AX1149" i="3"/>
  <c r="V1149" i="3"/>
  <c r="AL1149" i="3"/>
  <c r="BB1149" i="3"/>
  <c r="Z1149" i="3"/>
  <c r="AP1149" i="3"/>
  <c r="BF1149" i="3"/>
  <c r="P1149" i="3"/>
  <c r="BB1170" i="3"/>
  <c r="AT1170" i="3"/>
  <c r="AL1170" i="3"/>
  <c r="AD1170" i="3"/>
  <c r="V1170" i="3"/>
  <c r="N1170" i="3"/>
  <c r="BB1168" i="3"/>
  <c r="AT1168" i="3"/>
  <c r="AL1168" i="3"/>
  <c r="AD1168" i="3"/>
  <c r="V1168" i="3"/>
  <c r="N1168" i="3"/>
  <c r="BB1166" i="3"/>
  <c r="AQ1166" i="3"/>
  <c r="AG1166" i="3"/>
  <c r="P1166" i="3"/>
  <c r="T1166" i="3"/>
  <c r="BM1166" i="3" s="1"/>
  <c r="X1166" i="3"/>
  <c r="AB1166" i="3"/>
  <c r="AF1166" i="3"/>
  <c r="AJ1166" i="3"/>
  <c r="AN1166" i="3"/>
  <c r="AR1166" i="3"/>
  <c r="AV1166" i="3"/>
  <c r="AZ1166" i="3"/>
  <c r="M1166" i="3"/>
  <c r="R1166" i="3"/>
  <c r="W1166" i="3"/>
  <c r="AC1166" i="3"/>
  <c r="AH1166" i="3"/>
  <c r="AM1166" i="3"/>
  <c r="AS1166" i="3"/>
  <c r="AX1166" i="3"/>
  <c r="BC1166" i="3"/>
  <c r="BG1166" i="3"/>
  <c r="O1166" i="3"/>
  <c r="U1166" i="3"/>
  <c r="Z1166" i="3"/>
  <c r="AE1166" i="3"/>
  <c r="AK1166" i="3"/>
  <c r="AP1166" i="3"/>
  <c r="AU1166" i="3"/>
  <c r="BA1166" i="3"/>
  <c r="BE1166" i="3"/>
  <c r="BI1166" i="3"/>
  <c r="BA1165" i="3"/>
  <c r="BG1164" i="3"/>
  <c r="AQ1162" i="3"/>
  <c r="BK1156" i="3"/>
  <c r="BE1165" i="3"/>
  <c r="AO1165" i="3"/>
  <c r="BE1163" i="3"/>
  <c r="AO1163" i="3"/>
  <c r="BE1161" i="3"/>
  <c r="AO1161" i="3"/>
  <c r="BE1159" i="3"/>
  <c r="AO1159" i="3"/>
  <c r="AY1158" i="3"/>
  <c r="AY1157" i="3"/>
  <c r="AM1154" i="3"/>
  <c r="N1165" i="3"/>
  <c r="R1165" i="3"/>
  <c r="V1165" i="3"/>
  <c r="Z1165" i="3"/>
  <c r="AD1165" i="3"/>
  <c r="AH1165" i="3"/>
  <c r="AL1165" i="3"/>
  <c r="AP1165" i="3"/>
  <c r="AT1165" i="3"/>
  <c r="AX1165" i="3"/>
  <c r="BB1165" i="3"/>
  <c r="BF1165" i="3"/>
  <c r="O1165" i="3"/>
  <c r="S1165" i="3"/>
  <c r="W1165" i="3"/>
  <c r="AA1165" i="3"/>
  <c r="AE1165" i="3"/>
  <c r="AI1165" i="3"/>
  <c r="AM1165" i="3"/>
  <c r="AQ1165" i="3"/>
  <c r="AU1165" i="3"/>
  <c r="AY1165" i="3"/>
  <c r="BC1165" i="3"/>
  <c r="BG1165" i="3"/>
  <c r="P1165" i="3"/>
  <c r="BK1165" i="3" s="1"/>
  <c r="T1165" i="3"/>
  <c r="X1165" i="3"/>
  <c r="AB1165" i="3"/>
  <c r="AF1165" i="3"/>
  <c r="AJ1165" i="3"/>
  <c r="AN1165" i="3"/>
  <c r="AR1165" i="3"/>
  <c r="AV1165" i="3"/>
  <c r="AZ1165" i="3"/>
  <c r="BD1165" i="3"/>
  <c r="BH1165" i="3"/>
  <c r="N1163" i="3"/>
  <c r="R1163" i="3"/>
  <c r="V1163" i="3"/>
  <c r="Z1163" i="3"/>
  <c r="AD1163" i="3"/>
  <c r="AH1163" i="3"/>
  <c r="AL1163" i="3"/>
  <c r="AP1163" i="3"/>
  <c r="AT1163" i="3"/>
  <c r="AX1163" i="3"/>
  <c r="BB1163" i="3"/>
  <c r="BF1163" i="3"/>
  <c r="O1163" i="3"/>
  <c r="S1163" i="3"/>
  <c r="W1163" i="3"/>
  <c r="AA1163" i="3"/>
  <c r="AE1163" i="3"/>
  <c r="AI1163" i="3"/>
  <c r="AM1163" i="3"/>
  <c r="AQ1163" i="3"/>
  <c r="AU1163" i="3"/>
  <c r="AY1163" i="3"/>
  <c r="BC1163" i="3"/>
  <c r="BG1163" i="3"/>
  <c r="P1163" i="3"/>
  <c r="BK1163" i="3" s="1"/>
  <c r="T1163" i="3"/>
  <c r="X1163" i="3"/>
  <c r="AB1163" i="3"/>
  <c r="AF1163" i="3"/>
  <c r="AJ1163" i="3"/>
  <c r="AN1163" i="3"/>
  <c r="AR1163" i="3"/>
  <c r="AV1163" i="3"/>
  <c r="AZ1163" i="3"/>
  <c r="BD1163" i="3"/>
  <c r="BH1163" i="3"/>
  <c r="N1161" i="3"/>
  <c r="R1161" i="3"/>
  <c r="V1161" i="3"/>
  <c r="Z1161" i="3"/>
  <c r="AD1161" i="3"/>
  <c r="AH1161" i="3"/>
  <c r="AL1161" i="3"/>
  <c r="AP1161" i="3"/>
  <c r="AT1161" i="3"/>
  <c r="AX1161" i="3"/>
  <c r="BB1161" i="3"/>
  <c r="BF1161" i="3"/>
  <c r="O1161" i="3"/>
  <c r="S1161" i="3"/>
  <c r="W1161" i="3"/>
  <c r="AA1161" i="3"/>
  <c r="AE1161" i="3"/>
  <c r="AI1161" i="3"/>
  <c r="AM1161" i="3"/>
  <c r="AQ1161" i="3"/>
  <c r="AU1161" i="3"/>
  <c r="AY1161" i="3"/>
  <c r="BC1161" i="3"/>
  <c r="BG1161" i="3"/>
  <c r="P1161" i="3"/>
  <c r="BK1161" i="3" s="1"/>
  <c r="T1161" i="3"/>
  <c r="X1161" i="3"/>
  <c r="AB1161" i="3"/>
  <c r="AF1161" i="3"/>
  <c r="AJ1161" i="3"/>
  <c r="AN1161" i="3"/>
  <c r="AR1161" i="3"/>
  <c r="AV1161" i="3"/>
  <c r="AZ1161" i="3"/>
  <c r="BD1161" i="3"/>
  <c r="BH1161" i="3"/>
  <c r="N1159" i="3"/>
  <c r="R1159" i="3"/>
  <c r="V1159" i="3"/>
  <c r="Z1159" i="3"/>
  <c r="AD1159" i="3"/>
  <c r="AH1159" i="3"/>
  <c r="AL1159" i="3"/>
  <c r="AP1159" i="3"/>
  <c r="AT1159" i="3"/>
  <c r="AX1159" i="3"/>
  <c r="BB1159" i="3"/>
  <c r="BF1159" i="3"/>
  <c r="O1159" i="3"/>
  <c r="S1159" i="3"/>
  <c r="W1159" i="3"/>
  <c r="AA1159" i="3"/>
  <c r="AE1159" i="3"/>
  <c r="AI1159" i="3"/>
  <c r="AM1159" i="3"/>
  <c r="AQ1159" i="3"/>
  <c r="AU1159" i="3"/>
  <c r="AY1159" i="3"/>
  <c r="BC1159" i="3"/>
  <c r="BG1159" i="3"/>
  <c r="P1159" i="3"/>
  <c r="BK1159" i="3" s="1"/>
  <c r="T1159" i="3"/>
  <c r="X1159" i="3"/>
  <c r="AB1159" i="3"/>
  <c r="AF1159" i="3"/>
  <c r="AJ1159" i="3"/>
  <c r="AN1159" i="3"/>
  <c r="AR1159" i="3"/>
  <c r="AV1159" i="3"/>
  <c r="AZ1159" i="3"/>
  <c r="BD1159" i="3"/>
  <c r="BH1159" i="3"/>
  <c r="N1158" i="3"/>
  <c r="BN1158" i="3" s="1"/>
  <c r="R1158" i="3"/>
  <c r="V1158" i="3"/>
  <c r="Z1158" i="3"/>
  <c r="AD1158" i="3"/>
  <c r="AH1158" i="3"/>
  <c r="AL1158" i="3"/>
  <c r="AP1158" i="3"/>
  <c r="AT1158" i="3"/>
  <c r="AX1158" i="3"/>
  <c r="BB1158" i="3"/>
  <c r="BF1158" i="3"/>
  <c r="O1158" i="3"/>
  <c r="T1158" i="3"/>
  <c r="Y1158" i="3"/>
  <c r="AE1158" i="3"/>
  <c r="AJ1158" i="3"/>
  <c r="AO1158" i="3"/>
  <c r="AU1158" i="3"/>
  <c r="AZ1158" i="3"/>
  <c r="BE1158" i="3"/>
  <c r="P1158" i="3"/>
  <c r="BK1158" i="3" s="1"/>
  <c r="U1158" i="3"/>
  <c r="AA1158" i="3"/>
  <c r="AF1158" i="3"/>
  <c r="AK1158" i="3"/>
  <c r="AQ1158" i="3"/>
  <c r="AV1158" i="3"/>
  <c r="BA1158" i="3"/>
  <c r="BG1158" i="3"/>
  <c r="Q1158" i="3"/>
  <c r="W1158" i="3"/>
  <c r="AB1158" i="3"/>
  <c r="AG1158" i="3"/>
  <c r="AM1158" i="3"/>
  <c r="AR1158" i="3"/>
  <c r="AW1158" i="3"/>
  <c r="BC1158" i="3"/>
  <c r="BH1158" i="3"/>
  <c r="P1157" i="3"/>
  <c r="T1157" i="3"/>
  <c r="BM1157" i="3" s="1"/>
  <c r="X1157" i="3"/>
  <c r="AB1157" i="3"/>
  <c r="AF1157" i="3"/>
  <c r="AJ1157" i="3"/>
  <c r="AN1157" i="3"/>
  <c r="AR1157" i="3"/>
  <c r="AV1157" i="3"/>
  <c r="AZ1157" i="3"/>
  <c r="BD1157" i="3"/>
  <c r="BH1157" i="3"/>
  <c r="O1157" i="3"/>
  <c r="U1157" i="3"/>
  <c r="Z1157" i="3"/>
  <c r="AE1157" i="3"/>
  <c r="AK1157" i="3"/>
  <c r="AP1157" i="3"/>
  <c r="AU1157" i="3"/>
  <c r="BA1157" i="3"/>
  <c r="BF1157" i="3"/>
  <c r="Q1157" i="3"/>
  <c r="BJ1157" i="3" s="1"/>
  <c r="V1157" i="3"/>
  <c r="AA1157" i="3"/>
  <c r="AG1157" i="3"/>
  <c r="AL1157" i="3"/>
  <c r="AQ1157" i="3"/>
  <c r="AW1157" i="3"/>
  <c r="BB1157" i="3"/>
  <c r="BG1157" i="3"/>
  <c r="M1157" i="3"/>
  <c r="R1157" i="3"/>
  <c r="W1157" i="3"/>
  <c r="AC1157" i="3"/>
  <c r="AH1157" i="3"/>
  <c r="AM1157" i="3"/>
  <c r="AS1157" i="3"/>
  <c r="AX1157" i="3"/>
  <c r="BC1157" i="3"/>
  <c r="BI1157" i="3"/>
  <c r="O1151" i="3"/>
  <c r="S1151" i="3"/>
  <c r="W1151" i="3"/>
  <c r="AA1151" i="3"/>
  <c r="AE1151" i="3"/>
  <c r="AI1151" i="3"/>
  <c r="AM1151" i="3"/>
  <c r="AQ1151" i="3"/>
  <c r="AU1151" i="3"/>
  <c r="AY1151" i="3"/>
  <c r="BC1151" i="3"/>
  <c r="BG1151" i="3"/>
  <c r="P1151" i="3"/>
  <c r="T1151" i="3"/>
  <c r="X1151" i="3"/>
  <c r="AB1151" i="3"/>
  <c r="AF1151" i="3"/>
  <c r="AJ1151" i="3"/>
  <c r="AN1151" i="3"/>
  <c r="AR1151" i="3"/>
  <c r="AV1151" i="3"/>
  <c r="AZ1151" i="3"/>
  <c r="BD1151" i="3"/>
  <c r="BH1151" i="3"/>
  <c r="M1151" i="3"/>
  <c r="Q1151" i="3"/>
  <c r="U1151" i="3"/>
  <c r="Y1151" i="3"/>
  <c r="AC1151" i="3"/>
  <c r="AG1151" i="3"/>
  <c r="AK1151" i="3"/>
  <c r="AO1151" i="3"/>
  <c r="AS1151" i="3"/>
  <c r="AW1151" i="3"/>
  <c r="BA1151" i="3"/>
  <c r="BE1151" i="3"/>
  <c r="BI1151" i="3"/>
  <c r="Z1151" i="3"/>
  <c r="AP1151" i="3"/>
  <c r="BF1151" i="3"/>
  <c r="N1151" i="3"/>
  <c r="BJ1151" i="3" s="1"/>
  <c r="AD1151" i="3"/>
  <c r="AT1151" i="3"/>
  <c r="R1151" i="3"/>
  <c r="AH1151" i="3"/>
  <c r="AX1151" i="3"/>
  <c r="AW1165" i="3"/>
  <c r="AG1165" i="3"/>
  <c r="Q1165" i="3"/>
  <c r="AW1163" i="3"/>
  <c r="AG1163" i="3"/>
  <c r="Q1163" i="3"/>
  <c r="AW1161" i="3"/>
  <c r="AG1161" i="3"/>
  <c r="Q1161" i="3"/>
  <c r="AW1159" i="3"/>
  <c r="AG1159" i="3"/>
  <c r="Q1159" i="3"/>
  <c r="BI1158" i="3"/>
  <c r="AN1158" i="3"/>
  <c r="S1158" i="3"/>
  <c r="AO1157" i="3"/>
  <c r="O1154" i="3"/>
  <c r="S1154" i="3"/>
  <c r="W1154" i="3"/>
  <c r="AA1154" i="3"/>
  <c r="AE1154" i="3"/>
  <c r="P1154" i="3"/>
  <c r="AF1154" i="3"/>
  <c r="AN1154" i="3"/>
  <c r="AV1154" i="3"/>
  <c r="BD1154" i="3"/>
  <c r="T1154" i="3"/>
  <c r="AI1154" i="3"/>
  <c r="AQ1154" i="3"/>
  <c r="AY1154" i="3"/>
  <c r="BG1154" i="3"/>
  <c r="X1154" i="3"/>
  <c r="AJ1154" i="3"/>
  <c r="AR1154" i="3"/>
  <c r="AZ1154" i="3"/>
  <c r="BH1154" i="3"/>
  <c r="AL1151" i="3"/>
  <c r="M1154" i="3"/>
  <c r="O1152" i="3"/>
  <c r="S1152" i="3"/>
  <c r="BK1152" i="3" s="1"/>
  <c r="W1152" i="3"/>
  <c r="AA1152" i="3"/>
  <c r="AE1152" i="3"/>
  <c r="AI1152" i="3"/>
  <c r="AM1152" i="3"/>
  <c r="AQ1152" i="3"/>
  <c r="AU1152" i="3"/>
  <c r="AY1152" i="3"/>
  <c r="BC1152" i="3"/>
  <c r="BG1152" i="3"/>
  <c r="AV1150" i="3"/>
  <c r="AF1150" i="3"/>
  <c r="AB1148" i="3"/>
  <c r="U1156" i="3"/>
  <c r="N1156" i="3"/>
  <c r="BN1156" i="3" s="1"/>
  <c r="R1156" i="3"/>
  <c r="V1156" i="3"/>
  <c r="Z1156" i="3"/>
  <c r="AD1156" i="3"/>
  <c r="AH1156" i="3"/>
  <c r="AL1156" i="3"/>
  <c r="AP1156" i="3"/>
  <c r="AT1156" i="3"/>
  <c r="AX1156" i="3"/>
  <c r="BB1156" i="3"/>
  <c r="BF1156" i="3"/>
  <c r="L1155" i="3"/>
  <c r="S1155" i="3" s="1"/>
  <c r="BM1155" i="3" s="1"/>
  <c r="O1155" i="3"/>
  <c r="BL1155" i="3" s="1"/>
  <c r="W1155" i="3"/>
  <c r="AA1155" i="3"/>
  <c r="AE1155" i="3"/>
  <c r="AM1155" i="3"/>
  <c r="AQ1155" i="3"/>
  <c r="AU1155" i="3"/>
  <c r="BC1155" i="3"/>
  <c r="BG1155" i="3"/>
  <c r="P1155" i="3"/>
  <c r="X1155" i="3"/>
  <c r="AB1155" i="3"/>
  <c r="AF1155" i="3"/>
  <c r="AN1155" i="3"/>
  <c r="AR1155" i="3"/>
  <c r="AV1155" i="3"/>
  <c r="BD1155" i="3"/>
  <c r="BH1155" i="3"/>
  <c r="O1150" i="3"/>
  <c r="S1150" i="3"/>
  <c r="W1150" i="3"/>
  <c r="AA1150" i="3"/>
  <c r="AE1150" i="3"/>
  <c r="AI1150" i="3"/>
  <c r="AM1150" i="3"/>
  <c r="AQ1150" i="3"/>
  <c r="AU1150" i="3"/>
  <c r="AY1150" i="3"/>
  <c r="BC1150" i="3"/>
  <c r="BG1150" i="3"/>
  <c r="BE1156" i="3"/>
  <c r="AZ1156" i="3"/>
  <c r="AU1156" i="3"/>
  <c r="AO1156" i="3"/>
  <c r="AJ1156" i="3"/>
  <c r="AE1156" i="3"/>
  <c r="Y1156" i="3"/>
  <c r="T1156" i="3"/>
  <c r="BM1156" i="3" s="1"/>
  <c r="O1156" i="3"/>
  <c r="BL1156" i="3" s="1"/>
  <c r="BB1155" i="3"/>
  <c r="AT1155" i="3"/>
  <c r="AL1155" i="3"/>
  <c r="AD1155" i="3"/>
  <c r="V1155" i="3"/>
  <c r="N1155" i="3"/>
  <c r="BJ1155" i="3" s="1"/>
  <c r="L1153" i="3"/>
  <c r="K1153" i="3"/>
  <c r="BD1150" i="3"/>
  <c r="AN1150" i="3"/>
  <c r="X1150" i="3"/>
  <c r="M1150" i="3"/>
  <c r="X1148" i="3"/>
  <c r="AN1148" i="3"/>
  <c r="BD1148" i="3"/>
  <c r="P1148" i="3"/>
  <c r="AF1148" i="3"/>
  <c r="AV1148" i="3"/>
  <c r="M1144" i="3"/>
  <c r="Q1144" i="3"/>
  <c r="U1144" i="3"/>
  <c r="Y1144" i="3"/>
  <c r="AC1144" i="3"/>
  <c r="AG1144" i="3"/>
  <c r="AK1144" i="3"/>
  <c r="AO1144" i="3"/>
  <c r="AS1144" i="3"/>
  <c r="AW1144" i="3"/>
  <c r="BA1144" i="3"/>
  <c r="BE1144" i="3"/>
  <c r="BI1144" i="3"/>
  <c r="P1144" i="3"/>
  <c r="V1144" i="3"/>
  <c r="AA1144" i="3"/>
  <c r="BL1144" i="3" s="1"/>
  <c r="AF1144" i="3"/>
  <c r="AL1144" i="3"/>
  <c r="AQ1144" i="3"/>
  <c r="AV1144" i="3"/>
  <c r="BB1144" i="3"/>
  <c r="BG1144" i="3"/>
  <c r="R1144" i="3"/>
  <c r="W1144" i="3"/>
  <c r="AB1144" i="3"/>
  <c r="AH1144" i="3"/>
  <c r="AM1144" i="3"/>
  <c r="AR1144" i="3"/>
  <c r="AX1144" i="3"/>
  <c r="BC1144" i="3"/>
  <c r="BH1144" i="3"/>
  <c r="N1144" i="3"/>
  <c r="S1144" i="3"/>
  <c r="X1144" i="3"/>
  <c r="AD1144" i="3"/>
  <c r="AI1144" i="3"/>
  <c r="AN1144" i="3"/>
  <c r="AT1144" i="3"/>
  <c r="AY1144" i="3"/>
  <c r="BD1144" i="3"/>
  <c r="BF1154" i="3"/>
  <c r="BB1154" i="3"/>
  <c r="AX1154" i="3"/>
  <c r="AT1154" i="3"/>
  <c r="AP1154" i="3"/>
  <c r="AL1154" i="3"/>
  <c r="AH1154" i="3"/>
  <c r="AD1154" i="3"/>
  <c r="Z1154" i="3"/>
  <c r="V1154" i="3"/>
  <c r="R1154" i="3"/>
  <c r="N1154" i="3"/>
  <c r="BF1152" i="3"/>
  <c r="BB1152" i="3"/>
  <c r="AX1152" i="3"/>
  <c r="AT1152" i="3"/>
  <c r="AP1152" i="3"/>
  <c r="AL1152" i="3"/>
  <c r="AH1152" i="3"/>
  <c r="AD1152" i="3"/>
  <c r="Z1152" i="3"/>
  <c r="V1152" i="3"/>
  <c r="R1152" i="3"/>
  <c r="N1152" i="3"/>
  <c r="BN1152" i="3" s="1"/>
  <c r="BF1150" i="3"/>
  <c r="BB1150" i="3"/>
  <c r="AX1150" i="3"/>
  <c r="AT1150" i="3"/>
  <c r="AP1150" i="3"/>
  <c r="AL1150" i="3"/>
  <c r="AH1150" i="3"/>
  <c r="AD1150" i="3"/>
  <c r="Z1150" i="3"/>
  <c r="V1150" i="3"/>
  <c r="R1150" i="3"/>
  <c r="N1150" i="3"/>
  <c r="BH1149" i="3"/>
  <c r="BD1149" i="3"/>
  <c r="AZ1149" i="3"/>
  <c r="AV1149" i="3"/>
  <c r="AR1149" i="3"/>
  <c r="AN1149" i="3"/>
  <c r="AJ1149" i="3"/>
  <c r="AF1149" i="3"/>
  <c r="AB1149" i="3"/>
  <c r="X1149" i="3"/>
  <c r="T1149" i="3"/>
  <c r="BH1148" i="3"/>
  <c r="AR1148" i="3"/>
  <c r="AT1147" i="3"/>
  <c r="AD1147" i="3"/>
  <c r="M1146" i="3"/>
  <c r="Q1146" i="3"/>
  <c r="U1146" i="3"/>
  <c r="Y1146" i="3"/>
  <c r="AC1146" i="3"/>
  <c r="AG1146" i="3"/>
  <c r="AK1146" i="3"/>
  <c r="AO1146" i="3"/>
  <c r="AS1146" i="3"/>
  <c r="AW1146" i="3"/>
  <c r="BA1146" i="3"/>
  <c r="BE1146" i="3"/>
  <c r="BI1146" i="3"/>
  <c r="N1146" i="3"/>
  <c r="R1146" i="3"/>
  <c r="V1146" i="3"/>
  <c r="Z1146" i="3"/>
  <c r="AD1146" i="3"/>
  <c r="AH1146" i="3"/>
  <c r="AL1146" i="3"/>
  <c r="AP1146" i="3"/>
  <c r="AT1146" i="3"/>
  <c r="AX1146" i="3"/>
  <c r="BB1146" i="3"/>
  <c r="BF1146" i="3"/>
  <c r="O1146" i="3"/>
  <c r="S1146" i="3"/>
  <c r="W1146" i="3"/>
  <c r="AA1146" i="3"/>
  <c r="AE1146" i="3"/>
  <c r="AI1146" i="3"/>
  <c r="AM1146" i="3"/>
  <c r="AQ1146" i="3"/>
  <c r="AU1146" i="3"/>
  <c r="AY1146" i="3"/>
  <c r="BC1146" i="3"/>
  <c r="BG1146" i="3"/>
  <c r="L1145" i="3"/>
  <c r="AU1144" i="3"/>
  <c r="Z1144" i="3"/>
  <c r="P1142" i="3"/>
  <c r="T1142" i="3"/>
  <c r="X1142" i="3"/>
  <c r="AB1142" i="3"/>
  <c r="AF1142" i="3"/>
  <c r="AJ1142" i="3"/>
  <c r="AN1142" i="3"/>
  <c r="AR1142" i="3"/>
  <c r="AV1142" i="3"/>
  <c r="AZ1142" i="3"/>
  <c r="BD1142" i="3"/>
  <c r="BH1142" i="3"/>
  <c r="M1142" i="3"/>
  <c r="Q1142" i="3"/>
  <c r="U1142" i="3"/>
  <c r="Y1142" i="3"/>
  <c r="AC1142" i="3"/>
  <c r="AG1142" i="3"/>
  <c r="AK1142" i="3"/>
  <c r="AO1142" i="3"/>
  <c r="AS1142" i="3"/>
  <c r="AW1142" i="3"/>
  <c r="BA1142" i="3"/>
  <c r="BE1142" i="3"/>
  <c r="BI1142" i="3"/>
  <c r="R1142" i="3"/>
  <c r="BL1142" i="3" s="1"/>
  <c r="Z1142" i="3"/>
  <c r="AH1142" i="3"/>
  <c r="AP1142" i="3"/>
  <c r="AX1142" i="3"/>
  <c r="BF1142" i="3"/>
  <c r="S1142" i="3"/>
  <c r="AA1142" i="3"/>
  <c r="AI1142" i="3"/>
  <c r="AQ1142" i="3"/>
  <c r="AY1142" i="3"/>
  <c r="BG1142" i="3"/>
  <c r="N1142" i="3"/>
  <c r="V1142" i="3"/>
  <c r="AD1142" i="3"/>
  <c r="AL1142" i="3"/>
  <c r="AT1142" i="3"/>
  <c r="BB1142" i="3"/>
  <c r="BI1154" i="3"/>
  <c r="BE1154" i="3"/>
  <c r="BA1154" i="3"/>
  <c r="AW1154" i="3"/>
  <c r="AS1154" i="3"/>
  <c r="AO1154" i="3"/>
  <c r="AK1154" i="3"/>
  <c r="AG1154" i="3"/>
  <c r="AC1154" i="3"/>
  <c r="Y1154" i="3"/>
  <c r="U1154" i="3"/>
  <c r="Q1154" i="3"/>
  <c r="BI1152" i="3"/>
  <c r="BE1152" i="3"/>
  <c r="BA1152" i="3"/>
  <c r="AW1152" i="3"/>
  <c r="AS1152" i="3"/>
  <c r="AO1152" i="3"/>
  <c r="AK1152" i="3"/>
  <c r="AG1152" i="3"/>
  <c r="AC1152" i="3"/>
  <c r="Y1152" i="3"/>
  <c r="U1152" i="3"/>
  <c r="Q1152" i="3"/>
  <c r="BI1150" i="3"/>
  <c r="BE1150" i="3"/>
  <c r="BA1150" i="3"/>
  <c r="AW1150" i="3"/>
  <c r="AS1150" i="3"/>
  <c r="AO1150" i="3"/>
  <c r="AK1150" i="3"/>
  <c r="AG1150" i="3"/>
  <c r="AC1150" i="3"/>
  <c r="Y1150" i="3"/>
  <c r="U1150" i="3"/>
  <c r="Q1150" i="3"/>
  <c r="M1148" i="3"/>
  <c r="Q1148" i="3"/>
  <c r="U1148" i="3"/>
  <c r="Y1148" i="3"/>
  <c r="AC1148" i="3"/>
  <c r="AG1148" i="3"/>
  <c r="AK1148" i="3"/>
  <c r="AO1148" i="3"/>
  <c r="AS1148" i="3"/>
  <c r="AW1148" i="3"/>
  <c r="BA1148" i="3"/>
  <c r="BE1148" i="3"/>
  <c r="BI1148" i="3"/>
  <c r="N1148" i="3"/>
  <c r="R1148" i="3"/>
  <c r="V1148" i="3"/>
  <c r="Z1148" i="3"/>
  <c r="AD1148" i="3"/>
  <c r="AH1148" i="3"/>
  <c r="AL1148" i="3"/>
  <c r="AP1148" i="3"/>
  <c r="AT1148" i="3"/>
  <c r="AX1148" i="3"/>
  <c r="BB1148" i="3"/>
  <c r="BF1148" i="3"/>
  <c r="O1148" i="3"/>
  <c r="S1148" i="3"/>
  <c r="W1148" i="3"/>
  <c r="AA1148" i="3"/>
  <c r="AE1148" i="3"/>
  <c r="AI1148" i="3"/>
  <c r="AM1148" i="3"/>
  <c r="AQ1148" i="3"/>
  <c r="AU1148" i="3"/>
  <c r="AY1148" i="3"/>
  <c r="BC1148" i="3"/>
  <c r="BG1148" i="3"/>
  <c r="O1147" i="3"/>
  <c r="S1147" i="3"/>
  <c r="W1147" i="3"/>
  <c r="AA1147" i="3"/>
  <c r="AE1147" i="3"/>
  <c r="AI1147" i="3"/>
  <c r="AM1147" i="3"/>
  <c r="AQ1147" i="3"/>
  <c r="AU1147" i="3"/>
  <c r="AY1147" i="3"/>
  <c r="BC1147" i="3"/>
  <c r="BG1147" i="3"/>
  <c r="P1147" i="3"/>
  <c r="T1147" i="3"/>
  <c r="X1147" i="3"/>
  <c r="AB1147" i="3"/>
  <c r="AF1147" i="3"/>
  <c r="AJ1147" i="3"/>
  <c r="AN1147" i="3"/>
  <c r="AR1147" i="3"/>
  <c r="AV1147" i="3"/>
  <c r="AZ1147" i="3"/>
  <c r="BD1147" i="3"/>
  <c r="BH1147" i="3"/>
  <c r="M1147" i="3"/>
  <c r="Q1147" i="3"/>
  <c r="BJ1147" i="3" s="1"/>
  <c r="U1147" i="3"/>
  <c r="Y1147" i="3"/>
  <c r="AC1147" i="3"/>
  <c r="AG1147" i="3"/>
  <c r="AK1147" i="3"/>
  <c r="AO1147" i="3"/>
  <c r="AS1147" i="3"/>
  <c r="AW1147" i="3"/>
  <c r="BA1147" i="3"/>
  <c r="BE1147" i="3"/>
  <c r="BI1147" i="3"/>
  <c r="BD1146" i="3"/>
  <c r="AN1146" i="3"/>
  <c r="X1146" i="3"/>
  <c r="AP1144" i="3"/>
  <c r="T1144" i="3"/>
  <c r="K1145" i="3"/>
  <c r="K1143" i="3"/>
  <c r="M1139" i="3"/>
  <c r="Q1139" i="3"/>
  <c r="U1139" i="3"/>
  <c r="Y1139" i="3"/>
  <c r="AC1139" i="3"/>
  <c r="AG1139" i="3"/>
  <c r="AK1139" i="3"/>
  <c r="AO1139" i="3"/>
  <c r="AS1139" i="3"/>
  <c r="AW1139" i="3"/>
  <c r="BA1139" i="3"/>
  <c r="BE1139" i="3"/>
  <c r="BI1139" i="3"/>
  <c r="N1139" i="3"/>
  <c r="R1139" i="3"/>
  <c r="BL1139" i="3" s="1"/>
  <c r="V1139" i="3"/>
  <c r="Z1139" i="3"/>
  <c r="AD1139" i="3"/>
  <c r="AH1139" i="3"/>
  <c r="AL1139" i="3"/>
  <c r="AP1139" i="3"/>
  <c r="AT1139" i="3"/>
  <c r="AX1139" i="3"/>
  <c r="BB1139" i="3"/>
  <c r="BF1139" i="3"/>
  <c r="P1139" i="3"/>
  <c r="T1139" i="3"/>
  <c r="X1139" i="3"/>
  <c r="AB1139" i="3"/>
  <c r="AF1139" i="3"/>
  <c r="AJ1139" i="3"/>
  <c r="AN1139" i="3"/>
  <c r="AR1139" i="3"/>
  <c r="AV1139" i="3"/>
  <c r="AZ1139" i="3"/>
  <c r="BD1139" i="3"/>
  <c r="BH1139" i="3"/>
  <c r="BN1138" i="3"/>
  <c r="M1137" i="3"/>
  <c r="Q1137" i="3"/>
  <c r="U1137" i="3"/>
  <c r="Y1137" i="3"/>
  <c r="AC1137" i="3"/>
  <c r="AG1137" i="3"/>
  <c r="AK1137" i="3"/>
  <c r="AO1137" i="3"/>
  <c r="AS1137" i="3"/>
  <c r="AW1137" i="3"/>
  <c r="BA1137" i="3"/>
  <c r="BE1137" i="3"/>
  <c r="BI1137" i="3"/>
  <c r="N1137" i="3"/>
  <c r="R1137" i="3"/>
  <c r="V1137" i="3"/>
  <c r="Z1137" i="3"/>
  <c r="AD1137" i="3"/>
  <c r="AH1137" i="3"/>
  <c r="AL1137" i="3"/>
  <c r="AP1137" i="3"/>
  <c r="AT1137" i="3"/>
  <c r="AX1137" i="3"/>
  <c r="BB1137" i="3"/>
  <c r="BF1137" i="3"/>
  <c r="P1137" i="3"/>
  <c r="T1137" i="3"/>
  <c r="X1137" i="3"/>
  <c r="AB1137" i="3"/>
  <c r="AF1137" i="3"/>
  <c r="AJ1137" i="3"/>
  <c r="AN1137" i="3"/>
  <c r="AR1137" i="3"/>
  <c r="AV1137" i="3"/>
  <c r="AZ1137" i="3"/>
  <c r="BD1137" i="3"/>
  <c r="BL1137" i="3" s="1"/>
  <c r="BH1137" i="3"/>
  <c r="BN1136" i="3"/>
  <c r="M1135" i="3"/>
  <c r="Q1135" i="3"/>
  <c r="U1135" i="3"/>
  <c r="Y1135" i="3"/>
  <c r="AC1135" i="3"/>
  <c r="AG1135" i="3"/>
  <c r="AK1135" i="3"/>
  <c r="AO1135" i="3"/>
  <c r="AS1135" i="3"/>
  <c r="AW1135" i="3"/>
  <c r="BA1135" i="3"/>
  <c r="BE1135" i="3"/>
  <c r="BI1135" i="3"/>
  <c r="N1135" i="3"/>
  <c r="R1135" i="3"/>
  <c r="V1135" i="3"/>
  <c r="Z1135" i="3"/>
  <c r="AD1135" i="3"/>
  <c r="AH1135" i="3"/>
  <c r="AL1135" i="3"/>
  <c r="AP1135" i="3"/>
  <c r="AT1135" i="3"/>
  <c r="AX1135" i="3"/>
  <c r="BB1135" i="3"/>
  <c r="BF1135" i="3"/>
  <c r="P1135" i="3"/>
  <c r="T1135" i="3"/>
  <c r="X1135" i="3"/>
  <c r="AB1135" i="3"/>
  <c r="BL1135" i="3" s="1"/>
  <c r="AF1135" i="3"/>
  <c r="AJ1135" i="3"/>
  <c r="AN1135" i="3"/>
  <c r="AR1135" i="3"/>
  <c r="AV1135" i="3"/>
  <c r="AZ1135" i="3"/>
  <c r="BD1135" i="3"/>
  <c r="BH1135" i="3"/>
  <c r="BG1141" i="3"/>
  <c r="BC1141" i="3"/>
  <c r="AY1141" i="3"/>
  <c r="AU1141" i="3"/>
  <c r="AQ1141" i="3"/>
  <c r="AM1141" i="3"/>
  <c r="AI1141" i="3"/>
  <c r="AE1141" i="3"/>
  <c r="BJ1141" i="3" s="1"/>
  <c r="AA1141" i="3"/>
  <c r="W1141" i="3"/>
  <c r="S1141" i="3"/>
  <c r="O1141" i="3"/>
  <c r="BN1141" i="3" s="1"/>
  <c r="BE1140" i="3"/>
  <c r="AO1140" i="3"/>
  <c r="BC1139" i="3"/>
  <c r="AM1139" i="3"/>
  <c r="W1139" i="3"/>
  <c r="BE1138" i="3"/>
  <c r="AO1138" i="3"/>
  <c r="BC1137" i="3"/>
  <c r="AM1137" i="3"/>
  <c r="W1137" i="3"/>
  <c r="BE1136" i="3"/>
  <c r="AO1136" i="3"/>
  <c r="BC1135" i="3"/>
  <c r="AM1135" i="3"/>
  <c r="W1135" i="3"/>
  <c r="BF1141" i="3"/>
  <c r="BB1141" i="3"/>
  <c r="AX1141" i="3"/>
  <c r="AT1141" i="3"/>
  <c r="AP1141" i="3"/>
  <c r="AL1141" i="3"/>
  <c r="AH1141" i="3"/>
  <c r="AD1141" i="3"/>
  <c r="Z1141" i="3"/>
  <c r="V1141" i="3"/>
  <c r="R1141" i="3"/>
  <c r="O1140" i="3"/>
  <c r="S1140" i="3"/>
  <c r="W1140" i="3"/>
  <c r="AA1140" i="3"/>
  <c r="AE1140" i="3"/>
  <c r="AI1140" i="3"/>
  <c r="AM1140" i="3"/>
  <c r="AQ1140" i="3"/>
  <c r="AU1140" i="3"/>
  <c r="AY1140" i="3"/>
  <c r="BC1140" i="3"/>
  <c r="BG1140" i="3"/>
  <c r="P1140" i="3"/>
  <c r="T1140" i="3"/>
  <c r="X1140" i="3"/>
  <c r="AB1140" i="3"/>
  <c r="AF1140" i="3"/>
  <c r="AJ1140" i="3"/>
  <c r="AN1140" i="3"/>
  <c r="AR1140" i="3"/>
  <c r="AV1140" i="3"/>
  <c r="AZ1140" i="3"/>
  <c r="BD1140" i="3"/>
  <c r="BH1140" i="3"/>
  <c r="N1140" i="3"/>
  <c r="R1140" i="3"/>
  <c r="V1140" i="3"/>
  <c r="Z1140" i="3"/>
  <c r="AD1140" i="3"/>
  <c r="AH1140" i="3"/>
  <c r="AL1140" i="3"/>
  <c r="AP1140" i="3"/>
  <c r="AT1140" i="3"/>
  <c r="AX1140" i="3"/>
  <c r="BB1140" i="3"/>
  <c r="BF1140" i="3"/>
  <c r="AY1139" i="3"/>
  <c r="AI1139" i="3"/>
  <c r="S1139" i="3"/>
  <c r="O1138" i="3"/>
  <c r="S1138" i="3"/>
  <c r="W1138" i="3"/>
  <c r="AA1138" i="3"/>
  <c r="AE1138" i="3"/>
  <c r="AI1138" i="3"/>
  <c r="AM1138" i="3"/>
  <c r="AQ1138" i="3"/>
  <c r="AU1138" i="3"/>
  <c r="AY1138" i="3"/>
  <c r="BC1138" i="3"/>
  <c r="BG1138" i="3"/>
  <c r="P1138" i="3"/>
  <c r="T1138" i="3"/>
  <c r="X1138" i="3"/>
  <c r="AB1138" i="3"/>
  <c r="AF1138" i="3"/>
  <c r="AJ1138" i="3"/>
  <c r="AN1138" i="3"/>
  <c r="AR1138" i="3"/>
  <c r="AV1138" i="3"/>
  <c r="AZ1138" i="3"/>
  <c r="BD1138" i="3"/>
  <c r="BH1138" i="3"/>
  <c r="N1138" i="3"/>
  <c r="R1138" i="3"/>
  <c r="V1138" i="3"/>
  <c r="Z1138" i="3"/>
  <c r="AD1138" i="3"/>
  <c r="AH1138" i="3"/>
  <c r="AL1138" i="3"/>
  <c r="AP1138" i="3"/>
  <c r="AT1138" i="3"/>
  <c r="AX1138" i="3"/>
  <c r="BB1138" i="3"/>
  <c r="BF1138" i="3"/>
  <c r="AY1137" i="3"/>
  <c r="AI1137" i="3"/>
  <c r="S1137" i="3"/>
  <c r="BM1137" i="3" s="1"/>
  <c r="O1136" i="3"/>
  <c r="S1136" i="3"/>
  <c r="W1136" i="3"/>
  <c r="AA1136" i="3"/>
  <c r="AE1136" i="3"/>
  <c r="AI1136" i="3"/>
  <c r="AM1136" i="3"/>
  <c r="AQ1136" i="3"/>
  <c r="AU1136" i="3"/>
  <c r="AY1136" i="3"/>
  <c r="BC1136" i="3"/>
  <c r="BG1136" i="3"/>
  <c r="P1136" i="3"/>
  <c r="T1136" i="3"/>
  <c r="X1136" i="3"/>
  <c r="AB1136" i="3"/>
  <c r="AF1136" i="3"/>
  <c r="AJ1136" i="3"/>
  <c r="AN1136" i="3"/>
  <c r="AR1136" i="3"/>
  <c r="AV1136" i="3"/>
  <c r="AZ1136" i="3"/>
  <c r="BD1136" i="3"/>
  <c r="BH1136" i="3"/>
  <c r="N1136" i="3"/>
  <c r="R1136" i="3"/>
  <c r="V1136" i="3"/>
  <c r="Z1136" i="3"/>
  <c r="AD1136" i="3"/>
  <c r="AH1136" i="3"/>
  <c r="AL1136" i="3"/>
  <c r="AP1136" i="3"/>
  <c r="AT1136" i="3"/>
  <c r="AX1136" i="3"/>
  <c r="BB1136" i="3"/>
  <c r="BF1136" i="3"/>
  <c r="AY1135" i="3"/>
  <c r="AI1135" i="3"/>
  <c r="S1135" i="3"/>
  <c r="E1006" i="3"/>
  <c r="F1006" i="3"/>
  <c r="G1006" i="3"/>
  <c r="H1006" i="3"/>
  <c r="L1006" i="3" s="1"/>
  <c r="I1006" i="3"/>
  <c r="J1006" i="3"/>
  <c r="K1006" i="3"/>
  <c r="E1007" i="3"/>
  <c r="F1007" i="3"/>
  <c r="K1007" i="3" s="1"/>
  <c r="G1007" i="3"/>
  <c r="H1007" i="3"/>
  <c r="I1007" i="3"/>
  <c r="J1007" i="3"/>
  <c r="E1008" i="3"/>
  <c r="F1008" i="3"/>
  <c r="G1008" i="3"/>
  <c r="H1008" i="3"/>
  <c r="I1008" i="3"/>
  <c r="J1008" i="3"/>
  <c r="K1008" i="3"/>
  <c r="L1008" i="3"/>
  <c r="P1008" i="3" s="1"/>
  <c r="T1008" i="3"/>
  <c r="X1008" i="3"/>
  <c r="AB1008" i="3"/>
  <c r="AJ1008" i="3"/>
  <c r="AN1008" i="3"/>
  <c r="AR1008" i="3"/>
  <c r="AZ1008" i="3"/>
  <c r="BD1008" i="3"/>
  <c r="BH1008" i="3"/>
  <c r="E1009" i="3"/>
  <c r="F1009" i="3"/>
  <c r="K1009" i="3" s="1"/>
  <c r="G1009" i="3"/>
  <c r="H1009" i="3"/>
  <c r="I1009" i="3"/>
  <c r="J1009" i="3"/>
  <c r="E1010" i="3"/>
  <c r="K1010" i="3" s="1"/>
  <c r="F1010" i="3"/>
  <c r="G1010" i="3"/>
  <c r="H1010" i="3"/>
  <c r="I1010" i="3"/>
  <c r="J1010" i="3"/>
  <c r="L1010" i="3"/>
  <c r="T1010" i="3"/>
  <c r="X1010" i="3"/>
  <c r="AJ1010" i="3"/>
  <c r="AN1010" i="3"/>
  <c r="AZ1010" i="3"/>
  <c r="BD1010" i="3"/>
  <c r="E1011" i="3"/>
  <c r="F1011" i="3"/>
  <c r="K1011" i="3" s="1"/>
  <c r="G1011" i="3"/>
  <c r="H1011" i="3"/>
  <c r="I1011" i="3"/>
  <c r="J1011" i="3"/>
  <c r="E1012" i="3"/>
  <c r="F1012" i="3"/>
  <c r="K1012" i="3" s="1"/>
  <c r="G1012" i="3"/>
  <c r="H1012" i="3"/>
  <c r="I1012" i="3"/>
  <c r="J1012" i="3"/>
  <c r="L1012" i="3"/>
  <c r="P1012" i="3"/>
  <c r="U1012" i="3"/>
  <c r="Y1012" i="3"/>
  <c r="AC1012" i="3"/>
  <c r="AG1012" i="3"/>
  <c r="AK1012" i="3"/>
  <c r="AO1012" i="3"/>
  <c r="AS1012" i="3"/>
  <c r="AW1012" i="3"/>
  <c r="BA1012" i="3"/>
  <c r="BE1012" i="3"/>
  <c r="BI1012" i="3"/>
  <c r="E1013" i="3"/>
  <c r="F1013" i="3"/>
  <c r="G1013" i="3"/>
  <c r="H1013" i="3"/>
  <c r="I1013" i="3"/>
  <c r="J1013" i="3"/>
  <c r="L1013" i="3" s="1"/>
  <c r="K1013" i="3"/>
  <c r="E1014" i="3"/>
  <c r="K1014" i="3" s="1"/>
  <c r="Y1014" i="3" s="1"/>
  <c r="F1014" i="3"/>
  <c r="G1014" i="3"/>
  <c r="H1014" i="3"/>
  <c r="I1014" i="3"/>
  <c r="L1014" i="3" s="1"/>
  <c r="J1014" i="3"/>
  <c r="M1014" i="3"/>
  <c r="U1014" i="3"/>
  <c r="AC1014" i="3"/>
  <c r="AK1014" i="3"/>
  <c r="AS1014" i="3"/>
  <c r="BA1014" i="3"/>
  <c r="BI1014" i="3"/>
  <c r="E1015" i="3"/>
  <c r="F1015" i="3"/>
  <c r="G1015" i="3"/>
  <c r="H1015" i="3"/>
  <c r="I1015" i="3"/>
  <c r="J1015" i="3"/>
  <c r="L1015" i="3" s="1"/>
  <c r="K1015" i="3"/>
  <c r="S1015" i="3"/>
  <c r="AD1015" i="3"/>
  <c r="AI1015" i="3"/>
  <c r="AN1015" i="3"/>
  <c r="AY1015" i="3"/>
  <c r="BD1015" i="3"/>
  <c r="E1016" i="3"/>
  <c r="K1016" i="3" s="1"/>
  <c r="F1016" i="3"/>
  <c r="G1016" i="3"/>
  <c r="H1016" i="3"/>
  <c r="I1016" i="3"/>
  <c r="L1016" i="3" s="1"/>
  <c r="N1016" i="3" s="1"/>
  <c r="J1016" i="3"/>
  <c r="T1016" i="3"/>
  <c r="Y1016" i="3"/>
  <c r="AD1016" i="3"/>
  <c r="AN1016" i="3"/>
  <c r="AR1016" i="3"/>
  <c r="AV1016" i="3"/>
  <c r="BD1016" i="3"/>
  <c r="BH1016" i="3"/>
  <c r="E1017" i="3"/>
  <c r="F1017" i="3"/>
  <c r="K1017" i="3" s="1"/>
  <c r="G1017" i="3"/>
  <c r="H1017" i="3"/>
  <c r="I1017" i="3"/>
  <c r="J1017" i="3"/>
  <c r="E1018" i="3"/>
  <c r="F1018" i="3"/>
  <c r="G1018" i="3"/>
  <c r="H1018" i="3"/>
  <c r="I1018" i="3"/>
  <c r="J1018" i="3"/>
  <c r="K1018" i="3"/>
  <c r="L1018" i="3"/>
  <c r="P1018" i="3" s="1"/>
  <c r="T1018" i="3"/>
  <c r="AB1018" i="3"/>
  <c r="AJ1018" i="3"/>
  <c r="AR1018" i="3"/>
  <c r="AZ1018" i="3"/>
  <c r="BH1018" i="3"/>
  <c r="E1019" i="3"/>
  <c r="K1019" i="3" s="1"/>
  <c r="F1019" i="3"/>
  <c r="G1019" i="3"/>
  <c r="H1019" i="3"/>
  <c r="I1019" i="3"/>
  <c r="L1019" i="3" s="1"/>
  <c r="Y1019" i="3" s="1"/>
  <c r="J1019" i="3"/>
  <c r="Q1019" i="3"/>
  <c r="AG1019" i="3"/>
  <c r="AO1019" i="3"/>
  <c r="AW1019" i="3"/>
  <c r="E1020" i="3"/>
  <c r="F1020" i="3"/>
  <c r="G1020" i="3"/>
  <c r="H1020" i="3"/>
  <c r="I1020" i="3"/>
  <c r="J1020" i="3"/>
  <c r="K1020" i="3"/>
  <c r="AQ1020" i="3" s="1"/>
  <c r="L1020" i="3"/>
  <c r="S1020" i="3"/>
  <c r="AA1020" i="3"/>
  <c r="AI1020" i="3"/>
  <c r="AV1020" i="3"/>
  <c r="BA1020" i="3"/>
  <c r="BG1020" i="3"/>
  <c r="E1021" i="3"/>
  <c r="F1021" i="3"/>
  <c r="G1021" i="3"/>
  <c r="H1021" i="3"/>
  <c r="I1021" i="3"/>
  <c r="L1021" i="3" s="1"/>
  <c r="J1021" i="3"/>
  <c r="K1021" i="3"/>
  <c r="E1022" i="3"/>
  <c r="K1022" i="3" s="1"/>
  <c r="F1022" i="3"/>
  <c r="G1022" i="3"/>
  <c r="H1022" i="3"/>
  <c r="I1022" i="3"/>
  <c r="L1022" i="3" s="1"/>
  <c r="J1022" i="3"/>
  <c r="U1022" i="3"/>
  <c r="BA1022" i="3"/>
  <c r="E1023" i="3"/>
  <c r="F1023" i="3"/>
  <c r="G1023" i="3"/>
  <c r="H1023" i="3"/>
  <c r="I1023" i="3"/>
  <c r="L1023" i="3" s="1"/>
  <c r="J1023" i="3"/>
  <c r="K1023" i="3"/>
  <c r="O1023" i="3" s="1"/>
  <c r="S1023" i="3"/>
  <c r="AI1023" i="3"/>
  <c r="AY1023" i="3"/>
  <c r="E1024" i="3"/>
  <c r="K1024" i="3" s="1"/>
  <c r="U1024" i="3" s="1"/>
  <c r="F1024" i="3"/>
  <c r="G1024" i="3"/>
  <c r="H1024" i="3"/>
  <c r="I1024" i="3"/>
  <c r="L1024" i="3" s="1"/>
  <c r="J1024" i="3"/>
  <c r="AK1024" i="3"/>
  <c r="BA1024" i="3"/>
  <c r="E1025" i="3"/>
  <c r="F1025" i="3"/>
  <c r="G1025" i="3"/>
  <c r="H1025" i="3"/>
  <c r="I1025" i="3"/>
  <c r="J1025" i="3"/>
  <c r="K1025" i="3"/>
  <c r="AA1025" i="3" s="1"/>
  <c r="L1025" i="3"/>
  <c r="O1025" i="3"/>
  <c r="W1025" i="3"/>
  <c r="AE1025" i="3"/>
  <c r="AM1025" i="3"/>
  <c r="AU1025" i="3"/>
  <c r="BC1025" i="3"/>
  <c r="E1026" i="3"/>
  <c r="K1026" i="3" s="1"/>
  <c r="M1026" i="3" s="1"/>
  <c r="F1026" i="3"/>
  <c r="G1026" i="3"/>
  <c r="H1026" i="3"/>
  <c r="I1026" i="3"/>
  <c r="L1026" i="3" s="1"/>
  <c r="J1026" i="3"/>
  <c r="Q1026" i="3"/>
  <c r="U1026" i="3"/>
  <c r="Y1026" i="3"/>
  <c r="AG1026" i="3"/>
  <c r="AK1026" i="3"/>
  <c r="AO1026" i="3"/>
  <c r="AW1026" i="3"/>
  <c r="BA1026" i="3"/>
  <c r="BE1026" i="3"/>
  <c r="E1027" i="3"/>
  <c r="F1027" i="3"/>
  <c r="G1027" i="3"/>
  <c r="H1027" i="3"/>
  <c r="I1027" i="3"/>
  <c r="J1027" i="3"/>
  <c r="K1027" i="3"/>
  <c r="L1027" i="3"/>
  <c r="O1027" i="3"/>
  <c r="S1027" i="3"/>
  <c r="W1027" i="3"/>
  <c r="AA1027" i="3"/>
  <c r="AE1027" i="3"/>
  <c r="AI1027" i="3"/>
  <c r="AM1027" i="3"/>
  <c r="AQ1027" i="3"/>
  <c r="AU1027" i="3"/>
  <c r="AY1027" i="3"/>
  <c r="BC1027" i="3"/>
  <c r="BG1027" i="3"/>
  <c r="E1028" i="3"/>
  <c r="K1028" i="3" s="1"/>
  <c r="Y1028" i="3" s="1"/>
  <c r="F1028" i="3"/>
  <c r="G1028" i="3"/>
  <c r="H1028" i="3"/>
  <c r="I1028" i="3"/>
  <c r="L1028" i="3" s="1"/>
  <c r="J1028" i="3"/>
  <c r="M1028" i="3"/>
  <c r="U1028" i="3"/>
  <c r="AC1028" i="3"/>
  <c r="AK1028" i="3"/>
  <c r="AS1028" i="3"/>
  <c r="BA1028" i="3"/>
  <c r="BI1028" i="3"/>
  <c r="E1029" i="3"/>
  <c r="F1029" i="3"/>
  <c r="G1029" i="3"/>
  <c r="H1029" i="3"/>
  <c r="I1029" i="3"/>
  <c r="J1029" i="3"/>
  <c r="K1029" i="3"/>
  <c r="L1029" i="3"/>
  <c r="E1030" i="3"/>
  <c r="K1030" i="3" s="1"/>
  <c r="F1030" i="3"/>
  <c r="G1030" i="3"/>
  <c r="H1030" i="3"/>
  <c r="I1030" i="3"/>
  <c r="L1030" i="3" s="1"/>
  <c r="M1030" i="3" s="1"/>
  <c r="J1030" i="3"/>
  <c r="N1030" i="3"/>
  <c r="Q1030" i="3"/>
  <c r="R1030" i="3"/>
  <c r="V1030" i="3"/>
  <c r="Y1030" i="3"/>
  <c r="Z1030" i="3"/>
  <c r="AD1030" i="3"/>
  <c r="AG1030" i="3"/>
  <c r="AH1030" i="3"/>
  <c r="AL1030" i="3"/>
  <c r="AO1030" i="3"/>
  <c r="AP1030" i="3"/>
  <c r="AT1030" i="3"/>
  <c r="AW1030" i="3"/>
  <c r="AX1030" i="3"/>
  <c r="BB1030" i="3"/>
  <c r="BE1030" i="3"/>
  <c r="BF1030" i="3"/>
  <c r="E1031" i="3"/>
  <c r="F1031" i="3"/>
  <c r="G1031" i="3"/>
  <c r="H1031" i="3"/>
  <c r="I1031" i="3"/>
  <c r="J1031" i="3"/>
  <c r="K1031" i="3"/>
  <c r="L1031" i="3"/>
  <c r="Q1031" i="3" s="1"/>
  <c r="Z1031" i="3"/>
  <c r="AD1031" i="3"/>
  <c r="AP1031" i="3"/>
  <c r="AT1031" i="3"/>
  <c r="BF1031" i="3"/>
  <c r="E1032" i="3"/>
  <c r="F1032" i="3"/>
  <c r="K1032" i="3" s="1"/>
  <c r="G1032" i="3"/>
  <c r="H1032" i="3"/>
  <c r="I1032" i="3"/>
  <c r="J1032" i="3"/>
  <c r="L1032" i="3"/>
  <c r="E1033" i="3"/>
  <c r="F1033" i="3"/>
  <c r="G1033" i="3"/>
  <c r="H1033" i="3"/>
  <c r="I1033" i="3"/>
  <c r="J1033" i="3"/>
  <c r="L1033" i="3" s="1"/>
  <c r="E1034" i="3"/>
  <c r="F1034" i="3"/>
  <c r="K1034" i="3" s="1"/>
  <c r="G1034" i="3"/>
  <c r="H1034" i="3"/>
  <c r="L1034" i="3" s="1"/>
  <c r="I1034" i="3"/>
  <c r="J1034" i="3"/>
  <c r="X1034" i="3"/>
  <c r="BD1034" i="3"/>
  <c r="E1035" i="3"/>
  <c r="F1035" i="3"/>
  <c r="G1035" i="3"/>
  <c r="H1035" i="3"/>
  <c r="I1035" i="3"/>
  <c r="J1035" i="3"/>
  <c r="L1035" i="3" s="1"/>
  <c r="E1036" i="3"/>
  <c r="F1036" i="3"/>
  <c r="K1036" i="3" s="1"/>
  <c r="G1036" i="3"/>
  <c r="H1036" i="3"/>
  <c r="L1036" i="3" s="1"/>
  <c r="I1036" i="3"/>
  <c r="J1036" i="3"/>
  <c r="X1036" i="3"/>
  <c r="AN1036" i="3"/>
  <c r="BD1036" i="3"/>
  <c r="E1037" i="3"/>
  <c r="F1037" i="3"/>
  <c r="G1037" i="3"/>
  <c r="H1037" i="3"/>
  <c r="I1037" i="3"/>
  <c r="J1037" i="3"/>
  <c r="L1037" i="3" s="1"/>
  <c r="E1038" i="3"/>
  <c r="F1038" i="3"/>
  <c r="K1038" i="3" s="1"/>
  <c r="G1038" i="3"/>
  <c r="H1038" i="3"/>
  <c r="L1038" i="3" s="1"/>
  <c r="I1038" i="3"/>
  <c r="J1038" i="3"/>
  <c r="R1038" i="3"/>
  <c r="AH1038" i="3"/>
  <c r="AP1038" i="3"/>
  <c r="AX1038" i="3"/>
  <c r="E1039" i="3"/>
  <c r="F1039" i="3"/>
  <c r="G1039" i="3"/>
  <c r="H1039" i="3"/>
  <c r="L1039" i="3" s="1"/>
  <c r="I1039" i="3"/>
  <c r="J1039" i="3"/>
  <c r="E1040" i="3"/>
  <c r="F1040" i="3"/>
  <c r="K1040" i="3" s="1"/>
  <c r="G1040" i="3"/>
  <c r="H1040" i="3"/>
  <c r="I1040" i="3"/>
  <c r="J1040" i="3"/>
  <c r="L1040" i="3" s="1"/>
  <c r="T1040" i="3" s="1"/>
  <c r="O1040" i="3"/>
  <c r="Z1040" i="3"/>
  <c r="AE1040" i="3"/>
  <c r="AJ1040" i="3"/>
  <c r="AU1040" i="3"/>
  <c r="AZ1040" i="3"/>
  <c r="BF1040" i="3"/>
  <c r="E1041" i="3"/>
  <c r="K1041" i="3" s="1"/>
  <c r="F1041" i="3"/>
  <c r="G1041" i="3"/>
  <c r="H1041" i="3"/>
  <c r="I1041" i="3"/>
  <c r="L1041" i="3" s="1"/>
  <c r="J1041" i="3"/>
  <c r="U1041" i="3"/>
  <c r="BA1041" i="3"/>
  <c r="E1042" i="3"/>
  <c r="F1042" i="3"/>
  <c r="G1042" i="3"/>
  <c r="H1042" i="3"/>
  <c r="I1042" i="3"/>
  <c r="L1042" i="3" s="1"/>
  <c r="J1042" i="3"/>
  <c r="K1042" i="3"/>
  <c r="S1042" i="3"/>
  <c r="AI1042" i="3"/>
  <c r="AY1042" i="3"/>
  <c r="E1043" i="3"/>
  <c r="K1043" i="3" s="1"/>
  <c r="F1043" i="3"/>
  <c r="G1043" i="3"/>
  <c r="H1043" i="3"/>
  <c r="I1043" i="3"/>
  <c r="L1043" i="3" s="1"/>
  <c r="J1043" i="3"/>
  <c r="U1043" i="3"/>
  <c r="AK1043" i="3"/>
  <c r="BA1043" i="3"/>
  <c r="E1044" i="3"/>
  <c r="F1044" i="3"/>
  <c r="G1044" i="3"/>
  <c r="H1044" i="3"/>
  <c r="I1044" i="3"/>
  <c r="L1044" i="3" s="1"/>
  <c r="J1044" i="3"/>
  <c r="K1044" i="3"/>
  <c r="O1044" i="3" s="1"/>
  <c r="AI1044" i="3"/>
  <c r="AY1044" i="3"/>
  <c r="E1045" i="3"/>
  <c r="K1045" i="3" s="1"/>
  <c r="F1045" i="3"/>
  <c r="G1045" i="3"/>
  <c r="H1045" i="3"/>
  <c r="I1045" i="3"/>
  <c r="L1045" i="3" s="1"/>
  <c r="J1045" i="3"/>
  <c r="BA1045" i="3"/>
  <c r="E1046" i="3"/>
  <c r="F1046" i="3"/>
  <c r="G1046" i="3"/>
  <c r="H1046" i="3"/>
  <c r="I1046" i="3"/>
  <c r="L1046" i="3" s="1"/>
  <c r="J1046" i="3"/>
  <c r="K1046" i="3"/>
  <c r="O1046" i="3" s="1"/>
  <c r="S1046" i="3"/>
  <c r="AI1046" i="3"/>
  <c r="AY1046" i="3"/>
  <c r="E1047" i="3"/>
  <c r="K1047" i="3" s="1"/>
  <c r="F1047" i="3"/>
  <c r="G1047" i="3"/>
  <c r="H1047" i="3"/>
  <c r="I1047" i="3"/>
  <c r="L1047" i="3" s="1"/>
  <c r="J1047" i="3"/>
  <c r="BA1047" i="3"/>
  <c r="E1048" i="3"/>
  <c r="F1048" i="3"/>
  <c r="G1048" i="3"/>
  <c r="H1048" i="3"/>
  <c r="I1048" i="3"/>
  <c r="L1048" i="3" s="1"/>
  <c r="J1048" i="3"/>
  <c r="K1048" i="3"/>
  <c r="E1049" i="3"/>
  <c r="K1049" i="3" s="1"/>
  <c r="F1049" i="3"/>
  <c r="G1049" i="3"/>
  <c r="H1049" i="3"/>
  <c r="I1049" i="3"/>
  <c r="L1049" i="3" s="1"/>
  <c r="AM1049" i="3" s="1"/>
  <c r="J1049" i="3"/>
  <c r="O1049" i="3"/>
  <c r="AE1049" i="3"/>
  <c r="AU1049" i="3"/>
  <c r="E1050" i="3"/>
  <c r="F1050" i="3"/>
  <c r="G1050" i="3"/>
  <c r="H1050" i="3"/>
  <c r="I1050" i="3"/>
  <c r="L1050" i="3" s="1"/>
  <c r="J1050" i="3"/>
  <c r="K1050" i="3"/>
  <c r="S1050" i="3"/>
  <c r="AA1050" i="3"/>
  <c r="AI1050" i="3"/>
  <c r="AQ1050" i="3"/>
  <c r="AY1050" i="3"/>
  <c r="BG1050" i="3"/>
  <c r="E1051" i="3"/>
  <c r="K1051" i="3" s="1"/>
  <c r="F1051" i="3"/>
  <c r="G1051" i="3"/>
  <c r="H1051" i="3"/>
  <c r="I1051" i="3"/>
  <c r="L1051" i="3" s="1"/>
  <c r="J1051" i="3"/>
  <c r="E1052" i="3"/>
  <c r="K1052" i="3" s="1"/>
  <c r="F1052" i="3"/>
  <c r="G1052" i="3"/>
  <c r="H1052" i="3"/>
  <c r="I1052" i="3"/>
  <c r="L1052" i="3" s="1"/>
  <c r="J1052" i="3"/>
  <c r="E1053" i="3"/>
  <c r="K1053" i="3" s="1"/>
  <c r="F1053" i="3"/>
  <c r="G1053" i="3"/>
  <c r="H1053" i="3"/>
  <c r="I1053" i="3"/>
  <c r="L1053" i="3" s="1"/>
  <c r="J1053" i="3"/>
  <c r="AK1053" i="3"/>
  <c r="E1054" i="3"/>
  <c r="F1054" i="3"/>
  <c r="G1054" i="3"/>
  <c r="H1054" i="3"/>
  <c r="I1054" i="3"/>
  <c r="L1054" i="3" s="1"/>
  <c r="J1054" i="3"/>
  <c r="K1054" i="3"/>
  <c r="O1054" i="3" s="1"/>
  <c r="S1054" i="3"/>
  <c r="AI1054" i="3"/>
  <c r="AY1054" i="3"/>
  <c r="E1055" i="3"/>
  <c r="K1055" i="3" s="1"/>
  <c r="F1055" i="3"/>
  <c r="G1055" i="3"/>
  <c r="H1055" i="3"/>
  <c r="I1055" i="3"/>
  <c r="L1055" i="3" s="1"/>
  <c r="J1055" i="3"/>
  <c r="E1056" i="3"/>
  <c r="F1056" i="3"/>
  <c r="G1056" i="3"/>
  <c r="H1056" i="3"/>
  <c r="I1056" i="3"/>
  <c r="L1056" i="3" s="1"/>
  <c r="S1056" i="3" s="1"/>
  <c r="J1056" i="3"/>
  <c r="K1056" i="3"/>
  <c r="AI1056" i="3"/>
  <c r="E1057" i="3"/>
  <c r="K1057" i="3" s="1"/>
  <c r="F1057" i="3"/>
  <c r="G1057" i="3"/>
  <c r="H1057" i="3"/>
  <c r="I1057" i="3"/>
  <c r="L1057" i="3" s="1"/>
  <c r="J1057" i="3"/>
  <c r="U1057" i="3"/>
  <c r="BA1057" i="3"/>
  <c r="E1058" i="3"/>
  <c r="F1058" i="3"/>
  <c r="G1058" i="3"/>
  <c r="H1058" i="3"/>
  <c r="I1058" i="3"/>
  <c r="L1058" i="3" s="1"/>
  <c r="J1058" i="3"/>
  <c r="K1058" i="3"/>
  <c r="E1059" i="3"/>
  <c r="K1059" i="3" s="1"/>
  <c r="F1059" i="3"/>
  <c r="G1059" i="3"/>
  <c r="H1059" i="3"/>
  <c r="I1059" i="3"/>
  <c r="L1059" i="3" s="1"/>
  <c r="J1059" i="3"/>
  <c r="U1059" i="3"/>
  <c r="AK1059" i="3"/>
  <c r="BA1059" i="3"/>
  <c r="E1060" i="3"/>
  <c r="F1060" i="3"/>
  <c r="G1060" i="3"/>
  <c r="H1060" i="3"/>
  <c r="I1060" i="3"/>
  <c r="L1060" i="3" s="1"/>
  <c r="J1060" i="3"/>
  <c r="K1060" i="3"/>
  <c r="O1060" i="3" s="1"/>
  <c r="AI1060" i="3"/>
  <c r="AY1060" i="3"/>
  <c r="E1061" i="3"/>
  <c r="K1061" i="3" s="1"/>
  <c r="AE1061" i="3" s="1"/>
  <c r="F1061" i="3"/>
  <c r="G1061" i="3"/>
  <c r="H1061" i="3"/>
  <c r="I1061" i="3"/>
  <c r="L1061" i="3" s="1"/>
  <c r="BC1061" i="3" s="1"/>
  <c r="J1061" i="3"/>
  <c r="E1062" i="3"/>
  <c r="F1062" i="3"/>
  <c r="G1062" i="3"/>
  <c r="K1062" i="3" s="1"/>
  <c r="H1062" i="3"/>
  <c r="I1062" i="3"/>
  <c r="L1062" i="3" s="1"/>
  <c r="J1062" i="3"/>
  <c r="S1062" i="3"/>
  <c r="E1063" i="3"/>
  <c r="K1063" i="3" s="1"/>
  <c r="F1063" i="3"/>
  <c r="G1063" i="3"/>
  <c r="H1063" i="3"/>
  <c r="I1063" i="3"/>
  <c r="L1063" i="3" s="1"/>
  <c r="J1063" i="3"/>
  <c r="O1063" i="3"/>
  <c r="AE1063" i="3"/>
  <c r="AM1063" i="3"/>
  <c r="AU1063" i="3"/>
  <c r="E1064" i="3"/>
  <c r="F1064" i="3"/>
  <c r="G1064" i="3"/>
  <c r="H1064" i="3"/>
  <c r="I1064" i="3"/>
  <c r="L1064" i="3" s="1"/>
  <c r="J1064" i="3"/>
  <c r="K1064" i="3"/>
  <c r="S1064" i="3"/>
  <c r="AA1064" i="3"/>
  <c r="AI1064" i="3"/>
  <c r="AQ1064" i="3"/>
  <c r="AY1064" i="3"/>
  <c r="BG1064" i="3"/>
  <c r="E1065" i="3"/>
  <c r="K1065" i="3" s="1"/>
  <c r="F1065" i="3"/>
  <c r="G1065" i="3"/>
  <c r="H1065" i="3"/>
  <c r="I1065" i="3"/>
  <c r="L1065" i="3" s="1"/>
  <c r="J1065" i="3"/>
  <c r="W1065" i="3"/>
  <c r="BC1065" i="3"/>
  <c r="E1066" i="3"/>
  <c r="F1066" i="3"/>
  <c r="G1066" i="3"/>
  <c r="H1066" i="3"/>
  <c r="I1066" i="3"/>
  <c r="L1066" i="3" s="1"/>
  <c r="J1066" i="3"/>
  <c r="K1066" i="3"/>
  <c r="S1066" i="3"/>
  <c r="AQ1066" i="3"/>
  <c r="E1067" i="3"/>
  <c r="K1067" i="3" s="1"/>
  <c r="F1067" i="3"/>
  <c r="G1067" i="3"/>
  <c r="H1067" i="3"/>
  <c r="I1067" i="3"/>
  <c r="L1067" i="3" s="1"/>
  <c r="J1067" i="3"/>
  <c r="O1067" i="3"/>
  <c r="AE1067" i="3"/>
  <c r="AM1067" i="3"/>
  <c r="AU1067" i="3"/>
  <c r="E1068" i="3"/>
  <c r="F1068" i="3"/>
  <c r="G1068" i="3"/>
  <c r="H1068" i="3"/>
  <c r="I1068" i="3"/>
  <c r="L1068" i="3" s="1"/>
  <c r="J1068" i="3"/>
  <c r="K1068" i="3"/>
  <c r="S1068" i="3"/>
  <c r="AA1068" i="3"/>
  <c r="AI1068" i="3"/>
  <c r="AQ1068" i="3"/>
  <c r="AY1068" i="3"/>
  <c r="BG1068" i="3"/>
  <c r="E1069" i="3"/>
  <c r="K1069" i="3" s="1"/>
  <c r="F1069" i="3"/>
  <c r="G1069" i="3"/>
  <c r="H1069" i="3"/>
  <c r="I1069" i="3"/>
  <c r="L1069" i="3" s="1"/>
  <c r="J1069" i="3"/>
  <c r="W1069" i="3"/>
  <c r="AE1069" i="3"/>
  <c r="BC1069" i="3"/>
  <c r="E1070" i="3"/>
  <c r="F1070" i="3"/>
  <c r="G1070" i="3"/>
  <c r="H1070" i="3"/>
  <c r="I1070" i="3"/>
  <c r="L1070" i="3" s="1"/>
  <c r="J1070" i="3"/>
  <c r="K1070" i="3"/>
  <c r="S1070" i="3"/>
  <c r="AQ1070" i="3"/>
  <c r="AY1070" i="3"/>
  <c r="E1071" i="3"/>
  <c r="K1071" i="3" s="1"/>
  <c r="F1071" i="3"/>
  <c r="G1071" i="3"/>
  <c r="H1071" i="3"/>
  <c r="I1071" i="3"/>
  <c r="L1071" i="3" s="1"/>
  <c r="J1071" i="3"/>
  <c r="N1071" i="3"/>
  <c r="Y1071" i="3"/>
  <c r="AD1071" i="3"/>
  <c r="AI1071" i="3"/>
  <c r="AT1071" i="3"/>
  <c r="AX1071" i="3"/>
  <c r="BB1071" i="3"/>
  <c r="E1072" i="3"/>
  <c r="F1072" i="3"/>
  <c r="K1072" i="3" s="1"/>
  <c r="G1072" i="3"/>
  <c r="H1072" i="3"/>
  <c r="L1072" i="3" s="1"/>
  <c r="I1072" i="3"/>
  <c r="J1072" i="3"/>
  <c r="T1072" i="3"/>
  <c r="AF1072" i="3"/>
  <c r="AJ1072" i="3"/>
  <c r="AZ1072" i="3"/>
  <c r="E1073" i="3"/>
  <c r="K1073" i="3" s="1"/>
  <c r="F1073" i="3"/>
  <c r="G1073" i="3"/>
  <c r="H1073" i="3"/>
  <c r="I1073" i="3"/>
  <c r="J1073" i="3"/>
  <c r="L1073" i="3" s="1"/>
  <c r="E1074" i="3"/>
  <c r="F1074" i="3"/>
  <c r="K1074" i="3" s="1"/>
  <c r="G1074" i="3"/>
  <c r="H1074" i="3"/>
  <c r="L1074" i="3" s="1"/>
  <c r="I1074" i="3"/>
  <c r="J1074" i="3"/>
  <c r="AZ1074" i="3"/>
  <c r="E1075" i="3"/>
  <c r="K1075" i="3" s="1"/>
  <c r="F1075" i="3"/>
  <c r="G1075" i="3"/>
  <c r="H1075" i="3"/>
  <c r="I1075" i="3"/>
  <c r="J1075" i="3"/>
  <c r="L1075" i="3" s="1"/>
  <c r="R1075" i="3"/>
  <c r="AH1075" i="3"/>
  <c r="AL1075" i="3"/>
  <c r="AX1075" i="3"/>
  <c r="E1076" i="3"/>
  <c r="F1076" i="3"/>
  <c r="K1076" i="3" s="1"/>
  <c r="G1076" i="3"/>
  <c r="H1076" i="3"/>
  <c r="L1076" i="3" s="1"/>
  <c r="I1076" i="3"/>
  <c r="J1076" i="3"/>
  <c r="R1076" i="3"/>
  <c r="X1076" i="3"/>
  <c r="Z1076" i="3"/>
  <c r="AH1076" i="3"/>
  <c r="AN1076" i="3"/>
  <c r="AP1076" i="3"/>
  <c r="AX1076" i="3"/>
  <c r="BD1076" i="3"/>
  <c r="BF1076" i="3"/>
  <c r="E1077" i="3"/>
  <c r="F1077" i="3"/>
  <c r="G1077" i="3"/>
  <c r="H1077" i="3"/>
  <c r="L1077" i="3" s="1"/>
  <c r="I1077" i="3"/>
  <c r="J1077" i="3"/>
  <c r="E1078" i="3"/>
  <c r="F1078" i="3"/>
  <c r="K1078" i="3" s="1"/>
  <c r="G1078" i="3"/>
  <c r="H1078" i="3"/>
  <c r="I1078" i="3"/>
  <c r="J1078" i="3"/>
  <c r="E1079" i="3"/>
  <c r="F1079" i="3"/>
  <c r="G1079" i="3"/>
  <c r="H1079" i="3"/>
  <c r="L1079" i="3" s="1"/>
  <c r="I1079" i="3"/>
  <c r="J1079" i="3"/>
  <c r="E1080" i="3"/>
  <c r="F1080" i="3"/>
  <c r="K1080" i="3" s="1"/>
  <c r="G1080" i="3"/>
  <c r="H1080" i="3"/>
  <c r="I1080" i="3"/>
  <c r="J1080" i="3"/>
  <c r="E1081" i="3"/>
  <c r="F1081" i="3"/>
  <c r="G1081" i="3"/>
  <c r="H1081" i="3"/>
  <c r="L1081" i="3" s="1"/>
  <c r="I1081" i="3"/>
  <c r="J1081" i="3"/>
  <c r="E1082" i="3"/>
  <c r="F1082" i="3"/>
  <c r="K1082" i="3" s="1"/>
  <c r="G1082" i="3"/>
  <c r="H1082" i="3"/>
  <c r="I1082" i="3"/>
  <c r="J1082" i="3"/>
  <c r="E1083" i="3"/>
  <c r="F1083" i="3"/>
  <c r="G1083" i="3"/>
  <c r="H1083" i="3"/>
  <c r="L1083" i="3" s="1"/>
  <c r="I1083" i="3"/>
  <c r="J1083" i="3"/>
  <c r="E1084" i="3"/>
  <c r="F1084" i="3"/>
  <c r="K1084" i="3" s="1"/>
  <c r="G1084" i="3"/>
  <c r="H1084" i="3"/>
  <c r="I1084" i="3"/>
  <c r="J1084" i="3"/>
  <c r="E1085" i="3"/>
  <c r="F1085" i="3"/>
  <c r="G1085" i="3"/>
  <c r="H1085" i="3"/>
  <c r="L1085" i="3" s="1"/>
  <c r="I1085" i="3"/>
  <c r="J1085" i="3"/>
  <c r="E1086" i="3"/>
  <c r="F1086" i="3"/>
  <c r="K1086" i="3" s="1"/>
  <c r="G1086" i="3"/>
  <c r="H1086" i="3"/>
  <c r="I1086" i="3"/>
  <c r="J1086" i="3"/>
  <c r="E1087" i="3"/>
  <c r="F1087" i="3"/>
  <c r="K1087" i="3" s="1"/>
  <c r="G1087" i="3"/>
  <c r="H1087" i="3"/>
  <c r="L1087" i="3" s="1"/>
  <c r="I1087" i="3"/>
  <c r="J1087" i="3"/>
  <c r="V1087" i="3"/>
  <c r="AL1087" i="3"/>
  <c r="BA1087" i="3"/>
  <c r="E1088" i="3"/>
  <c r="K1088" i="3" s="1"/>
  <c r="F1088" i="3"/>
  <c r="G1088" i="3"/>
  <c r="H1088" i="3"/>
  <c r="I1088" i="3"/>
  <c r="J1088" i="3"/>
  <c r="L1088" i="3"/>
  <c r="T1088" i="3"/>
  <c r="AB1088" i="3"/>
  <c r="AR1088" i="3"/>
  <c r="AZ1088" i="3"/>
  <c r="BH1088" i="3"/>
  <c r="E1089" i="3"/>
  <c r="F1089" i="3"/>
  <c r="G1089" i="3"/>
  <c r="H1089" i="3"/>
  <c r="I1089" i="3"/>
  <c r="L1089" i="3" s="1"/>
  <c r="J1089" i="3"/>
  <c r="K1089" i="3"/>
  <c r="O1089" i="3"/>
  <c r="W1089" i="3"/>
  <c r="AE1089" i="3"/>
  <c r="AL1089" i="3"/>
  <c r="AM1089" i="3"/>
  <c r="AT1089" i="3"/>
  <c r="AU1089" i="3"/>
  <c r="BB1089" i="3"/>
  <c r="BC1089" i="3"/>
  <c r="E1090" i="3"/>
  <c r="K1090" i="3" s="1"/>
  <c r="F1090" i="3"/>
  <c r="G1090" i="3"/>
  <c r="H1090" i="3"/>
  <c r="I1090" i="3"/>
  <c r="J1090" i="3"/>
  <c r="L1090" i="3"/>
  <c r="Q1090" i="3"/>
  <c r="T1090" i="3"/>
  <c r="Y1090" i="3"/>
  <c r="AB1090" i="3"/>
  <c r="AG1090" i="3"/>
  <c r="AJ1090" i="3"/>
  <c r="AO1090" i="3"/>
  <c r="AR1090" i="3"/>
  <c r="AW1090" i="3"/>
  <c r="AZ1090" i="3"/>
  <c r="BE1090" i="3"/>
  <c r="BH1090" i="3"/>
  <c r="E1091" i="3"/>
  <c r="F1091" i="3"/>
  <c r="G1091" i="3"/>
  <c r="H1091" i="3"/>
  <c r="I1091" i="3"/>
  <c r="L1091" i="3" s="1"/>
  <c r="J1091" i="3"/>
  <c r="K1091" i="3"/>
  <c r="O1091" i="3"/>
  <c r="V1091" i="3"/>
  <c r="AE1091" i="3"/>
  <c r="AL1091" i="3"/>
  <c r="AU1091" i="3"/>
  <c r="BB1091" i="3"/>
  <c r="E1092" i="3"/>
  <c r="K1092" i="3" s="1"/>
  <c r="F1092" i="3"/>
  <c r="G1092" i="3"/>
  <c r="H1092" i="3"/>
  <c r="I1092" i="3"/>
  <c r="J1092" i="3"/>
  <c r="L1092" i="3"/>
  <c r="Q1092" i="3"/>
  <c r="T1092" i="3"/>
  <c r="AB1092" i="3"/>
  <c r="AG1092" i="3"/>
  <c r="AJ1092" i="3"/>
  <c r="AR1092" i="3"/>
  <c r="AW1092" i="3"/>
  <c r="AZ1092" i="3"/>
  <c r="BH1092" i="3"/>
  <c r="E1093" i="3"/>
  <c r="F1093" i="3"/>
  <c r="G1093" i="3"/>
  <c r="H1093" i="3"/>
  <c r="I1093" i="3"/>
  <c r="L1093" i="3" s="1"/>
  <c r="N1093" i="3" s="1"/>
  <c r="J1093" i="3"/>
  <c r="K1093" i="3"/>
  <c r="O1093" i="3"/>
  <c r="AE1093" i="3"/>
  <c r="AU1093" i="3"/>
  <c r="E1094" i="3"/>
  <c r="K1094" i="3" s="1"/>
  <c r="F1094" i="3"/>
  <c r="G1094" i="3"/>
  <c r="H1094" i="3"/>
  <c r="I1094" i="3"/>
  <c r="J1094" i="3"/>
  <c r="L1094" i="3"/>
  <c r="Q1094" i="3"/>
  <c r="AB1094" i="3"/>
  <c r="AG1094" i="3"/>
  <c r="AR1094" i="3"/>
  <c r="AW1094" i="3"/>
  <c r="BH1094" i="3"/>
  <c r="E1095" i="3"/>
  <c r="F1095" i="3"/>
  <c r="G1095" i="3"/>
  <c r="H1095" i="3"/>
  <c r="I1095" i="3"/>
  <c r="L1095" i="3" s="1"/>
  <c r="J1095" i="3"/>
  <c r="K1095" i="3"/>
  <c r="M1095" i="3"/>
  <c r="N1095" i="3"/>
  <c r="R1095" i="3"/>
  <c r="S1095" i="3"/>
  <c r="W1095" i="3"/>
  <c r="Y1095" i="3"/>
  <c r="AC1095" i="3"/>
  <c r="AD1095" i="3"/>
  <c r="AH1095" i="3"/>
  <c r="AI1095" i="3"/>
  <c r="AM1095" i="3"/>
  <c r="AO1095" i="3"/>
  <c r="AS1095" i="3"/>
  <c r="AT1095" i="3"/>
  <c r="AX1095" i="3"/>
  <c r="AY1095" i="3"/>
  <c r="BC1095" i="3"/>
  <c r="BE1095" i="3"/>
  <c r="BI1095" i="3"/>
  <c r="E1096" i="3"/>
  <c r="K1096" i="3" s="1"/>
  <c r="F1096" i="3"/>
  <c r="G1096" i="3"/>
  <c r="H1096" i="3"/>
  <c r="L1096" i="3" s="1"/>
  <c r="I1096" i="3"/>
  <c r="J1096" i="3"/>
  <c r="E1097" i="3"/>
  <c r="K1097" i="3" s="1"/>
  <c r="F1097" i="3"/>
  <c r="G1097" i="3"/>
  <c r="H1097" i="3"/>
  <c r="I1097" i="3"/>
  <c r="L1097" i="3" s="1"/>
  <c r="R1097" i="3" s="1"/>
  <c r="J1097" i="3"/>
  <c r="E1098" i="3"/>
  <c r="K1098" i="3" s="1"/>
  <c r="F1098" i="3"/>
  <c r="G1098" i="3"/>
  <c r="H1098" i="3"/>
  <c r="L1098" i="3" s="1"/>
  <c r="I1098" i="3"/>
  <c r="J1098" i="3"/>
  <c r="E1099" i="3"/>
  <c r="K1099" i="3" s="1"/>
  <c r="F1099" i="3"/>
  <c r="G1099" i="3"/>
  <c r="H1099" i="3"/>
  <c r="I1099" i="3"/>
  <c r="L1099" i="3" s="1"/>
  <c r="J1099" i="3"/>
  <c r="M1099" i="3"/>
  <c r="BK1099" i="3" s="1"/>
  <c r="R1099" i="3"/>
  <c r="S1099" i="3"/>
  <c r="BM1099" i="3" s="1"/>
  <c r="W1099" i="3"/>
  <c r="AC1099" i="3"/>
  <c r="AD1099" i="3"/>
  <c r="AH1099" i="3"/>
  <c r="AM1099" i="3"/>
  <c r="AO1099" i="3"/>
  <c r="AS1099" i="3"/>
  <c r="AX1099" i="3"/>
  <c r="AY1099" i="3"/>
  <c r="BC1099" i="3"/>
  <c r="BI1099" i="3"/>
  <c r="BN1099" i="3"/>
  <c r="E1100" i="3"/>
  <c r="K1100" i="3" s="1"/>
  <c r="F1100" i="3"/>
  <c r="G1100" i="3"/>
  <c r="H1100" i="3"/>
  <c r="L1100" i="3" s="1"/>
  <c r="I1100" i="3"/>
  <c r="J1100" i="3"/>
  <c r="E1101" i="3"/>
  <c r="K1101" i="3" s="1"/>
  <c r="N1101" i="3" s="1"/>
  <c r="BJ1101" i="3" s="1"/>
  <c r="F1101" i="3"/>
  <c r="G1101" i="3"/>
  <c r="H1101" i="3"/>
  <c r="I1101" i="3"/>
  <c r="L1101" i="3" s="1"/>
  <c r="R1101" i="3" s="1"/>
  <c r="J1101" i="3"/>
  <c r="E1102" i="3"/>
  <c r="K1102" i="3" s="1"/>
  <c r="F1102" i="3"/>
  <c r="G1102" i="3"/>
  <c r="H1102" i="3"/>
  <c r="L1102" i="3" s="1"/>
  <c r="I1102" i="3"/>
  <c r="J1102" i="3"/>
  <c r="E1103" i="3"/>
  <c r="K1103" i="3" s="1"/>
  <c r="F1103" i="3"/>
  <c r="G1103" i="3"/>
  <c r="H1103" i="3"/>
  <c r="I1103" i="3"/>
  <c r="L1103" i="3" s="1"/>
  <c r="J1103" i="3"/>
  <c r="M1103" i="3"/>
  <c r="BK1103" i="3" s="1"/>
  <c r="R1103" i="3"/>
  <c r="S1103" i="3"/>
  <c r="BM1103" i="3" s="1"/>
  <c r="W1103" i="3"/>
  <c r="AC1103" i="3"/>
  <c r="AD1103" i="3"/>
  <c r="AH1103" i="3"/>
  <c r="AL1103" i="3"/>
  <c r="AM1103" i="3"/>
  <c r="AP1103" i="3"/>
  <c r="AT1103" i="3"/>
  <c r="AU1103" i="3"/>
  <c r="AX1103" i="3"/>
  <c r="BB1103" i="3"/>
  <c r="BC1103" i="3"/>
  <c r="BF1103" i="3"/>
  <c r="BN1103" i="3"/>
  <c r="E1104" i="3"/>
  <c r="K1104" i="3" s="1"/>
  <c r="F1104" i="3"/>
  <c r="G1104" i="3"/>
  <c r="H1104" i="3"/>
  <c r="L1104" i="3" s="1"/>
  <c r="I1104" i="3"/>
  <c r="J1104" i="3"/>
  <c r="E1105" i="3"/>
  <c r="F1105" i="3"/>
  <c r="K1105" i="3" s="1"/>
  <c r="G1105" i="3"/>
  <c r="H1105" i="3"/>
  <c r="I1105" i="3"/>
  <c r="J1105" i="3"/>
  <c r="E1106" i="3"/>
  <c r="K1106" i="3" s="1"/>
  <c r="F1106" i="3"/>
  <c r="G1106" i="3"/>
  <c r="H1106" i="3"/>
  <c r="L1106" i="3" s="1"/>
  <c r="I1106" i="3"/>
  <c r="J1106" i="3"/>
  <c r="E1107" i="3"/>
  <c r="F1107" i="3"/>
  <c r="K1107" i="3" s="1"/>
  <c r="G1107" i="3"/>
  <c r="H1107" i="3"/>
  <c r="I1107" i="3"/>
  <c r="J1107" i="3"/>
  <c r="E1108" i="3"/>
  <c r="K1108" i="3" s="1"/>
  <c r="F1108" i="3"/>
  <c r="G1108" i="3"/>
  <c r="H1108" i="3"/>
  <c r="L1108" i="3" s="1"/>
  <c r="I1108" i="3"/>
  <c r="J1108" i="3"/>
  <c r="E1109" i="3"/>
  <c r="F1109" i="3"/>
  <c r="K1109" i="3" s="1"/>
  <c r="G1109" i="3"/>
  <c r="H1109" i="3"/>
  <c r="I1109" i="3"/>
  <c r="J1109" i="3"/>
  <c r="E1110" i="3"/>
  <c r="K1110" i="3" s="1"/>
  <c r="Q1110" i="3" s="1"/>
  <c r="F1110" i="3"/>
  <c r="G1110" i="3"/>
  <c r="H1110" i="3"/>
  <c r="L1110" i="3" s="1"/>
  <c r="I1110" i="3"/>
  <c r="J1110" i="3"/>
  <c r="E1111" i="3"/>
  <c r="F1111" i="3"/>
  <c r="K1111" i="3" s="1"/>
  <c r="G1111" i="3"/>
  <c r="H1111" i="3"/>
  <c r="I1111" i="3"/>
  <c r="J1111" i="3"/>
  <c r="E1112" i="3"/>
  <c r="K1112" i="3" s="1"/>
  <c r="Q1112" i="3" s="1"/>
  <c r="F1112" i="3"/>
  <c r="G1112" i="3"/>
  <c r="H1112" i="3"/>
  <c r="L1112" i="3" s="1"/>
  <c r="I1112" i="3"/>
  <c r="J1112" i="3"/>
  <c r="E1113" i="3"/>
  <c r="F1113" i="3"/>
  <c r="K1113" i="3" s="1"/>
  <c r="G1113" i="3"/>
  <c r="H1113" i="3"/>
  <c r="I1113" i="3"/>
  <c r="J1113" i="3"/>
  <c r="E1114" i="3"/>
  <c r="K1114" i="3" s="1"/>
  <c r="Q1114" i="3" s="1"/>
  <c r="F1114" i="3"/>
  <c r="G1114" i="3"/>
  <c r="H1114" i="3"/>
  <c r="L1114" i="3" s="1"/>
  <c r="I1114" i="3"/>
  <c r="J1114" i="3"/>
  <c r="E1115" i="3"/>
  <c r="F1115" i="3"/>
  <c r="K1115" i="3" s="1"/>
  <c r="G1115" i="3"/>
  <c r="H1115" i="3"/>
  <c r="I1115" i="3"/>
  <c r="J1115" i="3"/>
  <c r="E1116" i="3"/>
  <c r="K1116" i="3" s="1"/>
  <c r="Q1116" i="3" s="1"/>
  <c r="F1116" i="3"/>
  <c r="G1116" i="3"/>
  <c r="H1116" i="3"/>
  <c r="L1116" i="3" s="1"/>
  <c r="I1116" i="3"/>
  <c r="J1116" i="3"/>
  <c r="E1117" i="3"/>
  <c r="F1117" i="3"/>
  <c r="K1117" i="3" s="1"/>
  <c r="G1117" i="3"/>
  <c r="H1117" i="3"/>
  <c r="I1117" i="3"/>
  <c r="J1117" i="3"/>
  <c r="E1118" i="3"/>
  <c r="K1118" i="3" s="1"/>
  <c r="Q1118" i="3" s="1"/>
  <c r="F1118" i="3"/>
  <c r="G1118" i="3"/>
  <c r="H1118" i="3"/>
  <c r="L1118" i="3" s="1"/>
  <c r="I1118" i="3"/>
  <c r="J1118" i="3"/>
  <c r="E1119" i="3"/>
  <c r="F1119" i="3"/>
  <c r="K1119" i="3" s="1"/>
  <c r="G1119" i="3"/>
  <c r="H1119" i="3"/>
  <c r="I1119" i="3"/>
  <c r="J1119" i="3"/>
  <c r="E1120" i="3"/>
  <c r="K1120" i="3" s="1"/>
  <c r="Q1120" i="3" s="1"/>
  <c r="F1120" i="3"/>
  <c r="G1120" i="3"/>
  <c r="H1120" i="3"/>
  <c r="L1120" i="3" s="1"/>
  <c r="I1120" i="3"/>
  <c r="J1120" i="3"/>
  <c r="E1121" i="3"/>
  <c r="F1121" i="3"/>
  <c r="K1121" i="3" s="1"/>
  <c r="G1121" i="3"/>
  <c r="H1121" i="3"/>
  <c r="I1121" i="3"/>
  <c r="J1121" i="3"/>
  <c r="E1122" i="3"/>
  <c r="K1122" i="3" s="1"/>
  <c r="Q1122" i="3" s="1"/>
  <c r="F1122" i="3"/>
  <c r="G1122" i="3"/>
  <c r="H1122" i="3"/>
  <c r="L1122" i="3" s="1"/>
  <c r="I1122" i="3"/>
  <c r="J1122" i="3"/>
  <c r="E1123" i="3"/>
  <c r="F1123" i="3"/>
  <c r="K1123" i="3" s="1"/>
  <c r="G1123" i="3"/>
  <c r="H1123" i="3"/>
  <c r="I1123" i="3"/>
  <c r="J1123" i="3"/>
  <c r="E1124" i="3"/>
  <c r="K1124" i="3" s="1"/>
  <c r="Q1124" i="3" s="1"/>
  <c r="F1124" i="3"/>
  <c r="G1124" i="3"/>
  <c r="H1124" i="3"/>
  <c r="L1124" i="3" s="1"/>
  <c r="I1124" i="3"/>
  <c r="J1124" i="3"/>
  <c r="E1125" i="3"/>
  <c r="F1125" i="3"/>
  <c r="K1125" i="3" s="1"/>
  <c r="G1125" i="3"/>
  <c r="H1125" i="3"/>
  <c r="I1125" i="3"/>
  <c r="J1125" i="3"/>
  <c r="E1126" i="3"/>
  <c r="K1126" i="3" s="1"/>
  <c r="Q1126" i="3" s="1"/>
  <c r="F1126" i="3"/>
  <c r="G1126" i="3"/>
  <c r="H1126" i="3"/>
  <c r="L1126" i="3" s="1"/>
  <c r="I1126" i="3"/>
  <c r="J1126" i="3"/>
  <c r="E1127" i="3"/>
  <c r="F1127" i="3"/>
  <c r="K1127" i="3" s="1"/>
  <c r="G1127" i="3"/>
  <c r="H1127" i="3"/>
  <c r="I1127" i="3"/>
  <c r="J1127" i="3"/>
  <c r="E1128" i="3"/>
  <c r="K1128" i="3" s="1"/>
  <c r="Q1128" i="3" s="1"/>
  <c r="F1128" i="3"/>
  <c r="G1128" i="3"/>
  <c r="H1128" i="3"/>
  <c r="L1128" i="3" s="1"/>
  <c r="I1128" i="3"/>
  <c r="J1128" i="3"/>
  <c r="E1129" i="3"/>
  <c r="F1129" i="3"/>
  <c r="K1129" i="3" s="1"/>
  <c r="G1129" i="3"/>
  <c r="H1129" i="3"/>
  <c r="I1129" i="3"/>
  <c r="J1129" i="3"/>
  <c r="E1130" i="3"/>
  <c r="K1130" i="3" s="1"/>
  <c r="Q1130" i="3" s="1"/>
  <c r="F1130" i="3"/>
  <c r="G1130" i="3"/>
  <c r="H1130" i="3"/>
  <c r="L1130" i="3" s="1"/>
  <c r="I1130" i="3"/>
  <c r="J1130" i="3"/>
  <c r="E1131" i="3"/>
  <c r="F1131" i="3"/>
  <c r="K1131" i="3" s="1"/>
  <c r="G1131" i="3"/>
  <c r="H1131" i="3"/>
  <c r="I1131" i="3"/>
  <c r="J1131" i="3"/>
  <c r="E1132" i="3"/>
  <c r="K1132" i="3" s="1"/>
  <c r="Q1132" i="3" s="1"/>
  <c r="F1132" i="3"/>
  <c r="G1132" i="3"/>
  <c r="H1132" i="3"/>
  <c r="L1132" i="3" s="1"/>
  <c r="I1132" i="3"/>
  <c r="J1132" i="3"/>
  <c r="E1133" i="3"/>
  <c r="F1133" i="3"/>
  <c r="K1133" i="3" s="1"/>
  <c r="G1133" i="3"/>
  <c r="H1133" i="3"/>
  <c r="I1133" i="3"/>
  <c r="J1133" i="3"/>
  <c r="E1134" i="3"/>
  <c r="K1134" i="3" s="1"/>
  <c r="Q1134" i="3" s="1"/>
  <c r="F1134" i="3"/>
  <c r="G1134" i="3"/>
  <c r="H1134" i="3"/>
  <c r="L1134" i="3" s="1"/>
  <c r="I1134" i="3"/>
  <c r="J1134" i="3"/>
  <c r="BL1148" i="3" l="1"/>
  <c r="BJ1159" i="3"/>
  <c r="BJ1165" i="3"/>
  <c r="BM1140" i="3"/>
  <c r="BN1135" i="3"/>
  <c r="BK1135" i="3"/>
  <c r="BK1140" i="3"/>
  <c r="BN1150" i="3"/>
  <c r="BK1150" i="3"/>
  <c r="O1153" i="3"/>
  <c r="S1153" i="3"/>
  <c r="W1153" i="3"/>
  <c r="AA1153" i="3"/>
  <c r="AE1153" i="3"/>
  <c r="AI1153" i="3"/>
  <c r="AM1153" i="3"/>
  <c r="AQ1153" i="3"/>
  <c r="AU1153" i="3"/>
  <c r="AY1153" i="3"/>
  <c r="BC1153" i="3"/>
  <c r="BG1153" i="3"/>
  <c r="P1153" i="3"/>
  <c r="T1153" i="3"/>
  <c r="X1153" i="3"/>
  <c r="AB1153" i="3"/>
  <c r="AF1153" i="3"/>
  <c r="AJ1153" i="3"/>
  <c r="AN1153" i="3"/>
  <c r="AR1153" i="3"/>
  <c r="AV1153" i="3"/>
  <c r="AZ1153" i="3"/>
  <c r="BD1153" i="3"/>
  <c r="BH1153" i="3"/>
  <c r="M1153" i="3"/>
  <c r="Q1153" i="3"/>
  <c r="U1153" i="3"/>
  <c r="Y1153" i="3"/>
  <c r="AC1153" i="3"/>
  <c r="AG1153" i="3"/>
  <c r="AK1153" i="3"/>
  <c r="AO1153" i="3"/>
  <c r="AS1153" i="3"/>
  <c r="AW1153" i="3"/>
  <c r="BA1153" i="3"/>
  <c r="BE1153" i="3"/>
  <c r="BI1153" i="3"/>
  <c r="V1153" i="3"/>
  <c r="AL1153" i="3"/>
  <c r="BB1153" i="3"/>
  <c r="Z1153" i="3"/>
  <c r="AP1153" i="3"/>
  <c r="BF1153" i="3"/>
  <c r="N1153" i="3"/>
  <c r="BJ1153" i="3" s="1"/>
  <c r="AD1153" i="3"/>
  <c r="AT1153" i="3"/>
  <c r="R1153" i="3"/>
  <c r="AH1153" i="3"/>
  <c r="AX1153" i="3"/>
  <c r="BN1154" i="3"/>
  <c r="BK1154" i="3"/>
  <c r="BM1154" i="3"/>
  <c r="BL1159" i="3"/>
  <c r="BJ1161" i="3"/>
  <c r="BJ1163" i="3"/>
  <c r="BL1165" i="3"/>
  <c r="BM1168" i="3"/>
  <c r="BM1169" i="3"/>
  <c r="BJ1160" i="3"/>
  <c r="BK1167" i="3"/>
  <c r="BN1167" i="3"/>
  <c r="BL1171" i="3"/>
  <c r="BK1179" i="3"/>
  <c r="BN1179" i="3"/>
  <c r="BN1185" i="3"/>
  <c r="BK1185" i="3"/>
  <c r="BK1190" i="3"/>
  <c r="Q1195" i="3"/>
  <c r="AT1195" i="3"/>
  <c r="M1195" i="3"/>
  <c r="BJ1217" i="3"/>
  <c r="BL1220" i="3"/>
  <c r="BJ1220" i="3"/>
  <c r="BN1208" i="3"/>
  <c r="BK1208" i="3"/>
  <c r="BE1213" i="3"/>
  <c r="BL1216" i="3"/>
  <c r="BM1224" i="3"/>
  <c r="BJ1236" i="3"/>
  <c r="BM1238" i="3"/>
  <c r="BK1247" i="3"/>
  <c r="BN1247" i="3"/>
  <c r="BN1148" i="3"/>
  <c r="BK1148" i="3"/>
  <c r="BM1142" i="3"/>
  <c r="BM1144" i="3"/>
  <c r="BN1144" i="3"/>
  <c r="BK1144" i="3"/>
  <c r="AZ1155" i="3"/>
  <c r="AJ1155" i="3"/>
  <c r="T1155" i="3"/>
  <c r="AY1155" i="3"/>
  <c r="AI1155" i="3"/>
  <c r="BL1154" i="3"/>
  <c r="BL1157" i="3"/>
  <c r="BN1163" i="3"/>
  <c r="BL1166" i="3"/>
  <c r="BJ1168" i="3"/>
  <c r="BN1161" i="3"/>
  <c r="BK1168" i="3"/>
  <c r="BN1168" i="3"/>
  <c r="BL1168" i="3"/>
  <c r="BM1170" i="3"/>
  <c r="BJ1169" i="3"/>
  <c r="BL1169" i="3"/>
  <c r="BM1160" i="3"/>
  <c r="BN1160" i="3"/>
  <c r="BK1160" i="3"/>
  <c r="BK1171" i="3"/>
  <c r="BN1171" i="3"/>
  <c r="BM1174" i="3"/>
  <c r="BN1180" i="3"/>
  <c r="BK1180" i="3"/>
  <c r="BM1177" i="3"/>
  <c r="BM1182" i="3"/>
  <c r="V1197" i="3"/>
  <c r="AQ1197" i="3"/>
  <c r="AA1197" i="3"/>
  <c r="AW1197" i="3"/>
  <c r="AG1197" i="3"/>
  <c r="BB1197" i="3"/>
  <c r="Q1197" i="3"/>
  <c r="AL1197" i="3"/>
  <c r="BG1197" i="3"/>
  <c r="BK1177" i="3"/>
  <c r="BN1177" i="3"/>
  <c r="BL1180" i="3"/>
  <c r="BJ1180" i="3"/>
  <c r="BL1181" i="3"/>
  <c r="BN1196" i="3"/>
  <c r="BK1196" i="3"/>
  <c r="BN1201" i="3"/>
  <c r="BK1201" i="3"/>
  <c r="BL1214" i="3"/>
  <c r="BJ1214" i="3"/>
  <c r="BN1189" i="3"/>
  <c r="BK1189" i="3"/>
  <c r="BJ1194" i="3"/>
  <c r="AX1199" i="3"/>
  <c r="AH1199" i="3"/>
  <c r="O1199" i="3"/>
  <c r="AW1199" i="3"/>
  <c r="AG1199" i="3"/>
  <c r="N1199" i="3"/>
  <c r="AV1199" i="3"/>
  <c r="AF1199" i="3"/>
  <c r="BN1191" i="3"/>
  <c r="BK1191" i="3"/>
  <c r="AP1197" i="3"/>
  <c r="U1197" i="3"/>
  <c r="AT1197" i="3"/>
  <c r="Y1197" i="3"/>
  <c r="BC1197" i="3"/>
  <c r="AH1197" i="3"/>
  <c r="M1197" i="3"/>
  <c r="AV1197" i="3"/>
  <c r="AF1197" i="3"/>
  <c r="P1197" i="3"/>
  <c r="BM1202" i="3"/>
  <c r="BL1204" i="3"/>
  <c r="BJ1204" i="3"/>
  <c r="AP1211" i="3"/>
  <c r="R1211" i="3"/>
  <c r="AX1211" i="3"/>
  <c r="Z1211" i="3"/>
  <c r="BF1211" i="3"/>
  <c r="AH1211" i="3"/>
  <c r="BL1193" i="3"/>
  <c r="BM1193" i="3"/>
  <c r="BC1207" i="3"/>
  <c r="W1207" i="3"/>
  <c r="AL1207" i="3"/>
  <c r="BG1207" i="3"/>
  <c r="AA1207" i="3"/>
  <c r="BA1207" i="3"/>
  <c r="AK1207" i="3"/>
  <c r="U1207" i="3"/>
  <c r="BD1207" i="3"/>
  <c r="AN1207" i="3"/>
  <c r="X1207" i="3"/>
  <c r="BN1210" i="3"/>
  <c r="BK1210" i="3"/>
  <c r="AM1211" i="3"/>
  <c r="BB1211" i="3"/>
  <c r="V1211" i="3"/>
  <c r="AQ1211" i="3"/>
  <c r="BI1211" i="3"/>
  <c r="AS1211" i="3"/>
  <c r="AC1211" i="3"/>
  <c r="M1211" i="3"/>
  <c r="AV1211" i="3"/>
  <c r="AF1211" i="3"/>
  <c r="P1211" i="3"/>
  <c r="Z1213" i="3"/>
  <c r="BJ1215" i="3"/>
  <c r="BL1219" i="3"/>
  <c r="AV1226" i="3"/>
  <c r="AF1226" i="3"/>
  <c r="P1226" i="3"/>
  <c r="AU1226" i="3"/>
  <c r="AE1226" i="3"/>
  <c r="O1228" i="3"/>
  <c r="BL1228" i="3" s="1"/>
  <c r="S1228" i="3"/>
  <c r="BM1228" i="3" s="1"/>
  <c r="W1228" i="3"/>
  <c r="AA1228" i="3"/>
  <c r="AE1228" i="3"/>
  <c r="AI1228" i="3"/>
  <c r="AM1228" i="3"/>
  <c r="AQ1228" i="3"/>
  <c r="AU1228" i="3"/>
  <c r="AY1228" i="3"/>
  <c r="BC1228" i="3"/>
  <c r="BG1228" i="3"/>
  <c r="P1228" i="3"/>
  <c r="T1228" i="3"/>
  <c r="X1228" i="3"/>
  <c r="AB1228" i="3"/>
  <c r="AF1228" i="3"/>
  <c r="AJ1228" i="3"/>
  <c r="AN1228" i="3"/>
  <c r="AR1228" i="3"/>
  <c r="AV1228" i="3"/>
  <c r="AZ1228" i="3"/>
  <c r="BD1228" i="3"/>
  <c r="BH1228" i="3"/>
  <c r="Q1228" i="3"/>
  <c r="Y1228" i="3"/>
  <c r="AG1228" i="3"/>
  <c r="AO1228" i="3"/>
  <c r="AW1228" i="3"/>
  <c r="BE1228" i="3"/>
  <c r="AD1228" i="3"/>
  <c r="R1228" i="3"/>
  <c r="Z1228" i="3"/>
  <c r="AH1228" i="3"/>
  <c r="AP1228" i="3"/>
  <c r="AX1228" i="3"/>
  <c r="BF1228" i="3"/>
  <c r="V1228" i="3"/>
  <c r="AT1228" i="3"/>
  <c r="M1228" i="3"/>
  <c r="U1228" i="3"/>
  <c r="AC1228" i="3"/>
  <c r="AK1228" i="3"/>
  <c r="AS1228" i="3"/>
  <c r="BA1228" i="3"/>
  <c r="BI1228" i="3"/>
  <c r="N1228" i="3"/>
  <c r="BJ1228" i="3" s="1"/>
  <c r="AL1228" i="3"/>
  <c r="BB1228" i="3"/>
  <c r="O1230" i="3"/>
  <c r="S1230" i="3"/>
  <c r="W1230" i="3"/>
  <c r="AA1230" i="3"/>
  <c r="AE1230" i="3"/>
  <c r="AI1230" i="3"/>
  <c r="AM1230" i="3"/>
  <c r="AQ1230" i="3"/>
  <c r="AU1230" i="3"/>
  <c r="AY1230" i="3"/>
  <c r="BC1230" i="3"/>
  <c r="BG1230" i="3"/>
  <c r="P1230" i="3"/>
  <c r="T1230" i="3"/>
  <c r="X1230" i="3"/>
  <c r="AB1230" i="3"/>
  <c r="AF1230" i="3"/>
  <c r="AJ1230" i="3"/>
  <c r="AN1230" i="3"/>
  <c r="AR1230" i="3"/>
  <c r="AV1230" i="3"/>
  <c r="AZ1230" i="3"/>
  <c r="BD1230" i="3"/>
  <c r="BH1230" i="3"/>
  <c r="Q1230" i="3"/>
  <c r="Y1230" i="3"/>
  <c r="AG1230" i="3"/>
  <c r="AO1230" i="3"/>
  <c r="AW1230" i="3"/>
  <c r="BE1230" i="3"/>
  <c r="V1230" i="3"/>
  <c r="AT1230" i="3"/>
  <c r="R1230" i="3"/>
  <c r="Z1230" i="3"/>
  <c r="AH1230" i="3"/>
  <c r="AP1230" i="3"/>
  <c r="AX1230" i="3"/>
  <c r="BF1230" i="3"/>
  <c r="N1230" i="3"/>
  <c r="AD1230" i="3"/>
  <c r="AL1230" i="3"/>
  <c r="BB1230" i="3"/>
  <c r="M1230" i="3"/>
  <c r="U1230" i="3"/>
  <c r="AC1230" i="3"/>
  <c r="AK1230" i="3"/>
  <c r="AS1230" i="3"/>
  <c r="BA1230" i="3"/>
  <c r="BI1230" i="3"/>
  <c r="BJ1231" i="3"/>
  <c r="BL1232" i="3"/>
  <c r="V1195" i="3"/>
  <c r="BF1195" i="3"/>
  <c r="AK1195" i="3"/>
  <c r="O1195" i="3"/>
  <c r="AO1195" i="3"/>
  <c r="S1195" i="3"/>
  <c r="AX1195" i="3"/>
  <c r="AC1195" i="3"/>
  <c r="BH1195" i="3"/>
  <c r="AR1195" i="3"/>
  <c r="BM1198" i="3"/>
  <c r="BN1216" i="3"/>
  <c r="BK1216" i="3"/>
  <c r="BN1217" i="3"/>
  <c r="BK1217" i="3"/>
  <c r="BN1224" i="3"/>
  <c r="BK1224" i="3"/>
  <c r="BN1225" i="3"/>
  <c r="BK1225" i="3"/>
  <c r="AE1209" i="3"/>
  <c r="AT1209" i="3"/>
  <c r="N1209" i="3"/>
  <c r="AI1209" i="3"/>
  <c r="BE1209" i="3"/>
  <c r="AO1209" i="3"/>
  <c r="Y1209" i="3"/>
  <c r="BH1209" i="3"/>
  <c r="AR1209" i="3"/>
  <c r="BC1213" i="3"/>
  <c r="W1213" i="3"/>
  <c r="AL1213" i="3"/>
  <c r="BG1213" i="3"/>
  <c r="AA1213" i="3"/>
  <c r="BA1213" i="3"/>
  <c r="AK1213" i="3"/>
  <c r="U1213" i="3"/>
  <c r="BD1213" i="3"/>
  <c r="AN1213" i="3"/>
  <c r="BM1222" i="3"/>
  <c r="BL1224" i="3"/>
  <c r="BJ1224" i="3"/>
  <c r="BL1221" i="3"/>
  <c r="BJ1221" i="3"/>
  <c r="BN1238" i="3"/>
  <c r="BK1238" i="3"/>
  <c r="BL1238" i="3"/>
  <c r="BJ1238" i="3"/>
  <c r="BM1240" i="3"/>
  <c r="BL1246" i="3"/>
  <c r="BJ1246" i="3"/>
  <c r="BM1247" i="3"/>
  <c r="BJ1237" i="3"/>
  <c r="BL1237" i="3"/>
  <c r="BJ1239" i="3"/>
  <c r="BM1239" i="3"/>
  <c r="BN1245" i="3"/>
  <c r="BK1245" i="3"/>
  <c r="BN1248" i="3"/>
  <c r="BK1248" i="3"/>
  <c r="BM1248" i="3"/>
  <c r="BM1251" i="3"/>
  <c r="BJ1251" i="3"/>
  <c r="BM1233" i="3"/>
  <c r="BK1147" i="3"/>
  <c r="BN1147" i="3"/>
  <c r="BJ1148" i="3"/>
  <c r="BJ1154" i="3"/>
  <c r="BL1158" i="3"/>
  <c r="BL1161" i="3"/>
  <c r="BN1164" i="3"/>
  <c r="BK1164" i="3"/>
  <c r="AG1195" i="3"/>
  <c r="BB1195" i="3"/>
  <c r="BN1183" i="3"/>
  <c r="BK1183" i="3"/>
  <c r="BM1196" i="3"/>
  <c r="BN1203" i="3"/>
  <c r="BK1203" i="3"/>
  <c r="BN1194" i="3"/>
  <c r="BK1194" i="3"/>
  <c r="BM1201" i="3"/>
  <c r="AP1213" i="3"/>
  <c r="R1213" i="3"/>
  <c r="AX1213" i="3"/>
  <c r="BL1218" i="3"/>
  <c r="BJ1218" i="3"/>
  <c r="BM1232" i="3"/>
  <c r="AP1195" i="3"/>
  <c r="Y1195" i="3"/>
  <c r="BL1198" i="3"/>
  <c r="AT1213" i="3"/>
  <c r="AI1213" i="3"/>
  <c r="Y1213" i="3"/>
  <c r="BN1236" i="3"/>
  <c r="BK1236" i="3"/>
  <c r="BL1236" i="3"/>
  <c r="BK1243" i="3"/>
  <c r="BN1243" i="3"/>
  <c r="BK1235" i="3"/>
  <c r="BN1235" i="3"/>
  <c r="BJ1244" i="3"/>
  <c r="BM1249" i="3"/>
  <c r="BK1249" i="3"/>
  <c r="BN1249" i="3"/>
  <c r="BM1135" i="3"/>
  <c r="BM1138" i="3"/>
  <c r="BM1136" i="3"/>
  <c r="BL1138" i="3"/>
  <c r="BK1136" i="3"/>
  <c r="BJ1137" i="3"/>
  <c r="BN1139" i="3"/>
  <c r="BK1139" i="3"/>
  <c r="O1145" i="3"/>
  <c r="S1145" i="3"/>
  <c r="W1145" i="3"/>
  <c r="AA1145" i="3"/>
  <c r="AE1145" i="3"/>
  <c r="AI1145" i="3"/>
  <c r="AM1145" i="3"/>
  <c r="AQ1145" i="3"/>
  <c r="AU1145" i="3"/>
  <c r="AY1145" i="3"/>
  <c r="BC1145" i="3"/>
  <c r="Q1145" i="3"/>
  <c r="V1145" i="3"/>
  <c r="AB1145" i="3"/>
  <c r="AG1145" i="3"/>
  <c r="AL1145" i="3"/>
  <c r="AR1145" i="3"/>
  <c r="AW1145" i="3"/>
  <c r="BB1145" i="3"/>
  <c r="BG1145" i="3"/>
  <c r="M1145" i="3"/>
  <c r="R1145" i="3"/>
  <c r="X1145" i="3"/>
  <c r="AC1145" i="3"/>
  <c r="AH1145" i="3"/>
  <c r="AN1145" i="3"/>
  <c r="AS1145" i="3"/>
  <c r="AX1145" i="3"/>
  <c r="BD1145" i="3"/>
  <c r="BH1145" i="3"/>
  <c r="N1145" i="3"/>
  <c r="T1145" i="3"/>
  <c r="Y1145" i="3"/>
  <c r="AD1145" i="3"/>
  <c r="AJ1145" i="3"/>
  <c r="AO1145" i="3"/>
  <c r="AT1145" i="3"/>
  <c r="AZ1145" i="3"/>
  <c r="BE1145" i="3"/>
  <c r="BI1145" i="3"/>
  <c r="U1145" i="3"/>
  <c r="AP1145" i="3"/>
  <c r="Z1145" i="3"/>
  <c r="AV1145" i="3"/>
  <c r="AF1145" i="3"/>
  <c r="BA1145" i="3"/>
  <c r="BF1145" i="3"/>
  <c r="P1145" i="3"/>
  <c r="AK1145" i="3"/>
  <c r="BM1146" i="3"/>
  <c r="BJ1144" i="3"/>
  <c r="BM1152" i="3"/>
  <c r="BJ1149" i="3"/>
  <c r="BM1149" i="3"/>
  <c r="BJ1166" i="3"/>
  <c r="BN1159" i="3"/>
  <c r="BK1170" i="3"/>
  <c r="BN1170" i="3"/>
  <c r="BL1170" i="3"/>
  <c r="BK1169" i="3"/>
  <c r="BN1169" i="3"/>
  <c r="BL1176" i="3"/>
  <c r="BJ1174" i="3"/>
  <c r="BJ1179" i="3"/>
  <c r="BL1190" i="3"/>
  <c r="BM1179" i="3"/>
  <c r="BM1184" i="3"/>
  <c r="BM1186" i="3"/>
  <c r="BM1188" i="3"/>
  <c r="AA1199" i="3"/>
  <c r="AQ1199" i="3"/>
  <c r="BG1199" i="3"/>
  <c r="AE1199" i="3"/>
  <c r="AU1199" i="3"/>
  <c r="V1199" i="3"/>
  <c r="BK1199" i="3" s="1"/>
  <c r="AM1199" i="3"/>
  <c r="BC1199" i="3"/>
  <c r="BM1172" i="3"/>
  <c r="BL1178" i="3"/>
  <c r="BJ1178" i="3"/>
  <c r="BL1179" i="3"/>
  <c r="BL1182" i="3"/>
  <c r="BJ1182" i="3"/>
  <c r="BJ1190" i="3"/>
  <c r="BJ1192" i="3"/>
  <c r="BJ1196" i="3"/>
  <c r="BM1206" i="3"/>
  <c r="BM1208" i="3"/>
  <c r="BM1210" i="3"/>
  <c r="BM1212" i="3"/>
  <c r="BL1189" i="3"/>
  <c r="BL1194" i="3"/>
  <c r="AT1199" i="3"/>
  <c r="AD1199" i="3"/>
  <c r="BI1199" i="3"/>
  <c r="AS1199" i="3"/>
  <c r="AC1199" i="3"/>
  <c r="BH1199" i="3"/>
  <c r="AR1199" i="3"/>
  <c r="AB1199" i="3"/>
  <c r="X1199" i="3"/>
  <c r="BL1187" i="3"/>
  <c r="BJ1187" i="3"/>
  <c r="BL1191" i="3"/>
  <c r="BF1197" i="3"/>
  <c r="AK1197" i="3"/>
  <c r="O1197" i="3"/>
  <c r="AO1197" i="3"/>
  <c r="S1197" i="3"/>
  <c r="AX1197" i="3"/>
  <c r="AC1197" i="3"/>
  <c r="BH1197" i="3"/>
  <c r="AR1197" i="3"/>
  <c r="AB1197" i="3"/>
  <c r="AI1199" i="3"/>
  <c r="BM1200" i="3"/>
  <c r="BL1202" i="3"/>
  <c r="BJ1202" i="3"/>
  <c r="S1205" i="3"/>
  <c r="AA1205" i="3"/>
  <c r="AI1205" i="3"/>
  <c r="AQ1205" i="3"/>
  <c r="AY1205" i="3"/>
  <c r="BG1205" i="3"/>
  <c r="Z1205" i="3"/>
  <c r="BF1205" i="3"/>
  <c r="AH1205" i="3"/>
  <c r="AP1205" i="3"/>
  <c r="R1205" i="3"/>
  <c r="AX1205" i="3"/>
  <c r="AM1205" i="3"/>
  <c r="AH1209" i="3"/>
  <c r="AP1209" i="3"/>
  <c r="R1209" i="3"/>
  <c r="AX1209" i="3"/>
  <c r="BN1193" i="3"/>
  <c r="BK1193" i="3"/>
  <c r="BF1213" i="3"/>
  <c r="BN1215" i="3"/>
  <c r="BK1215" i="3"/>
  <c r="BM1217" i="3"/>
  <c r="BJ1223" i="3"/>
  <c r="Q1226" i="3"/>
  <c r="Y1226" i="3"/>
  <c r="AG1226" i="3"/>
  <c r="AO1226" i="3"/>
  <c r="AW1226" i="3"/>
  <c r="BE1226" i="3"/>
  <c r="AL1226" i="3"/>
  <c r="R1226" i="3"/>
  <c r="BL1226" i="3" s="1"/>
  <c r="Z1226" i="3"/>
  <c r="AH1226" i="3"/>
  <c r="AP1226" i="3"/>
  <c r="AX1226" i="3"/>
  <c r="BF1226" i="3"/>
  <c r="N1226" i="3"/>
  <c r="AD1226" i="3"/>
  <c r="BB1226" i="3"/>
  <c r="M1226" i="3"/>
  <c r="U1226" i="3"/>
  <c r="AC1226" i="3"/>
  <c r="AK1226" i="3"/>
  <c r="AS1226" i="3"/>
  <c r="BA1226" i="3"/>
  <c r="BI1226" i="3"/>
  <c r="V1226" i="3"/>
  <c r="AT1226" i="3"/>
  <c r="BJ1227" i="3"/>
  <c r="BJ1229" i="3"/>
  <c r="BK1231" i="3"/>
  <c r="BN1231" i="3"/>
  <c r="BL1233" i="3"/>
  <c r="AW1195" i="3"/>
  <c r="BG1195" i="3"/>
  <c r="BA1195" i="3"/>
  <c r="AE1195" i="3"/>
  <c r="BE1195" i="3"/>
  <c r="AI1195" i="3"/>
  <c r="N1195" i="3"/>
  <c r="AS1195" i="3"/>
  <c r="W1195" i="3"/>
  <c r="BD1195" i="3"/>
  <c r="AN1195" i="3"/>
  <c r="X1195" i="3"/>
  <c r="BN1198" i="3"/>
  <c r="BK1198" i="3"/>
  <c r="BM1219" i="3"/>
  <c r="BK1233" i="3"/>
  <c r="BN1233" i="3"/>
  <c r="BC1209" i="3"/>
  <c r="W1209" i="3"/>
  <c r="AL1209" i="3"/>
  <c r="BG1209" i="3"/>
  <c r="AA1209" i="3"/>
  <c r="BA1209" i="3"/>
  <c r="AK1209" i="3"/>
  <c r="U1209" i="3"/>
  <c r="BD1209" i="3"/>
  <c r="AN1209" i="3"/>
  <c r="X1209" i="3"/>
  <c r="AU1213" i="3"/>
  <c r="O1213" i="3"/>
  <c r="AD1213" i="3"/>
  <c r="AY1213" i="3"/>
  <c r="S1213" i="3"/>
  <c r="AW1213" i="3"/>
  <c r="AG1213" i="3"/>
  <c r="Q1213" i="3"/>
  <c r="AZ1213" i="3"/>
  <c r="AJ1213" i="3"/>
  <c r="T1213" i="3"/>
  <c r="BL1222" i="3"/>
  <c r="BJ1222" i="3"/>
  <c r="BK1232" i="3"/>
  <c r="BN1232" i="3"/>
  <c r="BM1221" i="3"/>
  <c r="BN1221" i="3"/>
  <c r="BK1221" i="3"/>
  <c r="BN1240" i="3"/>
  <c r="BK1240" i="3"/>
  <c r="BL1240" i="3"/>
  <c r="BJ1240" i="3"/>
  <c r="BJ1241" i="3"/>
  <c r="BM1241" i="3"/>
  <c r="BL1247" i="3"/>
  <c r="BJ1247" i="3"/>
  <c r="BM1250" i="3"/>
  <c r="BK1237" i="3"/>
  <c r="BN1237" i="3"/>
  <c r="BK1239" i="3"/>
  <c r="BN1239" i="3"/>
  <c r="BL1239" i="3"/>
  <c r="BM1242" i="3"/>
  <c r="BM1244" i="3"/>
  <c r="BM1245" i="3"/>
  <c r="BL1248" i="3"/>
  <c r="BJ1248" i="3"/>
  <c r="BJ1249" i="3"/>
  <c r="BL1249" i="3"/>
  <c r="BJ1233" i="3"/>
  <c r="BL1141" i="3"/>
  <c r="BL1147" i="3"/>
  <c r="BN1142" i="3"/>
  <c r="BK1142" i="3"/>
  <c r="BN1146" i="3"/>
  <c r="BK1146" i="3"/>
  <c r="BJ1150" i="3"/>
  <c r="BJ1152" i="3"/>
  <c r="BL1150" i="3"/>
  <c r="BK1151" i="3"/>
  <c r="BN1151" i="3"/>
  <c r="BL1151" i="3"/>
  <c r="BJ1158" i="3"/>
  <c r="BL1163" i="3"/>
  <c r="BN1162" i="3"/>
  <c r="BK1162" i="3"/>
  <c r="BN1165" i="3"/>
  <c r="BN1176" i="3"/>
  <c r="BK1176" i="3"/>
  <c r="BM1204" i="3"/>
  <c r="BJ1193" i="3"/>
  <c r="AQ1195" i="3"/>
  <c r="U1195" i="3"/>
  <c r="BC1195" i="3"/>
  <c r="AH1195" i="3"/>
  <c r="AV1195" i="3"/>
  <c r="AF1195" i="3"/>
  <c r="P1195" i="3"/>
  <c r="BJ1205" i="3"/>
  <c r="AE1213" i="3"/>
  <c r="N1213" i="3"/>
  <c r="AO1213" i="3"/>
  <c r="BH1213" i="3"/>
  <c r="AR1213" i="3"/>
  <c r="AB1213" i="3"/>
  <c r="BN1219" i="3"/>
  <c r="BK1219" i="3"/>
  <c r="BJ1216" i="3"/>
  <c r="BL1243" i="3"/>
  <c r="BM1246" i="3"/>
  <c r="BN1250" i="3"/>
  <c r="BK1250" i="3"/>
  <c r="BL1235" i="3"/>
  <c r="BM1237" i="3"/>
  <c r="BL1251" i="3"/>
  <c r="BK1251" i="3"/>
  <c r="BN1251" i="3"/>
  <c r="BJ1140" i="3"/>
  <c r="BL1140" i="3"/>
  <c r="BM1141" i="3"/>
  <c r="BK1138" i="3"/>
  <c r="BJ1139" i="3"/>
  <c r="BK1141" i="3"/>
  <c r="O1143" i="3"/>
  <c r="S1143" i="3"/>
  <c r="W1143" i="3"/>
  <c r="AA1143" i="3"/>
  <c r="AE1143" i="3"/>
  <c r="AI1143" i="3"/>
  <c r="AM1143" i="3"/>
  <c r="AQ1143" i="3"/>
  <c r="AU1143" i="3"/>
  <c r="AY1143" i="3"/>
  <c r="BC1143" i="3"/>
  <c r="BG1143" i="3"/>
  <c r="Q1143" i="3"/>
  <c r="V1143" i="3"/>
  <c r="AB1143" i="3"/>
  <c r="AG1143" i="3"/>
  <c r="AL1143" i="3"/>
  <c r="AR1143" i="3"/>
  <c r="AW1143" i="3"/>
  <c r="BB1143" i="3"/>
  <c r="BH1143" i="3"/>
  <c r="M1143" i="3"/>
  <c r="R1143" i="3"/>
  <c r="X1143" i="3"/>
  <c r="AC1143" i="3"/>
  <c r="AH1143" i="3"/>
  <c r="AN1143" i="3"/>
  <c r="AS1143" i="3"/>
  <c r="AX1143" i="3"/>
  <c r="BD1143" i="3"/>
  <c r="BI1143" i="3"/>
  <c r="N1143" i="3"/>
  <c r="T1143" i="3"/>
  <c r="Y1143" i="3"/>
  <c r="AD1143" i="3"/>
  <c r="AJ1143" i="3"/>
  <c r="AO1143" i="3"/>
  <c r="AT1143" i="3"/>
  <c r="AZ1143" i="3"/>
  <c r="BE1143" i="3"/>
  <c r="U1143" i="3"/>
  <c r="AP1143" i="3"/>
  <c r="Z1143" i="3"/>
  <c r="AV1143" i="3"/>
  <c r="AF1143" i="3"/>
  <c r="BA1143" i="3"/>
  <c r="BF1143" i="3"/>
  <c r="P1143" i="3"/>
  <c r="AK1143" i="3"/>
  <c r="BJ1138" i="3"/>
  <c r="BJ1136" i="3"/>
  <c r="BL1136" i="3"/>
  <c r="BM1139" i="3"/>
  <c r="BJ1135" i="3"/>
  <c r="BN1137" i="3"/>
  <c r="BK1137" i="3"/>
  <c r="BN1140" i="3"/>
  <c r="BM1147" i="3"/>
  <c r="BM1148" i="3"/>
  <c r="BJ1142" i="3"/>
  <c r="BL1146" i="3"/>
  <c r="BJ1146" i="3"/>
  <c r="BM1150" i="3"/>
  <c r="Q1155" i="3"/>
  <c r="Y1155" i="3"/>
  <c r="AG1155" i="3"/>
  <c r="AO1155" i="3"/>
  <c r="AW1155" i="3"/>
  <c r="BE1155" i="3"/>
  <c r="R1155" i="3"/>
  <c r="Z1155" i="3"/>
  <c r="AH1155" i="3"/>
  <c r="AP1155" i="3"/>
  <c r="AX1155" i="3"/>
  <c r="BF1155" i="3"/>
  <c r="M1155" i="3"/>
  <c r="AS1155" i="3"/>
  <c r="U1155" i="3"/>
  <c r="BA1155" i="3"/>
  <c r="AC1155" i="3"/>
  <c r="BI1155" i="3"/>
  <c r="AK1155" i="3"/>
  <c r="BJ1156" i="3"/>
  <c r="BL1152" i="3"/>
  <c r="BM1158" i="3"/>
  <c r="BM1151" i="3"/>
  <c r="BK1157" i="3"/>
  <c r="BN1157" i="3"/>
  <c r="BM1159" i="3"/>
  <c r="BM1161" i="3"/>
  <c r="BM1163" i="3"/>
  <c r="BM1165" i="3"/>
  <c r="BK1166" i="3"/>
  <c r="BN1166" i="3"/>
  <c r="BJ1170" i="3"/>
  <c r="BK1149" i="3"/>
  <c r="BN1149" i="3"/>
  <c r="BL1149" i="3"/>
  <c r="BL1164" i="3"/>
  <c r="BJ1164" i="3"/>
  <c r="O1175" i="3"/>
  <c r="S1175" i="3"/>
  <c r="W1175" i="3"/>
  <c r="AA1175" i="3"/>
  <c r="AE1175" i="3"/>
  <c r="AI1175" i="3"/>
  <c r="AM1175" i="3"/>
  <c r="AQ1175" i="3"/>
  <c r="AU1175" i="3"/>
  <c r="AY1175" i="3"/>
  <c r="BC1175" i="3"/>
  <c r="BG1175" i="3"/>
  <c r="N1175" i="3"/>
  <c r="T1175" i="3"/>
  <c r="Y1175" i="3"/>
  <c r="AD1175" i="3"/>
  <c r="AJ1175" i="3"/>
  <c r="AO1175" i="3"/>
  <c r="AT1175" i="3"/>
  <c r="AZ1175" i="3"/>
  <c r="BE1175" i="3"/>
  <c r="R1175" i="3"/>
  <c r="Z1175" i="3"/>
  <c r="AG1175" i="3"/>
  <c r="AN1175" i="3"/>
  <c r="AV1175" i="3"/>
  <c r="BB1175" i="3"/>
  <c r="BI1175" i="3"/>
  <c r="M1175" i="3"/>
  <c r="U1175" i="3"/>
  <c r="AB1175" i="3"/>
  <c r="AH1175" i="3"/>
  <c r="AP1175" i="3"/>
  <c r="AW1175" i="3"/>
  <c r="BD1175" i="3"/>
  <c r="P1175" i="3"/>
  <c r="V1175" i="3"/>
  <c r="AC1175" i="3"/>
  <c r="AK1175" i="3"/>
  <c r="AR1175" i="3"/>
  <c r="AX1175" i="3"/>
  <c r="BF1175" i="3"/>
  <c r="AL1175" i="3"/>
  <c r="Q1175" i="3"/>
  <c r="AS1175" i="3"/>
  <c r="X1175" i="3"/>
  <c r="BA1175" i="3"/>
  <c r="AF1175" i="3"/>
  <c r="BH1175" i="3"/>
  <c r="BL1162" i="3"/>
  <c r="BJ1162" i="3"/>
  <c r="BJ1171" i="3"/>
  <c r="BL1174" i="3"/>
  <c r="M1173" i="3"/>
  <c r="Q1173" i="3"/>
  <c r="U1173" i="3"/>
  <c r="Y1173" i="3"/>
  <c r="AC1173" i="3"/>
  <c r="AG1173" i="3"/>
  <c r="AK1173" i="3"/>
  <c r="AO1173" i="3"/>
  <c r="AS1173" i="3"/>
  <c r="AW1173" i="3"/>
  <c r="BA1173" i="3"/>
  <c r="BE1173" i="3"/>
  <c r="BI1173" i="3"/>
  <c r="O1173" i="3"/>
  <c r="S1173" i="3"/>
  <c r="W1173" i="3"/>
  <c r="AA1173" i="3"/>
  <c r="AE1173" i="3"/>
  <c r="AI1173" i="3"/>
  <c r="AM1173" i="3"/>
  <c r="AQ1173" i="3"/>
  <c r="AU1173" i="3"/>
  <c r="AY1173" i="3"/>
  <c r="BC1173" i="3"/>
  <c r="BG1173" i="3"/>
  <c r="T1173" i="3"/>
  <c r="AB1173" i="3"/>
  <c r="AJ1173" i="3"/>
  <c r="AR1173" i="3"/>
  <c r="AZ1173" i="3"/>
  <c r="BH1173" i="3"/>
  <c r="P1173" i="3"/>
  <c r="Z1173" i="3"/>
  <c r="AL1173" i="3"/>
  <c r="AV1173" i="3"/>
  <c r="BF1173" i="3"/>
  <c r="R1173" i="3"/>
  <c r="AD1173" i="3"/>
  <c r="AN1173" i="3"/>
  <c r="AX1173" i="3"/>
  <c r="V1173" i="3"/>
  <c r="AF1173" i="3"/>
  <c r="AP1173" i="3"/>
  <c r="BB1173" i="3"/>
  <c r="AH1173" i="3"/>
  <c r="AT1173" i="3"/>
  <c r="N1173" i="3"/>
  <c r="BD1173" i="3"/>
  <c r="X1173" i="3"/>
  <c r="BM1171" i="3"/>
  <c r="BN1174" i="3"/>
  <c r="BK1174" i="3"/>
  <c r="BJ1176" i="3"/>
  <c r="BN1178" i="3"/>
  <c r="BK1178" i="3"/>
  <c r="BN1182" i="3"/>
  <c r="BK1182" i="3"/>
  <c r="BM1178" i="3"/>
  <c r="BM1181" i="3"/>
  <c r="BL1184" i="3"/>
  <c r="BJ1184" i="3"/>
  <c r="BL1186" i="3"/>
  <c r="BJ1186" i="3"/>
  <c r="BL1188" i="3"/>
  <c r="BJ1188" i="3"/>
  <c r="BK1172" i="3"/>
  <c r="BN1172" i="3"/>
  <c r="BL1172" i="3"/>
  <c r="BL1177" i="3"/>
  <c r="BK1181" i="3"/>
  <c r="BN1181" i="3"/>
  <c r="BL1183" i="3"/>
  <c r="BJ1183" i="3"/>
  <c r="BL1196" i="3"/>
  <c r="BJ1203" i="3"/>
  <c r="BK1205" i="3"/>
  <c r="BN1205" i="3"/>
  <c r="BL1206" i="3"/>
  <c r="BJ1206" i="3"/>
  <c r="BL1208" i="3"/>
  <c r="BJ1208" i="3"/>
  <c r="BL1210" i="3"/>
  <c r="BJ1210" i="3"/>
  <c r="BL1212" i="3"/>
  <c r="BJ1212" i="3"/>
  <c r="BL1185" i="3"/>
  <c r="BJ1185" i="3"/>
  <c r="BM1189" i="3"/>
  <c r="BJ1189" i="3"/>
  <c r="BM1194" i="3"/>
  <c r="BF1199" i="3"/>
  <c r="AP1199" i="3"/>
  <c r="Z1199" i="3"/>
  <c r="BE1199" i="3"/>
  <c r="AO1199" i="3"/>
  <c r="Y1199" i="3"/>
  <c r="BD1199" i="3"/>
  <c r="AN1199" i="3"/>
  <c r="W1199" i="3"/>
  <c r="T1199" i="3"/>
  <c r="BM1199" i="3" s="1"/>
  <c r="BM1187" i="3"/>
  <c r="BN1187" i="3"/>
  <c r="BK1187" i="3"/>
  <c r="BM1191" i="3"/>
  <c r="BJ1191" i="3"/>
  <c r="BA1197" i="3"/>
  <c r="AE1197" i="3"/>
  <c r="BE1197" i="3"/>
  <c r="AI1197" i="3"/>
  <c r="N1197" i="3"/>
  <c r="AS1197" i="3"/>
  <c r="W1197" i="3"/>
  <c r="BD1197" i="3"/>
  <c r="AN1197" i="3"/>
  <c r="X1197" i="3"/>
  <c r="AY1199" i="3"/>
  <c r="BL1200" i="3"/>
  <c r="BJ1200" i="3"/>
  <c r="BM1203" i="3"/>
  <c r="O1205" i="3"/>
  <c r="AU1205" i="3"/>
  <c r="AP1207" i="3"/>
  <c r="R1207" i="3"/>
  <c r="AX1207" i="3"/>
  <c r="AH1207" i="3"/>
  <c r="BN1206" i="3"/>
  <c r="BK1206" i="3"/>
  <c r="AM1207" i="3"/>
  <c r="BB1207" i="3"/>
  <c r="V1207" i="3"/>
  <c r="AQ1207" i="3"/>
  <c r="BI1207" i="3"/>
  <c r="AS1207" i="3"/>
  <c r="AC1207" i="3"/>
  <c r="M1207" i="3"/>
  <c r="AV1207" i="3"/>
  <c r="AF1207" i="3"/>
  <c r="P1207" i="3"/>
  <c r="Z1209" i="3"/>
  <c r="BC1211" i="3"/>
  <c r="W1211" i="3"/>
  <c r="BJ1211" i="3" s="1"/>
  <c r="AL1211" i="3"/>
  <c r="BG1211" i="3"/>
  <c r="AA1211" i="3"/>
  <c r="BA1211" i="3"/>
  <c r="AK1211" i="3"/>
  <c r="U1211" i="3"/>
  <c r="BL1211" i="3" s="1"/>
  <c r="BD1211" i="3"/>
  <c r="AN1211" i="3"/>
  <c r="X1211" i="3"/>
  <c r="BN1214" i="3"/>
  <c r="BK1214" i="3"/>
  <c r="BM1218" i="3"/>
  <c r="BN1222" i="3"/>
  <c r="BK1222" i="3"/>
  <c r="BN1223" i="3"/>
  <c r="BK1223" i="3"/>
  <c r="BM1225" i="3"/>
  <c r="BD1226" i="3"/>
  <c r="AN1226" i="3"/>
  <c r="X1226" i="3"/>
  <c r="BC1226" i="3"/>
  <c r="AM1226" i="3"/>
  <c r="W1226" i="3"/>
  <c r="BM1226" i="3" s="1"/>
  <c r="BN1227" i="3"/>
  <c r="BK1227" i="3"/>
  <c r="BN1229" i="3"/>
  <c r="BK1229" i="3"/>
  <c r="AA1195" i="3"/>
  <c r="AL1195" i="3"/>
  <c r="AU1195" i="3"/>
  <c r="Z1195" i="3"/>
  <c r="AY1195" i="3"/>
  <c r="AD1195" i="3"/>
  <c r="BI1195" i="3"/>
  <c r="AM1195" i="3"/>
  <c r="R1195" i="3"/>
  <c r="AZ1195" i="3"/>
  <c r="AJ1195" i="3"/>
  <c r="T1195" i="3"/>
  <c r="BJ1198" i="3"/>
  <c r="AH1213" i="3"/>
  <c r="BM1220" i="3"/>
  <c r="BJ1232" i="3"/>
  <c r="BF1207" i="3"/>
  <c r="AU1209" i="3"/>
  <c r="O1209" i="3"/>
  <c r="AD1209" i="3"/>
  <c r="AY1209" i="3"/>
  <c r="S1209" i="3"/>
  <c r="AW1209" i="3"/>
  <c r="AG1209" i="3"/>
  <c r="Q1209" i="3"/>
  <c r="AZ1209" i="3"/>
  <c r="AJ1209" i="3"/>
  <c r="T1209" i="3"/>
  <c r="BN1212" i="3"/>
  <c r="BK1212" i="3"/>
  <c r="AM1213" i="3"/>
  <c r="BB1213" i="3"/>
  <c r="V1213" i="3"/>
  <c r="AQ1213" i="3"/>
  <c r="BI1213" i="3"/>
  <c r="AS1213" i="3"/>
  <c r="AC1213" i="3"/>
  <c r="M1213" i="3"/>
  <c r="AV1213" i="3"/>
  <c r="AF1213" i="3"/>
  <c r="P1213" i="3"/>
  <c r="BN1218" i="3"/>
  <c r="BJ1219" i="3"/>
  <c r="Q1199" i="3"/>
  <c r="BM1216" i="3"/>
  <c r="BN1234" i="3"/>
  <c r="BK1234" i="3"/>
  <c r="BM1236" i="3"/>
  <c r="BK1241" i="3"/>
  <c r="BN1241" i="3"/>
  <c r="BL1241" i="3"/>
  <c r="BJ1243" i="3"/>
  <c r="BM1243" i="3"/>
  <c r="BN1246" i="3"/>
  <c r="BK1246" i="3"/>
  <c r="BL1250" i="3"/>
  <c r="BJ1250" i="3"/>
  <c r="BJ1235" i="3"/>
  <c r="BM1235" i="3"/>
  <c r="BN1242" i="3"/>
  <c r="BK1242" i="3"/>
  <c r="BL1242" i="3"/>
  <c r="BJ1242" i="3"/>
  <c r="BN1244" i="3"/>
  <c r="BK1244" i="3"/>
  <c r="BL1244" i="3"/>
  <c r="BL1245" i="3"/>
  <c r="BJ1245" i="3"/>
  <c r="M1006" i="3"/>
  <c r="Q1006" i="3"/>
  <c r="U1006" i="3"/>
  <c r="Y1006" i="3"/>
  <c r="AC1006" i="3"/>
  <c r="AG1006" i="3"/>
  <c r="AK1006" i="3"/>
  <c r="AO1006" i="3"/>
  <c r="AS1006" i="3"/>
  <c r="AW1006" i="3"/>
  <c r="BA1006" i="3"/>
  <c r="BE1006" i="3"/>
  <c r="BI1006" i="3"/>
  <c r="N1006" i="3"/>
  <c r="R1006" i="3"/>
  <c r="V1006" i="3"/>
  <c r="Z1006" i="3"/>
  <c r="AD1006" i="3"/>
  <c r="AH1006" i="3"/>
  <c r="AL1006" i="3"/>
  <c r="AP1006" i="3"/>
  <c r="AT1006" i="3"/>
  <c r="AX1006" i="3"/>
  <c r="BB1006" i="3"/>
  <c r="BF1006" i="3"/>
  <c r="O1006" i="3"/>
  <c r="S1006" i="3"/>
  <c r="W1006" i="3"/>
  <c r="AA1006" i="3"/>
  <c r="AE1006" i="3"/>
  <c r="AI1006" i="3"/>
  <c r="AM1006" i="3"/>
  <c r="AQ1006" i="3"/>
  <c r="AU1006" i="3"/>
  <c r="AY1006" i="3"/>
  <c r="BC1006" i="3"/>
  <c r="BG1006" i="3"/>
  <c r="P1006" i="3"/>
  <c r="AF1006" i="3"/>
  <c r="AV1006" i="3"/>
  <c r="T1006" i="3"/>
  <c r="AJ1006" i="3"/>
  <c r="AZ1006" i="3"/>
  <c r="X1006" i="3"/>
  <c r="AN1006" i="3"/>
  <c r="BD1006" i="3"/>
  <c r="AB1006" i="3"/>
  <c r="AR1006" i="3"/>
  <c r="BH1006" i="3"/>
  <c r="P1132" i="3"/>
  <c r="X1132" i="3"/>
  <c r="AF1132" i="3"/>
  <c r="AN1132" i="3"/>
  <c r="AV1132" i="3"/>
  <c r="BD1132" i="3"/>
  <c r="M1132" i="3"/>
  <c r="U1132" i="3"/>
  <c r="AC1132" i="3"/>
  <c r="AK1132" i="3"/>
  <c r="AS1132" i="3"/>
  <c r="BA1132" i="3"/>
  <c r="BI1132" i="3"/>
  <c r="P1130" i="3"/>
  <c r="X1130" i="3"/>
  <c r="AF1130" i="3"/>
  <c r="AN1130" i="3"/>
  <c r="AV1130" i="3"/>
  <c r="BD1130" i="3"/>
  <c r="M1130" i="3"/>
  <c r="U1130" i="3"/>
  <c r="AC1130" i="3"/>
  <c r="AK1130" i="3"/>
  <c r="AS1130" i="3"/>
  <c r="BA1130" i="3"/>
  <c r="BI1130" i="3"/>
  <c r="P1124" i="3"/>
  <c r="X1124" i="3"/>
  <c r="AF1124" i="3"/>
  <c r="AN1124" i="3"/>
  <c r="AV1124" i="3"/>
  <c r="BD1124" i="3"/>
  <c r="M1124" i="3"/>
  <c r="U1124" i="3"/>
  <c r="AC1124" i="3"/>
  <c r="AK1124" i="3"/>
  <c r="AS1124" i="3"/>
  <c r="BA1124" i="3"/>
  <c r="BI1124" i="3"/>
  <c r="X1121" i="3"/>
  <c r="AN1121" i="3"/>
  <c r="BD1121" i="3"/>
  <c r="U1121" i="3"/>
  <c r="AK1121" i="3"/>
  <c r="BA1121" i="3"/>
  <c r="AA1121" i="3"/>
  <c r="BG1121" i="3"/>
  <c r="AL1121" i="3"/>
  <c r="AU1121" i="3"/>
  <c r="BC1121" i="3"/>
  <c r="AP1121" i="3"/>
  <c r="T1119" i="3"/>
  <c r="AJ1119" i="3"/>
  <c r="AZ1119" i="3"/>
  <c r="Q1119" i="3"/>
  <c r="AG1119" i="3"/>
  <c r="AW1119" i="3"/>
  <c r="S1119" i="3"/>
  <c r="AY1119" i="3"/>
  <c r="AD1119" i="3"/>
  <c r="R1119" i="3"/>
  <c r="AX1119" i="3"/>
  <c r="AE1119" i="3"/>
  <c r="P1116" i="3"/>
  <c r="X1116" i="3"/>
  <c r="AF1116" i="3"/>
  <c r="AN1116" i="3"/>
  <c r="AV1116" i="3"/>
  <c r="BD1116" i="3"/>
  <c r="M1116" i="3"/>
  <c r="U1116" i="3"/>
  <c r="AC1116" i="3"/>
  <c r="AK1116" i="3"/>
  <c r="AS1116" i="3"/>
  <c r="BA1116" i="3"/>
  <c r="BI1116" i="3"/>
  <c r="P1114" i="3"/>
  <c r="X1114" i="3"/>
  <c r="AF1114" i="3"/>
  <c r="AN1114" i="3"/>
  <c r="AV1114" i="3"/>
  <c r="BD1114" i="3"/>
  <c r="M1114" i="3"/>
  <c r="U1114" i="3"/>
  <c r="AC1114" i="3"/>
  <c r="AK1114" i="3"/>
  <c r="AS1114" i="3"/>
  <c r="BA1114" i="3"/>
  <c r="BI1114" i="3"/>
  <c r="P1112" i="3"/>
  <c r="X1112" i="3"/>
  <c r="AF1112" i="3"/>
  <c r="AN1112" i="3"/>
  <c r="AV1112" i="3"/>
  <c r="BD1112" i="3"/>
  <c r="M1112" i="3"/>
  <c r="U1112" i="3"/>
  <c r="AC1112" i="3"/>
  <c r="AK1112" i="3"/>
  <c r="AS1112" i="3"/>
  <c r="BA1112" i="3"/>
  <c r="BI1112" i="3"/>
  <c r="T1111" i="3"/>
  <c r="AJ1111" i="3"/>
  <c r="AZ1111" i="3"/>
  <c r="Q1111" i="3"/>
  <c r="AG1111" i="3"/>
  <c r="AW1111" i="3"/>
  <c r="S1111" i="3"/>
  <c r="AY1111" i="3"/>
  <c r="AD1111" i="3"/>
  <c r="R1111" i="3"/>
  <c r="AX1111" i="3"/>
  <c r="AE1111" i="3"/>
  <c r="P1110" i="3"/>
  <c r="X1110" i="3"/>
  <c r="AF1110" i="3"/>
  <c r="AN1110" i="3"/>
  <c r="AV1110" i="3"/>
  <c r="BD1110" i="3"/>
  <c r="M1110" i="3"/>
  <c r="U1110" i="3"/>
  <c r="AC1110" i="3"/>
  <c r="AK1110" i="3"/>
  <c r="AS1110" i="3"/>
  <c r="BA1110" i="3"/>
  <c r="BI1110" i="3"/>
  <c r="BH1110" i="3"/>
  <c r="X1109" i="3"/>
  <c r="AN1109" i="3"/>
  <c r="BD1109" i="3"/>
  <c r="U1109" i="3"/>
  <c r="AK1109" i="3"/>
  <c r="BA1109" i="3"/>
  <c r="AA1109" i="3"/>
  <c r="BG1109" i="3"/>
  <c r="AL1109" i="3"/>
  <c r="W1109" i="3"/>
  <c r="BC1109" i="3"/>
  <c r="AP1109" i="3"/>
  <c r="P1108" i="3"/>
  <c r="X1108" i="3"/>
  <c r="AF1108" i="3"/>
  <c r="AN1108" i="3"/>
  <c r="AV1108" i="3"/>
  <c r="BD1108" i="3"/>
  <c r="Q1108" i="3"/>
  <c r="Y1108" i="3"/>
  <c r="AG1108" i="3"/>
  <c r="AO1108" i="3"/>
  <c r="AW1108" i="3"/>
  <c r="BE1108" i="3"/>
  <c r="T1108" i="3"/>
  <c r="AB1108" i="3"/>
  <c r="AJ1108" i="3"/>
  <c r="AR1108" i="3"/>
  <c r="AZ1108" i="3"/>
  <c r="BH1108" i="3"/>
  <c r="M1108" i="3"/>
  <c r="U1108" i="3"/>
  <c r="AC1108" i="3"/>
  <c r="AK1108" i="3"/>
  <c r="AS1108" i="3"/>
  <c r="BA1108" i="3"/>
  <c r="BI1108" i="3"/>
  <c r="P1106" i="3"/>
  <c r="X1106" i="3"/>
  <c r="AF1106" i="3"/>
  <c r="AN1106" i="3"/>
  <c r="AV1106" i="3"/>
  <c r="BD1106" i="3"/>
  <c r="Q1106" i="3"/>
  <c r="Y1106" i="3"/>
  <c r="AG1106" i="3"/>
  <c r="AO1106" i="3"/>
  <c r="AW1106" i="3"/>
  <c r="BE1106" i="3"/>
  <c r="M1106" i="3"/>
  <c r="U1106" i="3"/>
  <c r="AC1106" i="3"/>
  <c r="AK1106" i="3"/>
  <c r="AS1106" i="3"/>
  <c r="BA1106" i="3"/>
  <c r="BI1106" i="3"/>
  <c r="T1106" i="3"/>
  <c r="AB1106" i="3"/>
  <c r="AJ1106" i="3"/>
  <c r="AR1106" i="3"/>
  <c r="AZ1106" i="3"/>
  <c r="BH1106" i="3"/>
  <c r="X1105" i="3"/>
  <c r="AN1105" i="3"/>
  <c r="BD1105" i="3"/>
  <c r="U1105" i="3"/>
  <c r="AK1105" i="3"/>
  <c r="BA1105" i="3"/>
  <c r="AA1105" i="3"/>
  <c r="BG1105" i="3"/>
  <c r="AL1105" i="3"/>
  <c r="W1105" i="3"/>
  <c r="BC1105" i="3"/>
  <c r="AP1105" i="3"/>
  <c r="P1104" i="3"/>
  <c r="X1104" i="3"/>
  <c r="AF1104" i="3"/>
  <c r="AN1104" i="3"/>
  <c r="AV1104" i="3"/>
  <c r="BD1104" i="3"/>
  <c r="Q1104" i="3"/>
  <c r="Y1104" i="3"/>
  <c r="AG1104" i="3"/>
  <c r="AO1104" i="3"/>
  <c r="AW1104" i="3"/>
  <c r="BE1104" i="3"/>
  <c r="T1104" i="3"/>
  <c r="AB1104" i="3"/>
  <c r="AJ1104" i="3"/>
  <c r="AR1104" i="3"/>
  <c r="AZ1104" i="3"/>
  <c r="BH1104" i="3"/>
  <c r="M1104" i="3"/>
  <c r="U1104" i="3"/>
  <c r="AC1104" i="3"/>
  <c r="AK1104" i="3"/>
  <c r="AS1104" i="3"/>
  <c r="BA1104" i="3"/>
  <c r="BI1104" i="3"/>
  <c r="Q1098" i="3"/>
  <c r="AB1098" i="3"/>
  <c r="AM1098" i="3"/>
  <c r="AW1098" i="3"/>
  <c r="BH1098" i="3"/>
  <c r="S1098" i="3"/>
  <c r="BM1098" i="3" s="1"/>
  <c r="AC1098" i="3"/>
  <c r="AN1098" i="3"/>
  <c r="AY1098" i="3"/>
  <c r="BI1098" i="3"/>
  <c r="Q1096" i="3"/>
  <c r="AB1096" i="3"/>
  <c r="AM1096" i="3"/>
  <c r="AW1096" i="3"/>
  <c r="BH1096" i="3"/>
  <c r="S1096" i="3"/>
  <c r="AC1096" i="3"/>
  <c r="AN1096" i="3"/>
  <c r="AY1096" i="3"/>
  <c r="BI1096" i="3"/>
  <c r="W1096" i="3"/>
  <c r="AG1096" i="3"/>
  <c r="AR1096" i="3"/>
  <c r="BC1096" i="3"/>
  <c r="M1096" i="3"/>
  <c r="X1096" i="3"/>
  <c r="AI1096" i="3"/>
  <c r="AS1096" i="3"/>
  <c r="BD1096" i="3"/>
  <c r="T1129" i="3"/>
  <c r="AJ1129" i="3"/>
  <c r="AZ1129" i="3"/>
  <c r="Q1129" i="3"/>
  <c r="AG1129" i="3"/>
  <c r="AW1129" i="3"/>
  <c r="S1129" i="3"/>
  <c r="AY1129" i="3"/>
  <c r="AD1129" i="3"/>
  <c r="W1129" i="3"/>
  <c r="AE1129" i="3"/>
  <c r="AH1129" i="3"/>
  <c r="P1126" i="3"/>
  <c r="X1126" i="3"/>
  <c r="AF1126" i="3"/>
  <c r="AN1126" i="3"/>
  <c r="AV1126" i="3"/>
  <c r="BD1126" i="3"/>
  <c r="M1126" i="3"/>
  <c r="U1126" i="3"/>
  <c r="AC1126" i="3"/>
  <c r="AK1126" i="3"/>
  <c r="AS1126" i="3"/>
  <c r="BA1126" i="3"/>
  <c r="BI1126" i="3"/>
  <c r="AB1123" i="3"/>
  <c r="AR1123" i="3"/>
  <c r="BH1123" i="3"/>
  <c r="Y1123" i="3"/>
  <c r="AO1123" i="3"/>
  <c r="BE1123" i="3"/>
  <c r="AI1123" i="3"/>
  <c r="N1123" i="3"/>
  <c r="AT1123" i="3"/>
  <c r="R1123" i="3"/>
  <c r="AX1123" i="3"/>
  <c r="AM1123" i="3"/>
  <c r="S1102" i="3"/>
  <c r="AC1102" i="3"/>
  <c r="AN1102" i="3"/>
  <c r="AY1102" i="3"/>
  <c r="BI1102" i="3"/>
  <c r="Q1102" i="3"/>
  <c r="AB1102" i="3"/>
  <c r="AM1102" i="3"/>
  <c r="AW1102" i="3"/>
  <c r="BH1102" i="3"/>
  <c r="Q1100" i="3"/>
  <c r="AB1100" i="3"/>
  <c r="AM1100" i="3"/>
  <c r="AW1100" i="3"/>
  <c r="BH1100" i="3"/>
  <c r="S1100" i="3"/>
  <c r="BM1100" i="3" s="1"/>
  <c r="AC1100" i="3"/>
  <c r="AN1100" i="3"/>
  <c r="AY1100" i="3"/>
  <c r="BI1100" i="3"/>
  <c r="M1100" i="3"/>
  <c r="X1100" i="3"/>
  <c r="AI1100" i="3"/>
  <c r="AS1100" i="3"/>
  <c r="BD1100" i="3"/>
  <c r="W1100" i="3"/>
  <c r="AG1100" i="3"/>
  <c r="AR1100" i="3"/>
  <c r="BC1100" i="3"/>
  <c r="P1134" i="3"/>
  <c r="X1134" i="3"/>
  <c r="AF1134" i="3"/>
  <c r="AN1134" i="3"/>
  <c r="AV1134" i="3"/>
  <c r="BD1134" i="3"/>
  <c r="M1134" i="3"/>
  <c r="U1134" i="3"/>
  <c r="AC1134" i="3"/>
  <c r="AK1134" i="3"/>
  <c r="AS1134" i="3"/>
  <c r="BA1134" i="3"/>
  <c r="BI1134" i="3"/>
  <c r="P1128" i="3"/>
  <c r="X1128" i="3"/>
  <c r="AF1128" i="3"/>
  <c r="AN1128" i="3"/>
  <c r="AV1128" i="3"/>
  <c r="BD1128" i="3"/>
  <c r="M1128" i="3"/>
  <c r="U1128" i="3"/>
  <c r="AC1128" i="3"/>
  <c r="AK1128" i="3"/>
  <c r="AS1128" i="3"/>
  <c r="BA1128" i="3"/>
  <c r="BI1128" i="3"/>
  <c r="T1125" i="3"/>
  <c r="AJ1125" i="3"/>
  <c r="AZ1125" i="3"/>
  <c r="Q1125" i="3"/>
  <c r="AG1125" i="3"/>
  <c r="AW1125" i="3"/>
  <c r="S1125" i="3"/>
  <c r="AY1125" i="3"/>
  <c r="AD1125" i="3"/>
  <c r="O1125" i="3"/>
  <c r="AE1125" i="3"/>
  <c r="AH1125" i="3"/>
  <c r="P1122" i="3"/>
  <c r="X1122" i="3"/>
  <c r="AF1122" i="3"/>
  <c r="AN1122" i="3"/>
  <c r="AV1122" i="3"/>
  <c r="BD1122" i="3"/>
  <c r="M1122" i="3"/>
  <c r="U1122" i="3"/>
  <c r="AC1122" i="3"/>
  <c r="AK1122" i="3"/>
  <c r="AS1122" i="3"/>
  <c r="BA1122" i="3"/>
  <c r="BI1122" i="3"/>
  <c r="P1120" i="3"/>
  <c r="X1120" i="3"/>
  <c r="AF1120" i="3"/>
  <c r="AN1120" i="3"/>
  <c r="AV1120" i="3"/>
  <c r="BD1120" i="3"/>
  <c r="M1120" i="3"/>
  <c r="U1120" i="3"/>
  <c r="AC1120" i="3"/>
  <c r="AK1120" i="3"/>
  <c r="AS1120" i="3"/>
  <c r="BA1120" i="3"/>
  <c r="BI1120" i="3"/>
  <c r="P1118" i="3"/>
  <c r="X1118" i="3"/>
  <c r="AF1118" i="3"/>
  <c r="AN1118" i="3"/>
  <c r="AV1118" i="3"/>
  <c r="BD1118" i="3"/>
  <c r="M1118" i="3"/>
  <c r="U1118" i="3"/>
  <c r="AC1118" i="3"/>
  <c r="AK1118" i="3"/>
  <c r="AS1118" i="3"/>
  <c r="BA1118" i="3"/>
  <c r="BI1118" i="3"/>
  <c r="T1115" i="3"/>
  <c r="AJ1115" i="3"/>
  <c r="AZ1115" i="3"/>
  <c r="Q1115" i="3"/>
  <c r="AG1115" i="3"/>
  <c r="AW1115" i="3"/>
  <c r="S1115" i="3"/>
  <c r="AY1115" i="3"/>
  <c r="AD1115" i="3"/>
  <c r="R1115" i="3"/>
  <c r="AX1115" i="3"/>
  <c r="AE1115" i="3"/>
  <c r="P1113" i="3"/>
  <c r="AF1113" i="3"/>
  <c r="AV1113" i="3"/>
  <c r="M1113" i="3"/>
  <c r="AC1113" i="3"/>
  <c r="AS1113" i="3"/>
  <c r="BI1113" i="3"/>
  <c r="AQ1113" i="3"/>
  <c r="V1113" i="3"/>
  <c r="BB1113" i="3"/>
  <c r="AM1113" i="3"/>
  <c r="Z1113" i="3"/>
  <c r="BF1113" i="3"/>
  <c r="BI1097" i="3"/>
  <c r="AX1097" i="3"/>
  <c r="AM1097" i="3"/>
  <c r="AC1097" i="3"/>
  <c r="P1097" i="3"/>
  <c r="T1097" i="3"/>
  <c r="X1097" i="3"/>
  <c r="AB1097" i="3"/>
  <c r="AF1097" i="3"/>
  <c r="AJ1097" i="3"/>
  <c r="AN1097" i="3"/>
  <c r="AR1097" i="3"/>
  <c r="AV1097" i="3"/>
  <c r="AZ1097" i="3"/>
  <c r="BD1097" i="3"/>
  <c r="BH1097" i="3"/>
  <c r="O1097" i="3"/>
  <c r="BL1097" i="3" s="1"/>
  <c r="U1097" i="3"/>
  <c r="Z1097" i="3"/>
  <c r="AE1097" i="3"/>
  <c r="AK1097" i="3"/>
  <c r="AP1097" i="3"/>
  <c r="AU1097" i="3"/>
  <c r="BA1097" i="3"/>
  <c r="BF1097" i="3"/>
  <c r="Q1097" i="3"/>
  <c r="V1097" i="3"/>
  <c r="AA1097" i="3"/>
  <c r="AG1097" i="3"/>
  <c r="AL1097" i="3"/>
  <c r="AQ1097" i="3"/>
  <c r="AW1097" i="3"/>
  <c r="BB1097" i="3"/>
  <c r="BG1097" i="3"/>
  <c r="Y1080" i="3"/>
  <c r="AO1080" i="3"/>
  <c r="BE1080" i="3"/>
  <c r="W1080" i="3"/>
  <c r="AM1080" i="3"/>
  <c r="BC1080" i="3"/>
  <c r="AJ1080" i="3"/>
  <c r="N1080" i="3"/>
  <c r="AT1080" i="3"/>
  <c r="AV1080" i="3"/>
  <c r="AH1080" i="3"/>
  <c r="M1032" i="3"/>
  <c r="Q1032" i="3"/>
  <c r="U1032" i="3"/>
  <c r="Y1032" i="3"/>
  <c r="AC1032" i="3"/>
  <c r="AG1032" i="3"/>
  <c r="AK1032" i="3"/>
  <c r="AO1032" i="3"/>
  <c r="AS1032" i="3"/>
  <c r="AW1032" i="3"/>
  <c r="BA1032" i="3"/>
  <c r="BE1032" i="3"/>
  <c r="BI1032" i="3"/>
  <c r="N1032" i="3"/>
  <c r="R1032" i="3"/>
  <c r="V1032" i="3"/>
  <c r="Z1032" i="3"/>
  <c r="AD1032" i="3"/>
  <c r="AH1032" i="3"/>
  <c r="AL1032" i="3"/>
  <c r="AP1032" i="3"/>
  <c r="AT1032" i="3"/>
  <c r="AX1032" i="3"/>
  <c r="BB1032" i="3"/>
  <c r="BF1032" i="3"/>
  <c r="O1032" i="3"/>
  <c r="S1032" i="3"/>
  <c r="W1032" i="3"/>
  <c r="AA1032" i="3"/>
  <c r="AE1032" i="3"/>
  <c r="AI1032" i="3"/>
  <c r="AM1032" i="3"/>
  <c r="AQ1032" i="3"/>
  <c r="AU1032" i="3"/>
  <c r="AY1032" i="3"/>
  <c r="BC1032" i="3"/>
  <c r="BG1032" i="3"/>
  <c r="AB1032" i="3"/>
  <c r="AR1032" i="3"/>
  <c r="BH1032" i="3"/>
  <c r="P1032" i="3"/>
  <c r="AF1032" i="3"/>
  <c r="AV1032" i="3"/>
  <c r="T1032" i="3"/>
  <c r="AJ1032" i="3"/>
  <c r="AZ1032" i="3"/>
  <c r="X1032" i="3"/>
  <c r="AN1032" i="3"/>
  <c r="BD1032" i="3"/>
  <c r="BH1134" i="3"/>
  <c r="AR1134" i="3"/>
  <c r="AB1134" i="3"/>
  <c r="AZ1132" i="3"/>
  <c r="AJ1132" i="3"/>
  <c r="T1132" i="3"/>
  <c r="BH1130" i="3"/>
  <c r="AJ1130" i="3"/>
  <c r="BH1128" i="3"/>
  <c r="AR1128" i="3"/>
  <c r="AB1128" i="3"/>
  <c r="T1128" i="3"/>
  <c r="BH1126" i="3"/>
  <c r="AR1126" i="3"/>
  <c r="AB1126" i="3"/>
  <c r="T1126" i="3"/>
  <c r="L1125" i="3"/>
  <c r="X1125" i="3" s="1"/>
  <c r="AZ1124" i="3"/>
  <c r="AJ1124" i="3"/>
  <c r="T1124" i="3"/>
  <c r="AZ1122" i="3"/>
  <c r="AR1122" i="3"/>
  <c r="AB1122" i="3"/>
  <c r="T1122" i="3"/>
  <c r="L1121" i="3"/>
  <c r="AB1121" i="3" s="1"/>
  <c r="BH1120" i="3"/>
  <c r="AZ1120" i="3"/>
  <c r="AR1120" i="3"/>
  <c r="AJ1120" i="3"/>
  <c r="AB1120" i="3"/>
  <c r="T1120" i="3"/>
  <c r="L1119" i="3"/>
  <c r="X1119" i="3" s="1"/>
  <c r="BH1118" i="3"/>
  <c r="AZ1118" i="3"/>
  <c r="AR1118" i="3"/>
  <c r="AJ1118" i="3"/>
  <c r="AB1118" i="3"/>
  <c r="T1118" i="3"/>
  <c r="L1117" i="3"/>
  <c r="AB1117" i="3" s="1"/>
  <c r="BH1116" i="3"/>
  <c r="AZ1116" i="3"/>
  <c r="AR1116" i="3"/>
  <c r="AJ1116" i="3"/>
  <c r="AB1116" i="3"/>
  <c r="T1116" i="3"/>
  <c r="L1115" i="3"/>
  <c r="X1115" i="3" s="1"/>
  <c r="BH1114" i="3"/>
  <c r="AZ1114" i="3"/>
  <c r="AR1114" i="3"/>
  <c r="AJ1114" i="3"/>
  <c r="AB1114" i="3"/>
  <c r="T1114" i="3"/>
  <c r="L1113" i="3"/>
  <c r="T1113" i="3" s="1"/>
  <c r="BH1112" i="3"/>
  <c r="AZ1112" i="3"/>
  <c r="AR1112" i="3"/>
  <c r="AJ1112" i="3"/>
  <c r="AB1112" i="3"/>
  <c r="T1112" i="3"/>
  <c r="L1111" i="3"/>
  <c r="X1111" i="3" s="1"/>
  <c r="AZ1110" i="3"/>
  <c r="AR1110" i="3"/>
  <c r="AJ1110" i="3"/>
  <c r="AB1110" i="3"/>
  <c r="T1110" i="3"/>
  <c r="L1109" i="3"/>
  <c r="AB1109" i="3" s="1"/>
  <c r="L1107" i="3"/>
  <c r="T1107" i="3" s="1"/>
  <c r="L1105" i="3"/>
  <c r="AB1105" i="3" s="1"/>
  <c r="N1102" i="3"/>
  <c r="R1102" i="3"/>
  <c r="V1102" i="3"/>
  <c r="Z1102" i="3"/>
  <c r="AD1102" i="3"/>
  <c r="AH1102" i="3"/>
  <c r="AL1102" i="3"/>
  <c r="AP1102" i="3"/>
  <c r="AT1102" i="3"/>
  <c r="AX1102" i="3"/>
  <c r="BB1102" i="3"/>
  <c r="BF1102" i="3"/>
  <c r="O1102" i="3"/>
  <c r="T1102" i="3"/>
  <c r="Y1102" i="3"/>
  <c r="AE1102" i="3"/>
  <c r="AJ1102" i="3"/>
  <c r="AO1102" i="3"/>
  <c r="AU1102" i="3"/>
  <c r="AZ1102" i="3"/>
  <c r="BE1102" i="3"/>
  <c r="P1102" i="3"/>
  <c r="U1102" i="3"/>
  <c r="AA1102" i="3"/>
  <c r="AF1102" i="3"/>
  <c r="AK1102" i="3"/>
  <c r="AQ1102" i="3"/>
  <c r="AV1102" i="3"/>
  <c r="BA1102" i="3"/>
  <c r="BG1102" i="3"/>
  <c r="BE1101" i="3"/>
  <c r="AT1101" i="3"/>
  <c r="AI1101" i="3"/>
  <c r="Y1101" i="3"/>
  <c r="N1098" i="3"/>
  <c r="BJ1098" i="3" s="1"/>
  <c r="R1098" i="3"/>
  <c r="V1098" i="3"/>
  <c r="Z1098" i="3"/>
  <c r="AD1098" i="3"/>
  <c r="AH1098" i="3"/>
  <c r="AL1098" i="3"/>
  <c r="AP1098" i="3"/>
  <c r="AT1098" i="3"/>
  <c r="AX1098" i="3"/>
  <c r="BB1098" i="3"/>
  <c r="BF1098" i="3"/>
  <c r="O1098" i="3"/>
  <c r="BL1098" i="3" s="1"/>
  <c r="T1098" i="3"/>
  <c r="Y1098" i="3"/>
  <c r="AE1098" i="3"/>
  <c r="AJ1098" i="3"/>
  <c r="AO1098" i="3"/>
  <c r="AU1098" i="3"/>
  <c r="AZ1098" i="3"/>
  <c r="BE1098" i="3"/>
  <c r="P1098" i="3"/>
  <c r="U1098" i="3"/>
  <c r="AA1098" i="3"/>
  <c r="AF1098" i="3"/>
  <c r="AK1098" i="3"/>
  <c r="AQ1098" i="3"/>
  <c r="AV1098" i="3"/>
  <c r="BA1098" i="3"/>
  <c r="BG1098" i="3"/>
  <c r="BE1097" i="3"/>
  <c r="AT1097" i="3"/>
  <c r="AI1097" i="3"/>
  <c r="Y1097" i="3"/>
  <c r="N1097" i="3"/>
  <c r="BJ1097" i="3" s="1"/>
  <c r="P1094" i="3"/>
  <c r="X1094" i="3"/>
  <c r="AF1094" i="3"/>
  <c r="AN1094" i="3"/>
  <c r="AV1094" i="3"/>
  <c r="BD1094" i="3"/>
  <c r="AT1093" i="3"/>
  <c r="AD1093" i="3"/>
  <c r="S1091" i="3"/>
  <c r="AA1091" i="3"/>
  <c r="AI1091" i="3"/>
  <c r="AQ1091" i="3"/>
  <c r="AY1091" i="3"/>
  <c r="BG1091" i="3"/>
  <c r="O1073" i="3"/>
  <c r="S1073" i="3"/>
  <c r="W1073" i="3"/>
  <c r="AA1073" i="3"/>
  <c r="AE1073" i="3"/>
  <c r="AI1073" i="3"/>
  <c r="AM1073" i="3"/>
  <c r="AQ1073" i="3"/>
  <c r="AU1073" i="3"/>
  <c r="AY1073" i="3"/>
  <c r="BC1073" i="3"/>
  <c r="BG1073" i="3"/>
  <c r="P1073" i="3"/>
  <c r="T1073" i="3"/>
  <c r="X1073" i="3"/>
  <c r="AB1073" i="3"/>
  <c r="AF1073" i="3"/>
  <c r="AJ1073" i="3"/>
  <c r="AN1073" i="3"/>
  <c r="AR1073" i="3"/>
  <c r="AV1073" i="3"/>
  <c r="AZ1073" i="3"/>
  <c r="BD1073" i="3"/>
  <c r="BH1073" i="3"/>
  <c r="M1073" i="3"/>
  <c r="Q1073" i="3"/>
  <c r="U1073" i="3"/>
  <c r="Y1073" i="3"/>
  <c r="AC1073" i="3"/>
  <c r="AG1073" i="3"/>
  <c r="AK1073" i="3"/>
  <c r="AO1073" i="3"/>
  <c r="AS1073" i="3"/>
  <c r="AW1073" i="3"/>
  <c r="BA1073" i="3"/>
  <c r="BE1073" i="3"/>
  <c r="BI1073" i="3"/>
  <c r="Z1073" i="3"/>
  <c r="AP1073" i="3"/>
  <c r="BF1073" i="3"/>
  <c r="N1073" i="3"/>
  <c r="BJ1073" i="3" s="1"/>
  <c r="AD1073" i="3"/>
  <c r="AT1073" i="3"/>
  <c r="AL1073" i="3"/>
  <c r="V1073" i="3"/>
  <c r="BB1073" i="3"/>
  <c r="R1073" i="3"/>
  <c r="AX1073" i="3"/>
  <c r="P1051" i="3"/>
  <c r="T1051" i="3"/>
  <c r="X1051" i="3"/>
  <c r="AB1051" i="3"/>
  <c r="AF1051" i="3"/>
  <c r="AJ1051" i="3"/>
  <c r="AN1051" i="3"/>
  <c r="AR1051" i="3"/>
  <c r="AV1051" i="3"/>
  <c r="AZ1051" i="3"/>
  <c r="BD1051" i="3"/>
  <c r="BH1051" i="3"/>
  <c r="O1051" i="3"/>
  <c r="U1051" i="3"/>
  <c r="Z1051" i="3"/>
  <c r="AE1051" i="3"/>
  <c r="AK1051" i="3"/>
  <c r="AP1051" i="3"/>
  <c r="AU1051" i="3"/>
  <c r="BA1051" i="3"/>
  <c r="BF1051" i="3"/>
  <c r="Q1051" i="3"/>
  <c r="V1051" i="3"/>
  <c r="AA1051" i="3"/>
  <c r="AG1051" i="3"/>
  <c r="AL1051" i="3"/>
  <c r="AQ1051" i="3"/>
  <c r="AW1051" i="3"/>
  <c r="BB1051" i="3"/>
  <c r="BG1051" i="3"/>
  <c r="M1051" i="3"/>
  <c r="R1051" i="3"/>
  <c r="W1051" i="3"/>
  <c r="AC1051" i="3"/>
  <c r="AH1051" i="3"/>
  <c r="AM1051" i="3"/>
  <c r="AS1051" i="3"/>
  <c r="AX1051" i="3"/>
  <c r="BC1051" i="3"/>
  <c r="BI1051" i="3"/>
  <c r="AD1051" i="3"/>
  <c r="AY1051" i="3"/>
  <c r="N1051" i="3"/>
  <c r="AI1051" i="3"/>
  <c r="BE1051" i="3"/>
  <c r="S1051" i="3"/>
  <c r="AO1051" i="3"/>
  <c r="Y1051" i="3"/>
  <c r="AT1051" i="3"/>
  <c r="BI1101" i="3"/>
  <c r="AX1101" i="3"/>
  <c r="AM1101" i="3"/>
  <c r="AC1101" i="3"/>
  <c r="P1101" i="3"/>
  <c r="T1101" i="3"/>
  <c r="X1101" i="3"/>
  <c r="AB1101" i="3"/>
  <c r="AF1101" i="3"/>
  <c r="AJ1101" i="3"/>
  <c r="AN1101" i="3"/>
  <c r="AR1101" i="3"/>
  <c r="AV1101" i="3"/>
  <c r="AZ1101" i="3"/>
  <c r="BD1101" i="3"/>
  <c r="BH1101" i="3"/>
  <c r="O1101" i="3"/>
  <c r="BL1101" i="3" s="1"/>
  <c r="U1101" i="3"/>
  <c r="Z1101" i="3"/>
  <c r="AE1101" i="3"/>
  <c r="AK1101" i="3"/>
  <c r="AP1101" i="3"/>
  <c r="AU1101" i="3"/>
  <c r="BA1101" i="3"/>
  <c r="BF1101" i="3"/>
  <c r="Q1101" i="3"/>
  <c r="V1101" i="3"/>
  <c r="AA1101" i="3"/>
  <c r="AG1101" i="3"/>
  <c r="AL1101" i="3"/>
  <c r="AQ1101" i="3"/>
  <c r="AW1101" i="3"/>
  <c r="BB1101" i="3"/>
  <c r="BG1101" i="3"/>
  <c r="S1093" i="3"/>
  <c r="AA1093" i="3"/>
  <c r="AI1093" i="3"/>
  <c r="AQ1093" i="3"/>
  <c r="AY1093" i="3"/>
  <c r="BG1093" i="3"/>
  <c r="Y1084" i="3"/>
  <c r="AO1084" i="3"/>
  <c r="BE1084" i="3"/>
  <c r="W1084" i="3"/>
  <c r="AM1084" i="3"/>
  <c r="BC1084" i="3"/>
  <c r="AJ1084" i="3"/>
  <c r="N1084" i="3"/>
  <c r="AT1084" i="3"/>
  <c r="AV1084" i="3"/>
  <c r="AX1084" i="3"/>
  <c r="N1055" i="3"/>
  <c r="R1055" i="3"/>
  <c r="V1055" i="3"/>
  <c r="Z1055" i="3"/>
  <c r="AD1055" i="3"/>
  <c r="AH1055" i="3"/>
  <c r="AL1055" i="3"/>
  <c r="AP1055" i="3"/>
  <c r="AT1055" i="3"/>
  <c r="AX1055" i="3"/>
  <c r="BB1055" i="3"/>
  <c r="BF1055" i="3"/>
  <c r="O1055" i="3"/>
  <c r="S1055" i="3"/>
  <c r="W1055" i="3"/>
  <c r="AA1055" i="3"/>
  <c r="AE1055" i="3"/>
  <c r="AI1055" i="3"/>
  <c r="AM1055" i="3"/>
  <c r="AQ1055" i="3"/>
  <c r="AU1055" i="3"/>
  <c r="AY1055" i="3"/>
  <c r="BC1055" i="3"/>
  <c r="BG1055" i="3"/>
  <c r="P1055" i="3"/>
  <c r="T1055" i="3"/>
  <c r="X1055" i="3"/>
  <c r="AB1055" i="3"/>
  <c r="AF1055" i="3"/>
  <c r="AJ1055" i="3"/>
  <c r="AN1055" i="3"/>
  <c r="AR1055" i="3"/>
  <c r="AV1055" i="3"/>
  <c r="AZ1055" i="3"/>
  <c r="BD1055" i="3"/>
  <c r="BH1055" i="3"/>
  <c r="Y1055" i="3"/>
  <c r="AO1055" i="3"/>
  <c r="BE1055" i="3"/>
  <c r="M1055" i="3"/>
  <c r="AC1055" i="3"/>
  <c r="AS1055" i="3"/>
  <c r="BI1055" i="3"/>
  <c r="Q1055" i="3"/>
  <c r="AG1055" i="3"/>
  <c r="AW1055" i="3"/>
  <c r="U1055" i="3"/>
  <c r="AK1055" i="3"/>
  <c r="BA1055" i="3"/>
  <c r="AZ1134" i="3"/>
  <c r="AJ1134" i="3"/>
  <c r="T1134" i="3"/>
  <c r="L1133" i="3"/>
  <c r="AB1133" i="3" s="1"/>
  <c r="BH1132" i="3"/>
  <c r="AR1132" i="3"/>
  <c r="AB1132" i="3"/>
  <c r="L1131" i="3"/>
  <c r="P1131" i="3" s="1"/>
  <c r="AZ1130" i="3"/>
  <c r="AR1130" i="3"/>
  <c r="AB1130" i="3"/>
  <c r="T1130" i="3"/>
  <c r="L1129" i="3"/>
  <c r="X1129" i="3" s="1"/>
  <c r="AZ1128" i="3"/>
  <c r="AJ1128" i="3"/>
  <c r="L1127" i="3"/>
  <c r="T1127" i="3" s="1"/>
  <c r="AZ1126" i="3"/>
  <c r="AJ1126" i="3"/>
  <c r="BH1124" i="3"/>
  <c r="AR1124" i="3"/>
  <c r="AB1124" i="3"/>
  <c r="L1123" i="3"/>
  <c r="P1123" i="3" s="1"/>
  <c r="BH1122" i="3"/>
  <c r="AJ1122" i="3"/>
  <c r="BE1134" i="3"/>
  <c r="AW1134" i="3"/>
  <c r="AO1134" i="3"/>
  <c r="AG1134" i="3"/>
  <c r="Y1134" i="3"/>
  <c r="BE1132" i="3"/>
  <c r="AW1132" i="3"/>
  <c r="AO1132" i="3"/>
  <c r="AG1132" i="3"/>
  <c r="Y1132" i="3"/>
  <c r="BE1130" i="3"/>
  <c r="AW1130" i="3"/>
  <c r="AO1130" i="3"/>
  <c r="AG1130" i="3"/>
  <c r="Y1130" i="3"/>
  <c r="BE1128" i="3"/>
  <c r="AW1128" i="3"/>
  <c r="AO1128" i="3"/>
  <c r="AG1128" i="3"/>
  <c r="Y1128" i="3"/>
  <c r="BE1126" i="3"/>
  <c r="AW1126" i="3"/>
  <c r="AO1126" i="3"/>
  <c r="AG1126" i="3"/>
  <c r="Y1126" i="3"/>
  <c r="BE1124" i="3"/>
  <c r="AW1124" i="3"/>
  <c r="AO1124" i="3"/>
  <c r="AG1124" i="3"/>
  <c r="Y1124" i="3"/>
  <c r="BE1122" i="3"/>
  <c r="AW1122" i="3"/>
  <c r="AO1122" i="3"/>
  <c r="AG1122" i="3"/>
  <c r="Y1122" i="3"/>
  <c r="BE1120" i="3"/>
  <c r="AW1120" i="3"/>
  <c r="AO1120" i="3"/>
  <c r="AG1120" i="3"/>
  <c r="Y1120" i="3"/>
  <c r="BE1118" i="3"/>
  <c r="AW1118" i="3"/>
  <c r="AO1118" i="3"/>
  <c r="AG1118" i="3"/>
  <c r="Y1118" i="3"/>
  <c r="BE1116" i="3"/>
  <c r="AW1116" i="3"/>
  <c r="AO1116" i="3"/>
  <c r="AG1116" i="3"/>
  <c r="Y1116" i="3"/>
  <c r="BE1114" i="3"/>
  <c r="AW1114" i="3"/>
  <c r="AO1114" i="3"/>
  <c r="AG1114" i="3"/>
  <c r="Y1114" i="3"/>
  <c r="BE1112" i="3"/>
  <c r="AW1112" i="3"/>
  <c r="AO1112" i="3"/>
  <c r="AG1112" i="3"/>
  <c r="Y1112" i="3"/>
  <c r="BE1110" i="3"/>
  <c r="AW1110" i="3"/>
  <c r="AO1110" i="3"/>
  <c r="AG1110" i="3"/>
  <c r="Y1110" i="3"/>
  <c r="P1103" i="3"/>
  <c r="T1103" i="3"/>
  <c r="X1103" i="3"/>
  <c r="AB1103" i="3"/>
  <c r="AF1103" i="3"/>
  <c r="O1103" i="3"/>
  <c r="BL1103" i="3" s="1"/>
  <c r="U1103" i="3"/>
  <c r="Z1103" i="3"/>
  <c r="AE1103" i="3"/>
  <c r="AJ1103" i="3"/>
  <c r="AN1103" i="3"/>
  <c r="AR1103" i="3"/>
  <c r="AV1103" i="3"/>
  <c r="AZ1103" i="3"/>
  <c r="BD1103" i="3"/>
  <c r="BH1103" i="3"/>
  <c r="Q1103" i="3"/>
  <c r="V1103" i="3"/>
  <c r="AA1103" i="3"/>
  <c r="AG1103" i="3"/>
  <c r="AK1103" i="3"/>
  <c r="AO1103" i="3"/>
  <c r="AS1103" i="3"/>
  <c r="AW1103" i="3"/>
  <c r="BA1103" i="3"/>
  <c r="BE1103" i="3"/>
  <c r="BI1103" i="3"/>
  <c r="BD1102" i="3"/>
  <c r="AS1102" i="3"/>
  <c r="AI1102" i="3"/>
  <c r="X1102" i="3"/>
  <c r="M1102" i="3"/>
  <c r="BC1101" i="3"/>
  <c r="AS1101" i="3"/>
  <c r="AH1101" i="3"/>
  <c r="W1101" i="3"/>
  <c r="M1101" i="3"/>
  <c r="P1099" i="3"/>
  <c r="T1099" i="3"/>
  <c r="X1099" i="3"/>
  <c r="AB1099" i="3"/>
  <c r="AF1099" i="3"/>
  <c r="AJ1099" i="3"/>
  <c r="AN1099" i="3"/>
  <c r="AR1099" i="3"/>
  <c r="AV1099" i="3"/>
  <c r="AZ1099" i="3"/>
  <c r="BD1099" i="3"/>
  <c r="BH1099" i="3"/>
  <c r="O1099" i="3"/>
  <c r="BL1099" i="3" s="1"/>
  <c r="U1099" i="3"/>
  <c r="Z1099" i="3"/>
  <c r="AE1099" i="3"/>
  <c r="AK1099" i="3"/>
  <c r="AP1099" i="3"/>
  <c r="AU1099" i="3"/>
  <c r="BA1099" i="3"/>
  <c r="BF1099" i="3"/>
  <c r="Q1099" i="3"/>
  <c r="V1099" i="3"/>
  <c r="AA1099" i="3"/>
  <c r="AG1099" i="3"/>
  <c r="AL1099" i="3"/>
  <c r="AQ1099" i="3"/>
  <c r="AW1099" i="3"/>
  <c r="BB1099" i="3"/>
  <c r="BG1099" i="3"/>
  <c r="BD1098" i="3"/>
  <c r="AS1098" i="3"/>
  <c r="AI1098" i="3"/>
  <c r="X1098" i="3"/>
  <c r="M1098" i="3"/>
  <c r="BC1097" i="3"/>
  <c r="AS1097" i="3"/>
  <c r="AH1097" i="3"/>
  <c r="W1097" i="3"/>
  <c r="M1097" i="3"/>
  <c r="BE1094" i="3"/>
  <c r="AO1094" i="3"/>
  <c r="Y1094" i="3"/>
  <c r="BC1093" i="3"/>
  <c r="AM1093" i="3"/>
  <c r="W1093" i="3"/>
  <c r="P1092" i="3"/>
  <c r="X1092" i="3"/>
  <c r="AF1092" i="3"/>
  <c r="AN1092" i="3"/>
  <c r="AV1092" i="3"/>
  <c r="BD1092" i="3"/>
  <c r="AT1091" i="3"/>
  <c r="AD1091" i="3"/>
  <c r="N1091" i="3"/>
  <c r="Q1088" i="3"/>
  <c r="Y1088" i="3"/>
  <c r="AG1088" i="3"/>
  <c r="AW1088" i="3"/>
  <c r="P1088" i="3"/>
  <c r="X1088" i="3"/>
  <c r="AF1088" i="3"/>
  <c r="AN1088" i="3"/>
  <c r="AV1088" i="3"/>
  <c r="BD1088" i="3"/>
  <c r="AO1088" i="3"/>
  <c r="BE1088" i="3"/>
  <c r="U1086" i="3"/>
  <c r="AK1086" i="3"/>
  <c r="BA1086" i="3"/>
  <c r="S1086" i="3"/>
  <c r="AI1086" i="3"/>
  <c r="AY1086" i="3"/>
  <c r="AB1086" i="3"/>
  <c r="BH1086" i="3"/>
  <c r="AL1086" i="3"/>
  <c r="AF1086" i="3"/>
  <c r="AH1086" i="3"/>
  <c r="AP1084" i="3"/>
  <c r="M1078" i="3"/>
  <c r="AC1078" i="3"/>
  <c r="AS1078" i="3"/>
  <c r="BI1078" i="3"/>
  <c r="AA1078" i="3"/>
  <c r="AQ1078" i="3"/>
  <c r="BG1078" i="3"/>
  <c r="AR1078" i="3"/>
  <c r="V1078" i="3"/>
  <c r="BB1078" i="3"/>
  <c r="AN1078" i="3"/>
  <c r="X1078" i="3"/>
  <c r="X1074" i="3"/>
  <c r="AN1074" i="3"/>
  <c r="BD1074" i="3"/>
  <c r="AB1074" i="3"/>
  <c r="AR1074" i="3"/>
  <c r="BH1074" i="3"/>
  <c r="AF1074" i="3"/>
  <c r="AV1074" i="3"/>
  <c r="AJ1074" i="3"/>
  <c r="P1074" i="3"/>
  <c r="AA1058" i="3"/>
  <c r="AQ1058" i="3"/>
  <c r="BG1058" i="3"/>
  <c r="S1058" i="3"/>
  <c r="AI1058" i="3"/>
  <c r="N1134" i="3"/>
  <c r="R1134" i="3"/>
  <c r="V1134" i="3"/>
  <c r="Z1134" i="3"/>
  <c r="AD1134" i="3"/>
  <c r="AH1134" i="3"/>
  <c r="AL1134" i="3"/>
  <c r="AP1134" i="3"/>
  <c r="AT1134" i="3"/>
  <c r="AX1134" i="3"/>
  <c r="BB1134" i="3"/>
  <c r="BF1134" i="3"/>
  <c r="O1134" i="3"/>
  <c r="S1134" i="3"/>
  <c r="W1134" i="3"/>
  <c r="AA1134" i="3"/>
  <c r="AE1134" i="3"/>
  <c r="AI1134" i="3"/>
  <c r="AM1134" i="3"/>
  <c r="AQ1134" i="3"/>
  <c r="AU1134" i="3"/>
  <c r="AY1134" i="3"/>
  <c r="BC1134" i="3"/>
  <c r="BG1134" i="3"/>
  <c r="N1132" i="3"/>
  <c r="R1132" i="3"/>
  <c r="V1132" i="3"/>
  <c r="Z1132" i="3"/>
  <c r="AD1132" i="3"/>
  <c r="AH1132" i="3"/>
  <c r="AL1132" i="3"/>
  <c r="AP1132" i="3"/>
  <c r="AT1132" i="3"/>
  <c r="AX1132" i="3"/>
  <c r="BB1132" i="3"/>
  <c r="BF1132" i="3"/>
  <c r="O1132" i="3"/>
  <c r="S1132" i="3"/>
  <c r="W1132" i="3"/>
  <c r="AA1132" i="3"/>
  <c r="AE1132" i="3"/>
  <c r="AI1132" i="3"/>
  <c r="AM1132" i="3"/>
  <c r="AQ1132" i="3"/>
  <c r="AU1132" i="3"/>
  <c r="AY1132" i="3"/>
  <c r="BC1132" i="3"/>
  <c r="BG1132" i="3"/>
  <c r="N1130" i="3"/>
  <c r="R1130" i="3"/>
  <c r="V1130" i="3"/>
  <c r="Z1130" i="3"/>
  <c r="AD1130" i="3"/>
  <c r="AH1130" i="3"/>
  <c r="AL1130" i="3"/>
  <c r="AP1130" i="3"/>
  <c r="AT1130" i="3"/>
  <c r="AX1130" i="3"/>
  <c r="BB1130" i="3"/>
  <c r="BF1130" i="3"/>
  <c r="O1130" i="3"/>
  <c r="S1130" i="3"/>
  <c r="W1130" i="3"/>
  <c r="AA1130" i="3"/>
  <c r="AE1130" i="3"/>
  <c r="AI1130" i="3"/>
  <c r="AM1130" i="3"/>
  <c r="AQ1130" i="3"/>
  <c r="AU1130" i="3"/>
  <c r="AY1130" i="3"/>
  <c r="BC1130" i="3"/>
  <c r="BG1130" i="3"/>
  <c r="N1128" i="3"/>
  <c r="R1128" i="3"/>
  <c r="V1128" i="3"/>
  <c r="Z1128" i="3"/>
  <c r="AD1128" i="3"/>
  <c r="AH1128" i="3"/>
  <c r="AL1128" i="3"/>
  <c r="AP1128" i="3"/>
  <c r="AT1128" i="3"/>
  <c r="AX1128" i="3"/>
  <c r="BB1128" i="3"/>
  <c r="BF1128" i="3"/>
  <c r="O1128" i="3"/>
  <c r="S1128" i="3"/>
  <c r="W1128" i="3"/>
  <c r="AA1128" i="3"/>
  <c r="AE1128" i="3"/>
  <c r="AI1128" i="3"/>
  <c r="AM1128" i="3"/>
  <c r="AQ1128" i="3"/>
  <c r="AU1128" i="3"/>
  <c r="AY1128" i="3"/>
  <c r="BC1128" i="3"/>
  <c r="BG1128" i="3"/>
  <c r="N1126" i="3"/>
  <c r="R1126" i="3"/>
  <c r="V1126" i="3"/>
  <c r="Z1126" i="3"/>
  <c r="AD1126" i="3"/>
  <c r="AH1126" i="3"/>
  <c r="AL1126" i="3"/>
  <c r="AP1126" i="3"/>
  <c r="AT1126" i="3"/>
  <c r="AX1126" i="3"/>
  <c r="BB1126" i="3"/>
  <c r="BF1126" i="3"/>
  <c r="O1126" i="3"/>
  <c r="S1126" i="3"/>
  <c r="W1126" i="3"/>
  <c r="AA1126" i="3"/>
  <c r="AE1126" i="3"/>
  <c r="AI1126" i="3"/>
  <c r="AM1126" i="3"/>
  <c r="AQ1126" i="3"/>
  <c r="AU1126" i="3"/>
  <c r="AY1126" i="3"/>
  <c r="BC1126" i="3"/>
  <c r="BG1126" i="3"/>
  <c r="N1124" i="3"/>
  <c r="R1124" i="3"/>
  <c r="V1124" i="3"/>
  <c r="Z1124" i="3"/>
  <c r="AD1124" i="3"/>
  <c r="AH1124" i="3"/>
  <c r="AL1124" i="3"/>
  <c r="AP1124" i="3"/>
  <c r="AT1124" i="3"/>
  <c r="AX1124" i="3"/>
  <c r="BB1124" i="3"/>
  <c r="BF1124" i="3"/>
  <c r="O1124" i="3"/>
  <c r="S1124" i="3"/>
  <c r="W1124" i="3"/>
  <c r="AA1124" i="3"/>
  <c r="AE1124" i="3"/>
  <c r="AI1124" i="3"/>
  <c r="AM1124" i="3"/>
  <c r="AQ1124" i="3"/>
  <c r="AU1124" i="3"/>
  <c r="AY1124" i="3"/>
  <c r="BC1124" i="3"/>
  <c r="BG1124" i="3"/>
  <c r="N1122" i="3"/>
  <c r="R1122" i="3"/>
  <c r="V1122" i="3"/>
  <c r="Z1122" i="3"/>
  <c r="AD1122" i="3"/>
  <c r="AH1122" i="3"/>
  <c r="AL1122" i="3"/>
  <c r="AP1122" i="3"/>
  <c r="AT1122" i="3"/>
  <c r="AX1122" i="3"/>
  <c r="BB1122" i="3"/>
  <c r="BF1122" i="3"/>
  <c r="O1122" i="3"/>
  <c r="S1122" i="3"/>
  <c r="W1122" i="3"/>
  <c r="AA1122" i="3"/>
  <c r="AE1122" i="3"/>
  <c r="AI1122" i="3"/>
  <c r="AM1122" i="3"/>
  <c r="AQ1122" i="3"/>
  <c r="AU1122" i="3"/>
  <c r="AY1122" i="3"/>
  <c r="BC1122" i="3"/>
  <c r="BG1122" i="3"/>
  <c r="N1120" i="3"/>
  <c r="R1120" i="3"/>
  <c r="V1120" i="3"/>
  <c r="Z1120" i="3"/>
  <c r="AD1120" i="3"/>
  <c r="AH1120" i="3"/>
  <c r="AL1120" i="3"/>
  <c r="AP1120" i="3"/>
  <c r="AT1120" i="3"/>
  <c r="AX1120" i="3"/>
  <c r="BB1120" i="3"/>
  <c r="BF1120" i="3"/>
  <c r="O1120" i="3"/>
  <c r="S1120" i="3"/>
  <c r="W1120" i="3"/>
  <c r="AA1120" i="3"/>
  <c r="AE1120" i="3"/>
  <c r="AI1120" i="3"/>
  <c r="AM1120" i="3"/>
  <c r="AQ1120" i="3"/>
  <c r="AU1120" i="3"/>
  <c r="AY1120" i="3"/>
  <c r="BC1120" i="3"/>
  <c r="BG1120" i="3"/>
  <c r="N1118" i="3"/>
  <c r="R1118" i="3"/>
  <c r="V1118" i="3"/>
  <c r="Z1118" i="3"/>
  <c r="AD1118" i="3"/>
  <c r="AH1118" i="3"/>
  <c r="AL1118" i="3"/>
  <c r="AP1118" i="3"/>
  <c r="AT1118" i="3"/>
  <c r="AX1118" i="3"/>
  <c r="BB1118" i="3"/>
  <c r="BF1118" i="3"/>
  <c r="O1118" i="3"/>
  <c r="S1118" i="3"/>
  <c r="W1118" i="3"/>
  <c r="AA1118" i="3"/>
  <c r="AE1118" i="3"/>
  <c r="AI1118" i="3"/>
  <c r="AM1118" i="3"/>
  <c r="AQ1118" i="3"/>
  <c r="AU1118" i="3"/>
  <c r="AY1118" i="3"/>
  <c r="BC1118" i="3"/>
  <c r="BG1118" i="3"/>
  <c r="N1116" i="3"/>
  <c r="R1116" i="3"/>
  <c r="V1116" i="3"/>
  <c r="Z1116" i="3"/>
  <c r="AD1116" i="3"/>
  <c r="AH1116" i="3"/>
  <c r="AL1116" i="3"/>
  <c r="AP1116" i="3"/>
  <c r="AT1116" i="3"/>
  <c r="AX1116" i="3"/>
  <c r="BB1116" i="3"/>
  <c r="BF1116" i="3"/>
  <c r="O1116" i="3"/>
  <c r="S1116" i="3"/>
  <c r="W1116" i="3"/>
  <c r="AA1116" i="3"/>
  <c r="AE1116" i="3"/>
  <c r="AI1116" i="3"/>
  <c r="AM1116" i="3"/>
  <c r="AQ1116" i="3"/>
  <c r="AU1116" i="3"/>
  <c r="AY1116" i="3"/>
  <c r="BC1116" i="3"/>
  <c r="BG1116" i="3"/>
  <c r="N1114" i="3"/>
  <c r="R1114" i="3"/>
  <c r="V1114" i="3"/>
  <c r="Z1114" i="3"/>
  <c r="AD1114" i="3"/>
  <c r="AH1114" i="3"/>
  <c r="AL1114" i="3"/>
  <c r="AP1114" i="3"/>
  <c r="AT1114" i="3"/>
  <c r="AX1114" i="3"/>
  <c r="BB1114" i="3"/>
  <c r="BF1114" i="3"/>
  <c r="O1114" i="3"/>
  <c r="S1114" i="3"/>
  <c r="W1114" i="3"/>
  <c r="AA1114" i="3"/>
  <c r="AE1114" i="3"/>
  <c r="AI1114" i="3"/>
  <c r="AM1114" i="3"/>
  <c r="AQ1114" i="3"/>
  <c r="AU1114" i="3"/>
  <c r="AY1114" i="3"/>
  <c r="BC1114" i="3"/>
  <c r="BG1114" i="3"/>
  <c r="N1112" i="3"/>
  <c r="R1112" i="3"/>
  <c r="V1112" i="3"/>
  <c r="Z1112" i="3"/>
  <c r="AD1112" i="3"/>
  <c r="AH1112" i="3"/>
  <c r="AL1112" i="3"/>
  <c r="AP1112" i="3"/>
  <c r="AT1112" i="3"/>
  <c r="AX1112" i="3"/>
  <c r="BB1112" i="3"/>
  <c r="BF1112" i="3"/>
  <c r="O1112" i="3"/>
  <c r="S1112" i="3"/>
  <c r="W1112" i="3"/>
  <c r="AA1112" i="3"/>
  <c r="AE1112" i="3"/>
  <c r="AI1112" i="3"/>
  <c r="AM1112" i="3"/>
  <c r="AQ1112" i="3"/>
  <c r="AU1112" i="3"/>
  <c r="AY1112" i="3"/>
  <c r="BC1112" i="3"/>
  <c r="BG1112" i="3"/>
  <c r="N1110" i="3"/>
  <c r="R1110" i="3"/>
  <c r="V1110" i="3"/>
  <c r="Z1110" i="3"/>
  <c r="AD1110" i="3"/>
  <c r="AH1110" i="3"/>
  <c r="AL1110" i="3"/>
  <c r="AP1110" i="3"/>
  <c r="AT1110" i="3"/>
  <c r="AX1110" i="3"/>
  <c r="BB1110" i="3"/>
  <c r="BF1110" i="3"/>
  <c r="O1110" i="3"/>
  <c r="S1110" i="3"/>
  <c r="W1110" i="3"/>
  <c r="AA1110" i="3"/>
  <c r="AE1110" i="3"/>
  <c r="AI1110" i="3"/>
  <c r="AM1110" i="3"/>
  <c r="AQ1110" i="3"/>
  <c r="AU1110" i="3"/>
  <c r="AY1110" i="3"/>
  <c r="BC1110" i="3"/>
  <c r="BG1110" i="3"/>
  <c r="N1108" i="3"/>
  <c r="R1108" i="3"/>
  <c r="V1108" i="3"/>
  <c r="Z1108" i="3"/>
  <c r="AD1108" i="3"/>
  <c r="AH1108" i="3"/>
  <c r="AL1108" i="3"/>
  <c r="AP1108" i="3"/>
  <c r="AT1108" i="3"/>
  <c r="AX1108" i="3"/>
  <c r="BB1108" i="3"/>
  <c r="BF1108" i="3"/>
  <c r="O1108" i="3"/>
  <c r="S1108" i="3"/>
  <c r="W1108" i="3"/>
  <c r="AA1108" i="3"/>
  <c r="AE1108" i="3"/>
  <c r="AI1108" i="3"/>
  <c r="AM1108" i="3"/>
  <c r="AQ1108" i="3"/>
  <c r="AU1108" i="3"/>
  <c r="AY1108" i="3"/>
  <c r="BC1108" i="3"/>
  <c r="BG1108" i="3"/>
  <c r="N1106" i="3"/>
  <c r="R1106" i="3"/>
  <c r="V1106" i="3"/>
  <c r="Z1106" i="3"/>
  <c r="AD1106" i="3"/>
  <c r="AH1106" i="3"/>
  <c r="AL1106" i="3"/>
  <c r="AP1106" i="3"/>
  <c r="AT1106" i="3"/>
  <c r="AX1106" i="3"/>
  <c r="BB1106" i="3"/>
  <c r="BF1106" i="3"/>
  <c r="O1106" i="3"/>
  <c r="S1106" i="3"/>
  <c r="W1106" i="3"/>
  <c r="AA1106" i="3"/>
  <c r="AE1106" i="3"/>
  <c r="AI1106" i="3"/>
  <c r="AM1106" i="3"/>
  <c r="AQ1106" i="3"/>
  <c r="AU1106" i="3"/>
  <c r="AY1106" i="3"/>
  <c r="BC1106" i="3"/>
  <c r="BG1106" i="3"/>
  <c r="N1104" i="3"/>
  <c r="R1104" i="3"/>
  <c r="V1104" i="3"/>
  <c r="Z1104" i="3"/>
  <c r="AD1104" i="3"/>
  <c r="AH1104" i="3"/>
  <c r="AL1104" i="3"/>
  <c r="AP1104" i="3"/>
  <c r="AT1104" i="3"/>
  <c r="AX1104" i="3"/>
  <c r="BB1104" i="3"/>
  <c r="BF1104" i="3"/>
  <c r="O1104" i="3"/>
  <c r="S1104" i="3"/>
  <c r="W1104" i="3"/>
  <c r="AA1104" i="3"/>
  <c r="AE1104" i="3"/>
  <c r="AI1104" i="3"/>
  <c r="AM1104" i="3"/>
  <c r="AQ1104" i="3"/>
  <c r="AU1104" i="3"/>
  <c r="AY1104" i="3"/>
  <c r="BC1104" i="3"/>
  <c r="BG1104" i="3"/>
  <c r="BG1103" i="3"/>
  <c r="AY1103" i="3"/>
  <c r="AQ1103" i="3"/>
  <c r="AI1103" i="3"/>
  <c r="Y1103" i="3"/>
  <c r="N1103" i="3"/>
  <c r="BJ1103" i="3" s="1"/>
  <c r="BC1102" i="3"/>
  <c r="AR1102" i="3"/>
  <c r="AG1102" i="3"/>
  <c r="W1102" i="3"/>
  <c r="AY1101" i="3"/>
  <c r="AO1101" i="3"/>
  <c r="AD1101" i="3"/>
  <c r="S1101" i="3"/>
  <c r="BM1101" i="3" s="1"/>
  <c r="N1100" i="3"/>
  <c r="BJ1100" i="3" s="1"/>
  <c r="R1100" i="3"/>
  <c r="V1100" i="3"/>
  <c r="Z1100" i="3"/>
  <c r="AD1100" i="3"/>
  <c r="AH1100" i="3"/>
  <c r="AL1100" i="3"/>
  <c r="AP1100" i="3"/>
  <c r="AT1100" i="3"/>
  <c r="AX1100" i="3"/>
  <c r="BB1100" i="3"/>
  <c r="BF1100" i="3"/>
  <c r="O1100" i="3"/>
  <c r="BL1100" i="3" s="1"/>
  <c r="T1100" i="3"/>
  <c r="Y1100" i="3"/>
  <c r="AE1100" i="3"/>
  <c r="AJ1100" i="3"/>
  <c r="AO1100" i="3"/>
  <c r="AU1100" i="3"/>
  <c r="AZ1100" i="3"/>
  <c r="BE1100" i="3"/>
  <c r="P1100" i="3"/>
  <c r="U1100" i="3"/>
  <c r="AA1100" i="3"/>
  <c r="AF1100" i="3"/>
  <c r="AK1100" i="3"/>
  <c r="AQ1100" i="3"/>
  <c r="AV1100" i="3"/>
  <c r="BA1100" i="3"/>
  <c r="BG1100" i="3"/>
  <c r="BE1099" i="3"/>
  <c r="AT1099" i="3"/>
  <c r="AI1099" i="3"/>
  <c r="Y1099" i="3"/>
  <c r="N1099" i="3"/>
  <c r="BJ1099" i="3" s="1"/>
  <c r="BC1098" i="3"/>
  <c r="AR1098" i="3"/>
  <c r="AG1098" i="3"/>
  <c r="W1098" i="3"/>
  <c r="AY1097" i="3"/>
  <c r="AO1097" i="3"/>
  <c r="AD1097" i="3"/>
  <c r="S1097" i="3"/>
  <c r="BM1097" i="3" s="1"/>
  <c r="N1096" i="3"/>
  <c r="R1096" i="3"/>
  <c r="V1096" i="3"/>
  <c r="Z1096" i="3"/>
  <c r="AD1096" i="3"/>
  <c r="AH1096" i="3"/>
  <c r="AL1096" i="3"/>
  <c r="AP1096" i="3"/>
  <c r="AT1096" i="3"/>
  <c r="AX1096" i="3"/>
  <c r="BB1096" i="3"/>
  <c r="BF1096" i="3"/>
  <c r="O1096" i="3"/>
  <c r="T1096" i="3"/>
  <c r="Y1096" i="3"/>
  <c r="AE1096" i="3"/>
  <c r="AJ1096" i="3"/>
  <c r="AO1096" i="3"/>
  <c r="AU1096" i="3"/>
  <c r="AZ1096" i="3"/>
  <c r="BE1096" i="3"/>
  <c r="P1096" i="3"/>
  <c r="U1096" i="3"/>
  <c r="AA1096" i="3"/>
  <c r="AF1096" i="3"/>
  <c r="AK1096" i="3"/>
  <c r="AQ1096" i="3"/>
  <c r="AV1096" i="3"/>
  <c r="BA1096" i="3"/>
  <c r="BG1096" i="3"/>
  <c r="Q1095" i="3"/>
  <c r="V1095" i="3"/>
  <c r="AA1095" i="3"/>
  <c r="AG1095" i="3"/>
  <c r="AL1095" i="3"/>
  <c r="AQ1095" i="3"/>
  <c r="AW1095" i="3"/>
  <c r="BB1095" i="3"/>
  <c r="BG1095" i="3"/>
  <c r="AZ1094" i="3"/>
  <c r="AJ1094" i="3"/>
  <c r="T1094" i="3"/>
  <c r="BB1093" i="3"/>
  <c r="AL1093" i="3"/>
  <c r="V1093" i="3"/>
  <c r="BE1092" i="3"/>
  <c r="AO1092" i="3"/>
  <c r="Y1092" i="3"/>
  <c r="BC1091" i="3"/>
  <c r="AM1091" i="3"/>
  <c r="W1091" i="3"/>
  <c r="P1090" i="3"/>
  <c r="X1090" i="3"/>
  <c r="AF1090" i="3"/>
  <c r="AN1090" i="3"/>
  <c r="AV1090" i="3"/>
  <c r="BD1090" i="3"/>
  <c r="V1089" i="3"/>
  <c r="S1089" i="3"/>
  <c r="AA1089" i="3"/>
  <c r="AI1089" i="3"/>
  <c r="AQ1089" i="3"/>
  <c r="AY1089" i="3"/>
  <c r="BG1089" i="3"/>
  <c r="N1089" i="3"/>
  <c r="AD1089" i="3"/>
  <c r="AJ1088" i="3"/>
  <c r="R1087" i="3"/>
  <c r="Z1087" i="3"/>
  <c r="AH1087" i="3"/>
  <c r="AP1087" i="3"/>
  <c r="AX1087" i="3"/>
  <c r="BD1087" i="3"/>
  <c r="BI1087" i="3"/>
  <c r="AB1087" i="3"/>
  <c r="AR1087" i="3"/>
  <c r="BE1087" i="3"/>
  <c r="T1087" i="3"/>
  <c r="AZ1087" i="3"/>
  <c r="N1087" i="3"/>
  <c r="AD1087" i="3"/>
  <c r="AT1087" i="3"/>
  <c r="BF1087" i="3"/>
  <c r="AJ1087" i="3"/>
  <c r="Z1084" i="3"/>
  <c r="T1074" i="3"/>
  <c r="AH1073" i="3"/>
  <c r="P1062" i="3"/>
  <c r="T1062" i="3"/>
  <c r="BM1062" i="3" s="1"/>
  <c r="X1062" i="3"/>
  <c r="AB1062" i="3"/>
  <c r="AF1062" i="3"/>
  <c r="AJ1062" i="3"/>
  <c r="AN1062" i="3"/>
  <c r="AR1062" i="3"/>
  <c r="AV1062" i="3"/>
  <c r="AZ1062" i="3"/>
  <c r="BD1062" i="3"/>
  <c r="BH1062" i="3"/>
  <c r="N1062" i="3"/>
  <c r="R1062" i="3"/>
  <c r="V1062" i="3"/>
  <c r="Z1062" i="3"/>
  <c r="AD1062" i="3"/>
  <c r="AH1062" i="3"/>
  <c r="AL1062" i="3"/>
  <c r="AP1062" i="3"/>
  <c r="AT1062" i="3"/>
  <c r="AX1062" i="3"/>
  <c r="BB1062" i="3"/>
  <c r="BF1062" i="3"/>
  <c r="M1062" i="3"/>
  <c r="U1062" i="3"/>
  <c r="AC1062" i="3"/>
  <c r="AK1062" i="3"/>
  <c r="AS1062" i="3"/>
  <c r="BA1062" i="3"/>
  <c r="BI1062" i="3"/>
  <c r="O1062" i="3"/>
  <c r="W1062" i="3"/>
  <c r="AE1062" i="3"/>
  <c r="AM1062" i="3"/>
  <c r="AU1062" i="3"/>
  <c r="BC1062" i="3"/>
  <c r="Q1062" i="3"/>
  <c r="Y1062" i="3"/>
  <c r="AG1062" i="3"/>
  <c r="AO1062" i="3"/>
  <c r="AW1062" i="3"/>
  <c r="BE1062" i="3"/>
  <c r="AA1062" i="3"/>
  <c r="BG1062" i="3"/>
  <c r="AI1062" i="3"/>
  <c r="AQ1062" i="3"/>
  <c r="AY1062" i="3"/>
  <c r="AY1058" i="3"/>
  <c r="P1095" i="3"/>
  <c r="BK1095" i="3" s="1"/>
  <c r="T1095" i="3"/>
  <c r="BM1095" i="3" s="1"/>
  <c r="X1095" i="3"/>
  <c r="AB1095" i="3"/>
  <c r="AF1095" i="3"/>
  <c r="AJ1095" i="3"/>
  <c r="AN1095" i="3"/>
  <c r="AR1095" i="3"/>
  <c r="AV1095" i="3"/>
  <c r="AZ1095" i="3"/>
  <c r="BD1095" i="3"/>
  <c r="BH1095" i="3"/>
  <c r="N1094" i="3"/>
  <c r="R1094" i="3"/>
  <c r="V1094" i="3"/>
  <c r="Z1094" i="3"/>
  <c r="AD1094" i="3"/>
  <c r="AH1094" i="3"/>
  <c r="AL1094" i="3"/>
  <c r="AP1094" i="3"/>
  <c r="AT1094" i="3"/>
  <c r="AX1094" i="3"/>
  <c r="BB1094" i="3"/>
  <c r="BF1094" i="3"/>
  <c r="O1094" i="3"/>
  <c r="S1094" i="3"/>
  <c r="W1094" i="3"/>
  <c r="AA1094" i="3"/>
  <c r="AE1094" i="3"/>
  <c r="AI1094" i="3"/>
  <c r="AM1094" i="3"/>
  <c r="AQ1094" i="3"/>
  <c r="AU1094" i="3"/>
  <c r="AY1094" i="3"/>
  <c r="BC1094" i="3"/>
  <c r="BG1094" i="3"/>
  <c r="P1093" i="3"/>
  <c r="T1093" i="3"/>
  <c r="X1093" i="3"/>
  <c r="AB1093" i="3"/>
  <c r="AF1093" i="3"/>
  <c r="AJ1093" i="3"/>
  <c r="AN1093" i="3"/>
  <c r="AR1093" i="3"/>
  <c r="AV1093" i="3"/>
  <c r="AZ1093" i="3"/>
  <c r="BD1093" i="3"/>
  <c r="BH1093" i="3"/>
  <c r="M1093" i="3"/>
  <c r="Q1093" i="3"/>
  <c r="BJ1093" i="3" s="1"/>
  <c r="U1093" i="3"/>
  <c r="Y1093" i="3"/>
  <c r="AC1093" i="3"/>
  <c r="AG1093" i="3"/>
  <c r="AK1093" i="3"/>
  <c r="AO1093" i="3"/>
  <c r="AS1093" i="3"/>
  <c r="AW1093" i="3"/>
  <c r="BA1093" i="3"/>
  <c r="BE1093" i="3"/>
  <c r="BI1093" i="3"/>
  <c r="N1092" i="3"/>
  <c r="R1092" i="3"/>
  <c r="V1092" i="3"/>
  <c r="Z1092" i="3"/>
  <c r="AD1092" i="3"/>
  <c r="AH1092" i="3"/>
  <c r="AL1092" i="3"/>
  <c r="AP1092" i="3"/>
  <c r="AT1092" i="3"/>
  <c r="AX1092" i="3"/>
  <c r="BB1092" i="3"/>
  <c r="BF1092" i="3"/>
  <c r="O1092" i="3"/>
  <c r="S1092" i="3"/>
  <c r="W1092" i="3"/>
  <c r="AA1092" i="3"/>
  <c r="AE1092" i="3"/>
  <c r="AI1092" i="3"/>
  <c r="AM1092" i="3"/>
  <c r="AQ1092" i="3"/>
  <c r="AU1092" i="3"/>
  <c r="AY1092" i="3"/>
  <c r="BC1092" i="3"/>
  <c r="BG1092" i="3"/>
  <c r="P1091" i="3"/>
  <c r="T1091" i="3"/>
  <c r="X1091" i="3"/>
  <c r="AB1091" i="3"/>
  <c r="AF1091" i="3"/>
  <c r="AJ1091" i="3"/>
  <c r="AN1091" i="3"/>
  <c r="AR1091" i="3"/>
  <c r="AV1091" i="3"/>
  <c r="AZ1091" i="3"/>
  <c r="BD1091" i="3"/>
  <c r="BH1091" i="3"/>
  <c r="M1091" i="3"/>
  <c r="Q1091" i="3"/>
  <c r="U1091" i="3"/>
  <c r="Y1091" i="3"/>
  <c r="AC1091" i="3"/>
  <c r="AG1091" i="3"/>
  <c r="AK1091" i="3"/>
  <c r="AO1091" i="3"/>
  <c r="AS1091" i="3"/>
  <c r="BL1091" i="3" s="1"/>
  <c r="AW1091" i="3"/>
  <c r="BA1091" i="3"/>
  <c r="BE1091" i="3"/>
  <c r="BI1091" i="3"/>
  <c r="N1090" i="3"/>
  <c r="R1090" i="3"/>
  <c r="V1090" i="3"/>
  <c r="Z1090" i="3"/>
  <c r="AD1090" i="3"/>
  <c r="AH1090" i="3"/>
  <c r="AL1090" i="3"/>
  <c r="AP1090" i="3"/>
  <c r="AT1090" i="3"/>
  <c r="AX1090" i="3"/>
  <c r="BB1090" i="3"/>
  <c r="BF1090" i="3"/>
  <c r="O1090" i="3"/>
  <c r="S1090" i="3"/>
  <c r="W1090" i="3"/>
  <c r="AA1090" i="3"/>
  <c r="AE1090" i="3"/>
  <c r="AI1090" i="3"/>
  <c r="AM1090" i="3"/>
  <c r="AQ1090" i="3"/>
  <c r="AU1090" i="3"/>
  <c r="AY1090" i="3"/>
  <c r="BC1090" i="3"/>
  <c r="BG1090" i="3"/>
  <c r="P1089" i="3"/>
  <c r="T1089" i="3"/>
  <c r="X1089" i="3"/>
  <c r="AB1089" i="3"/>
  <c r="AF1089" i="3"/>
  <c r="AJ1089" i="3"/>
  <c r="AN1089" i="3"/>
  <c r="AR1089" i="3"/>
  <c r="AV1089" i="3"/>
  <c r="AZ1089" i="3"/>
  <c r="BD1089" i="3"/>
  <c r="BH1089" i="3"/>
  <c r="M1089" i="3"/>
  <c r="Q1089" i="3"/>
  <c r="U1089" i="3"/>
  <c r="Y1089" i="3"/>
  <c r="AC1089" i="3"/>
  <c r="AG1089" i="3"/>
  <c r="AK1089" i="3"/>
  <c r="AO1089" i="3"/>
  <c r="AS1089" i="3"/>
  <c r="AW1089" i="3"/>
  <c r="BA1089" i="3"/>
  <c r="BE1089" i="3"/>
  <c r="BI1089" i="3"/>
  <c r="N1088" i="3"/>
  <c r="R1088" i="3"/>
  <c r="V1088" i="3"/>
  <c r="Z1088" i="3"/>
  <c r="AD1088" i="3"/>
  <c r="AH1088" i="3"/>
  <c r="AL1088" i="3"/>
  <c r="AP1088" i="3"/>
  <c r="AT1088" i="3"/>
  <c r="AX1088" i="3"/>
  <c r="BB1088" i="3"/>
  <c r="BF1088" i="3"/>
  <c r="O1088" i="3"/>
  <c r="S1088" i="3"/>
  <c r="W1088" i="3"/>
  <c r="AA1088" i="3"/>
  <c r="AE1088" i="3"/>
  <c r="AI1088" i="3"/>
  <c r="AM1088" i="3"/>
  <c r="AQ1088" i="3"/>
  <c r="AU1088" i="3"/>
  <c r="AY1088" i="3"/>
  <c r="BC1088" i="3"/>
  <c r="BG1088" i="3"/>
  <c r="L1086" i="3"/>
  <c r="Q1086" i="3" s="1"/>
  <c r="L1084" i="3"/>
  <c r="BF1084" i="3" s="1"/>
  <c r="L1082" i="3"/>
  <c r="L1080" i="3"/>
  <c r="M1080" i="3" s="1"/>
  <c r="L1078" i="3"/>
  <c r="Y1078" i="3" s="1"/>
  <c r="T1076" i="3"/>
  <c r="AB1076" i="3"/>
  <c r="AJ1076" i="3"/>
  <c r="AR1076" i="3"/>
  <c r="AZ1076" i="3"/>
  <c r="BH1076" i="3"/>
  <c r="V1076" i="3"/>
  <c r="AD1076" i="3"/>
  <c r="AL1076" i="3"/>
  <c r="AT1076" i="3"/>
  <c r="BB1076" i="3"/>
  <c r="O1075" i="3"/>
  <c r="S1075" i="3"/>
  <c r="W1075" i="3"/>
  <c r="AA1075" i="3"/>
  <c r="AE1075" i="3"/>
  <c r="AI1075" i="3"/>
  <c r="AM1075" i="3"/>
  <c r="AQ1075" i="3"/>
  <c r="AU1075" i="3"/>
  <c r="AY1075" i="3"/>
  <c r="BC1075" i="3"/>
  <c r="BG1075" i="3"/>
  <c r="P1075" i="3"/>
  <c r="T1075" i="3"/>
  <c r="X1075" i="3"/>
  <c r="AB1075" i="3"/>
  <c r="AF1075" i="3"/>
  <c r="AJ1075" i="3"/>
  <c r="AN1075" i="3"/>
  <c r="AR1075" i="3"/>
  <c r="AV1075" i="3"/>
  <c r="AZ1075" i="3"/>
  <c r="BD1075" i="3"/>
  <c r="BH1075" i="3"/>
  <c r="M1075" i="3"/>
  <c r="Q1075" i="3"/>
  <c r="U1075" i="3"/>
  <c r="Y1075" i="3"/>
  <c r="AC1075" i="3"/>
  <c r="AG1075" i="3"/>
  <c r="AK1075" i="3"/>
  <c r="AO1075" i="3"/>
  <c r="AS1075" i="3"/>
  <c r="AW1075" i="3"/>
  <c r="BA1075" i="3"/>
  <c r="BE1075" i="3"/>
  <c r="BI1075" i="3"/>
  <c r="Z1075" i="3"/>
  <c r="AP1075" i="3"/>
  <c r="BF1075" i="3"/>
  <c r="N1075" i="3"/>
  <c r="AD1075" i="3"/>
  <c r="AT1075" i="3"/>
  <c r="X1072" i="3"/>
  <c r="AN1072" i="3"/>
  <c r="BD1072" i="3"/>
  <c r="AB1072" i="3"/>
  <c r="AR1072" i="3"/>
  <c r="BH1072" i="3"/>
  <c r="P1066" i="3"/>
  <c r="T1066" i="3"/>
  <c r="BM1066" i="3" s="1"/>
  <c r="X1066" i="3"/>
  <c r="AB1066" i="3"/>
  <c r="AF1066" i="3"/>
  <c r="AJ1066" i="3"/>
  <c r="AN1066" i="3"/>
  <c r="AR1066" i="3"/>
  <c r="AV1066" i="3"/>
  <c r="AZ1066" i="3"/>
  <c r="BD1066" i="3"/>
  <c r="BH1066" i="3"/>
  <c r="N1066" i="3"/>
  <c r="R1066" i="3"/>
  <c r="V1066" i="3"/>
  <c r="Z1066" i="3"/>
  <c r="AD1066" i="3"/>
  <c r="AH1066" i="3"/>
  <c r="AL1066" i="3"/>
  <c r="AP1066" i="3"/>
  <c r="AT1066" i="3"/>
  <c r="AX1066" i="3"/>
  <c r="BB1066" i="3"/>
  <c r="BF1066" i="3"/>
  <c r="M1066" i="3"/>
  <c r="U1066" i="3"/>
  <c r="AC1066" i="3"/>
  <c r="AK1066" i="3"/>
  <c r="AS1066" i="3"/>
  <c r="BA1066" i="3"/>
  <c r="BI1066" i="3"/>
  <c r="O1066" i="3"/>
  <c r="W1066" i="3"/>
  <c r="AE1066" i="3"/>
  <c r="AM1066" i="3"/>
  <c r="AU1066" i="3"/>
  <c r="BC1066" i="3"/>
  <c r="Q1066" i="3"/>
  <c r="Y1066" i="3"/>
  <c r="AG1066" i="3"/>
  <c r="AO1066" i="3"/>
  <c r="AW1066" i="3"/>
  <c r="BE1066" i="3"/>
  <c r="AA1066" i="3"/>
  <c r="BG1066" i="3"/>
  <c r="AI1066" i="3"/>
  <c r="N1065" i="3"/>
  <c r="R1065" i="3"/>
  <c r="V1065" i="3"/>
  <c r="Z1065" i="3"/>
  <c r="AD1065" i="3"/>
  <c r="AH1065" i="3"/>
  <c r="AL1065" i="3"/>
  <c r="AP1065" i="3"/>
  <c r="AT1065" i="3"/>
  <c r="AX1065" i="3"/>
  <c r="BB1065" i="3"/>
  <c r="BF1065" i="3"/>
  <c r="P1065" i="3"/>
  <c r="T1065" i="3"/>
  <c r="X1065" i="3"/>
  <c r="AB1065" i="3"/>
  <c r="AF1065" i="3"/>
  <c r="AJ1065" i="3"/>
  <c r="AN1065" i="3"/>
  <c r="AR1065" i="3"/>
  <c r="AV1065" i="3"/>
  <c r="AZ1065" i="3"/>
  <c r="BD1065" i="3"/>
  <c r="BH1065" i="3"/>
  <c r="Q1065" i="3"/>
  <c r="Y1065" i="3"/>
  <c r="AG1065" i="3"/>
  <c r="AO1065" i="3"/>
  <c r="AW1065" i="3"/>
  <c r="BE1065" i="3"/>
  <c r="S1065" i="3"/>
  <c r="AA1065" i="3"/>
  <c r="AI1065" i="3"/>
  <c r="AQ1065" i="3"/>
  <c r="AY1065" i="3"/>
  <c r="BG1065" i="3"/>
  <c r="M1065" i="3"/>
  <c r="U1065" i="3"/>
  <c r="AC1065" i="3"/>
  <c r="AK1065" i="3"/>
  <c r="AS1065" i="3"/>
  <c r="BA1065" i="3"/>
  <c r="BI1065" i="3"/>
  <c r="AM1065" i="3"/>
  <c r="O1065" i="3"/>
  <c r="AU1065" i="3"/>
  <c r="N1053" i="3"/>
  <c r="R1053" i="3"/>
  <c r="V1053" i="3"/>
  <c r="Z1053" i="3"/>
  <c r="AD1053" i="3"/>
  <c r="AH1053" i="3"/>
  <c r="AL1053" i="3"/>
  <c r="AP1053" i="3"/>
  <c r="AT1053" i="3"/>
  <c r="AX1053" i="3"/>
  <c r="BB1053" i="3"/>
  <c r="BF1053" i="3"/>
  <c r="O1053" i="3"/>
  <c r="S1053" i="3"/>
  <c r="W1053" i="3"/>
  <c r="AA1053" i="3"/>
  <c r="AE1053" i="3"/>
  <c r="AI1053" i="3"/>
  <c r="AM1053" i="3"/>
  <c r="AQ1053" i="3"/>
  <c r="AU1053" i="3"/>
  <c r="AY1053" i="3"/>
  <c r="BC1053" i="3"/>
  <c r="BG1053" i="3"/>
  <c r="P1053" i="3"/>
  <c r="T1053" i="3"/>
  <c r="X1053" i="3"/>
  <c r="AB1053" i="3"/>
  <c r="AF1053" i="3"/>
  <c r="AJ1053" i="3"/>
  <c r="AN1053" i="3"/>
  <c r="AR1053" i="3"/>
  <c r="AV1053" i="3"/>
  <c r="AZ1053" i="3"/>
  <c r="BD1053" i="3"/>
  <c r="BH1053" i="3"/>
  <c r="Y1053" i="3"/>
  <c r="AO1053" i="3"/>
  <c r="BE1053" i="3"/>
  <c r="M1053" i="3"/>
  <c r="AC1053" i="3"/>
  <c r="AS1053" i="3"/>
  <c r="BI1053" i="3"/>
  <c r="Q1053" i="3"/>
  <c r="AG1053" i="3"/>
  <c r="AW1053" i="3"/>
  <c r="U1053" i="3"/>
  <c r="N1061" i="3"/>
  <c r="R1061" i="3"/>
  <c r="V1061" i="3"/>
  <c r="Z1061" i="3"/>
  <c r="AD1061" i="3"/>
  <c r="AH1061" i="3"/>
  <c r="AL1061" i="3"/>
  <c r="AP1061" i="3"/>
  <c r="AT1061" i="3"/>
  <c r="AX1061" i="3"/>
  <c r="BB1061" i="3"/>
  <c r="BF1061" i="3"/>
  <c r="P1061" i="3"/>
  <c r="T1061" i="3"/>
  <c r="X1061" i="3"/>
  <c r="AB1061" i="3"/>
  <c r="AF1061" i="3"/>
  <c r="AJ1061" i="3"/>
  <c r="AN1061" i="3"/>
  <c r="AR1061" i="3"/>
  <c r="AV1061" i="3"/>
  <c r="AZ1061" i="3"/>
  <c r="BD1061" i="3"/>
  <c r="BH1061" i="3"/>
  <c r="Q1061" i="3"/>
  <c r="Y1061" i="3"/>
  <c r="AG1061" i="3"/>
  <c r="AO1061" i="3"/>
  <c r="AW1061" i="3"/>
  <c r="BE1061" i="3"/>
  <c r="S1061" i="3"/>
  <c r="AA1061" i="3"/>
  <c r="AI1061" i="3"/>
  <c r="AQ1061" i="3"/>
  <c r="AY1061" i="3"/>
  <c r="BG1061" i="3"/>
  <c r="M1061" i="3"/>
  <c r="U1061" i="3"/>
  <c r="AC1061" i="3"/>
  <c r="AK1061" i="3"/>
  <c r="AS1061" i="3"/>
  <c r="BA1061" i="3"/>
  <c r="BI1061" i="3"/>
  <c r="AM1061" i="3"/>
  <c r="O1061" i="3"/>
  <c r="AU1061" i="3"/>
  <c r="AA1056" i="3"/>
  <c r="AQ1056" i="3"/>
  <c r="BG1056" i="3"/>
  <c r="AY1056" i="3"/>
  <c r="N1052" i="3"/>
  <c r="R1052" i="3"/>
  <c r="V1052" i="3"/>
  <c r="Z1052" i="3"/>
  <c r="AD1052" i="3"/>
  <c r="AH1052" i="3"/>
  <c r="AL1052" i="3"/>
  <c r="AP1052" i="3"/>
  <c r="AT1052" i="3"/>
  <c r="AX1052" i="3"/>
  <c r="BB1052" i="3"/>
  <c r="BF1052" i="3"/>
  <c r="O1052" i="3"/>
  <c r="T1052" i="3"/>
  <c r="Y1052" i="3"/>
  <c r="AE1052" i="3"/>
  <c r="AJ1052" i="3"/>
  <c r="AO1052" i="3"/>
  <c r="AU1052" i="3"/>
  <c r="AZ1052" i="3"/>
  <c r="BE1052" i="3"/>
  <c r="P1052" i="3"/>
  <c r="U1052" i="3"/>
  <c r="AA1052" i="3"/>
  <c r="AF1052" i="3"/>
  <c r="AK1052" i="3"/>
  <c r="AQ1052" i="3"/>
  <c r="AV1052" i="3"/>
  <c r="BA1052" i="3"/>
  <c r="BG1052" i="3"/>
  <c r="Q1052" i="3"/>
  <c r="W1052" i="3"/>
  <c r="AB1052" i="3"/>
  <c r="AG1052" i="3"/>
  <c r="AM1052" i="3"/>
  <c r="AR1052" i="3"/>
  <c r="AW1052" i="3"/>
  <c r="BC1052" i="3"/>
  <c r="BH1052" i="3"/>
  <c r="AC1052" i="3"/>
  <c r="AY1052" i="3"/>
  <c r="M1052" i="3"/>
  <c r="AI1052" i="3"/>
  <c r="BD1052" i="3"/>
  <c r="S1052" i="3"/>
  <c r="AN1052" i="3"/>
  <c r="BI1052" i="3"/>
  <c r="X1052" i="3"/>
  <c r="BF1095" i="3"/>
  <c r="BA1095" i="3"/>
  <c r="AU1095" i="3"/>
  <c r="AP1095" i="3"/>
  <c r="AK1095" i="3"/>
  <c r="AE1095" i="3"/>
  <c r="Z1095" i="3"/>
  <c r="U1095" i="3"/>
  <c r="O1095" i="3"/>
  <c r="BI1094" i="3"/>
  <c r="BA1094" i="3"/>
  <c r="AS1094" i="3"/>
  <c r="AK1094" i="3"/>
  <c r="AC1094" i="3"/>
  <c r="U1094" i="3"/>
  <c r="M1094" i="3"/>
  <c r="BF1093" i="3"/>
  <c r="AX1093" i="3"/>
  <c r="AP1093" i="3"/>
  <c r="AH1093" i="3"/>
  <c r="Z1093" i="3"/>
  <c r="R1093" i="3"/>
  <c r="BL1093" i="3" s="1"/>
  <c r="BI1092" i="3"/>
  <c r="BA1092" i="3"/>
  <c r="AS1092" i="3"/>
  <c r="AK1092" i="3"/>
  <c r="AC1092" i="3"/>
  <c r="U1092" i="3"/>
  <c r="M1092" i="3"/>
  <c r="BF1091" i="3"/>
  <c r="AX1091" i="3"/>
  <c r="AP1091" i="3"/>
  <c r="AH1091" i="3"/>
  <c r="Z1091" i="3"/>
  <c r="R1091" i="3"/>
  <c r="BI1090" i="3"/>
  <c r="BA1090" i="3"/>
  <c r="AS1090" i="3"/>
  <c r="AK1090" i="3"/>
  <c r="AC1090" i="3"/>
  <c r="U1090" i="3"/>
  <c r="M1090" i="3"/>
  <c r="BF1089" i="3"/>
  <c r="AX1089" i="3"/>
  <c r="AP1089" i="3"/>
  <c r="AH1089" i="3"/>
  <c r="Z1089" i="3"/>
  <c r="R1089" i="3"/>
  <c r="BL1089" i="3" s="1"/>
  <c r="BI1088" i="3"/>
  <c r="BA1088" i="3"/>
  <c r="AS1088" i="3"/>
  <c r="AK1088" i="3"/>
  <c r="AC1088" i="3"/>
  <c r="U1088" i="3"/>
  <c r="M1088" i="3"/>
  <c r="AV1076" i="3"/>
  <c r="AF1076" i="3"/>
  <c r="P1076" i="3"/>
  <c r="BB1075" i="3"/>
  <c r="V1075" i="3"/>
  <c r="AV1072" i="3"/>
  <c r="P1072" i="3"/>
  <c r="P1070" i="3"/>
  <c r="T1070" i="3"/>
  <c r="BM1070" i="3" s="1"/>
  <c r="X1070" i="3"/>
  <c r="AB1070" i="3"/>
  <c r="AF1070" i="3"/>
  <c r="AJ1070" i="3"/>
  <c r="AN1070" i="3"/>
  <c r="AR1070" i="3"/>
  <c r="AV1070" i="3"/>
  <c r="AZ1070" i="3"/>
  <c r="BD1070" i="3"/>
  <c r="BH1070" i="3"/>
  <c r="N1070" i="3"/>
  <c r="R1070" i="3"/>
  <c r="V1070" i="3"/>
  <c r="Z1070" i="3"/>
  <c r="AD1070" i="3"/>
  <c r="AH1070" i="3"/>
  <c r="AL1070" i="3"/>
  <c r="AP1070" i="3"/>
  <c r="AT1070" i="3"/>
  <c r="AX1070" i="3"/>
  <c r="BB1070" i="3"/>
  <c r="BF1070" i="3"/>
  <c r="M1070" i="3"/>
  <c r="U1070" i="3"/>
  <c r="AC1070" i="3"/>
  <c r="AK1070" i="3"/>
  <c r="AS1070" i="3"/>
  <c r="BA1070" i="3"/>
  <c r="BI1070" i="3"/>
  <c r="O1070" i="3"/>
  <c r="W1070" i="3"/>
  <c r="AE1070" i="3"/>
  <c r="AM1070" i="3"/>
  <c r="AU1070" i="3"/>
  <c r="BC1070" i="3"/>
  <c r="Q1070" i="3"/>
  <c r="Y1070" i="3"/>
  <c r="AG1070" i="3"/>
  <c r="AO1070" i="3"/>
  <c r="AW1070" i="3"/>
  <c r="BE1070" i="3"/>
  <c r="AA1070" i="3"/>
  <c r="BG1070" i="3"/>
  <c r="AI1070" i="3"/>
  <c r="N1069" i="3"/>
  <c r="R1069" i="3"/>
  <c r="V1069" i="3"/>
  <c r="Z1069" i="3"/>
  <c r="AD1069" i="3"/>
  <c r="AH1069" i="3"/>
  <c r="AL1069" i="3"/>
  <c r="AP1069" i="3"/>
  <c r="AT1069" i="3"/>
  <c r="AX1069" i="3"/>
  <c r="BB1069" i="3"/>
  <c r="BF1069" i="3"/>
  <c r="P1069" i="3"/>
  <c r="T1069" i="3"/>
  <c r="X1069" i="3"/>
  <c r="AB1069" i="3"/>
  <c r="AF1069" i="3"/>
  <c r="AJ1069" i="3"/>
  <c r="AN1069" i="3"/>
  <c r="AR1069" i="3"/>
  <c r="AV1069" i="3"/>
  <c r="AZ1069" i="3"/>
  <c r="BD1069" i="3"/>
  <c r="BH1069" i="3"/>
  <c r="Q1069" i="3"/>
  <c r="Y1069" i="3"/>
  <c r="AG1069" i="3"/>
  <c r="AO1069" i="3"/>
  <c r="AW1069" i="3"/>
  <c r="BE1069" i="3"/>
  <c r="S1069" i="3"/>
  <c r="AA1069" i="3"/>
  <c r="AI1069" i="3"/>
  <c r="AQ1069" i="3"/>
  <c r="AY1069" i="3"/>
  <c r="BG1069" i="3"/>
  <c r="M1069" i="3"/>
  <c r="U1069" i="3"/>
  <c r="AC1069" i="3"/>
  <c r="AK1069" i="3"/>
  <c r="AS1069" i="3"/>
  <c r="BA1069" i="3"/>
  <c r="BI1069" i="3"/>
  <c r="AM1069" i="3"/>
  <c r="O1069" i="3"/>
  <c r="AU1069" i="3"/>
  <c r="AY1066" i="3"/>
  <c r="AE1065" i="3"/>
  <c r="W1061" i="3"/>
  <c r="BA1053" i="3"/>
  <c r="AS1052" i="3"/>
  <c r="O1087" i="3"/>
  <c r="S1087" i="3"/>
  <c r="W1087" i="3"/>
  <c r="AA1087" i="3"/>
  <c r="AE1087" i="3"/>
  <c r="AI1087" i="3"/>
  <c r="AM1087" i="3"/>
  <c r="AQ1087" i="3"/>
  <c r="AU1087" i="3"/>
  <c r="AY1087" i="3"/>
  <c r="BC1087" i="3"/>
  <c r="BG1087" i="3"/>
  <c r="M1087" i="3"/>
  <c r="Q1087" i="3"/>
  <c r="U1087" i="3"/>
  <c r="Y1087" i="3"/>
  <c r="AC1087" i="3"/>
  <c r="AG1087" i="3"/>
  <c r="AK1087" i="3"/>
  <c r="AO1087" i="3"/>
  <c r="AS1087" i="3"/>
  <c r="AW1087" i="3"/>
  <c r="P1071" i="3"/>
  <c r="T1071" i="3"/>
  <c r="X1071" i="3"/>
  <c r="AB1071" i="3"/>
  <c r="AF1071" i="3"/>
  <c r="AJ1071" i="3"/>
  <c r="AN1071" i="3"/>
  <c r="AR1071" i="3"/>
  <c r="O1071" i="3"/>
  <c r="U1071" i="3"/>
  <c r="Z1071" i="3"/>
  <c r="AE1071" i="3"/>
  <c r="AK1071" i="3"/>
  <c r="AP1071" i="3"/>
  <c r="AU1071" i="3"/>
  <c r="AY1071" i="3"/>
  <c r="BC1071" i="3"/>
  <c r="BG1071" i="3"/>
  <c r="Q1071" i="3"/>
  <c r="BJ1071" i="3" s="1"/>
  <c r="V1071" i="3"/>
  <c r="AA1071" i="3"/>
  <c r="AG1071" i="3"/>
  <c r="AL1071" i="3"/>
  <c r="AQ1071" i="3"/>
  <c r="AV1071" i="3"/>
  <c r="AZ1071" i="3"/>
  <c r="BD1071" i="3"/>
  <c r="BH1071" i="3"/>
  <c r="M1071" i="3"/>
  <c r="R1071" i="3"/>
  <c r="W1071" i="3"/>
  <c r="AC1071" i="3"/>
  <c r="AH1071" i="3"/>
  <c r="AM1071" i="3"/>
  <c r="AS1071" i="3"/>
  <c r="AW1071" i="3"/>
  <c r="BA1071" i="3"/>
  <c r="BE1071" i="3"/>
  <c r="BI1071" i="3"/>
  <c r="N1067" i="3"/>
  <c r="R1067" i="3"/>
  <c r="BL1067" i="3" s="1"/>
  <c r="V1067" i="3"/>
  <c r="Z1067" i="3"/>
  <c r="AD1067" i="3"/>
  <c r="AH1067" i="3"/>
  <c r="AL1067" i="3"/>
  <c r="AP1067" i="3"/>
  <c r="AT1067" i="3"/>
  <c r="AX1067" i="3"/>
  <c r="BB1067" i="3"/>
  <c r="BF1067" i="3"/>
  <c r="P1067" i="3"/>
  <c r="T1067" i="3"/>
  <c r="X1067" i="3"/>
  <c r="AB1067" i="3"/>
  <c r="AF1067" i="3"/>
  <c r="AJ1067" i="3"/>
  <c r="AN1067" i="3"/>
  <c r="AR1067" i="3"/>
  <c r="AV1067" i="3"/>
  <c r="AZ1067" i="3"/>
  <c r="BD1067" i="3"/>
  <c r="BH1067" i="3"/>
  <c r="Q1067" i="3"/>
  <c r="Y1067" i="3"/>
  <c r="AG1067" i="3"/>
  <c r="AO1067" i="3"/>
  <c r="AW1067" i="3"/>
  <c r="BE1067" i="3"/>
  <c r="S1067" i="3"/>
  <c r="AA1067" i="3"/>
  <c r="AI1067" i="3"/>
  <c r="AQ1067" i="3"/>
  <c r="AY1067" i="3"/>
  <c r="BG1067" i="3"/>
  <c r="M1067" i="3"/>
  <c r="U1067" i="3"/>
  <c r="AC1067" i="3"/>
  <c r="AK1067" i="3"/>
  <c r="AS1067" i="3"/>
  <c r="BA1067" i="3"/>
  <c r="BI1067" i="3"/>
  <c r="N1063" i="3"/>
  <c r="R1063" i="3"/>
  <c r="BL1063" i="3" s="1"/>
  <c r="V1063" i="3"/>
  <c r="Z1063" i="3"/>
  <c r="AD1063" i="3"/>
  <c r="AH1063" i="3"/>
  <c r="AL1063" i="3"/>
  <c r="AP1063" i="3"/>
  <c r="AT1063" i="3"/>
  <c r="AX1063" i="3"/>
  <c r="BB1063" i="3"/>
  <c r="BF1063" i="3"/>
  <c r="P1063" i="3"/>
  <c r="T1063" i="3"/>
  <c r="X1063" i="3"/>
  <c r="AB1063" i="3"/>
  <c r="AF1063" i="3"/>
  <c r="AJ1063" i="3"/>
  <c r="AN1063" i="3"/>
  <c r="AR1063" i="3"/>
  <c r="AV1063" i="3"/>
  <c r="AZ1063" i="3"/>
  <c r="BD1063" i="3"/>
  <c r="BH1063" i="3"/>
  <c r="Q1063" i="3"/>
  <c r="Y1063" i="3"/>
  <c r="AG1063" i="3"/>
  <c r="AO1063" i="3"/>
  <c r="AW1063" i="3"/>
  <c r="BE1063" i="3"/>
  <c r="S1063" i="3"/>
  <c r="AA1063" i="3"/>
  <c r="AI1063" i="3"/>
  <c r="AQ1063" i="3"/>
  <c r="AY1063" i="3"/>
  <c r="BG1063" i="3"/>
  <c r="M1063" i="3"/>
  <c r="U1063" i="3"/>
  <c r="AC1063" i="3"/>
  <c r="AK1063" i="3"/>
  <c r="AS1063" i="3"/>
  <c r="BA1063" i="3"/>
  <c r="BI1063" i="3"/>
  <c r="AA1060" i="3"/>
  <c r="AQ1060" i="3"/>
  <c r="BG1060" i="3"/>
  <c r="N1057" i="3"/>
  <c r="R1057" i="3"/>
  <c r="V1057" i="3"/>
  <c r="Z1057" i="3"/>
  <c r="AD1057" i="3"/>
  <c r="AH1057" i="3"/>
  <c r="AL1057" i="3"/>
  <c r="AP1057" i="3"/>
  <c r="AT1057" i="3"/>
  <c r="AX1057" i="3"/>
  <c r="BB1057" i="3"/>
  <c r="BF1057" i="3"/>
  <c r="O1057" i="3"/>
  <c r="S1057" i="3"/>
  <c r="W1057" i="3"/>
  <c r="AA1057" i="3"/>
  <c r="AE1057" i="3"/>
  <c r="AI1057" i="3"/>
  <c r="AM1057" i="3"/>
  <c r="AQ1057" i="3"/>
  <c r="AU1057" i="3"/>
  <c r="AY1057" i="3"/>
  <c r="BC1057" i="3"/>
  <c r="BG1057" i="3"/>
  <c r="P1057" i="3"/>
  <c r="T1057" i="3"/>
  <c r="X1057" i="3"/>
  <c r="AB1057" i="3"/>
  <c r="AF1057" i="3"/>
  <c r="AJ1057" i="3"/>
  <c r="AN1057" i="3"/>
  <c r="AR1057" i="3"/>
  <c r="AV1057" i="3"/>
  <c r="AZ1057" i="3"/>
  <c r="BD1057" i="3"/>
  <c r="BH1057" i="3"/>
  <c r="Y1057" i="3"/>
  <c r="AO1057" i="3"/>
  <c r="BE1057" i="3"/>
  <c r="M1057" i="3"/>
  <c r="AC1057" i="3"/>
  <c r="AS1057" i="3"/>
  <c r="BI1057" i="3"/>
  <c r="Q1057" i="3"/>
  <c r="AG1057" i="3"/>
  <c r="AW1057" i="3"/>
  <c r="O1056" i="3"/>
  <c r="AA1048" i="3"/>
  <c r="AQ1048" i="3"/>
  <c r="BG1048" i="3"/>
  <c r="AY1048" i="3"/>
  <c r="S1048" i="3"/>
  <c r="N1045" i="3"/>
  <c r="R1045" i="3"/>
  <c r="V1045" i="3"/>
  <c r="Z1045" i="3"/>
  <c r="AD1045" i="3"/>
  <c r="AH1045" i="3"/>
  <c r="AL1045" i="3"/>
  <c r="AP1045" i="3"/>
  <c r="AT1045" i="3"/>
  <c r="AX1045" i="3"/>
  <c r="BB1045" i="3"/>
  <c r="BF1045" i="3"/>
  <c r="O1045" i="3"/>
  <c r="S1045" i="3"/>
  <c r="W1045" i="3"/>
  <c r="AA1045" i="3"/>
  <c r="AE1045" i="3"/>
  <c r="AI1045" i="3"/>
  <c r="AM1045" i="3"/>
  <c r="AQ1045" i="3"/>
  <c r="AU1045" i="3"/>
  <c r="AY1045" i="3"/>
  <c r="BC1045" i="3"/>
  <c r="BG1045" i="3"/>
  <c r="P1045" i="3"/>
  <c r="T1045" i="3"/>
  <c r="X1045" i="3"/>
  <c r="AB1045" i="3"/>
  <c r="AF1045" i="3"/>
  <c r="AJ1045" i="3"/>
  <c r="AN1045" i="3"/>
  <c r="AR1045" i="3"/>
  <c r="AV1045" i="3"/>
  <c r="AZ1045" i="3"/>
  <c r="BD1045" i="3"/>
  <c r="BH1045" i="3"/>
  <c r="Y1045" i="3"/>
  <c r="AO1045" i="3"/>
  <c r="BE1045" i="3"/>
  <c r="M1045" i="3"/>
  <c r="AC1045" i="3"/>
  <c r="AS1045" i="3"/>
  <c r="BI1045" i="3"/>
  <c r="Q1045" i="3"/>
  <c r="AG1045" i="3"/>
  <c r="AW1045" i="3"/>
  <c r="U1045" i="3"/>
  <c r="AK1045" i="3"/>
  <c r="BH1087" i="3"/>
  <c r="BB1087" i="3"/>
  <c r="AV1087" i="3"/>
  <c r="AN1087" i="3"/>
  <c r="AF1087" i="3"/>
  <c r="X1087" i="3"/>
  <c r="P1087" i="3"/>
  <c r="K1085" i="3"/>
  <c r="K1083" i="3"/>
  <c r="K1081" i="3"/>
  <c r="K1079" i="3"/>
  <c r="K1077" i="3"/>
  <c r="M1076" i="3"/>
  <c r="Q1076" i="3"/>
  <c r="U1076" i="3"/>
  <c r="Y1076" i="3"/>
  <c r="AC1076" i="3"/>
  <c r="AG1076" i="3"/>
  <c r="AK1076" i="3"/>
  <c r="AO1076" i="3"/>
  <c r="AS1076" i="3"/>
  <c r="AW1076" i="3"/>
  <c r="BA1076" i="3"/>
  <c r="BE1076" i="3"/>
  <c r="BI1076" i="3"/>
  <c r="N1076" i="3"/>
  <c r="BJ1076" i="3" s="1"/>
  <c r="O1076" i="3"/>
  <c r="S1076" i="3"/>
  <c r="W1076" i="3"/>
  <c r="AA1076" i="3"/>
  <c r="AE1076" i="3"/>
  <c r="AI1076" i="3"/>
  <c r="AM1076" i="3"/>
  <c r="AQ1076" i="3"/>
  <c r="AU1076" i="3"/>
  <c r="AY1076" i="3"/>
  <c r="BC1076" i="3"/>
  <c r="BG1076" i="3"/>
  <c r="M1074" i="3"/>
  <c r="Q1074" i="3"/>
  <c r="U1074" i="3"/>
  <c r="Y1074" i="3"/>
  <c r="AC1074" i="3"/>
  <c r="AG1074" i="3"/>
  <c r="AK1074" i="3"/>
  <c r="AO1074" i="3"/>
  <c r="AS1074" i="3"/>
  <c r="AW1074" i="3"/>
  <c r="BA1074" i="3"/>
  <c r="BE1074" i="3"/>
  <c r="BI1074" i="3"/>
  <c r="N1074" i="3"/>
  <c r="R1074" i="3"/>
  <c r="V1074" i="3"/>
  <c r="Z1074" i="3"/>
  <c r="AD1074" i="3"/>
  <c r="AH1074" i="3"/>
  <c r="AL1074" i="3"/>
  <c r="AP1074" i="3"/>
  <c r="AT1074" i="3"/>
  <c r="AX1074" i="3"/>
  <c r="BB1074" i="3"/>
  <c r="BF1074" i="3"/>
  <c r="O1074" i="3"/>
  <c r="S1074" i="3"/>
  <c r="W1074" i="3"/>
  <c r="AA1074" i="3"/>
  <c r="AE1074" i="3"/>
  <c r="AI1074" i="3"/>
  <c r="AM1074" i="3"/>
  <c r="AQ1074" i="3"/>
  <c r="AU1074" i="3"/>
  <c r="AY1074" i="3"/>
  <c r="BC1074" i="3"/>
  <c r="BG1074" i="3"/>
  <c r="M1072" i="3"/>
  <c r="Q1072" i="3"/>
  <c r="U1072" i="3"/>
  <c r="Y1072" i="3"/>
  <c r="AC1072" i="3"/>
  <c r="AG1072" i="3"/>
  <c r="AK1072" i="3"/>
  <c r="AO1072" i="3"/>
  <c r="AS1072" i="3"/>
  <c r="AW1072" i="3"/>
  <c r="BA1072" i="3"/>
  <c r="BE1072" i="3"/>
  <c r="BI1072" i="3"/>
  <c r="N1072" i="3"/>
  <c r="R1072" i="3"/>
  <c r="V1072" i="3"/>
  <c r="Z1072" i="3"/>
  <c r="AD1072" i="3"/>
  <c r="AH1072" i="3"/>
  <c r="AL1072" i="3"/>
  <c r="AP1072" i="3"/>
  <c r="AT1072" i="3"/>
  <c r="AX1072" i="3"/>
  <c r="BB1072" i="3"/>
  <c r="BF1072" i="3"/>
  <c r="O1072" i="3"/>
  <c r="S1072" i="3"/>
  <c r="BM1072" i="3" s="1"/>
  <c r="W1072" i="3"/>
  <c r="AA1072" i="3"/>
  <c r="AE1072" i="3"/>
  <c r="AI1072" i="3"/>
  <c r="AM1072" i="3"/>
  <c r="AQ1072" i="3"/>
  <c r="AU1072" i="3"/>
  <c r="AY1072" i="3"/>
  <c r="BC1072" i="3"/>
  <c r="BG1072" i="3"/>
  <c r="BF1071" i="3"/>
  <c r="AO1071" i="3"/>
  <c r="S1071" i="3"/>
  <c r="P1068" i="3"/>
  <c r="T1068" i="3"/>
  <c r="X1068" i="3"/>
  <c r="AB1068" i="3"/>
  <c r="AF1068" i="3"/>
  <c r="AJ1068" i="3"/>
  <c r="AN1068" i="3"/>
  <c r="AR1068" i="3"/>
  <c r="AV1068" i="3"/>
  <c r="AZ1068" i="3"/>
  <c r="BD1068" i="3"/>
  <c r="BH1068" i="3"/>
  <c r="N1068" i="3"/>
  <c r="R1068" i="3"/>
  <c r="V1068" i="3"/>
  <c r="BM1068" i="3" s="1"/>
  <c r="Z1068" i="3"/>
  <c r="AD1068" i="3"/>
  <c r="AH1068" i="3"/>
  <c r="AL1068" i="3"/>
  <c r="AP1068" i="3"/>
  <c r="AT1068" i="3"/>
  <c r="AX1068" i="3"/>
  <c r="BB1068" i="3"/>
  <c r="BF1068" i="3"/>
  <c r="M1068" i="3"/>
  <c r="U1068" i="3"/>
  <c r="AC1068" i="3"/>
  <c r="AK1068" i="3"/>
  <c r="AS1068" i="3"/>
  <c r="BA1068" i="3"/>
  <c r="BI1068" i="3"/>
  <c r="O1068" i="3"/>
  <c r="W1068" i="3"/>
  <c r="AE1068" i="3"/>
  <c r="AM1068" i="3"/>
  <c r="AU1068" i="3"/>
  <c r="BC1068" i="3"/>
  <c r="Q1068" i="3"/>
  <c r="Y1068" i="3"/>
  <c r="AG1068" i="3"/>
  <c r="AO1068" i="3"/>
  <c r="AW1068" i="3"/>
  <c r="BE1068" i="3"/>
  <c r="BC1067" i="3"/>
  <c r="W1067" i="3"/>
  <c r="P1064" i="3"/>
  <c r="T1064" i="3"/>
  <c r="BM1064" i="3" s="1"/>
  <c r="X1064" i="3"/>
  <c r="AB1064" i="3"/>
  <c r="AF1064" i="3"/>
  <c r="AJ1064" i="3"/>
  <c r="AN1064" i="3"/>
  <c r="AR1064" i="3"/>
  <c r="AV1064" i="3"/>
  <c r="AZ1064" i="3"/>
  <c r="BD1064" i="3"/>
  <c r="BH1064" i="3"/>
  <c r="N1064" i="3"/>
  <c r="R1064" i="3"/>
  <c r="V1064" i="3"/>
  <c r="Z1064" i="3"/>
  <c r="AD1064" i="3"/>
  <c r="AH1064" i="3"/>
  <c r="AL1064" i="3"/>
  <c r="AP1064" i="3"/>
  <c r="AT1064" i="3"/>
  <c r="AX1064" i="3"/>
  <c r="BB1064" i="3"/>
  <c r="BF1064" i="3"/>
  <c r="M1064" i="3"/>
  <c r="U1064" i="3"/>
  <c r="AC1064" i="3"/>
  <c r="AK1064" i="3"/>
  <c r="AS1064" i="3"/>
  <c r="BA1064" i="3"/>
  <c r="BI1064" i="3"/>
  <c r="O1064" i="3"/>
  <c r="W1064" i="3"/>
  <c r="AE1064" i="3"/>
  <c r="AM1064" i="3"/>
  <c r="AU1064" i="3"/>
  <c r="BC1064" i="3"/>
  <c r="Q1064" i="3"/>
  <c r="Y1064" i="3"/>
  <c r="AG1064" i="3"/>
  <c r="AO1064" i="3"/>
  <c r="AW1064" i="3"/>
  <c r="BE1064" i="3"/>
  <c r="BC1063" i="3"/>
  <c r="W1063" i="3"/>
  <c r="S1060" i="3"/>
  <c r="N1059" i="3"/>
  <c r="R1059" i="3"/>
  <c r="V1059" i="3"/>
  <c r="Z1059" i="3"/>
  <c r="AD1059" i="3"/>
  <c r="AH1059" i="3"/>
  <c r="AL1059" i="3"/>
  <c r="AP1059" i="3"/>
  <c r="AT1059" i="3"/>
  <c r="AX1059" i="3"/>
  <c r="BB1059" i="3"/>
  <c r="BF1059" i="3"/>
  <c r="O1059" i="3"/>
  <c r="S1059" i="3"/>
  <c r="W1059" i="3"/>
  <c r="AA1059" i="3"/>
  <c r="AE1059" i="3"/>
  <c r="AI1059" i="3"/>
  <c r="AM1059" i="3"/>
  <c r="AQ1059" i="3"/>
  <c r="AU1059" i="3"/>
  <c r="AY1059" i="3"/>
  <c r="BC1059" i="3"/>
  <c r="BG1059" i="3"/>
  <c r="P1059" i="3"/>
  <c r="T1059" i="3"/>
  <c r="X1059" i="3"/>
  <c r="AB1059" i="3"/>
  <c r="AF1059" i="3"/>
  <c r="AJ1059" i="3"/>
  <c r="AN1059" i="3"/>
  <c r="AR1059" i="3"/>
  <c r="AV1059" i="3"/>
  <c r="AZ1059" i="3"/>
  <c r="BD1059" i="3"/>
  <c r="BH1059" i="3"/>
  <c r="Y1059" i="3"/>
  <c r="AO1059" i="3"/>
  <c r="BE1059" i="3"/>
  <c r="M1059" i="3"/>
  <c r="AC1059" i="3"/>
  <c r="AS1059" i="3"/>
  <c r="BI1059" i="3"/>
  <c r="Q1059" i="3"/>
  <c r="AG1059" i="3"/>
  <c r="AW1059" i="3"/>
  <c r="O1058" i="3"/>
  <c r="AK1057" i="3"/>
  <c r="AA1054" i="3"/>
  <c r="AQ1054" i="3"/>
  <c r="BG1054" i="3"/>
  <c r="AI1048" i="3"/>
  <c r="AU1060" i="3"/>
  <c r="AE1060" i="3"/>
  <c r="AU1058" i="3"/>
  <c r="AE1058" i="3"/>
  <c r="AU1056" i="3"/>
  <c r="AE1056" i="3"/>
  <c r="AU1054" i="3"/>
  <c r="AE1054" i="3"/>
  <c r="N1047" i="3"/>
  <c r="R1047" i="3"/>
  <c r="V1047" i="3"/>
  <c r="Z1047" i="3"/>
  <c r="AD1047" i="3"/>
  <c r="AH1047" i="3"/>
  <c r="AL1047" i="3"/>
  <c r="AP1047" i="3"/>
  <c r="AT1047" i="3"/>
  <c r="AX1047" i="3"/>
  <c r="BB1047" i="3"/>
  <c r="BF1047" i="3"/>
  <c r="O1047" i="3"/>
  <c r="S1047" i="3"/>
  <c r="W1047" i="3"/>
  <c r="AA1047" i="3"/>
  <c r="AE1047" i="3"/>
  <c r="AI1047" i="3"/>
  <c r="AM1047" i="3"/>
  <c r="AQ1047" i="3"/>
  <c r="AU1047" i="3"/>
  <c r="AY1047" i="3"/>
  <c r="BC1047" i="3"/>
  <c r="BG1047" i="3"/>
  <c r="P1047" i="3"/>
  <c r="T1047" i="3"/>
  <c r="X1047" i="3"/>
  <c r="AB1047" i="3"/>
  <c r="AF1047" i="3"/>
  <c r="AJ1047" i="3"/>
  <c r="AN1047" i="3"/>
  <c r="AR1047" i="3"/>
  <c r="AV1047" i="3"/>
  <c r="AZ1047" i="3"/>
  <c r="BD1047" i="3"/>
  <c r="BH1047" i="3"/>
  <c r="Y1047" i="3"/>
  <c r="AO1047" i="3"/>
  <c r="BE1047" i="3"/>
  <c r="M1047" i="3"/>
  <c r="AC1047" i="3"/>
  <c r="AS1047" i="3"/>
  <c r="BI1047" i="3"/>
  <c r="Q1047" i="3"/>
  <c r="AG1047" i="3"/>
  <c r="AW1047" i="3"/>
  <c r="AA1042" i="3"/>
  <c r="AQ1042" i="3"/>
  <c r="BG1042" i="3"/>
  <c r="P1060" i="3"/>
  <c r="T1060" i="3"/>
  <c r="X1060" i="3"/>
  <c r="AB1060" i="3"/>
  <c r="AF1060" i="3"/>
  <c r="AJ1060" i="3"/>
  <c r="AN1060" i="3"/>
  <c r="AR1060" i="3"/>
  <c r="AV1060" i="3"/>
  <c r="AZ1060" i="3"/>
  <c r="BD1060" i="3"/>
  <c r="BH1060" i="3"/>
  <c r="M1060" i="3"/>
  <c r="Q1060" i="3"/>
  <c r="U1060" i="3"/>
  <c r="Y1060" i="3"/>
  <c r="AC1060" i="3"/>
  <c r="AG1060" i="3"/>
  <c r="AK1060" i="3"/>
  <c r="AO1060" i="3"/>
  <c r="AS1060" i="3"/>
  <c r="AW1060" i="3"/>
  <c r="BA1060" i="3"/>
  <c r="BE1060" i="3"/>
  <c r="BI1060" i="3"/>
  <c r="N1060" i="3"/>
  <c r="R1060" i="3"/>
  <c r="BL1060" i="3" s="1"/>
  <c r="V1060" i="3"/>
  <c r="Z1060" i="3"/>
  <c r="AD1060" i="3"/>
  <c r="AH1060" i="3"/>
  <c r="AL1060" i="3"/>
  <c r="AP1060" i="3"/>
  <c r="AT1060" i="3"/>
  <c r="AX1060" i="3"/>
  <c r="BB1060" i="3"/>
  <c r="BF1060" i="3"/>
  <c r="P1058" i="3"/>
  <c r="T1058" i="3"/>
  <c r="X1058" i="3"/>
  <c r="AB1058" i="3"/>
  <c r="AF1058" i="3"/>
  <c r="AJ1058" i="3"/>
  <c r="AN1058" i="3"/>
  <c r="AR1058" i="3"/>
  <c r="AV1058" i="3"/>
  <c r="AZ1058" i="3"/>
  <c r="BD1058" i="3"/>
  <c r="BH1058" i="3"/>
  <c r="M1058" i="3"/>
  <c r="Q1058" i="3"/>
  <c r="U1058" i="3"/>
  <c r="Y1058" i="3"/>
  <c r="AC1058" i="3"/>
  <c r="AG1058" i="3"/>
  <c r="AK1058" i="3"/>
  <c r="AO1058" i="3"/>
  <c r="AS1058" i="3"/>
  <c r="AW1058" i="3"/>
  <c r="BA1058" i="3"/>
  <c r="BE1058" i="3"/>
  <c r="BI1058" i="3"/>
  <c r="N1058" i="3"/>
  <c r="R1058" i="3"/>
  <c r="V1058" i="3"/>
  <c r="Z1058" i="3"/>
  <c r="AD1058" i="3"/>
  <c r="AH1058" i="3"/>
  <c r="AL1058" i="3"/>
  <c r="AP1058" i="3"/>
  <c r="AT1058" i="3"/>
  <c r="AX1058" i="3"/>
  <c r="BB1058" i="3"/>
  <c r="BF1058" i="3"/>
  <c r="P1056" i="3"/>
  <c r="T1056" i="3"/>
  <c r="BM1056" i="3" s="1"/>
  <c r="X1056" i="3"/>
  <c r="AB1056" i="3"/>
  <c r="AF1056" i="3"/>
  <c r="AJ1056" i="3"/>
  <c r="AN1056" i="3"/>
  <c r="AR1056" i="3"/>
  <c r="AV1056" i="3"/>
  <c r="AZ1056" i="3"/>
  <c r="BD1056" i="3"/>
  <c r="BH1056" i="3"/>
  <c r="M1056" i="3"/>
  <c r="Q1056" i="3"/>
  <c r="U1056" i="3"/>
  <c r="Y1056" i="3"/>
  <c r="AC1056" i="3"/>
  <c r="AG1056" i="3"/>
  <c r="AK1056" i="3"/>
  <c r="AO1056" i="3"/>
  <c r="AS1056" i="3"/>
  <c r="AW1056" i="3"/>
  <c r="BA1056" i="3"/>
  <c r="BE1056" i="3"/>
  <c r="BI1056" i="3"/>
  <c r="N1056" i="3"/>
  <c r="R1056" i="3"/>
  <c r="V1056" i="3"/>
  <c r="Z1056" i="3"/>
  <c r="AD1056" i="3"/>
  <c r="AH1056" i="3"/>
  <c r="AL1056" i="3"/>
  <c r="AP1056" i="3"/>
  <c r="AT1056" i="3"/>
  <c r="AX1056" i="3"/>
  <c r="BB1056" i="3"/>
  <c r="BF1056" i="3"/>
  <c r="P1054" i="3"/>
  <c r="T1054" i="3"/>
  <c r="BM1054" i="3" s="1"/>
  <c r="X1054" i="3"/>
  <c r="AB1054" i="3"/>
  <c r="AF1054" i="3"/>
  <c r="AJ1054" i="3"/>
  <c r="AN1054" i="3"/>
  <c r="AR1054" i="3"/>
  <c r="AV1054" i="3"/>
  <c r="AZ1054" i="3"/>
  <c r="BD1054" i="3"/>
  <c r="BH1054" i="3"/>
  <c r="M1054" i="3"/>
  <c r="Q1054" i="3"/>
  <c r="U1054" i="3"/>
  <c r="Y1054" i="3"/>
  <c r="AC1054" i="3"/>
  <c r="AG1054" i="3"/>
  <c r="AK1054" i="3"/>
  <c r="AO1054" i="3"/>
  <c r="AS1054" i="3"/>
  <c r="AW1054" i="3"/>
  <c r="BA1054" i="3"/>
  <c r="BE1054" i="3"/>
  <c r="BI1054" i="3"/>
  <c r="N1054" i="3"/>
  <c r="R1054" i="3"/>
  <c r="BL1054" i="3" s="1"/>
  <c r="V1054" i="3"/>
  <c r="Z1054" i="3"/>
  <c r="AD1054" i="3"/>
  <c r="AH1054" i="3"/>
  <c r="AL1054" i="3"/>
  <c r="AP1054" i="3"/>
  <c r="AT1054" i="3"/>
  <c r="AX1054" i="3"/>
  <c r="BB1054" i="3"/>
  <c r="BF1054" i="3"/>
  <c r="N1049" i="3"/>
  <c r="R1049" i="3"/>
  <c r="BL1049" i="3" s="1"/>
  <c r="V1049" i="3"/>
  <c r="Z1049" i="3"/>
  <c r="AD1049" i="3"/>
  <c r="AH1049" i="3"/>
  <c r="AL1049" i="3"/>
  <c r="AP1049" i="3"/>
  <c r="AT1049" i="3"/>
  <c r="AX1049" i="3"/>
  <c r="BB1049" i="3"/>
  <c r="BF1049" i="3"/>
  <c r="P1049" i="3"/>
  <c r="T1049" i="3"/>
  <c r="X1049" i="3"/>
  <c r="AB1049" i="3"/>
  <c r="AF1049" i="3"/>
  <c r="AJ1049" i="3"/>
  <c r="AN1049" i="3"/>
  <c r="AR1049" i="3"/>
  <c r="AV1049" i="3"/>
  <c r="AZ1049" i="3"/>
  <c r="BD1049" i="3"/>
  <c r="BH1049" i="3"/>
  <c r="Q1049" i="3"/>
  <c r="Y1049" i="3"/>
  <c r="AG1049" i="3"/>
  <c r="AO1049" i="3"/>
  <c r="AW1049" i="3"/>
  <c r="BE1049" i="3"/>
  <c r="S1049" i="3"/>
  <c r="AA1049" i="3"/>
  <c r="AI1049" i="3"/>
  <c r="AQ1049" i="3"/>
  <c r="AY1049" i="3"/>
  <c r="BG1049" i="3"/>
  <c r="M1049" i="3"/>
  <c r="U1049" i="3"/>
  <c r="AC1049" i="3"/>
  <c r="AK1049" i="3"/>
  <c r="AS1049" i="3"/>
  <c r="BA1049" i="3"/>
  <c r="BI1049" i="3"/>
  <c r="O1048" i="3"/>
  <c r="AK1047" i="3"/>
  <c r="AA1044" i="3"/>
  <c r="AQ1044" i="3"/>
  <c r="BG1044" i="3"/>
  <c r="N1041" i="3"/>
  <c r="R1041" i="3"/>
  <c r="V1041" i="3"/>
  <c r="Z1041" i="3"/>
  <c r="AD1041" i="3"/>
  <c r="AH1041" i="3"/>
  <c r="AL1041" i="3"/>
  <c r="AP1041" i="3"/>
  <c r="AT1041" i="3"/>
  <c r="AX1041" i="3"/>
  <c r="BB1041" i="3"/>
  <c r="BF1041" i="3"/>
  <c r="O1041" i="3"/>
  <c r="S1041" i="3"/>
  <c r="W1041" i="3"/>
  <c r="AA1041" i="3"/>
  <c r="AE1041" i="3"/>
  <c r="AI1041" i="3"/>
  <c r="AM1041" i="3"/>
  <c r="AQ1041" i="3"/>
  <c r="AU1041" i="3"/>
  <c r="AY1041" i="3"/>
  <c r="BC1041" i="3"/>
  <c r="BG1041" i="3"/>
  <c r="P1041" i="3"/>
  <c r="T1041" i="3"/>
  <c r="X1041" i="3"/>
  <c r="AB1041" i="3"/>
  <c r="AF1041" i="3"/>
  <c r="AJ1041" i="3"/>
  <c r="AN1041" i="3"/>
  <c r="AR1041" i="3"/>
  <c r="AV1041" i="3"/>
  <c r="AZ1041" i="3"/>
  <c r="BD1041" i="3"/>
  <c r="BH1041" i="3"/>
  <c r="Y1041" i="3"/>
  <c r="AO1041" i="3"/>
  <c r="BE1041" i="3"/>
  <c r="M1041" i="3"/>
  <c r="AC1041" i="3"/>
  <c r="AS1041" i="3"/>
  <c r="BI1041" i="3"/>
  <c r="Q1041" i="3"/>
  <c r="AG1041" i="3"/>
  <c r="AW1041" i="3"/>
  <c r="BC1060" i="3"/>
  <c r="AM1060" i="3"/>
  <c r="W1060" i="3"/>
  <c r="BC1058" i="3"/>
  <c r="AM1058" i="3"/>
  <c r="W1058" i="3"/>
  <c r="BC1056" i="3"/>
  <c r="AM1056" i="3"/>
  <c r="W1056" i="3"/>
  <c r="BC1054" i="3"/>
  <c r="AM1054" i="3"/>
  <c r="W1054" i="3"/>
  <c r="P1050" i="3"/>
  <c r="T1050" i="3"/>
  <c r="BM1050" i="3" s="1"/>
  <c r="X1050" i="3"/>
  <c r="AB1050" i="3"/>
  <c r="AF1050" i="3"/>
  <c r="AJ1050" i="3"/>
  <c r="AN1050" i="3"/>
  <c r="AR1050" i="3"/>
  <c r="AV1050" i="3"/>
  <c r="AZ1050" i="3"/>
  <c r="BD1050" i="3"/>
  <c r="BH1050" i="3"/>
  <c r="N1050" i="3"/>
  <c r="R1050" i="3"/>
  <c r="V1050" i="3"/>
  <c r="Z1050" i="3"/>
  <c r="AD1050" i="3"/>
  <c r="AH1050" i="3"/>
  <c r="AL1050" i="3"/>
  <c r="AP1050" i="3"/>
  <c r="AT1050" i="3"/>
  <c r="AX1050" i="3"/>
  <c r="BB1050" i="3"/>
  <c r="BF1050" i="3"/>
  <c r="M1050" i="3"/>
  <c r="U1050" i="3"/>
  <c r="AC1050" i="3"/>
  <c r="AK1050" i="3"/>
  <c r="AS1050" i="3"/>
  <c r="BA1050" i="3"/>
  <c r="BI1050" i="3"/>
  <c r="O1050" i="3"/>
  <c r="W1050" i="3"/>
  <c r="AE1050" i="3"/>
  <c r="AM1050" i="3"/>
  <c r="AU1050" i="3"/>
  <c r="BC1050" i="3"/>
  <c r="Q1050" i="3"/>
  <c r="Y1050" i="3"/>
  <c r="AG1050" i="3"/>
  <c r="AO1050" i="3"/>
  <c r="AW1050" i="3"/>
  <c r="BE1050" i="3"/>
  <c r="BC1049" i="3"/>
  <c r="W1049" i="3"/>
  <c r="U1047" i="3"/>
  <c r="AA1046" i="3"/>
  <c r="AQ1046" i="3"/>
  <c r="BG1046" i="3"/>
  <c r="S1044" i="3"/>
  <c r="N1043" i="3"/>
  <c r="R1043" i="3"/>
  <c r="V1043" i="3"/>
  <c r="Z1043" i="3"/>
  <c r="AD1043" i="3"/>
  <c r="AH1043" i="3"/>
  <c r="AL1043" i="3"/>
  <c r="AP1043" i="3"/>
  <c r="AT1043" i="3"/>
  <c r="AX1043" i="3"/>
  <c r="BB1043" i="3"/>
  <c r="BF1043" i="3"/>
  <c r="O1043" i="3"/>
  <c r="S1043" i="3"/>
  <c r="W1043" i="3"/>
  <c r="AA1043" i="3"/>
  <c r="AE1043" i="3"/>
  <c r="AI1043" i="3"/>
  <c r="AM1043" i="3"/>
  <c r="AQ1043" i="3"/>
  <c r="AU1043" i="3"/>
  <c r="AY1043" i="3"/>
  <c r="BC1043" i="3"/>
  <c r="BG1043" i="3"/>
  <c r="P1043" i="3"/>
  <c r="T1043" i="3"/>
  <c r="X1043" i="3"/>
  <c r="AB1043" i="3"/>
  <c r="AF1043" i="3"/>
  <c r="AJ1043" i="3"/>
  <c r="AN1043" i="3"/>
  <c r="AR1043" i="3"/>
  <c r="AV1043" i="3"/>
  <c r="AZ1043" i="3"/>
  <c r="BD1043" i="3"/>
  <c r="BH1043" i="3"/>
  <c r="Y1043" i="3"/>
  <c r="AO1043" i="3"/>
  <c r="BE1043" i="3"/>
  <c r="M1043" i="3"/>
  <c r="AC1043" i="3"/>
  <c r="AS1043" i="3"/>
  <c r="BI1043" i="3"/>
  <c r="Q1043" i="3"/>
  <c r="AG1043" i="3"/>
  <c r="AW1043" i="3"/>
  <c r="O1042" i="3"/>
  <c r="AK1041" i="3"/>
  <c r="AU1048" i="3"/>
  <c r="AE1048" i="3"/>
  <c r="AU1046" i="3"/>
  <c r="AE1046" i="3"/>
  <c r="AU1044" i="3"/>
  <c r="AE1044" i="3"/>
  <c r="AU1042" i="3"/>
  <c r="AE1042" i="3"/>
  <c r="AP1040" i="3"/>
  <c r="M1038" i="3"/>
  <c r="Q1038" i="3"/>
  <c r="U1038" i="3"/>
  <c r="Y1038" i="3"/>
  <c r="AC1038" i="3"/>
  <c r="AG1038" i="3"/>
  <c r="AK1038" i="3"/>
  <c r="AO1038" i="3"/>
  <c r="AS1038" i="3"/>
  <c r="AW1038" i="3"/>
  <c r="BA1038" i="3"/>
  <c r="BE1038" i="3"/>
  <c r="BI1038" i="3"/>
  <c r="O1038" i="3"/>
  <c r="S1038" i="3"/>
  <c r="W1038" i="3"/>
  <c r="AA1038" i="3"/>
  <c r="AE1038" i="3"/>
  <c r="AI1038" i="3"/>
  <c r="AM1038" i="3"/>
  <c r="AQ1038" i="3"/>
  <c r="AU1038" i="3"/>
  <c r="AY1038" i="3"/>
  <c r="BC1038" i="3"/>
  <c r="BG1038" i="3"/>
  <c r="T1038" i="3"/>
  <c r="AB1038" i="3"/>
  <c r="AJ1038" i="3"/>
  <c r="AR1038" i="3"/>
  <c r="AZ1038" i="3"/>
  <c r="BH1038" i="3"/>
  <c r="N1038" i="3"/>
  <c r="V1038" i="3"/>
  <c r="AD1038" i="3"/>
  <c r="AL1038" i="3"/>
  <c r="AT1038" i="3"/>
  <c r="BB1038" i="3"/>
  <c r="P1038" i="3"/>
  <c r="X1038" i="3"/>
  <c r="AF1038" i="3"/>
  <c r="AN1038" i="3"/>
  <c r="AV1038" i="3"/>
  <c r="BD1038" i="3"/>
  <c r="M1034" i="3"/>
  <c r="Q1034" i="3"/>
  <c r="U1034" i="3"/>
  <c r="Y1034" i="3"/>
  <c r="AC1034" i="3"/>
  <c r="AG1034" i="3"/>
  <c r="AK1034" i="3"/>
  <c r="AO1034" i="3"/>
  <c r="AS1034" i="3"/>
  <c r="AW1034" i="3"/>
  <c r="BA1034" i="3"/>
  <c r="BE1034" i="3"/>
  <c r="BI1034" i="3"/>
  <c r="N1034" i="3"/>
  <c r="R1034" i="3"/>
  <c r="V1034" i="3"/>
  <c r="Z1034" i="3"/>
  <c r="AD1034" i="3"/>
  <c r="AH1034" i="3"/>
  <c r="AL1034" i="3"/>
  <c r="AP1034" i="3"/>
  <c r="AT1034" i="3"/>
  <c r="AX1034" i="3"/>
  <c r="BB1034" i="3"/>
  <c r="BF1034" i="3"/>
  <c r="O1034" i="3"/>
  <c r="S1034" i="3"/>
  <c r="W1034" i="3"/>
  <c r="AA1034" i="3"/>
  <c r="AE1034" i="3"/>
  <c r="AI1034" i="3"/>
  <c r="AM1034" i="3"/>
  <c r="AQ1034" i="3"/>
  <c r="AU1034" i="3"/>
  <c r="AY1034" i="3"/>
  <c r="BC1034" i="3"/>
  <c r="BG1034" i="3"/>
  <c r="AB1034" i="3"/>
  <c r="AR1034" i="3"/>
  <c r="BH1034" i="3"/>
  <c r="P1034" i="3"/>
  <c r="AF1034" i="3"/>
  <c r="AV1034" i="3"/>
  <c r="T1034" i="3"/>
  <c r="AJ1034" i="3"/>
  <c r="AZ1034" i="3"/>
  <c r="P1029" i="3"/>
  <c r="T1029" i="3"/>
  <c r="X1029" i="3"/>
  <c r="AB1029" i="3"/>
  <c r="AF1029" i="3"/>
  <c r="AJ1029" i="3"/>
  <c r="AN1029" i="3"/>
  <c r="AR1029" i="3"/>
  <c r="AV1029" i="3"/>
  <c r="AZ1029" i="3"/>
  <c r="BD1029" i="3"/>
  <c r="BH1029" i="3"/>
  <c r="M1029" i="3"/>
  <c r="Q1029" i="3"/>
  <c r="U1029" i="3"/>
  <c r="Y1029" i="3"/>
  <c r="AC1029" i="3"/>
  <c r="AG1029" i="3"/>
  <c r="AK1029" i="3"/>
  <c r="AO1029" i="3"/>
  <c r="AS1029" i="3"/>
  <c r="AW1029" i="3"/>
  <c r="BA1029" i="3"/>
  <c r="BE1029" i="3"/>
  <c r="BI1029" i="3"/>
  <c r="N1029" i="3"/>
  <c r="BJ1029" i="3" s="1"/>
  <c r="R1029" i="3"/>
  <c r="V1029" i="3"/>
  <c r="Z1029" i="3"/>
  <c r="AD1029" i="3"/>
  <c r="AH1029" i="3"/>
  <c r="AL1029" i="3"/>
  <c r="AP1029" i="3"/>
  <c r="AT1029" i="3"/>
  <c r="AX1029" i="3"/>
  <c r="BB1029" i="3"/>
  <c r="BF1029" i="3"/>
  <c r="AA1029" i="3"/>
  <c r="AQ1029" i="3"/>
  <c r="BG1029" i="3"/>
  <c r="O1029" i="3"/>
  <c r="BL1029" i="3" s="1"/>
  <c r="AE1029" i="3"/>
  <c r="AU1029" i="3"/>
  <c r="S1029" i="3"/>
  <c r="BM1029" i="3" s="1"/>
  <c r="AI1029" i="3"/>
  <c r="AY1029" i="3"/>
  <c r="W1029" i="3"/>
  <c r="AM1029" i="3"/>
  <c r="AA1021" i="3"/>
  <c r="AQ1021" i="3"/>
  <c r="BG1021" i="3"/>
  <c r="AY1021" i="3"/>
  <c r="S1021" i="3"/>
  <c r="P1048" i="3"/>
  <c r="T1048" i="3"/>
  <c r="X1048" i="3"/>
  <c r="AB1048" i="3"/>
  <c r="AF1048" i="3"/>
  <c r="AJ1048" i="3"/>
  <c r="AN1048" i="3"/>
  <c r="AR1048" i="3"/>
  <c r="AV1048" i="3"/>
  <c r="AZ1048" i="3"/>
  <c r="BD1048" i="3"/>
  <c r="BH1048" i="3"/>
  <c r="M1048" i="3"/>
  <c r="Q1048" i="3"/>
  <c r="U1048" i="3"/>
  <c r="Y1048" i="3"/>
  <c r="AC1048" i="3"/>
  <c r="AG1048" i="3"/>
  <c r="AK1048" i="3"/>
  <c r="AO1048" i="3"/>
  <c r="AS1048" i="3"/>
  <c r="AW1048" i="3"/>
  <c r="BA1048" i="3"/>
  <c r="BE1048" i="3"/>
  <c r="BI1048" i="3"/>
  <c r="N1048" i="3"/>
  <c r="R1048" i="3"/>
  <c r="V1048" i="3"/>
  <c r="Z1048" i="3"/>
  <c r="AD1048" i="3"/>
  <c r="AH1048" i="3"/>
  <c r="AL1048" i="3"/>
  <c r="AP1048" i="3"/>
  <c r="AT1048" i="3"/>
  <c r="AX1048" i="3"/>
  <c r="BB1048" i="3"/>
  <c r="BF1048" i="3"/>
  <c r="P1046" i="3"/>
  <c r="T1046" i="3"/>
  <c r="BM1046" i="3" s="1"/>
  <c r="X1046" i="3"/>
  <c r="AB1046" i="3"/>
  <c r="AF1046" i="3"/>
  <c r="AJ1046" i="3"/>
  <c r="AN1046" i="3"/>
  <c r="AR1046" i="3"/>
  <c r="AV1046" i="3"/>
  <c r="AZ1046" i="3"/>
  <c r="BD1046" i="3"/>
  <c r="BH1046" i="3"/>
  <c r="M1046" i="3"/>
  <c r="Q1046" i="3"/>
  <c r="U1046" i="3"/>
  <c r="Y1046" i="3"/>
  <c r="AC1046" i="3"/>
  <c r="AG1046" i="3"/>
  <c r="AK1046" i="3"/>
  <c r="AO1046" i="3"/>
  <c r="AS1046" i="3"/>
  <c r="AW1046" i="3"/>
  <c r="BA1046" i="3"/>
  <c r="BE1046" i="3"/>
  <c r="BI1046" i="3"/>
  <c r="N1046" i="3"/>
  <c r="R1046" i="3"/>
  <c r="BL1046" i="3" s="1"/>
  <c r="V1046" i="3"/>
  <c r="Z1046" i="3"/>
  <c r="AD1046" i="3"/>
  <c r="AH1046" i="3"/>
  <c r="AL1046" i="3"/>
  <c r="AP1046" i="3"/>
  <c r="AT1046" i="3"/>
  <c r="AX1046" i="3"/>
  <c r="BB1046" i="3"/>
  <c r="BF1046" i="3"/>
  <c r="P1044" i="3"/>
  <c r="T1044" i="3"/>
  <c r="X1044" i="3"/>
  <c r="AB1044" i="3"/>
  <c r="AF1044" i="3"/>
  <c r="AJ1044" i="3"/>
  <c r="AN1044" i="3"/>
  <c r="AR1044" i="3"/>
  <c r="AV1044" i="3"/>
  <c r="AZ1044" i="3"/>
  <c r="BD1044" i="3"/>
  <c r="BH1044" i="3"/>
  <c r="M1044" i="3"/>
  <c r="Q1044" i="3"/>
  <c r="U1044" i="3"/>
  <c r="Y1044" i="3"/>
  <c r="AC1044" i="3"/>
  <c r="AG1044" i="3"/>
  <c r="AK1044" i="3"/>
  <c r="AO1044" i="3"/>
  <c r="AS1044" i="3"/>
  <c r="AW1044" i="3"/>
  <c r="BA1044" i="3"/>
  <c r="BE1044" i="3"/>
  <c r="BI1044" i="3"/>
  <c r="N1044" i="3"/>
  <c r="R1044" i="3"/>
  <c r="BL1044" i="3" s="1"/>
  <c r="V1044" i="3"/>
  <c r="Z1044" i="3"/>
  <c r="AD1044" i="3"/>
  <c r="AH1044" i="3"/>
  <c r="AL1044" i="3"/>
  <c r="AP1044" i="3"/>
  <c r="AT1044" i="3"/>
  <c r="AX1044" i="3"/>
  <c r="BB1044" i="3"/>
  <c r="BF1044" i="3"/>
  <c r="P1042" i="3"/>
  <c r="T1042" i="3"/>
  <c r="BM1042" i="3" s="1"/>
  <c r="X1042" i="3"/>
  <c r="AB1042" i="3"/>
  <c r="AF1042" i="3"/>
  <c r="AJ1042" i="3"/>
  <c r="AN1042" i="3"/>
  <c r="AR1042" i="3"/>
  <c r="AV1042" i="3"/>
  <c r="AZ1042" i="3"/>
  <c r="BD1042" i="3"/>
  <c r="BH1042" i="3"/>
  <c r="M1042" i="3"/>
  <c r="Q1042" i="3"/>
  <c r="U1042" i="3"/>
  <c r="Y1042" i="3"/>
  <c r="AC1042" i="3"/>
  <c r="AG1042" i="3"/>
  <c r="AK1042" i="3"/>
  <c r="AO1042" i="3"/>
  <c r="AS1042" i="3"/>
  <c r="AW1042" i="3"/>
  <c r="BA1042" i="3"/>
  <c r="BE1042" i="3"/>
  <c r="BI1042" i="3"/>
  <c r="N1042" i="3"/>
  <c r="R1042" i="3"/>
  <c r="V1042" i="3"/>
  <c r="Z1042" i="3"/>
  <c r="AD1042" i="3"/>
  <c r="AH1042" i="3"/>
  <c r="AL1042" i="3"/>
  <c r="AP1042" i="3"/>
  <c r="AT1042" i="3"/>
  <c r="AX1042" i="3"/>
  <c r="BB1042" i="3"/>
  <c r="BF1042" i="3"/>
  <c r="AI1021" i="3"/>
  <c r="BC1048" i="3"/>
  <c r="AM1048" i="3"/>
  <c r="W1048" i="3"/>
  <c r="BC1046" i="3"/>
  <c r="AM1046" i="3"/>
  <c r="W1046" i="3"/>
  <c r="BC1044" i="3"/>
  <c r="AM1044" i="3"/>
  <c r="W1044" i="3"/>
  <c r="BC1042" i="3"/>
  <c r="AM1042" i="3"/>
  <c r="W1042" i="3"/>
  <c r="M1040" i="3"/>
  <c r="Q1040" i="3"/>
  <c r="U1040" i="3"/>
  <c r="Y1040" i="3"/>
  <c r="AC1040" i="3"/>
  <c r="AG1040" i="3"/>
  <c r="AK1040" i="3"/>
  <c r="AO1040" i="3"/>
  <c r="AS1040" i="3"/>
  <c r="AW1040" i="3"/>
  <c r="BA1040" i="3"/>
  <c r="BE1040" i="3"/>
  <c r="BI1040" i="3"/>
  <c r="P1040" i="3"/>
  <c r="V1040" i="3"/>
  <c r="AA1040" i="3"/>
  <c r="AF1040" i="3"/>
  <c r="AL1040" i="3"/>
  <c r="AQ1040" i="3"/>
  <c r="AV1040" i="3"/>
  <c r="BB1040" i="3"/>
  <c r="BG1040" i="3"/>
  <c r="R1040" i="3"/>
  <c r="BL1040" i="3" s="1"/>
  <c r="W1040" i="3"/>
  <c r="AB1040" i="3"/>
  <c r="AH1040" i="3"/>
  <c r="AM1040" i="3"/>
  <c r="AR1040" i="3"/>
  <c r="AX1040" i="3"/>
  <c r="BC1040" i="3"/>
  <c r="BH1040" i="3"/>
  <c r="N1040" i="3"/>
  <c r="S1040" i="3"/>
  <c r="X1040" i="3"/>
  <c r="AD1040" i="3"/>
  <c r="AI1040" i="3"/>
  <c r="AN1040" i="3"/>
  <c r="AT1040" i="3"/>
  <c r="AY1040" i="3"/>
  <c r="BD1040" i="3"/>
  <c r="BF1038" i="3"/>
  <c r="Z1038" i="3"/>
  <c r="M1036" i="3"/>
  <c r="Q1036" i="3"/>
  <c r="U1036" i="3"/>
  <c r="Y1036" i="3"/>
  <c r="AC1036" i="3"/>
  <c r="AG1036" i="3"/>
  <c r="AK1036" i="3"/>
  <c r="AO1036" i="3"/>
  <c r="AS1036" i="3"/>
  <c r="AW1036" i="3"/>
  <c r="BA1036" i="3"/>
  <c r="BE1036" i="3"/>
  <c r="BI1036" i="3"/>
  <c r="N1036" i="3"/>
  <c r="R1036" i="3"/>
  <c r="V1036" i="3"/>
  <c r="Z1036" i="3"/>
  <c r="AD1036" i="3"/>
  <c r="AH1036" i="3"/>
  <c r="AL1036" i="3"/>
  <c r="AP1036" i="3"/>
  <c r="AT1036" i="3"/>
  <c r="AX1036" i="3"/>
  <c r="BB1036" i="3"/>
  <c r="BF1036" i="3"/>
  <c r="O1036" i="3"/>
  <c r="S1036" i="3"/>
  <c r="W1036" i="3"/>
  <c r="AA1036" i="3"/>
  <c r="AE1036" i="3"/>
  <c r="AI1036" i="3"/>
  <c r="AM1036" i="3"/>
  <c r="AQ1036" i="3"/>
  <c r="AU1036" i="3"/>
  <c r="AY1036" i="3"/>
  <c r="BC1036" i="3"/>
  <c r="BG1036" i="3"/>
  <c r="AB1036" i="3"/>
  <c r="AR1036" i="3"/>
  <c r="BH1036" i="3"/>
  <c r="P1036" i="3"/>
  <c r="AF1036" i="3"/>
  <c r="AV1036" i="3"/>
  <c r="T1036" i="3"/>
  <c r="AJ1036" i="3"/>
  <c r="AZ1036" i="3"/>
  <c r="AN1034" i="3"/>
  <c r="BC1029" i="3"/>
  <c r="K1037" i="3"/>
  <c r="K1035" i="3"/>
  <c r="K1033" i="3"/>
  <c r="BB1031" i="3"/>
  <c r="AL1031" i="3"/>
  <c r="V1031" i="3"/>
  <c r="AA1023" i="3"/>
  <c r="AQ1023" i="3"/>
  <c r="BG1023" i="3"/>
  <c r="AX1031" i="3"/>
  <c r="AH1031" i="3"/>
  <c r="N1022" i="3"/>
  <c r="R1022" i="3"/>
  <c r="V1022" i="3"/>
  <c r="Z1022" i="3"/>
  <c r="AD1022" i="3"/>
  <c r="AH1022" i="3"/>
  <c r="AL1022" i="3"/>
  <c r="AP1022" i="3"/>
  <c r="AT1022" i="3"/>
  <c r="AX1022" i="3"/>
  <c r="BB1022" i="3"/>
  <c r="BF1022" i="3"/>
  <c r="O1022" i="3"/>
  <c r="S1022" i="3"/>
  <c r="W1022" i="3"/>
  <c r="AA1022" i="3"/>
  <c r="AE1022" i="3"/>
  <c r="AI1022" i="3"/>
  <c r="AM1022" i="3"/>
  <c r="AQ1022" i="3"/>
  <c r="AU1022" i="3"/>
  <c r="AY1022" i="3"/>
  <c r="BC1022" i="3"/>
  <c r="BG1022" i="3"/>
  <c r="P1022" i="3"/>
  <c r="T1022" i="3"/>
  <c r="X1022" i="3"/>
  <c r="AB1022" i="3"/>
  <c r="AF1022" i="3"/>
  <c r="AJ1022" i="3"/>
  <c r="AN1022" i="3"/>
  <c r="AR1022" i="3"/>
  <c r="AV1022" i="3"/>
  <c r="AZ1022" i="3"/>
  <c r="BD1022" i="3"/>
  <c r="BH1022" i="3"/>
  <c r="Y1022" i="3"/>
  <c r="AO1022" i="3"/>
  <c r="BE1022" i="3"/>
  <c r="M1022" i="3"/>
  <c r="AC1022" i="3"/>
  <c r="AS1022" i="3"/>
  <c r="BI1022" i="3"/>
  <c r="Q1022" i="3"/>
  <c r="AG1022" i="3"/>
  <c r="AW1022" i="3"/>
  <c r="O1021" i="3"/>
  <c r="K1039" i="3"/>
  <c r="O1031" i="3"/>
  <c r="T1031" i="3"/>
  <c r="X1031" i="3"/>
  <c r="AB1031" i="3"/>
  <c r="AF1031" i="3"/>
  <c r="AJ1031" i="3"/>
  <c r="AN1031" i="3"/>
  <c r="AR1031" i="3"/>
  <c r="AV1031" i="3"/>
  <c r="AZ1031" i="3"/>
  <c r="BD1031" i="3"/>
  <c r="BH1031" i="3"/>
  <c r="P1031" i="3"/>
  <c r="U1031" i="3"/>
  <c r="Y1031" i="3"/>
  <c r="AC1031" i="3"/>
  <c r="AG1031" i="3"/>
  <c r="AK1031" i="3"/>
  <c r="AO1031" i="3"/>
  <c r="AS1031" i="3"/>
  <c r="AW1031" i="3"/>
  <c r="BA1031" i="3"/>
  <c r="BE1031" i="3"/>
  <c r="BI1031" i="3"/>
  <c r="BK1030" i="3"/>
  <c r="N1024" i="3"/>
  <c r="R1024" i="3"/>
  <c r="V1024" i="3"/>
  <c r="Z1024" i="3"/>
  <c r="AD1024" i="3"/>
  <c r="AH1024" i="3"/>
  <c r="AL1024" i="3"/>
  <c r="AP1024" i="3"/>
  <c r="AT1024" i="3"/>
  <c r="AX1024" i="3"/>
  <c r="BB1024" i="3"/>
  <c r="BF1024" i="3"/>
  <c r="O1024" i="3"/>
  <c r="S1024" i="3"/>
  <c r="W1024" i="3"/>
  <c r="AA1024" i="3"/>
  <c r="AE1024" i="3"/>
  <c r="AI1024" i="3"/>
  <c r="AM1024" i="3"/>
  <c r="AQ1024" i="3"/>
  <c r="AU1024" i="3"/>
  <c r="AY1024" i="3"/>
  <c r="BC1024" i="3"/>
  <c r="BG1024" i="3"/>
  <c r="P1024" i="3"/>
  <c r="T1024" i="3"/>
  <c r="X1024" i="3"/>
  <c r="AB1024" i="3"/>
  <c r="AF1024" i="3"/>
  <c r="AJ1024" i="3"/>
  <c r="AN1024" i="3"/>
  <c r="AR1024" i="3"/>
  <c r="AV1024" i="3"/>
  <c r="AZ1024" i="3"/>
  <c r="BD1024" i="3"/>
  <c r="BH1024" i="3"/>
  <c r="Y1024" i="3"/>
  <c r="AO1024" i="3"/>
  <c r="BE1024" i="3"/>
  <c r="M1024" i="3"/>
  <c r="AC1024" i="3"/>
  <c r="AS1024" i="3"/>
  <c r="BI1024" i="3"/>
  <c r="Q1024" i="3"/>
  <c r="AG1024" i="3"/>
  <c r="AW1024" i="3"/>
  <c r="AK1022" i="3"/>
  <c r="N1031" i="3"/>
  <c r="R1031" i="3"/>
  <c r="O1030" i="3"/>
  <c r="S1030" i="3"/>
  <c r="W1030" i="3"/>
  <c r="AA1030" i="3"/>
  <c r="AE1030" i="3"/>
  <c r="AI1030" i="3"/>
  <c r="AM1030" i="3"/>
  <c r="AQ1030" i="3"/>
  <c r="AU1030" i="3"/>
  <c r="AY1030" i="3"/>
  <c r="BC1030" i="3"/>
  <c r="BG1030" i="3"/>
  <c r="P1030" i="3"/>
  <c r="T1030" i="3"/>
  <c r="X1030" i="3"/>
  <c r="AB1030" i="3"/>
  <c r="AF1030" i="3"/>
  <c r="AJ1030" i="3"/>
  <c r="AN1030" i="3"/>
  <c r="AR1030" i="3"/>
  <c r="AV1030" i="3"/>
  <c r="AZ1030" i="3"/>
  <c r="BD1030" i="3"/>
  <c r="BH1030" i="3"/>
  <c r="BE1028" i="3"/>
  <c r="AO1028" i="3"/>
  <c r="P1027" i="3"/>
  <c r="T1027" i="3"/>
  <c r="BM1027" i="3" s="1"/>
  <c r="X1027" i="3"/>
  <c r="AB1027" i="3"/>
  <c r="AF1027" i="3"/>
  <c r="AJ1027" i="3"/>
  <c r="AN1027" i="3"/>
  <c r="AR1027" i="3"/>
  <c r="AV1027" i="3"/>
  <c r="AZ1027" i="3"/>
  <c r="BD1027" i="3"/>
  <c r="BH1027" i="3"/>
  <c r="M1027" i="3"/>
  <c r="Q1027" i="3"/>
  <c r="U1027" i="3"/>
  <c r="Y1027" i="3"/>
  <c r="AC1027" i="3"/>
  <c r="AG1027" i="3"/>
  <c r="AK1027" i="3"/>
  <c r="AO1027" i="3"/>
  <c r="AS1027" i="3"/>
  <c r="AW1027" i="3"/>
  <c r="BA1027" i="3"/>
  <c r="BE1027" i="3"/>
  <c r="BI1027" i="3"/>
  <c r="N1027" i="3"/>
  <c r="BJ1027" i="3" s="1"/>
  <c r="R1027" i="3"/>
  <c r="V1027" i="3"/>
  <c r="Z1027" i="3"/>
  <c r="AD1027" i="3"/>
  <c r="AH1027" i="3"/>
  <c r="AL1027" i="3"/>
  <c r="AP1027" i="3"/>
  <c r="AT1027" i="3"/>
  <c r="AX1027" i="3"/>
  <c r="BB1027" i="3"/>
  <c r="BF1027" i="3"/>
  <c r="BI1026" i="3"/>
  <c r="AS1026" i="3"/>
  <c r="AC1026" i="3"/>
  <c r="BG1025" i="3"/>
  <c r="AQ1025" i="3"/>
  <c r="AU1023" i="3"/>
  <c r="AE1023" i="3"/>
  <c r="AU1021" i="3"/>
  <c r="AE1021" i="3"/>
  <c r="O1019" i="3"/>
  <c r="S1019" i="3"/>
  <c r="W1019" i="3"/>
  <c r="AA1019" i="3"/>
  <c r="AE1019" i="3"/>
  <c r="AI1019" i="3"/>
  <c r="AM1019" i="3"/>
  <c r="AQ1019" i="3"/>
  <c r="AU1019" i="3"/>
  <c r="AY1019" i="3"/>
  <c r="BC1019" i="3"/>
  <c r="BG1019" i="3"/>
  <c r="P1019" i="3"/>
  <c r="T1019" i="3"/>
  <c r="X1019" i="3"/>
  <c r="AB1019" i="3"/>
  <c r="AF1019" i="3"/>
  <c r="AJ1019" i="3"/>
  <c r="AN1019" i="3"/>
  <c r="AR1019" i="3"/>
  <c r="AV1019" i="3"/>
  <c r="AZ1019" i="3"/>
  <c r="BD1019" i="3"/>
  <c r="BH1019" i="3"/>
  <c r="R1019" i="3"/>
  <c r="Z1019" i="3"/>
  <c r="AH1019" i="3"/>
  <c r="AP1019" i="3"/>
  <c r="AX1019" i="3"/>
  <c r="BF1019" i="3"/>
  <c r="M1019" i="3"/>
  <c r="U1019" i="3"/>
  <c r="AC1019" i="3"/>
  <c r="AK1019" i="3"/>
  <c r="AS1019" i="3"/>
  <c r="BA1019" i="3"/>
  <c r="BI1019" i="3"/>
  <c r="N1019" i="3"/>
  <c r="V1019" i="3"/>
  <c r="AD1019" i="3"/>
  <c r="AL1019" i="3"/>
  <c r="AT1019" i="3"/>
  <c r="BB1019" i="3"/>
  <c r="AP1017" i="3"/>
  <c r="N1028" i="3"/>
  <c r="R1028" i="3"/>
  <c r="V1028" i="3"/>
  <c r="Z1028" i="3"/>
  <c r="AD1028" i="3"/>
  <c r="AH1028" i="3"/>
  <c r="AL1028" i="3"/>
  <c r="AP1028" i="3"/>
  <c r="AT1028" i="3"/>
  <c r="AX1028" i="3"/>
  <c r="BB1028" i="3"/>
  <c r="BF1028" i="3"/>
  <c r="O1028" i="3"/>
  <c r="S1028" i="3"/>
  <c r="W1028" i="3"/>
  <c r="AA1028" i="3"/>
  <c r="AE1028" i="3"/>
  <c r="AI1028" i="3"/>
  <c r="AM1028" i="3"/>
  <c r="AQ1028" i="3"/>
  <c r="AU1028" i="3"/>
  <c r="AY1028" i="3"/>
  <c r="BC1028" i="3"/>
  <c r="BG1028" i="3"/>
  <c r="P1028" i="3"/>
  <c r="BK1028" i="3" s="1"/>
  <c r="T1028" i="3"/>
  <c r="X1028" i="3"/>
  <c r="AB1028" i="3"/>
  <c r="AF1028" i="3"/>
  <c r="AJ1028" i="3"/>
  <c r="AN1028" i="3"/>
  <c r="AR1028" i="3"/>
  <c r="AV1028" i="3"/>
  <c r="AZ1028" i="3"/>
  <c r="BD1028" i="3"/>
  <c r="BH1028" i="3"/>
  <c r="P1025" i="3"/>
  <c r="T1025" i="3"/>
  <c r="X1025" i="3"/>
  <c r="AB1025" i="3"/>
  <c r="AF1025" i="3"/>
  <c r="AJ1025" i="3"/>
  <c r="AN1025" i="3"/>
  <c r="AR1025" i="3"/>
  <c r="AV1025" i="3"/>
  <c r="AZ1025" i="3"/>
  <c r="BD1025" i="3"/>
  <c r="BH1025" i="3"/>
  <c r="M1025" i="3"/>
  <c r="Q1025" i="3"/>
  <c r="U1025" i="3"/>
  <c r="Y1025" i="3"/>
  <c r="AC1025" i="3"/>
  <c r="AG1025" i="3"/>
  <c r="AK1025" i="3"/>
  <c r="AO1025" i="3"/>
  <c r="AS1025" i="3"/>
  <c r="AW1025" i="3"/>
  <c r="BA1025" i="3"/>
  <c r="BE1025" i="3"/>
  <c r="BI1025" i="3"/>
  <c r="N1025" i="3"/>
  <c r="BJ1025" i="3" s="1"/>
  <c r="R1025" i="3"/>
  <c r="BL1025" i="3" s="1"/>
  <c r="V1025" i="3"/>
  <c r="Z1025" i="3"/>
  <c r="AD1025" i="3"/>
  <c r="AH1025" i="3"/>
  <c r="AL1025" i="3"/>
  <c r="AP1025" i="3"/>
  <c r="AT1025" i="3"/>
  <c r="AX1025" i="3"/>
  <c r="BB1025" i="3"/>
  <c r="BF1025" i="3"/>
  <c r="P1023" i="3"/>
  <c r="T1023" i="3"/>
  <c r="BM1023" i="3" s="1"/>
  <c r="X1023" i="3"/>
  <c r="AB1023" i="3"/>
  <c r="AF1023" i="3"/>
  <c r="AJ1023" i="3"/>
  <c r="AN1023" i="3"/>
  <c r="AR1023" i="3"/>
  <c r="AV1023" i="3"/>
  <c r="AZ1023" i="3"/>
  <c r="BD1023" i="3"/>
  <c r="BH1023" i="3"/>
  <c r="M1023" i="3"/>
  <c r="Q1023" i="3"/>
  <c r="U1023" i="3"/>
  <c r="Y1023" i="3"/>
  <c r="AC1023" i="3"/>
  <c r="AG1023" i="3"/>
  <c r="AK1023" i="3"/>
  <c r="AO1023" i="3"/>
  <c r="AS1023" i="3"/>
  <c r="AW1023" i="3"/>
  <c r="BA1023" i="3"/>
  <c r="BE1023" i="3"/>
  <c r="BI1023" i="3"/>
  <c r="N1023" i="3"/>
  <c r="R1023" i="3"/>
  <c r="BL1023" i="3" s="1"/>
  <c r="V1023" i="3"/>
  <c r="Z1023" i="3"/>
  <c r="AD1023" i="3"/>
  <c r="AH1023" i="3"/>
  <c r="AL1023" i="3"/>
  <c r="AP1023" i="3"/>
  <c r="AT1023" i="3"/>
  <c r="AX1023" i="3"/>
  <c r="BB1023" i="3"/>
  <c r="BF1023" i="3"/>
  <c r="P1021" i="3"/>
  <c r="T1021" i="3"/>
  <c r="X1021" i="3"/>
  <c r="AB1021" i="3"/>
  <c r="AF1021" i="3"/>
  <c r="AJ1021" i="3"/>
  <c r="AN1021" i="3"/>
  <c r="AR1021" i="3"/>
  <c r="AV1021" i="3"/>
  <c r="AZ1021" i="3"/>
  <c r="BD1021" i="3"/>
  <c r="BH1021" i="3"/>
  <c r="M1021" i="3"/>
  <c r="Q1021" i="3"/>
  <c r="U1021" i="3"/>
  <c r="Y1021" i="3"/>
  <c r="AC1021" i="3"/>
  <c r="AG1021" i="3"/>
  <c r="AK1021" i="3"/>
  <c r="AO1021" i="3"/>
  <c r="AS1021" i="3"/>
  <c r="AW1021" i="3"/>
  <c r="BA1021" i="3"/>
  <c r="BE1021" i="3"/>
  <c r="BI1021" i="3"/>
  <c r="N1021" i="3"/>
  <c r="R1021" i="3"/>
  <c r="V1021" i="3"/>
  <c r="Z1021" i="3"/>
  <c r="AD1021" i="3"/>
  <c r="AH1021" i="3"/>
  <c r="AL1021" i="3"/>
  <c r="AP1021" i="3"/>
  <c r="AT1021" i="3"/>
  <c r="AX1021" i="3"/>
  <c r="BB1021" i="3"/>
  <c r="BF1021" i="3"/>
  <c r="M1020" i="3"/>
  <c r="Q1020" i="3"/>
  <c r="U1020" i="3"/>
  <c r="Y1020" i="3"/>
  <c r="AC1020" i="3"/>
  <c r="AG1020" i="3"/>
  <c r="AK1020" i="3"/>
  <c r="AO1020" i="3"/>
  <c r="N1020" i="3"/>
  <c r="R1020" i="3"/>
  <c r="V1020" i="3"/>
  <c r="Z1020" i="3"/>
  <c r="AD1020" i="3"/>
  <c r="AH1020" i="3"/>
  <c r="AL1020" i="3"/>
  <c r="AP1020" i="3"/>
  <c r="AT1020" i="3"/>
  <c r="AX1020" i="3"/>
  <c r="BB1020" i="3"/>
  <c r="BF1020" i="3"/>
  <c r="T1020" i="3"/>
  <c r="BM1020" i="3" s="1"/>
  <c r="AB1020" i="3"/>
  <c r="AJ1020" i="3"/>
  <c r="AR1020" i="3"/>
  <c r="AW1020" i="3"/>
  <c r="BC1020" i="3"/>
  <c r="BH1020" i="3"/>
  <c r="O1020" i="3"/>
  <c r="W1020" i="3"/>
  <c r="AE1020" i="3"/>
  <c r="AM1020" i="3"/>
  <c r="AS1020" i="3"/>
  <c r="AY1020" i="3"/>
  <c r="BD1020" i="3"/>
  <c r="BI1020" i="3"/>
  <c r="P1020" i="3"/>
  <c r="X1020" i="3"/>
  <c r="AF1020" i="3"/>
  <c r="AN1020" i="3"/>
  <c r="AU1020" i="3"/>
  <c r="AZ1020" i="3"/>
  <c r="BE1020" i="3"/>
  <c r="BE1019" i="3"/>
  <c r="P1013" i="3"/>
  <c r="T1013" i="3"/>
  <c r="X1013" i="3"/>
  <c r="AB1013" i="3"/>
  <c r="AF1013" i="3"/>
  <c r="AJ1013" i="3"/>
  <c r="AN1013" i="3"/>
  <c r="AR1013" i="3"/>
  <c r="AV1013" i="3"/>
  <c r="AZ1013" i="3"/>
  <c r="BD1013" i="3"/>
  <c r="BH1013" i="3"/>
  <c r="M1013" i="3"/>
  <c r="Q1013" i="3"/>
  <c r="U1013" i="3"/>
  <c r="Y1013" i="3"/>
  <c r="AC1013" i="3"/>
  <c r="AG1013" i="3"/>
  <c r="AK1013" i="3"/>
  <c r="AO1013" i="3"/>
  <c r="AS1013" i="3"/>
  <c r="AW1013" i="3"/>
  <c r="BA1013" i="3"/>
  <c r="BE1013" i="3"/>
  <c r="BI1013" i="3"/>
  <c r="N1013" i="3"/>
  <c r="R1013" i="3"/>
  <c r="V1013" i="3"/>
  <c r="Z1013" i="3"/>
  <c r="AD1013" i="3"/>
  <c r="AH1013" i="3"/>
  <c r="AL1013" i="3"/>
  <c r="AP1013" i="3"/>
  <c r="AT1013" i="3"/>
  <c r="AX1013" i="3"/>
  <c r="BB1013" i="3"/>
  <c r="BF1013" i="3"/>
  <c r="O1013" i="3"/>
  <c r="AE1013" i="3"/>
  <c r="AU1013" i="3"/>
  <c r="S1013" i="3"/>
  <c r="AI1013" i="3"/>
  <c r="AY1013" i="3"/>
  <c r="W1013" i="3"/>
  <c r="AM1013" i="3"/>
  <c r="BC1013" i="3"/>
  <c r="AA1013" i="3"/>
  <c r="AQ1013" i="3"/>
  <c r="BG1013" i="3"/>
  <c r="BG1031" i="3"/>
  <c r="BC1031" i="3"/>
  <c r="AY1031" i="3"/>
  <c r="AU1031" i="3"/>
  <c r="AQ1031" i="3"/>
  <c r="AM1031" i="3"/>
  <c r="AI1031" i="3"/>
  <c r="AE1031" i="3"/>
  <c r="AA1031" i="3"/>
  <c r="W1031" i="3"/>
  <c r="S1031" i="3"/>
  <c r="M1031" i="3"/>
  <c r="BI1030" i="3"/>
  <c r="BA1030" i="3"/>
  <c r="AS1030" i="3"/>
  <c r="AK1030" i="3"/>
  <c r="AC1030" i="3"/>
  <c r="U1030" i="3"/>
  <c r="AW1028" i="3"/>
  <c r="AG1028" i="3"/>
  <c r="Q1028" i="3"/>
  <c r="BL1027" i="3"/>
  <c r="N1026" i="3"/>
  <c r="R1026" i="3"/>
  <c r="V1026" i="3"/>
  <c r="Z1026" i="3"/>
  <c r="AD1026" i="3"/>
  <c r="AH1026" i="3"/>
  <c r="AL1026" i="3"/>
  <c r="AP1026" i="3"/>
  <c r="AT1026" i="3"/>
  <c r="AX1026" i="3"/>
  <c r="BB1026" i="3"/>
  <c r="BF1026" i="3"/>
  <c r="O1026" i="3"/>
  <c r="S1026" i="3"/>
  <c r="W1026" i="3"/>
  <c r="AA1026" i="3"/>
  <c r="AE1026" i="3"/>
  <c r="AI1026" i="3"/>
  <c r="AM1026" i="3"/>
  <c r="AQ1026" i="3"/>
  <c r="AU1026" i="3"/>
  <c r="AY1026" i="3"/>
  <c r="BC1026" i="3"/>
  <c r="BG1026" i="3"/>
  <c r="P1026" i="3"/>
  <c r="BK1026" i="3" s="1"/>
  <c r="T1026" i="3"/>
  <c r="X1026" i="3"/>
  <c r="AB1026" i="3"/>
  <c r="AF1026" i="3"/>
  <c r="AJ1026" i="3"/>
  <c r="AN1026" i="3"/>
  <c r="AR1026" i="3"/>
  <c r="AV1026" i="3"/>
  <c r="AZ1026" i="3"/>
  <c r="BD1026" i="3"/>
  <c r="BH1026" i="3"/>
  <c r="AY1025" i="3"/>
  <c r="AI1025" i="3"/>
  <c r="S1025" i="3"/>
  <c r="BC1023" i="3"/>
  <c r="AM1023" i="3"/>
  <c r="W1023" i="3"/>
  <c r="BC1021" i="3"/>
  <c r="AM1021" i="3"/>
  <c r="W1021" i="3"/>
  <c r="W1017" i="3"/>
  <c r="AM1017" i="3"/>
  <c r="BC1017" i="3"/>
  <c r="X1017" i="3"/>
  <c r="AN1017" i="3"/>
  <c r="BD1017" i="3"/>
  <c r="U1017" i="3"/>
  <c r="AK1017" i="3"/>
  <c r="BA1017" i="3"/>
  <c r="AD1017" i="3"/>
  <c r="AX1017" i="3"/>
  <c r="AV1018" i="3"/>
  <c r="AF1018" i="3"/>
  <c r="L1017" i="3"/>
  <c r="BF1017" i="3" s="1"/>
  <c r="AZ1016" i="3"/>
  <c r="AJ1016" i="3"/>
  <c r="P1015" i="3"/>
  <c r="M1015" i="3"/>
  <c r="Q1015" i="3"/>
  <c r="U1015" i="3"/>
  <c r="Y1015" i="3"/>
  <c r="AC1015" i="3"/>
  <c r="AG1015" i="3"/>
  <c r="AK1015" i="3"/>
  <c r="AO1015" i="3"/>
  <c r="AS1015" i="3"/>
  <c r="AW1015" i="3"/>
  <c r="BA1015" i="3"/>
  <c r="BE1015" i="3"/>
  <c r="BI1015" i="3"/>
  <c r="N1015" i="3"/>
  <c r="T1015" i="3"/>
  <c r="BM1015" i="3" s="1"/>
  <c r="Z1015" i="3"/>
  <c r="AE1015" i="3"/>
  <c r="AJ1015" i="3"/>
  <c r="AP1015" i="3"/>
  <c r="AU1015" i="3"/>
  <c r="AZ1015" i="3"/>
  <c r="BF1015" i="3"/>
  <c r="O1015" i="3"/>
  <c r="V1015" i="3"/>
  <c r="AA1015" i="3"/>
  <c r="AF1015" i="3"/>
  <c r="AL1015" i="3"/>
  <c r="AQ1015" i="3"/>
  <c r="AV1015" i="3"/>
  <c r="BB1015" i="3"/>
  <c r="BG1015" i="3"/>
  <c r="R1015" i="3"/>
  <c r="W1015" i="3"/>
  <c r="AB1015" i="3"/>
  <c r="AH1015" i="3"/>
  <c r="AM1015" i="3"/>
  <c r="AR1015" i="3"/>
  <c r="AX1015" i="3"/>
  <c r="BC1015" i="3"/>
  <c r="BH1015" i="3"/>
  <c r="O1018" i="3"/>
  <c r="S1018" i="3"/>
  <c r="W1018" i="3"/>
  <c r="AA1018" i="3"/>
  <c r="AE1018" i="3"/>
  <c r="AI1018" i="3"/>
  <c r="AM1018" i="3"/>
  <c r="AQ1018" i="3"/>
  <c r="AU1018" i="3"/>
  <c r="AY1018" i="3"/>
  <c r="BC1018" i="3"/>
  <c r="BG1018" i="3"/>
  <c r="O1009" i="3"/>
  <c r="AE1009" i="3"/>
  <c r="AU1009" i="3"/>
  <c r="P1009" i="3"/>
  <c r="AF1009" i="3"/>
  <c r="AV1009" i="3"/>
  <c r="M1009" i="3"/>
  <c r="AC1009" i="3"/>
  <c r="AS1009" i="3"/>
  <c r="BI1009" i="3"/>
  <c r="R1009" i="3"/>
  <c r="AL1009" i="3"/>
  <c r="BF1009" i="3"/>
  <c r="BD1018" i="3"/>
  <c r="AN1018" i="3"/>
  <c r="X1018" i="3"/>
  <c r="M1018" i="3"/>
  <c r="O1016" i="3"/>
  <c r="S1016" i="3"/>
  <c r="W1016" i="3"/>
  <c r="AA1016" i="3"/>
  <c r="AE1016" i="3"/>
  <c r="AI1016" i="3"/>
  <c r="P1016" i="3"/>
  <c r="U1016" i="3"/>
  <c r="Z1016" i="3"/>
  <c r="AF1016" i="3"/>
  <c r="AK1016" i="3"/>
  <c r="AO1016" i="3"/>
  <c r="AS1016" i="3"/>
  <c r="AW1016" i="3"/>
  <c r="BA1016" i="3"/>
  <c r="BE1016" i="3"/>
  <c r="BI1016" i="3"/>
  <c r="Q1016" i="3"/>
  <c r="BJ1016" i="3" s="1"/>
  <c r="V1016" i="3"/>
  <c r="AB1016" i="3"/>
  <c r="AG1016" i="3"/>
  <c r="AL1016" i="3"/>
  <c r="AP1016" i="3"/>
  <c r="AT1016" i="3"/>
  <c r="AX1016" i="3"/>
  <c r="BB1016" i="3"/>
  <c r="BF1016" i="3"/>
  <c r="M1016" i="3"/>
  <c r="R1016" i="3"/>
  <c r="X1016" i="3"/>
  <c r="AC1016" i="3"/>
  <c r="AH1016" i="3"/>
  <c r="AM1016" i="3"/>
  <c r="AQ1016" i="3"/>
  <c r="AU1016" i="3"/>
  <c r="AY1016" i="3"/>
  <c r="BC1016" i="3"/>
  <c r="BG1016" i="3"/>
  <c r="AT1015" i="3"/>
  <c r="X1015" i="3"/>
  <c r="BE1014" i="3"/>
  <c r="AO1014" i="3"/>
  <c r="O1012" i="3"/>
  <c r="S1012" i="3"/>
  <c r="Q1012" i="3"/>
  <c r="V1012" i="3"/>
  <c r="Z1012" i="3"/>
  <c r="AD1012" i="3"/>
  <c r="AH1012" i="3"/>
  <c r="AL1012" i="3"/>
  <c r="AP1012" i="3"/>
  <c r="AT1012" i="3"/>
  <c r="AX1012" i="3"/>
  <c r="BB1012" i="3"/>
  <c r="BF1012" i="3"/>
  <c r="M1012" i="3"/>
  <c r="R1012" i="3"/>
  <c r="W1012" i="3"/>
  <c r="AA1012" i="3"/>
  <c r="AE1012" i="3"/>
  <c r="AI1012" i="3"/>
  <c r="AM1012" i="3"/>
  <c r="AQ1012" i="3"/>
  <c r="AU1012" i="3"/>
  <c r="AY1012" i="3"/>
  <c r="BC1012" i="3"/>
  <c r="BG1012" i="3"/>
  <c r="N1012" i="3"/>
  <c r="T1012" i="3"/>
  <c r="X1012" i="3"/>
  <c r="AB1012" i="3"/>
  <c r="AF1012" i="3"/>
  <c r="AJ1012" i="3"/>
  <c r="AN1012" i="3"/>
  <c r="AR1012" i="3"/>
  <c r="AV1012" i="3"/>
  <c r="AZ1012" i="3"/>
  <c r="BD1012" i="3"/>
  <c r="BH1012" i="3"/>
  <c r="BF1018" i="3"/>
  <c r="BB1018" i="3"/>
  <c r="AX1018" i="3"/>
  <c r="AT1018" i="3"/>
  <c r="AP1018" i="3"/>
  <c r="AL1018" i="3"/>
  <c r="AH1018" i="3"/>
  <c r="AD1018" i="3"/>
  <c r="Z1018" i="3"/>
  <c r="V1018" i="3"/>
  <c r="R1018" i="3"/>
  <c r="N1018" i="3"/>
  <c r="N1014" i="3"/>
  <c r="R1014" i="3"/>
  <c r="BN1014" i="3" s="1"/>
  <c r="V1014" i="3"/>
  <c r="Z1014" i="3"/>
  <c r="AD1014" i="3"/>
  <c r="AH1014" i="3"/>
  <c r="AL1014" i="3"/>
  <c r="AP1014" i="3"/>
  <c r="AT1014" i="3"/>
  <c r="AX1014" i="3"/>
  <c r="BB1014" i="3"/>
  <c r="BF1014" i="3"/>
  <c r="O1014" i="3"/>
  <c r="S1014" i="3"/>
  <c r="W1014" i="3"/>
  <c r="AA1014" i="3"/>
  <c r="AE1014" i="3"/>
  <c r="AI1014" i="3"/>
  <c r="AM1014" i="3"/>
  <c r="AQ1014" i="3"/>
  <c r="AU1014" i="3"/>
  <c r="AY1014" i="3"/>
  <c r="BC1014" i="3"/>
  <c r="BG1014" i="3"/>
  <c r="P1014" i="3"/>
  <c r="BK1014" i="3" s="1"/>
  <c r="T1014" i="3"/>
  <c r="X1014" i="3"/>
  <c r="AB1014" i="3"/>
  <c r="AF1014" i="3"/>
  <c r="AJ1014" i="3"/>
  <c r="AN1014" i="3"/>
  <c r="AR1014" i="3"/>
  <c r="AV1014" i="3"/>
  <c r="AZ1014" i="3"/>
  <c r="BD1014" i="3"/>
  <c r="BH1014" i="3"/>
  <c r="S1011" i="3"/>
  <c r="AA1011" i="3"/>
  <c r="AI1011" i="3"/>
  <c r="AQ1011" i="3"/>
  <c r="AY1011" i="3"/>
  <c r="BG1011" i="3"/>
  <c r="T1011" i="3"/>
  <c r="AB1011" i="3"/>
  <c r="AJ1011" i="3"/>
  <c r="AR1011" i="3"/>
  <c r="AZ1011" i="3"/>
  <c r="BH1011" i="3"/>
  <c r="Q1011" i="3"/>
  <c r="Y1011" i="3"/>
  <c r="AG1011" i="3"/>
  <c r="AO1011" i="3"/>
  <c r="AW1011" i="3"/>
  <c r="BE1011" i="3"/>
  <c r="N1011" i="3"/>
  <c r="AT1011" i="3"/>
  <c r="AH1011" i="3"/>
  <c r="V1011" i="3"/>
  <c r="BB1011" i="3"/>
  <c r="BI1018" i="3"/>
  <c r="BE1018" i="3"/>
  <c r="BA1018" i="3"/>
  <c r="AW1018" i="3"/>
  <c r="AS1018" i="3"/>
  <c r="AO1018" i="3"/>
  <c r="AK1018" i="3"/>
  <c r="AG1018" i="3"/>
  <c r="AC1018" i="3"/>
  <c r="Y1018" i="3"/>
  <c r="U1018" i="3"/>
  <c r="Q1018" i="3"/>
  <c r="AW1014" i="3"/>
  <c r="AG1014" i="3"/>
  <c r="Q1014" i="3"/>
  <c r="BF1011" i="3"/>
  <c r="L1011" i="3"/>
  <c r="AP1011" i="3" s="1"/>
  <c r="M1010" i="3"/>
  <c r="Q1010" i="3"/>
  <c r="U1010" i="3"/>
  <c r="Y1010" i="3"/>
  <c r="AC1010" i="3"/>
  <c r="AG1010" i="3"/>
  <c r="AK1010" i="3"/>
  <c r="AO1010" i="3"/>
  <c r="AS1010" i="3"/>
  <c r="AW1010" i="3"/>
  <c r="BA1010" i="3"/>
  <c r="BE1010" i="3"/>
  <c r="BI1010" i="3"/>
  <c r="N1010" i="3"/>
  <c r="R1010" i="3"/>
  <c r="V1010" i="3"/>
  <c r="Z1010" i="3"/>
  <c r="AD1010" i="3"/>
  <c r="AH1010" i="3"/>
  <c r="AL1010" i="3"/>
  <c r="AP1010" i="3"/>
  <c r="AT1010" i="3"/>
  <c r="AX1010" i="3"/>
  <c r="BB1010" i="3"/>
  <c r="BF1010" i="3"/>
  <c r="O1010" i="3"/>
  <c r="S1010" i="3"/>
  <c r="W1010" i="3"/>
  <c r="AA1010" i="3"/>
  <c r="AE1010" i="3"/>
  <c r="AI1010" i="3"/>
  <c r="AM1010" i="3"/>
  <c r="AQ1010" i="3"/>
  <c r="AU1010" i="3"/>
  <c r="AY1010" i="3"/>
  <c r="BC1010" i="3"/>
  <c r="BG1010" i="3"/>
  <c r="L1009" i="3"/>
  <c r="S1009" i="3" s="1"/>
  <c r="O1007" i="3"/>
  <c r="W1007" i="3"/>
  <c r="AE1007" i="3"/>
  <c r="AM1007" i="3"/>
  <c r="AU1007" i="3"/>
  <c r="BC1007" i="3"/>
  <c r="P1007" i="3"/>
  <c r="X1007" i="3"/>
  <c r="AF1007" i="3"/>
  <c r="AN1007" i="3"/>
  <c r="AV1007" i="3"/>
  <c r="BD1007" i="3"/>
  <c r="M1007" i="3"/>
  <c r="U1007" i="3"/>
  <c r="AC1007" i="3"/>
  <c r="AK1007" i="3"/>
  <c r="AS1007" i="3"/>
  <c r="BA1007" i="3"/>
  <c r="BI1007" i="3"/>
  <c r="AV1010" i="3"/>
  <c r="AF1010" i="3"/>
  <c r="P1010" i="3"/>
  <c r="AV1008" i="3"/>
  <c r="AF1008" i="3"/>
  <c r="BB1007" i="3"/>
  <c r="V1007" i="3"/>
  <c r="L1007" i="3"/>
  <c r="BH1010" i="3"/>
  <c r="AR1010" i="3"/>
  <c r="AB1010" i="3"/>
  <c r="M1008" i="3"/>
  <c r="Q1008" i="3"/>
  <c r="U1008" i="3"/>
  <c r="Y1008" i="3"/>
  <c r="AC1008" i="3"/>
  <c r="AG1008" i="3"/>
  <c r="AK1008" i="3"/>
  <c r="AO1008" i="3"/>
  <c r="AS1008" i="3"/>
  <c r="AW1008" i="3"/>
  <c r="BA1008" i="3"/>
  <c r="BE1008" i="3"/>
  <c r="BI1008" i="3"/>
  <c r="N1008" i="3"/>
  <c r="R1008" i="3"/>
  <c r="V1008" i="3"/>
  <c r="Z1008" i="3"/>
  <c r="AD1008" i="3"/>
  <c r="AH1008" i="3"/>
  <c r="AL1008" i="3"/>
  <c r="AP1008" i="3"/>
  <c r="AT1008" i="3"/>
  <c r="AX1008" i="3"/>
  <c r="BB1008" i="3"/>
  <c r="BF1008" i="3"/>
  <c r="O1008" i="3"/>
  <c r="S1008" i="3"/>
  <c r="W1008" i="3"/>
  <c r="AA1008" i="3"/>
  <c r="AE1008" i="3"/>
  <c r="AI1008" i="3"/>
  <c r="AM1008" i="3"/>
  <c r="AQ1008" i="3"/>
  <c r="AU1008" i="3"/>
  <c r="AY1008" i="3"/>
  <c r="BC1008" i="3"/>
  <c r="BG1008" i="3"/>
  <c r="AX1007" i="3"/>
  <c r="AH1007" i="3"/>
  <c r="R1007" i="3"/>
  <c r="E935" i="3"/>
  <c r="F935" i="3"/>
  <c r="K935" i="3" s="1"/>
  <c r="G935" i="3"/>
  <c r="H935" i="3"/>
  <c r="L935" i="3" s="1"/>
  <c r="I935" i="3"/>
  <c r="J935" i="3"/>
  <c r="E936" i="3"/>
  <c r="F936" i="3"/>
  <c r="K936" i="3" s="1"/>
  <c r="G936" i="3"/>
  <c r="H936" i="3"/>
  <c r="I936" i="3"/>
  <c r="J936" i="3"/>
  <c r="E937" i="3"/>
  <c r="F937" i="3"/>
  <c r="G937" i="3"/>
  <c r="H937" i="3"/>
  <c r="L937" i="3" s="1"/>
  <c r="I937" i="3"/>
  <c r="J937" i="3"/>
  <c r="E938" i="3"/>
  <c r="F938" i="3"/>
  <c r="K938" i="3" s="1"/>
  <c r="G938" i="3"/>
  <c r="H938" i="3"/>
  <c r="I938" i="3"/>
  <c r="J938" i="3"/>
  <c r="E939" i="3"/>
  <c r="F939" i="3"/>
  <c r="K939" i="3" s="1"/>
  <c r="G939" i="3"/>
  <c r="H939" i="3"/>
  <c r="I939" i="3"/>
  <c r="J939" i="3"/>
  <c r="E940" i="3"/>
  <c r="F940" i="3"/>
  <c r="K940" i="3" s="1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L943" i="3" s="1"/>
  <c r="I943" i="3"/>
  <c r="J943" i="3"/>
  <c r="E944" i="3"/>
  <c r="F944" i="3"/>
  <c r="K944" i="3" s="1"/>
  <c r="G944" i="3"/>
  <c r="H944" i="3"/>
  <c r="I944" i="3"/>
  <c r="L944" i="3" s="1"/>
  <c r="J944" i="3"/>
  <c r="E945" i="3"/>
  <c r="F945" i="3"/>
  <c r="G945" i="3"/>
  <c r="H945" i="3"/>
  <c r="I945" i="3"/>
  <c r="J945" i="3"/>
  <c r="L945" i="3"/>
  <c r="E946" i="3"/>
  <c r="F946" i="3"/>
  <c r="G946" i="3"/>
  <c r="H946" i="3"/>
  <c r="L946" i="3" s="1"/>
  <c r="I946" i="3"/>
  <c r="J946" i="3"/>
  <c r="E947" i="3"/>
  <c r="F947" i="3"/>
  <c r="G947" i="3"/>
  <c r="H947" i="3"/>
  <c r="I947" i="3"/>
  <c r="J947" i="3"/>
  <c r="E948" i="3"/>
  <c r="F948" i="3"/>
  <c r="K948" i="3" s="1"/>
  <c r="G948" i="3"/>
  <c r="H948" i="3"/>
  <c r="I948" i="3"/>
  <c r="J948" i="3"/>
  <c r="E949" i="3"/>
  <c r="F949" i="3"/>
  <c r="G949" i="3"/>
  <c r="H949" i="3"/>
  <c r="I949" i="3"/>
  <c r="J949" i="3"/>
  <c r="L949" i="3"/>
  <c r="E950" i="3"/>
  <c r="F950" i="3"/>
  <c r="G950" i="3"/>
  <c r="H950" i="3"/>
  <c r="L950" i="3" s="1"/>
  <c r="I950" i="3"/>
  <c r="J950" i="3"/>
  <c r="E951" i="3"/>
  <c r="F951" i="3"/>
  <c r="G951" i="3"/>
  <c r="H951" i="3"/>
  <c r="I951" i="3"/>
  <c r="L951" i="3" s="1"/>
  <c r="J951" i="3"/>
  <c r="E952" i="3"/>
  <c r="F952" i="3"/>
  <c r="K952" i="3" s="1"/>
  <c r="G952" i="3"/>
  <c r="H952" i="3"/>
  <c r="I952" i="3"/>
  <c r="J952" i="3"/>
  <c r="E953" i="3"/>
  <c r="F953" i="3"/>
  <c r="G953" i="3"/>
  <c r="H953" i="3"/>
  <c r="I953" i="3"/>
  <c r="J953" i="3"/>
  <c r="L953" i="3"/>
  <c r="E954" i="3"/>
  <c r="F954" i="3"/>
  <c r="G954" i="3"/>
  <c r="H954" i="3"/>
  <c r="L954" i="3" s="1"/>
  <c r="I954" i="3"/>
  <c r="J954" i="3"/>
  <c r="E955" i="3"/>
  <c r="F955" i="3"/>
  <c r="G955" i="3"/>
  <c r="H955" i="3"/>
  <c r="I955" i="3"/>
  <c r="J955" i="3"/>
  <c r="L955" i="3"/>
  <c r="E956" i="3"/>
  <c r="F956" i="3"/>
  <c r="K956" i="3" s="1"/>
  <c r="G956" i="3"/>
  <c r="H956" i="3"/>
  <c r="L956" i="3" s="1"/>
  <c r="I956" i="3"/>
  <c r="J956" i="3"/>
  <c r="E957" i="3"/>
  <c r="F957" i="3"/>
  <c r="G957" i="3"/>
  <c r="H957" i="3"/>
  <c r="I957" i="3"/>
  <c r="L957" i="3" s="1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L966" i="3" s="1"/>
  <c r="J966" i="3"/>
  <c r="E967" i="3"/>
  <c r="F967" i="3"/>
  <c r="K967" i="3" s="1"/>
  <c r="G967" i="3"/>
  <c r="H967" i="3"/>
  <c r="L967" i="3" s="1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F975" i="3"/>
  <c r="G975" i="3"/>
  <c r="H975" i="3"/>
  <c r="I975" i="3"/>
  <c r="J975" i="3"/>
  <c r="E976" i="3"/>
  <c r="F976" i="3"/>
  <c r="G976" i="3"/>
  <c r="H976" i="3"/>
  <c r="I976" i="3"/>
  <c r="J976" i="3"/>
  <c r="E977" i="3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L981" i="3"/>
  <c r="E982" i="3"/>
  <c r="F982" i="3"/>
  <c r="K982" i="3" s="1"/>
  <c r="T982" i="3" s="1"/>
  <c r="G982" i="3"/>
  <c r="H982" i="3"/>
  <c r="L982" i="3" s="1"/>
  <c r="I982" i="3"/>
  <c r="J982" i="3"/>
  <c r="P982" i="3"/>
  <c r="AF982" i="3"/>
  <c r="AV982" i="3"/>
  <c r="E983" i="3"/>
  <c r="F983" i="3"/>
  <c r="G983" i="3"/>
  <c r="H983" i="3"/>
  <c r="I983" i="3"/>
  <c r="L983" i="3" s="1"/>
  <c r="J983" i="3"/>
  <c r="E984" i="3"/>
  <c r="F984" i="3"/>
  <c r="K984" i="3" s="1"/>
  <c r="G984" i="3"/>
  <c r="H984" i="3"/>
  <c r="L984" i="3" s="1"/>
  <c r="N984" i="3" s="1"/>
  <c r="I984" i="3"/>
  <c r="J984" i="3"/>
  <c r="X984" i="3"/>
  <c r="AN984" i="3"/>
  <c r="E985" i="3"/>
  <c r="F985" i="3"/>
  <c r="G985" i="3"/>
  <c r="H985" i="3"/>
  <c r="I985" i="3"/>
  <c r="J985" i="3"/>
  <c r="L985" i="3"/>
  <c r="E986" i="3"/>
  <c r="F986" i="3"/>
  <c r="K986" i="3" s="1"/>
  <c r="G986" i="3"/>
  <c r="H986" i="3"/>
  <c r="L986" i="3" s="1"/>
  <c r="I986" i="3"/>
  <c r="J986" i="3"/>
  <c r="E987" i="3"/>
  <c r="F987" i="3"/>
  <c r="G987" i="3"/>
  <c r="H987" i="3"/>
  <c r="I987" i="3"/>
  <c r="L987" i="3" s="1"/>
  <c r="J987" i="3"/>
  <c r="E988" i="3"/>
  <c r="F988" i="3"/>
  <c r="K988" i="3" s="1"/>
  <c r="G988" i="3"/>
  <c r="H988" i="3"/>
  <c r="I988" i="3"/>
  <c r="J988" i="3"/>
  <c r="E989" i="3"/>
  <c r="F989" i="3"/>
  <c r="G989" i="3"/>
  <c r="H989" i="3"/>
  <c r="I989" i="3"/>
  <c r="J989" i="3"/>
  <c r="L989" i="3"/>
  <c r="E990" i="3"/>
  <c r="F990" i="3"/>
  <c r="K990" i="3" s="1"/>
  <c r="G990" i="3"/>
  <c r="H990" i="3"/>
  <c r="I990" i="3"/>
  <c r="J990" i="3"/>
  <c r="E991" i="3"/>
  <c r="F991" i="3"/>
  <c r="G991" i="3"/>
  <c r="H991" i="3"/>
  <c r="I991" i="3"/>
  <c r="L991" i="3" s="1"/>
  <c r="J991" i="3"/>
  <c r="E992" i="3"/>
  <c r="F992" i="3"/>
  <c r="K992" i="3" s="1"/>
  <c r="P992" i="3" s="1"/>
  <c r="G992" i="3"/>
  <c r="H992" i="3"/>
  <c r="L992" i="3" s="1"/>
  <c r="N992" i="3" s="1"/>
  <c r="I992" i="3"/>
  <c r="J992" i="3"/>
  <c r="E993" i="3"/>
  <c r="F993" i="3"/>
  <c r="G993" i="3"/>
  <c r="H993" i="3"/>
  <c r="I993" i="3"/>
  <c r="L993" i="3" s="1"/>
  <c r="J993" i="3"/>
  <c r="E994" i="3"/>
  <c r="F994" i="3"/>
  <c r="K994" i="3" s="1"/>
  <c r="G994" i="3"/>
  <c r="H994" i="3"/>
  <c r="L994" i="3" s="1"/>
  <c r="N994" i="3" s="1"/>
  <c r="I994" i="3"/>
  <c r="J994" i="3"/>
  <c r="P994" i="3"/>
  <c r="X994" i="3"/>
  <c r="AR994" i="3"/>
  <c r="AV994" i="3"/>
  <c r="E995" i="3"/>
  <c r="F995" i="3"/>
  <c r="G995" i="3"/>
  <c r="H995" i="3"/>
  <c r="I995" i="3"/>
  <c r="L995" i="3" s="1"/>
  <c r="J995" i="3"/>
  <c r="E996" i="3"/>
  <c r="F996" i="3"/>
  <c r="G996" i="3"/>
  <c r="H996" i="3"/>
  <c r="I996" i="3"/>
  <c r="J996" i="3"/>
  <c r="E997" i="3"/>
  <c r="F997" i="3"/>
  <c r="K997" i="3" s="1"/>
  <c r="G997" i="3"/>
  <c r="H997" i="3"/>
  <c r="I997" i="3"/>
  <c r="J997" i="3"/>
  <c r="L997" i="3" s="1"/>
  <c r="E998" i="3"/>
  <c r="F998" i="3"/>
  <c r="K998" i="3" s="1"/>
  <c r="G998" i="3"/>
  <c r="H998" i="3"/>
  <c r="I998" i="3"/>
  <c r="J998" i="3"/>
  <c r="L998" i="3" s="1"/>
  <c r="N998" i="3" s="1"/>
  <c r="E999" i="3"/>
  <c r="F999" i="3"/>
  <c r="G999" i="3"/>
  <c r="K999" i="3" s="1"/>
  <c r="H999" i="3"/>
  <c r="I999" i="3"/>
  <c r="J999" i="3"/>
  <c r="E1000" i="3"/>
  <c r="K1000" i="3" s="1"/>
  <c r="F1000" i="3"/>
  <c r="G1000" i="3"/>
  <c r="H1000" i="3"/>
  <c r="I1000" i="3"/>
  <c r="J1000" i="3"/>
  <c r="E1001" i="3"/>
  <c r="K1001" i="3" s="1"/>
  <c r="N1001" i="3" s="1"/>
  <c r="F1001" i="3"/>
  <c r="G1001" i="3"/>
  <c r="H1001" i="3"/>
  <c r="I1001" i="3"/>
  <c r="L1001" i="3" s="1"/>
  <c r="J1001" i="3"/>
  <c r="E1002" i="3"/>
  <c r="F1002" i="3"/>
  <c r="K1002" i="3" s="1"/>
  <c r="G1002" i="3"/>
  <c r="H1002" i="3"/>
  <c r="I1002" i="3"/>
  <c r="J1002" i="3"/>
  <c r="E1003" i="3"/>
  <c r="F1003" i="3"/>
  <c r="G1003" i="3"/>
  <c r="K1003" i="3" s="1"/>
  <c r="H1003" i="3"/>
  <c r="I1003" i="3"/>
  <c r="J1003" i="3"/>
  <c r="E1004" i="3"/>
  <c r="K1004" i="3" s="1"/>
  <c r="F1004" i="3"/>
  <c r="G1004" i="3"/>
  <c r="H1004" i="3"/>
  <c r="I1004" i="3"/>
  <c r="J1004" i="3"/>
  <c r="E1005" i="3"/>
  <c r="K1005" i="3" s="1"/>
  <c r="N1005" i="3" s="1"/>
  <c r="F1005" i="3"/>
  <c r="G1005" i="3"/>
  <c r="H1005" i="3"/>
  <c r="I1005" i="3"/>
  <c r="L1005" i="3" s="1"/>
  <c r="J1005" i="3"/>
  <c r="BK1213" i="3" l="1"/>
  <c r="BN1213" i="3"/>
  <c r="BM1209" i="3"/>
  <c r="BJ1197" i="3"/>
  <c r="BL1173" i="3"/>
  <c r="BK1209" i="3"/>
  <c r="BM1213" i="3"/>
  <c r="BM1145" i="3"/>
  <c r="BM1230" i="3"/>
  <c r="BJ1199" i="3"/>
  <c r="BK1173" i="3"/>
  <c r="BN1173" i="3"/>
  <c r="BM1175" i="3"/>
  <c r="BK1143" i="3"/>
  <c r="BN1143" i="3"/>
  <c r="BM1143" i="3"/>
  <c r="BJ1213" i="3"/>
  <c r="BJ1226" i="3"/>
  <c r="BM1197" i="3"/>
  <c r="BK1145" i="3"/>
  <c r="BN1145" i="3"/>
  <c r="BL1145" i="3"/>
  <c r="BJ1209" i="3"/>
  <c r="BM1195" i="3"/>
  <c r="BL1230" i="3"/>
  <c r="BN1197" i="3"/>
  <c r="BK1197" i="3"/>
  <c r="BL1205" i="3"/>
  <c r="BK1175" i="3"/>
  <c r="BN1175" i="3"/>
  <c r="BJ1175" i="3"/>
  <c r="BL1175" i="3"/>
  <c r="BL1143" i="3"/>
  <c r="BM1211" i="3"/>
  <c r="BJ1195" i="3"/>
  <c r="BK1226" i="3"/>
  <c r="BN1226" i="3"/>
  <c r="BK1211" i="3"/>
  <c r="BN1211" i="3"/>
  <c r="BN1195" i="3"/>
  <c r="BK1195" i="3"/>
  <c r="BM1153" i="3"/>
  <c r="BN1199" i="3"/>
  <c r="BL1209" i="3"/>
  <c r="BK1207" i="3"/>
  <c r="BN1207" i="3"/>
  <c r="BJ1173" i="3"/>
  <c r="BM1173" i="3"/>
  <c r="BK1155" i="3"/>
  <c r="BN1155" i="3"/>
  <c r="BJ1143" i="3"/>
  <c r="BN1209" i="3"/>
  <c r="BL1213" i="3"/>
  <c r="BM1205" i="3"/>
  <c r="BL1197" i="3"/>
  <c r="BJ1145" i="3"/>
  <c r="BL1195" i="3"/>
  <c r="BK1230" i="3"/>
  <c r="BN1230" i="3"/>
  <c r="BJ1230" i="3"/>
  <c r="BK1228" i="3"/>
  <c r="BN1228" i="3"/>
  <c r="BL1199" i="3"/>
  <c r="BK1153" i="3"/>
  <c r="BN1153" i="3"/>
  <c r="BL1153" i="3"/>
  <c r="BJ1008" i="3"/>
  <c r="BN1010" i="3"/>
  <c r="BK1010" i="3"/>
  <c r="BJ1018" i="3"/>
  <c r="BN1018" i="3"/>
  <c r="BK1018" i="3"/>
  <c r="BL1015" i="3"/>
  <c r="BM1024" i="3"/>
  <c r="BL1031" i="3"/>
  <c r="BN1036" i="3"/>
  <c r="BK1036" i="3"/>
  <c r="BM1038" i="3"/>
  <c r="BN1043" i="3"/>
  <c r="BK1043" i="3"/>
  <c r="BJ1049" i="3"/>
  <c r="BN1058" i="3"/>
  <c r="BK1058" i="3"/>
  <c r="BM1087" i="3"/>
  <c r="BJ1053" i="3"/>
  <c r="BM1065" i="3"/>
  <c r="BN1066" i="3"/>
  <c r="BK1066" i="3"/>
  <c r="BJ1066" i="3"/>
  <c r="AP1082" i="3"/>
  <c r="Z1082" i="3"/>
  <c r="BJ1092" i="3"/>
  <c r="AT1082" i="3"/>
  <c r="BC1082" i="3"/>
  <c r="W1082" i="3"/>
  <c r="Y1082" i="3"/>
  <c r="BL1073" i="3"/>
  <c r="R1131" i="3"/>
  <c r="AI1131" i="3"/>
  <c r="Y1131" i="3"/>
  <c r="AR1131" i="3"/>
  <c r="BC1117" i="3"/>
  <c r="BG1117" i="3"/>
  <c r="AK1117" i="3"/>
  <c r="AX1133" i="3"/>
  <c r="BG1133" i="3"/>
  <c r="BA1133" i="3"/>
  <c r="BD1133" i="3"/>
  <c r="AN1133" i="3"/>
  <c r="X1133" i="3"/>
  <c r="BN1096" i="3"/>
  <c r="BK1096" i="3"/>
  <c r="BB1107" i="3"/>
  <c r="BI1107" i="3"/>
  <c r="AX1127" i="3"/>
  <c r="BB1127" i="3"/>
  <c r="AQ1127" i="3"/>
  <c r="AS1127" i="3"/>
  <c r="M1127" i="3"/>
  <c r="AF1127" i="3"/>
  <c r="BN1008" i="3"/>
  <c r="BK1008" i="3"/>
  <c r="Z1007" i="3"/>
  <c r="AP1007" i="3"/>
  <c r="BF1007" i="3"/>
  <c r="N1007" i="3"/>
  <c r="AD1007" i="3"/>
  <c r="AT1007" i="3"/>
  <c r="AW1007" i="3"/>
  <c r="AG1007" i="3"/>
  <c r="Q1007" i="3"/>
  <c r="AZ1007" i="3"/>
  <c r="AJ1007" i="3"/>
  <c r="T1007" i="3"/>
  <c r="AY1007" i="3"/>
  <c r="AI1007" i="3"/>
  <c r="S1007" i="3"/>
  <c r="AX1011" i="3"/>
  <c r="AD1011" i="3"/>
  <c r="BA1011" i="3"/>
  <c r="AK1011" i="3"/>
  <c r="U1011" i="3"/>
  <c r="BM1011" i="3" s="1"/>
  <c r="BD1011" i="3"/>
  <c r="AN1011" i="3"/>
  <c r="X1011" i="3"/>
  <c r="BC1011" i="3"/>
  <c r="AM1011" i="3"/>
  <c r="W1011" i="3"/>
  <c r="AP1009" i="3"/>
  <c r="V1009" i="3"/>
  <c r="BK1009" i="3" s="1"/>
  <c r="AT1009" i="3"/>
  <c r="BE1009" i="3"/>
  <c r="AO1009" i="3"/>
  <c r="Y1009" i="3"/>
  <c r="BH1009" i="3"/>
  <c r="AR1009" i="3"/>
  <c r="AB1009" i="3"/>
  <c r="BG1009" i="3"/>
  <c r="AQ1009" i="3"/>
  <c r="AA1009" i="3"/>
  <c r="BM1018" i="3"/>
  <c r="BJ1015" i="3"/>
  <c r="BB1017" i="3"/>
  <c r="AH1017" i="3"/>
  <c r="N1017" i="3"/>
  <c r="AW1017" i="3"/>
  <c r="AG1017" i="3"/>
  <c r="Q1017" i="3"/>
  <c r="AZ1017" i="3"/>
  <c r="AJ1017" i="3"/>
  <c r="T1017" i="3"/>
  <c r="AY1017" i="3"/>
  <c r="AI1017" i="3"/>
  <c r="S1017" i="3"/>
  <c r="BM1025" i="3"/>
  <c r="BL1013" i="3"/>
  <c r="BJ1013" i="3"/>
  <c r="BN1025" i="3"/>
  <c r="BK1025" i="3"/>
  <c r="BM1028" i="3"/>
  <c r="BK1019" i="3"/>
  <c r="BN1019" i="3"/>
  <c r="BN1027" i="3"/>
  <c r="BK1027" i="3"/>
  <c r="BJ1031" i="3"/>
  <c r="BL1024" i="3"/>
  <c r="BJ1024" i="3"/>
  <c r="O1039" i="3"/>
  <c r="S1039" i="3"/>
  <c r="W1039" i="3"/>
  <c r="AA1039" i="3"/>
  <c r="AE1039" i="3"/>
  <c r="AI1039" i="3"/>
  <c r="AM1039" i="3"/>
  <c r="AQ1039" i="3"/>
  <c r="AU1039" i="3"/>
  <c r="AY1039" i="3"/>
  <c r="BC1039" i="3"/>
  <c r="BG1039" i="3"/>
  <c r="M1039" i="3"/>
  <c r="Q1039" i="3"/>
  <c r="U1039" i="3"/>
  <c r="Y1039" i="3"/>
  <c r="AC1039" i="3"/>
  <c r="AG1039" i="3"/>
  <c r="AK1039" i="3"/>
  <c r="AO1039" i="3"/>
  <c r="AS1039" i="3"/>
  <c r="AW1039" i="3"/>
  <c r="BA1039" i="3"/>
  <c r="BE1039" i="3"/>
  <c r="BI1039" i="3"/>
  <c r="P1039" i="3"/>
  <c r="X1039" i="3"/>
  <c r="AF1039" i="3"/>
  <c r="AN1039" i="3"/>
  <c r="AV1039" i="3"/>
  <c r="BD1039" i="3"/>
  <c r="R1039" i="3"/>
  <c r="Z1039" i="3"/>
  <c r="AH1039" i="3"/>
  <c r="AP1039" i="3"/>
  <c r="AX1039" i="3"/>
  <c r="BF1039" i="3"/>
  <c r="T1039" i="3"/>
  <c r="AB1039" i="3"/>
  <c r="AJ1039" i="3"/>
  <c r="AR1039" i="3"/>
  <c r="AZ1039" i="3"/>
  <c r="BH1039" i="3"/>
  <c r="N1039" i="3"/>
  <c r="AT1039" i="3"/>
  <c r="V1039" i="3"/>
  <c r="BB1039" i="3"/>
  <c r="AD1039" i="3"/>
  <c r="AL1039" i="3"/>
  <c r="BL1022" i="3"/>
  <c r="BJ1022" i="3"/>
  <c r="BN1042" i="3"/>
  <c r="BK1042" i="3"/>
  <c r="BJ1044" i="3"/>
  <c r="BM1021" i="3"/>
  <c r="BN1029" i="3"/>
  <c r="BK1029" i="3"/>
  <c r="BM1034" i="3"/>
  <c r="BL1038" i="3"/>
  <c r="BL1042" i="3"/>
  <c r="BN1050" i="3"/>
  <c r="BK1050" i="3"/>
  <c r="BJ1050" i="3"/>
  <c r="BL1048" i="3"/>
  <c r="BJ1054" i="3"/>
  <c r="BN1060" i="3"/>
  <c r="BK1060" i="3"/>
  <c r="BL1058" i="3"/>
  <c r="BN1064" i="3"/>
  <c r="BK1064" i="3"/>
  <c r="BJ1064" i="3"/>
  <c r="BL1072" i="3"/>
  <c r="BJ1072" i="3"/>
  <c r="BM1074" i="3"/>
  <c r="BK1076" i="3"/>
  <c r="BN1076" i="3"/>
  <c r="O1083" i="3"/>
  <c r="S1083" i="3"/>
  <c r="W1083" i="3"/>
  <c r="AA1083" i="3"/>
  <c r="AE1083" i="3"/>
  <c r="AI1083" i="3"/>
  <c r="AM1083" i="3"/>
  <c r="AQ1083" i="3"/>
  <c r="AU1083" i="3"/>
  <c r="AY1083" i="3"/>
  <c r="BC1083" i="3"/>
  <c r="BG1083" i="3"/>
  <c r="M1083" i="3"/>
  <c r="Q1083" i="3"/>
  <c r="U1083" i="3"/>
  <c r="Y1083" i="3"/>
  <c r="AC1083" i="3"/>
  <c r="AG1083" i="3"/>
  <c r="AK1083" i="3"/>
  <c r="AO1083" i="3"/>
  <c r="AS1083" i="3"/>
  <c r="AW1083" i="3"/>
  <c r="BA1083" i="3"/>
  <c r="BE1083" i="3"/>
  <c r="BI1083" i="3"/>
  <c r="P1083" i="3"/>
  <c r="X1083" i="3"/>
  <c r="AF1083" i="3"/>
  <c r="AN1083" i="3"/>
  <c r="AV1083" i="3"/>
  <c r="BD1083" i="3"/>
  <c r="R1083" i="3"/>
  <c r="Z1083" i="3"/>
  <c r="AH1083" i="3"/>
  <c r="AP1083" i="3"/>
  <c r="AX1083" i="3"/>
  <c r="BF1083" i="3"/>
  <c r="AB1083" i="3"/>
  <c r="AR1083" i="3"/>
  <c r="BH1083" i="3"/>
  <c r="T1083" i="3"/>
  <c r="AZ1083" i="3"/>
  <c r="N1083" i="3"/>
  <c r="BJ1083" i="3" s="1"/>
  <c r="AD1083" i="3"/>
  <c r="AT1083" i="3"/>
  <c r="AJ1083" i="3"/>
  <c r="AL1083" i="3"/>
  <c r="BB1083" i="3"/>
  <c r="V1083" i="3"/>
  <c r="BL1045" i="3"/>
  <c r="BJ1045" i="3"/>
  <c r="BL1057" i="3"/>
  <c r="BJ1057" i="3"/>
  <c r="BM1063" i="3"/>
  <c r="BM1067" i="3"/>
  <c r="BN1087" i="3"/>
  <c r="BK1087" i="3"/>
  <c r="BL1087" i="3"/>
  <c r="BM1069" i="3"/>
  <c r="BN1070" i="3"/>
  <c r="BK1070" i="3"/>
  <c r="BJ1070" i="3"/>
  <c r="BN1088" i="3"/>
  <c r="BK1088" i="3"/>
  <c r="BL1061" i="3"/>
  <c r="BN1061" i="3"/>
  <c r="BK1061" i="3"/>
  <c r="BJ1061" i="3"/>
  <c r="BN1053" i="3"/>
  <c r="BK1053" i="3"/>
  <c r="BL1066" i="3"/>
  <c r="BM1075" i="3"/>
  <c r="BM1088" i="3"/>
  <c r="BN1093" i="3"/>
  <c r="BK1093" i="3"/>
  <c r="BL1094" i="3"/>
  <c r="BJ1094" i="3"/>
  <c r="BN1062" i="3"/>
  <c r="BK1062" i="3"/>
  <c r="BJ1062" i="3"/>
  <c r="BF1078" i="3"/>
  <c r="BF1086" i="3"/>
  <c r="BJ1089" i="3"/>
  <c r="BL1096" i="3"/>
  <c r="BJ1096" i="3"/>
  <c r="BM1104" i="3"/>
  <c r="BM1106" i="3"/>
  <c r="BM1108" i="3"/>
  <c r="BM1110" i="3"/>
  <c r="BM1112" i="3"/>
  <c r="BM1114" i="3"/>
  <c r="BM1116" i="3"/>
  <c r="BM1118" i="3"/>
  <c r="BM1120" i="3"/>
  <c r="BM1122" i="3"/>
  <c r="BM1124" i="3"/>
  <c r="BM1126" i="3"/>
  <c r="BM1128" i="3"/>
  <c r="BM1130" i="3"/>
  <c r="BM1132" i="3"/>
  <c r="BM1134" i="3"/>
  <c r="BM1058" i="3"/>
  <c r="AX1078" i="3"/>
  <c r="AV1078" i="3"/>
  <c r="AT1078" i="3"/>
  <c r="N1078" i="3"/>
  <c r="AJ1078" i="3"/>
  <c r="BC1078" i="3"/>
  <c r="AM1078" i="3"/>
  <c r="W1078" i="3"/>
  <c r="BE1078" i="3"/>
  <c r="AO1078" i="3"/>
  <c r="AP1080" i="3"/>
  <c r="R1082" i="3"/>
  <c r="AF1082" i="3"/>
  <c r="AL1082" i="3"/>
  <c r="BH1082" i="3"/>
  <c r="AB1082" i="3"/>
  <c r="AY1082" i="3"/>
  <c r="AI1082" i="3"/>
  <c r="S1082" i="3"/>
  <c r="BA1082" i="3"/>
  <c r="AK1082" i="3"/>
  <c r="U1082" i="3"/>
  <c r="BD1086" i="3"/>
  <c r="R1086" i="3"/>
  <c r="P1086" i="3"/>
  <c r="AD1086" i="3"/>
  <c r="AZ1086" i="3"/>
  <c r="T1086" i="3"/>
  <c r="AU1086" i="3"/>
  <c r="AE1086" i="3"/>
  <c r="O1086" i="3"/>
  <c r="AW1086" i="3"/>
  <c r="AG1086" i="3"/>
  <c r="BN1055" i="3"/>
  <c r="BK1055" i="3"/>
  <c r="AH1084" i="3"/>
  <c r="AF1084" i="3"/>
  <c r="AL1084" i="3"/>
  <c r="BH1084" i="3"/>
  <c r="AB1084" i="3"/>
  <c r="AY1084" i="3"/>
  <c r="AI1084" i="3"/>
  <c r="S1084" i="3"/>
  <c r="BA1084" i="3"/>
  <c r="AK1084" i="3"/>
  <c r="U1084" i="3"/>
  <c r="BM1093" i="3"/>
  <c r="BF1080" i="3"/>
  <c r="R1080" i="3"/>
  <c r="AF1080" i="3"/>
  <c r="AL1080" i="3"/>
  <c r="BH1080" i="3"/>
  <c r="AB1080" i="3"/>
  <c r="AY1080" i="3"/>
  <c r="AI1080" i="3"/>
  <c r="S1080" i="3"/>
  <c r="BA1080" i="3"/>
  <c r="AK1080" i="3"/>
  <c r="U1080" i="3"/>
  <c r="AX1113" i="3"/>
  <c r="R1113" i="3"/>
  <c r="AE1113" i="3"/>
  <c r="AT1113" i="3"/>
  <c r="N1113" i="3"/>
  <c r="AI1113" i="3"/>
  <c r="BE1113" i="3"/>
  <c r="AO1113" i="3"/>
  <c r="Y1113" i="3"/>
  <c r="BH1113" i="3"/>
  <c r="AR1113" i="3"/>
  <c r="AB1113" i="3"/>
  <c r="BC1115" i="3"/>
  <c r="W1115" i="3"/>
  <c r="AP1115" i="3"/>
  <c r="BB1115" i="3"/>
  <c r="V1115" i="3"/>
  <c r="AQ1115" i="3"/>
  <c r="BI1115" i="3"/>
  <c r="AS1115" i="3"/>
  <c r="AC1115" i="3"/>
  <c r="M1115" i="3"/>
  <c r="AV1115" i="3"/>
  <c r="AF1115" i="3"/>
  <c r="P1115" i="3"/>
  <c r="BN1120" i="3"/>
  <c r="BK1120" i="3"/>
  <c r="BF1125" i="3"/>
  <c r="Z1125" i="3"/>
  <c r="AU1125" i="3"/>
  <c r="BB1125" i="3"/>
  <c r="V1125" i="3"/>
  <c r="AQ1125" i="3"/>
  <c r="BI1125" i="3"/>
  <c r="AS1125" i="3"/>
  <c r="AC1125" i="3"/>
  <c r="M1125" i="3"/>
  <c r="AV1125" i="3"/>
  <c r="AF1125" i="3"/>
  <c r="P1125" i="3"/>
  <c r="W1131" i="3"/>
  <c r="AP1131" i="3"/>
  <c r="AU1131" i="3"/>
  <c r="AL1131" i="3"/>
  <c r="BG1131" i="3"/>
  <c r="AA1131" i="3"/>
  <c r="BA1131" i="3"/>
  <c r="AK1131" i="3"/>
  <c r="U1131" i="3"/>
  <c r="BD1131" i="3"/>
  <c r="AN1131" i="3"/>
  <c r="X1131" i="3"/>
  <c r="BN1100" i="3"/>
  <c r="BK1100" i="3"/>
  <c r="BM1102" i="3"/>
  <c r="AH1117" i="3"/>
  <c r="AU1117" i="3"/>
  <c r="O1117" i="3"/>
  <c r="AD1117" i="3"/>
  <c r="AY1117" i="3"/>
  <c r="S1117" i="3"/>
  <c r="AW1117" i="3"/>
  <c r="AG1117" i="3"/>
  <c r="Q1117" i="3"/>
  <c r="AZ1117" i="3"/>
  <c r="AJ1117" i="3"/>
  <c r="T1117" i="3"/>
  <c r="W1123" i="3"/>
  <c r="AP1123" i="3"/>
  <c r="AU1123" i="3"/>
  <c r="AL1123" i="3"/>
  <c r="BG1123" i="3"/>
  <c r="AA1123" i="3"/>
  <c r="BA1123" i="3"/>
  <c r="AK1123" i="3"/>
  <c r="U1123" i="3"/>
  <c r="BD1123" i="3"/>
  <c r="AN1123" i="3"/>
  <c r="X1123" i="3"/>
  <c r="BF1129" i="3"/>
  <c r="Z1129" i="3"/>
  <c r="O1129" i="3"/>
  <c r="BB1129" i="3"/>
  <c r="V1129" i="3"/>
  <c r="AQ1129" i="3"/>
  <c r="BI1129" i="3"/>
  <c r="AS1129" i="3"/>
  <c r="AC1129" i="3"/>
  <c r="M1129" i="3"/>
  <c r="AV1129" i="3"/>
  <c r="AF1129" i="3"/>
  <c r="P1129" i="3"/>
  <c r="AM1133" i="3"/>
  <c r="AH1133" i="3"/>
  <c r="AE1133" i="3"/>
  <c r="AD1133" i="3"/>
  <c r="AY1133" i="3"/>
  <c r="S1133" i="3"/>
  <c r="AW1133" i="3"/>
  <c r="AG1133" i="3"/>
  <c r="Q1133" i="3"/>
  <c r="AZ1133" i="3"/>
  <c r="AJ1133" i="3"/>
  <c r="T1133" i="3"/>
  <c r="BM1096" i="3"/>
  <c r="AH1105" i="3"/>
  <c r="AU1105" i="3"/>
  <c r="O1105" i="3"/>
  <c r="AD1105" i="3"/>
  <c r="AY1105" i="3"/>
  <c r="S1105" i="3"/>
  <c r="AW1105" i="3"/>
  <c r="AG1105" i="3"/>
  <c r="Q1105" i="3"/>
  <c r="AZ1105" i="3"/>
  <c r="AJ1105" i="3"/>
  <c r="T1105" i="3"/>
  <c r="AU1107" i="3"/>
  <c r="O1107" i="3"/>
  <c r="AH1107" i="3"/>
  <c r="AT1107" i="3"/>
  <c r="N1107" i="3"/>
  <c r="AI1107" i="3"/>
  <c r="BE1107" i="3"/>
  <c r="AO1107" i="3"/>
  <c r="Y1107" i="3"/>
  <c r="BH1107" i="3"/>
  <c r="AR1107" i="3"/>
  <c r="AB1107" i="3"/>
  <c r="AH1109" i="3"/>
  <c r="AU1109" i="3"/>
  <c r="O1109" i="3"/>
  <c r="AD1109" i="3"/>
  <c r="AY1109" i="3"/>
  <c r="S1109" i="3"/>
  <c r="AW1109" i="3"/>
  <c r="AG1109" i="3"/>
  <c r="Q1109" i="3"/>
  <c r="AZ1109" i="3"/>
  <c r="AJ1109" i="3"/>
  <c r="T1109" i="3"/>
  <c r="BC1111" i="3"/>
  <c r="W1111" i="3"/>
  <c r="AP1111" i="3"/>
  <c r="BB1111" i="3"/>
  <c r="V1111" i="3"/>
  <c r="AQ1111" i="3"/>
  <c r="BI1111" i="3"/>
  <c r="AS1111" i="3"/>
  <c r="AC1111" i="3"/>
  <c r="M1111" i="3"/>
  <c r="AV1111" i="3"/>
  <c r="AF1111" i="3"/>
  <c r="P1111" i="3"/>
  <c r="BN1114" i="3"/>
  <c r="BK1114" i="3"/>
  <c r="BC1119" i="3"/>
  <c r="W1119" i="3"/>
  <c r="AP1119" i="3"/>
  <c r="BB1119" i="3"/>
  <c r="V1119" i="3"/>
  <c r="AQ1119" i="3"/>
  <c r="BI1119" i="3"/>
  <c r="AS1119" i="3"/>
  <c r="AC1119" i="3"/>
  <c r="M1119" i="3"/>
  <c r="AV1119" i="3"/>
  <c r="AF1119" i="3"/>
  <c r="P1119" i="3"/>
  <c r="AH1121" i="3"/>
  <c r="AM1121" i="3"/>
  <c r="W1121" i="3"/>
  <c r="AD1121" i="3"/>
  <c r="AY1121" i="3"/>
  <c r="S1121" i="3"/>
  <c r="AW1121" i="3"/>
  <c r="AG1121" i="3"/>
  <c r="Q1121" i="3"/>
  <c r="AZ1121" i="3"/>
  <c r="AJ1121" i="3"/>
  <c r="T1121" i="3"/>
  <c r="BN1124" i="3"/>
  <c r="BK1124" i="3"/>
  <c r="AE1127" i="3"/>
  <c r="AP1127" i="3"/>
  <c r="BC1127" i="3"/>
  <c r="AT1127" i="3"/>
  <c r="N1127" i="3"/>
  <c r="AI1127" i="3"/>
  <c r="BE1127" i="3"/>
  <c r="AO1127" i="3"/>
  <c r="Y1127" i="3"/>
  <c r="BH1127" i="3"/>
  <c r="AR1127" i="3"/>
  <c r="AB1127" i="3"/>
  <c r="BM1006" i="3"/>
  <c r="BN1009" i="3"/>
  <c r="BN1049" i="3"/>
  <c r="BK1049" i="3"/>
  <c r="BM1060" i="3"/>
  <c r="O1081" i="3"/>
  <c r="S1081" i="3"/>
  <c r="W1081" i="3"/>
  <c r="AA1081" i="3"/>
  <c r="AE1081" i="3"/>
  <c r="AI1081" i="3"/>
  <c r="AM1081" i="3"/>
  <c r="AQ1081" i="3"/>
  <c r="AU1081" i="3"/>
  <c r="AY1081" i="3"/>
  <c r="BC1081" i="3"/>
  <c r="BG1081" i="3"/>
  <c r="M1081" i="3"/>
  <c r="Q1081" i="3"/>
  <c r="U1081" i="3"/>
  <c r="Y1081" i="3"/>
  <c r="AC1081" i="3"/>
  <c r="AG1081" i="3"/>
  <c r="AK1081" i="3"/>
  <c r="AO1081" i="3"/>
  <c r="AS1081" i="3"/>
  <c r="AW1081" i="3"/>
  <c r="BA1081" i="3"/>
  <c r="BE1081" i="3"/>
  <c r="BI1081" i="3"/>
  <c r="P1081" i="3"/>
  <c r="X1081" i="3"/>
  <c r="AF1081" i="3"/>
  <c r="AN1081" i="3"/>
  <c r="AV1081" i="3"/>
  <c r="BD1081" i="3"/>
  <c r="R1081" i="3"/>
  <c r="Z1081" i="3"/>
  <c r="AH1081" i="3"/>
  <c r="AP1081" i="3"/>
  <c r="AX1081" i="3"/>
  <c r="BF1081" i="3"/>
  <c r="AB1081" i="3"/>
  <c r="AR1081" i="3"/>
  <c r="BH1081" i="3"/>
  <c r="AJ1081" i="3"/>
  <c r="N1081" i="3"/>
  <c r="AD1081" i="3"/>
  <c r="AT1081" i="3"/>
  <c r="T1081" i="3"/>
  <c r="AZ1081" i="3"/>
  <c r="V1081" i="3"/>
  <c r="BB1081" i="3"/>
  <c r="AL1081" i="3"/>
  <c r="BM1057" i="3"/>
  <c r="BN1094" i="3"/>
  <c r="BK1094" i="3"/>
  <c r="BL1053" i="3"/>
  <c r="BL1092" i="3"/>
  <c r="AH1082" i="3"/>
  <c r="AJ1082" i="3"/>
  <c r="BE1082" i="3"/>
  <c r="BJ1055" i="3"/>
  <c r="BL1051" i="3"/>
  <c r="BN1118" i="3"/>
  <c r="BK1118" i="3"/>
  <c r="BN1128" i="3"/>
  <c r="BK1128" i="3"/>
  <c r="AX1131" i="3"/>
  <c r="N1131" i="3"/>
  <c r="AO1131" i="3"/>
  <c r="BH1131" i="3"/>
  <c r="AB1131" i="3"/>
  <c r="W1117" i="3"/>
  <c r="AA1117" i="3"/>
  <c r="BD1117" i="3"/>
  <c r="X1117" i="3"/>
  <c r="AU1133" i="3"/>
  <c r="AA1133" i="3"/>
  <c r="U1133" i="3"/>
  <c r="W1107" i="3"/>
  <c r="V1107" i="3"/>
  <c r="AS1107" i="3"/>
  <c r="M1107" i="3"/>
  <c r="P1107" i="3"/>
  <c r="BN1112" i="3"/>
  <c r="BK1112" i="3"/>
  <c r="BM1010" i="3"/>
  <c r="BM1014" i="3"/>
  <c r="BM1016" i="3"/>
  <c r="Z1009" i="3"/>
  <c r="AX1009" i="3"/>
  <c r="AD1009" i="3"/>
  <c r="BA1009" i="3"/>
  <c r="AK1009" i="3"/>
  <c r="U1009" i="3"/>
  <c r="BL1009" i="3" s="1"/>
  <c r="BD1009" i="3"/>
  <c r="AN1009" i="3"/>
  <c r="X1009" i="3"/>
  <c r="BC1009" i="3"/>
  <c r="AM1009" i="3"/>
  <c r="W1009" i="3"/>
  <c r="BL1018" i="3"/>
  <c r="BK1015" i="3"/>
  <c r="BN1015" i="3"/>
  <c r="AL1017" i="3"/>
  <c r="R1017" i="3"/>
  <c r="BI1017" i="3"/>
  <c r="AS1017" i="3"/>
  <c r="AC1017" i="3"/>
  <c r="M1017" i="3"/>
  <c r="AV1017" i="3"/>
  <c r="AF1017" i="3"/>
  <c r="P1017" i="3"/>
  <c r="AU1017" i="3"/>
  <c r="AE1017" i="3"/>
  <c r="O1017" i="3"/>
  <c r="BM1026" i="3"/>
  <c r="BK1031" i="3"/>
  <c r="BN1031" i="3"/>
  <c r="BM1013" i="3"/>
  <c r="BN1013" i="3"/>
  <c r="BK1013" i="3"/>
  <c r="BJ1020" i="3"/>
  <c r="BN1020" i="3"/>
  <c r="BK1020" i="3"/>
  <c r="BJ1021" i="3"/>
  <c r="BL1028" i="3"/>
  <c r="BJ1028" i="3"/>
  <c r="BJ1019" i="3"/>
  <c r="BM1019" i="3"/>
  <c r="BJ1030" i="3"/>
  <c r="BM1030" i="3"/>
  <c r="BN1024" i="3"/>
  <c r="BK1024" i="3"/>
  <c r="BN1022" i="3"/>
  <c r="BK1022" i="3"/>
  <c r="BN1028" i="3"/>
  <c r="O1033" i="3"/>
  <c r="S1033" i="3"/>
  <c r="W1033" i="3"/>
  <c r="AA1033" i="3"/>
  <c r="AE1033" i="3"/>
  <c r="AI1033" i="3"/>
  <c r="AM1033" i="3"/>
  <c r="AQ1033" i="3"/>
  <c r="AU1033" i="3"/>
  <c r="AY1033" i="3"/>
  <c r="BC1033" i="3"/>
  <c r="BG1033" i="3"/>
  <c r="P1033" i="3"/>
  <c r="T1033" i="3"/>
  <c r="X1033" i="3"/>
  <c r="AB1033" i="3"/>
  <c r="AF1033" i="3"/>
  <c r="AJ1033" i="3"/>
  <c r="AN1033" i="3"/>
  <c r="AR1033" i="3"/>
  <c r="AV1033" i="3"/>
  <c r="AZ1033" i="3"/>
  <c r="BD1033" i="3"/>
  <c r="BH1033" i="3"/>
  <c r="M1033" i="3"/>
  <c r="Q1033" i="3"/>
  <c r="U1033" i="3"/>
  <c r="Y1033" i="3"/>
  <c r="AC1033" i="3"/>
  <c r="AG1033" i="3"/>
  <c r="AK1033" i="3"/>
  <c r="AO1033" i="3"/>
  <c r="AS1033" i="3"/>
  <c r="AW1033" i="3"/>
  <c r="BA1033" i="3"/>
  <c r="BE1033" i="3"/>
  <c r="BI1033" i="3"/>
  <c r="N1033" i="3"/>
  <c r="AD1033" i="3"/>
  <c r="AT1033" i="3"/>
  <c r="R1033" i="3"/>
  <c r="AH1033" i="3"/>
  <c r="AX1033" i="3"/>
  <c r="V1033" i="3"/>
  <c r="AL1033" i="3"/>
  <c r="BB1033" i="3"/>
  <c r="BF1033" i="3"/>
  <c r="Z1033" i="3"/>
  <c r="AP1033" i="3"/>
  <c r="BM1036" i="3"/>
  <c r="BM1040" i="3"/>
  <c r="BN1040" i="3"/>
  <c r="BK1040" i="3"/>
  <c r="BN1044" i="3"/>
  <c r="BK1044" i="3"/>
  <c r="BJ1046" i="3"/>
  <c r="BL1034" i="3"/>
  <c r="BJ1034" i="3"/>
  <c r="BK1038" i="3"/>
  <c r="BN1038" i="3"/>
  <c r="BM1043" i="3"/>
  <c r="BL1050" i="3"/>
  <c r="BM1041" i="3"/>
  <c r="BM1049" i="3"/>
  <c r="BN1054" i="3"/>
  <c r="BK1054" i="3"/>
  <c r="BJ1056" i="3"/>
  <c r="BM1047" i="3"/>
  <c r="BM1059" i="3"/>
  <c r="BL1064" i="3"/>
  <c r="BN1068" i="3"/>
  <c r="BK1068" i="3"/>
  <c r="BJ1068" i="3"/>
  <c r="BN1072" i="3"/>
  <c r="BK1072" i="3"/>
  <c r="BL1074" i="3"/>
  <c r="BJ1074" i="3"/>
  <c r="BM1076" i="3"/>
  <c r="O1077" i="3"/>
  <c r="S1077" i="3"/>
  <c r="W1077" i="3"/>
  <c r="AA1077" i="3"/>
  <c r="AE1077" i="3"/>
  <c r="AI1077" i="3"/>
  <c r="AM1077" i="3"/>
  <c r="AQ1077" i="3"/>
  <c r="AU1077" i="3"/>
  <c r="AY1077" i="3"/>
  <c r="BC1077" i="3"/>
  <c r="BG1077" i="3"/>
  <c r="M1077" i="3"/>
  <c r="Q1077" i="3"/>
  <c r="U1077" i="3"/>
  <c r="Y1077" i="3"/>
  <c r="AC1077" i="3"/>
  <c r="AG1077" i="3"/>
  <c r="AK1077" i="3"/>
  <c r="AO1077" i="3"/>
  <c r="AS1077" i="3"/>
  <c r="AW1077" i="3"/>
  <c r="BA1077" i="3"/>
  <c r="BE1077" i="3"/>
  <c r="BI1077" i="3"/>
  <c r="P1077" i="3"/>
  <c r="X1077" i="3"/>
  <c r="AF1077" i="3"/>
  <c r="AN1077" i="3"/>
  <c r="AV1077" i="3"/>
  <c r="BD1077" i="3"/>
  <c r="R1077" i="3"/>
  <c r="Z1077" i="3"/>
  <c r="AH1077" i="3"/>
  <c r="AP1077" i="3"/>
  <c r="AX1077" i="3"/>
  <c r="BF1077" i="3"/>
  <c r="AB1077" i="3"/>
  <c r="AR1077" i="3"/>
  <c r="BH1077" i="3"/>
  <c r="AZ1077" i="3"/>
  <c r="N1077" i="3"/>
  <c r="BJ1077" i="3" s="1"/>
  <c r="AD1077" i="3"/>
  <c r="AT1077" i="3"/>
  <c r="T1077" i="3"/>
  <c r="AJ1077" i="3"/>
  <c r="V1077" i="3"/>
  <c r="AL1077" i="3"/>
  <c r="BB1077" i="3"/>
  <c r="O1085" i="3"/>
  <c r="S1085" i="3"/>
  <c r="W1085" i="3"/>
  <c r="AA1085" i="3"/>
  <c r="AE1085" i="3"/>
  <c r="AI1085" i="3"/>
  <c r="AM1085" i="3"/>
  <c r="AQ1085" i="3"/>
  <c r="AU1085" i="3"/>
  <c r="AY1085" i="3"/>
  <c r="BC1085" i="3"/>
  <c r="BG1085" i="3"/>
  <c r="M1085" i="3"/>
  <c r="Q1085" i="3"/>
  <c r="U1085" i="3"/>
  <c r="Y1085" i="3"/>
  <c r="AC1085" i="3"/>
  <c r="AG1085" i="3"/>
  <c r="AK1085" i="3"/>
  <c r="AO1085" i="3"/>
  <c r="AS1085" i="3"/>
  <c r="AW1085" i="3"/>
  <c r="BA1085" i="3"/>
  <c r="BE1085" i="3"/>
  <c r="BI1085" i="3"/>
  <c r="P1085" i="3"/>
  <c r="X1085" i="3"/>
  <c r="AF1085" i="3"/>
  <c r="AN1085" i="3"/>
  <c r="AV1085" i="3"/>
  <c r="BD1085" i="3"/>
  <c r="R1085" i="3"/>
  <c r="Z1085" i="3"/>
  <c r="AH1085" i="3"/>
  <c r="AP1085" i="3"/>
  <c r="AX1085" i="3"/>
  <c r="BF1085" i="3"/>
  <c r="AB1085" i="3"/>
  <c r="AR1085" i="3"/>
  <c r="BH1085" i="3"/>
  <c r="T1085" i="3"/>
  <c r="AZ1085" i="3"/>
  <c r="N1085" i="3"/>
  <c r="AD1085" i="3"/>
  <c r="AT1085" i="3"/>
  <c r="AJ1085" i="3"/>
  <c r="V1085" i="3"/>
  <c r="BB1085" i="3"/>
  <c r="AL1085" i="3"/>
  <c r="BN1045" i="3"/>
  <c r="BK1045" i="3"/>
  <c r="BM1048" i="3"/>
  <c r="BN1057" i="3"/>
  <c r="BK1057" i="3"/>
  <c r="BL1070" i="3"/>
  <c r="BN1090" i="3"/>
  <c r="BK1090" i="3"/>
  <c r="BN1052" i="3"/>
  <c r="BK1052" i="3"/>
  <c r="BL1065" i="3"/>
  <c r="BN1065" i="3"/>
  <c r="BK1065" i="3"/>
  <c r="BJ1065" i="3"/>
  <c r="BJ1075" i="3"/>
  <c r="BK1075" i="3"/>
  <c r="BN1075" i="3"/>
  <c r="BL1075" i="3"/>
  <c r="Z1078" i="3"/>
  <c r="AP1078" i="3"/>
  <c r="Z1086" i="3"/>
  <c r="AP1086" i="3"/>
  <c r="BL1088" i="3"/>
  <c r="BJ1088" i="3"/>
  <c r="BM1090" i="3"/>
  <c r="BL1062" i="3"/>
  <c r="Z1080" i="3"/>
  <c r="BJ1087" i="3"/>
  <c r="BL1104" i="3"/>
  <c r="BJ1104" i="3"/>
  <c r="BL1106" i="3"/>
  <c r="BJ1106" i="3"/>
  <c r="BL1108" i="3"/>
  <c r="BJ1108" i="3"/>
  <c r="BL1110" i="3"/>
  <c r="BJ1110" i="3"/>
  <c r="BL1112" i="3"/>
  <c r="BJ1112" i="3"/>
  <c r="BL1114" i="3"/>
  <c r="BJ1114" i="3"/>
  <c r="BL1116" i="3"/>
  <c r="BJ1116" i="3"/>
  <c r="BL1118" i="3"/>
  <c r="BJ1118" i="3"/>
  <c r="BL1120" i="3"/>
  <c r="BJ1120" i="3"/>
  <c r="BL1122" i="3"/>
  <c r="BJ1122" i="3"/>
  <c r="BL1124" i="3"/>
  <c r="BJ1124" i="3"/>
  <c r="BL1126" i="3"/>
  <c r="BJ1126" i="3"/>
  <c r="BL1128" i="3"/>
  <c r="BJ1128" i="3"/>
  <c r="BL1130" i="3"/>
  <c r="BJ1130" i="3"/>
  <c r="BL1132" i="3"/>
  <c r="BJ1132" i="3"/>
  <c r="BL1134" i="3"/>
  <c r="BJ1134" i="3"/>
  <c r="AH1078" i="3"/>
  <c r="AF1078" i="3"/>
  <c r="AL1078" i="3"/>
  <c r="BH1078" i="3"/>
  <c r="AB1078" i="3"/>
  <c r="AY1078" i="3"/>
  <c r="AI1078" i="3"/>
  <c r="S1078" i="3"/>
  <c r="BA1078" i="3"/>
  <c r="AK1078" i="3"/>
  <c r="U1078" i="3"/>
  <c r="AN1082" i="3"/>
  <c r="BD1082" i="3"/>
  <c r="P1082" i="3"/>
  <c r="AD1082" i="3"/>
  <c r="AZ1082" i="3"/>
  <c r="T1082" i="3"/>
  <c r="AU1082" i="3"/>
  <c r="AE1082" i="3"/>
  <c r="O1082" i="3"/>
  <c r="AW1082" i="3"/>
  <c r="AG1082" i="3"/>
  <c r="Q1082" i="3"/>
  <c r="X1086" i="3"/>
  <c r="AN1086" i="3"/>
  <c r="BB1086" i="3"/>
  <c r="V1086" i="3"/>
  <c r="BM1086" i="3" s="1"/>
  <c r="AR1086" i="3"/>
  <c r="BG1086" i="3"/>
  <c r="AQ1086" i="3"/>
  <c r="AA1086" i="3"/>
  <c r="BI1086" i="3"/>
  <c r="AS1086" i="3"/>
  <c r="AC1086" i="3"/>
  <c r="M1086" i="3"/>
  <c r="BK1097" i="3"/>
  <c r="BN1097" i="3"/>
  <c r="BK1101" i="3"/>
  <c r="BN1101" i="3"/>
  <c r="BD1084" i="3"/>
  <c r="R1084" i="3"/>
  <c r="P1084" i="3"/>
  <c r="AD1084" i="3"/>
  <c r="AZ1084" i="3"/>
  <c r="T1084" i="3"/>
  <c r="AU1084" i="3"/>
  <c r="AE1084" i="3"/>
  <c r="O1084" i="3"/>
  <c r="BL1084" i="3" s="1"/>
  <c r="AW1084" i="3"/>
  <c r="AG1084" i="3"/>
  <c r="Q1084" i="3"/>
  <c r="BJ1084" i="3" s="1"/>
  <c r="BJ1051" i="3"/>
  <c r="BK1051" i="3"/>
  <c r="BN1051" i="3"/>
  <c r="BL1102" i="3"/>
  <c r="BJ1102" i="3"/>
  <c r="BM1032" i="3"/>
  <c r="AN1080" i="3"/>
  <c r="BD1080" i="3"/>
  <c r="P1080" i="3"/>
  <c r="BK1080" i="3" s="1"/>
  <c r="AD1080" i="3"/>
  <c r="AZ1080" i="3"/>
  <c r="T1080" i="3"/>
  <c r="AU1080" i="3"/>
  <c r="AE1080" i="3"/>
  <c r="O1080" i="3"/>
  <c r="AW1080" i="3"/>
  <c r="AG1080" i="3"/>
  <c r="Q1080" i="3"/>
  <c r="BJ1080" i="3" s="1"/>
  <c r="AP1113" i="3"/>
  <c r="BC1113" i="3"/>
  <c r="W1113" i="3"/>
  <c r="AL1113" i="3"/>
  <c r="BG1113" i="3"/>
  <c r="AA1113" i="3"/>
  <c r="BA1113" i="3"/>
  <c r="AK1113" i="3"/>
  <c r="U1113" i="3"/>
  <c r="BD1113" i="3"/>
  <c r="AN1113" i="3"/>
  <c r="X1113" i="3"/>
  <c r="AU1115" i="3"/>
  <c r="O1115" i="3"/>
  <c r="AH1115" i="3"/>
  <c r="AT1115" i="3"/>
  <c r="N1115" i="3"/>
  <c r="AI1115" i="3"/>
  <c r="BE1115" i="3"/>
  <c r="AO1115" i="3"/>
  <c r="Y1115" i="3"/>
  <c r="BH1115" i="3"/>
  <c r="AR1115" i="3"/>
  <c r="AB1115" i="3"/>
  <c r="BN1122" i="3"/>
  <c r="BK1122" i="3"/>
  <c r="AX1125" i="3"/>
  <c r="R1125" i="3"/>
  <c r="BL1125" i="3" s="1"/>
  <c r="AM1125" i="3"/>
  <c r="AT1125" i="3"/>
  <c r="N1125" i="3"/>
  <c r="BJ1125" i="3" s="1"/>
  <c r="AI1125" i="3"/>
  <c r="BE1125" i="3"/>
  <c r="AO1125" i="3"/>
  <c r="Y1125" i="3"/>
  <c r="BH1125" i="3"/>
  <c r="AR1125" i="3"/>
  <c r="AB1125" i="3"/>
  <c r="O1131" i="3"/>
  <c r="AH1131" i="3"/>
  <c r="AE1131" i="3"/>
  <c r="AD1131" i="3"/>
  <c r="AY1131" i="3"/>
  <c r="S1131" i="3"/>
  <c r="AW1131" i="3"/>
  <c r="AG1131" i="3"/>
  <c r="Q1131" i="3"/>
  <c r="AZ1131" i="3"/>
  <c r="AJ1131" i="3"/>
  <c r="T1131" i="3"/>
  <c r="BN1134" i="3"/>
  <c r="BK1134" i="3"/>
  <c r="BF1117" i="3"/>
  <c r="Z1117" i="3"/>
  <c r="AM1117" i="3"/>
  <c r="BB1117" i="3"/>
  <c r="V1117" i="3"/>
  <c r="AQ1117" i="3"/>
  <c r="BI1117" i="3"/>
  <c r="AS1117" i="3"/>
  <c r="AC1117" i="3"/>
  <c r="M1117" i="3"/>
  <c r="AV1117" i="3"/>
  <c r="AF1117" i="3"/>
  <c r="P1117" i="3"/>
  <c r="O1123" i="3"/>
  <c r="AH1123" i="3"/>
  <c r="AE1123" i="3"/>
  <c r="AD1123" i="3"/>
  <c r="AY1123" i="3"/>
  <c r="S1123" i="3"/>
  <c r="AW1123" i="3"/>
  <c r="AG1123" i="3"/>
  <c r="Q1123" i="3"/>
  <c r="BJ1123" i="3" s="1"/>
  <c r="AZ1123" i="3"/>
  <c r="AJ1123" i="3"/>
  <c r="T1123" i="3"/>
  <c r="BN1126" i="3"/>
  <c r="BK1126" i="3"/>
  <c r="AX1129" i="3"/>
  <c r="R1129" i="3"/>
  <c r="BC1129" i="3"/>
  <c r="AT1129" i="3"/>
  <c r="N1129" i="3"/>
  <c r="AI1129" i="3"/>
  <c r="BE1129" i="3"/>
  <c r="AO1129" i="3"/>
  <c r="Y1129" i="3"/>
  <c r="BH1129" i="3"/>
  <c r="AR1129" i="3"/>
  <c r="AB1129" i="3"/>
  <c r="BF1133" i="3"/>
  <c r="W1133" i="3"/>
  <c r="Z1133" i="3"/>
  <c r="BB1133" i="3"/>
  <c r="V1133" i="3"/>
  <c r="AQ1133" i="3"/>
  <c r="BI1133" i="3"/>
  <c r="AS1133" i="3"/>
  <c r="AC1133" i="3"/>
  <c r="M1133" i="3"/>
  <c r="AV1133" i="3"/>
  <c r="AF1133" i="3"/>
  <c r="P1133" i="3"/>
  <c r="BF1105" i="3"/>
  <c r="Z1105" i="3"/>
  <c r="AM1105" i="3"/>
  <c r="BB1105" i="3"/>
  <c r="V1105" i="3"/>
  <c r="AQ1105" i="3"/>
  <c r="BI1105" i="3"/>
  <c r="AS1105" i="3"/>
  <c r="AC1105" i="3"/>
  <c r="M1105" i="3"/>
  <c r="AV1105" i="3"/>
  <c r="AF1105" i="3"/>
  <c r="P1105" i="3"/>
  <c r="AM1107" i="3"/>
  <c r="BF1107" i="3"/>
  <c r="Z1107" i="3"/>
  <c r="AL1107" i="3"/>
  <c r="BG1107" i="3"/>
  <c r="AA1107" i="3"/>
  <c r="BA1107" i="3"/>
  <c r="AK1107" i="3"/>
  <c r="U1107" i="3"/>
  <c r="BD1107" i="3"/>
  <c r="AN1107" i="3"/>
  <c r="X1107" i="3"/>
  <c r="BF1109" i="3"/>
  <c r="Z1109" i="3"/>
  <c r="AM1109" i="3"/>
  <c r="BB1109" i="3"/>
  <c r="V1109" i="3"/>
  <c r="AQ1109" i="3"/>
  <c r="BI1109" i="3"/>
  <c r="AS1109" i="3"/>
  <c r="AC1109" i="3"/>
  <c r="M1109" i="3"/>
  <c r="AV1109" i="3"/>
  <c r="AF1109" i="3"/>
  <c r="P1109" i="3"/>
  <c r="BN1110" i="3"/>
  <c r="BK1110" i="3"/>
  <c r="AU1111" i="3"/>
  <c r="O1111" i="3"/>
  <c r="AH1111" i="3"/>
  <c r="AT1111" i="3"/>
  <c r="N1111" i="3"/>
  <c r="AI1111" i="3"/>
  <c r="BE1111" i="3"/>
  <c r="AO1111" i="3"/>
  <c r="Y1111" i="3"/>
  <c r="BH1111" i="3"/>
  <c r="AR1111" i="3"/>
  <c r="AB1111" i="3"/>
  <c r="BN1116" i="3"/>
  <c r="BK1116" i="3"/>
  <c r="AU1119" i="3"/>
  <c r="O1119" i="3"/>
  <c r="AH1119" i="3"/>
  <c r="AT1119" i="3"/>
  <c r="N1119" i="3"/>
  <c r="BJ1119" i="3" s="1"/>
  <c r="AI1119" i="3"/>
  <c r="BE1119" i="3"/>
  <c r="AO1119" i="3"/>
  <c r="Y1119" i="3"/>
  <c r="BH1119" i="3"/>
  <c r="AR1119" i="3"/>
  <c r="AB1119" i="3"/>
  <c r="BF1121" i="3"/>
  <c r="Z1121" i="3"/>
  <c r="AE1121" i="3"/>
  <c r="BB1121" i="3"/>
  <c r="V1121" i="3"/>
  <c r="AQ1121" i="3"/>
  <c r="BI1121" i="3"/>
  <c r="AS1121" i="3"/>
  <c r="AC1121" i="3"/>
  <c r="M1121" i="3"/>
  <c r="AV1121" i="3"/>
  <c r="AF1121" i="3"/>
  <c r="P1121" i="3"/>
  <c r="O1127" i="3"/>
  <c r="AH1127" i="3"/>
  <c r="AM1127" i="3"/>
  <c r="AL1127" i="3"/>
  <c r="BG1127" i="3"/>
  <c r="AA1127" i="3"/>
  <c r="BA1127" i="3"/>
  <c r="AK1127" i="3"/>
  <c r="U1127" i="3"/>
  <c r="BD1127" i="3"/>
  <c r="AN1127" i="3"/>
  <c r="X1127" i="3"/>
  <c r="BL1006" i="3"/>
  <c r="BJ1006" i="3"/>
  <c r="BL1008" i="3"/>
  <c r="BL1012" i="3"/>
  <c r="BN1016" i="3"/>
  <c r="BK1016" i="3"/>
  <c r="BN1023" i="3"/>
  <c r="BK1023" i="3"/>
  <c r="BM1022" i="3"/>
  <c r="O1037" i="3"/>
  <c r="S1037" i="3"/>
  <c r="W1037" i="3"/>
  <c r="AA1037" i="3"/>
  <c r="AE1037" i="3"/>
  <c r="AI1037" i="3"/>
  <c r="AM1037" i="3"/>
  <c r="AQ1037" i="3"/>
  <c r="AU1037" i="3"/>
  <c r="AY1037" i="3"/>
  <c r="BC1037" i="3"/>
  <c r="BG1037" i="3"/>
  <c r="P1037" i="3"/>
  <c r="T1037" i="3"/>
  <c r="X1037" i="3"/>
  <c r="AB1037" i="3"/>
  <c r="AF1037" i="3"/>
  <c r="AJ1037" i="3"/>
  <c r="AN1037" i="3"/>
  <c r="AR1037" i="3"/>
  <c r="AV1037" i="3"/>
  <c r="AZ1037" i="3"/>
  <c r="BD1037" i="3"/>
  <c r="BH1037" i="3"/>
  <c r="M1037" i="3"/>
  <c r="Q1037" i="3"/>
  <c r="U1037" i="3"/>
  <c r="Y1037" i="3"/>
  <c r="AC1037" i="3"/>
  <c r="AG1037" i="3"/>
  <c r="AK1037" i="3"/>
  <c r="AO1037" i="3"/>
  <c r="AS1037" i="3"/>
  <c r="AW1037" i="3"/>
  <c r="BA1037" i="3"/>
  <c r="BE1037" i="3"/>
  <c r="BI1037" i="3"/>
  <c r="N1037" i="3"/>
  <c r="AD1037" i="3"/>
  <c r="AT1037" i="3"/>
  <c r="R1037" i="3"/>
  <c r="AH1037" i="3"/>
  <c r="AX1037" i="3"/>
  <c r="V1037" i="3"/>
  <c r="AL1037" i="3"/>
  <c r="BB1037" i="3"/>
  <c r="BF1037" i="3"/>
  <c r="Z1037" i="3"/>
  <c r="AP1037" i="3"/>
  <c r="BJ1042" i="3"/>
  <c r="BN1048" i="3"/>
  <c r="BK1048" i="3"/>
  <c r="BM1044" i="3"/>
  <c r="BN1041" i="3"/>
  <c r="BK1041" i="3"/>
  <c r="BJ1060" i="3"/>
  <c r="BN1047" i="3"/>
  <c r="BK1047" i="3"/>
  <c r="BN1059" i="3"/>
  <c r="BK1059" i="3"/>
  <c r="BM1045" i="3"/>
  <c r="BN1091" i="3"/>
  <c r="BK1091" i="3"/>
  <c r="BM1094" i="3"/>
  <c r="AV1082" i="3"/>
  <c r="N1082" i="3"/>
  <c r="AM1082" i="3"/>
  <c r="AO1082" i="3"/>
  <c r="BL1055" i="3"/>
  <c r="BK1073" i="3"/>
  <c r="BN1073" i="3"/>
  <c r="BN1032" i="3"/>
  <c r="BK1032" i="3"/>
  <c r="AM1131" i="3"/>
  <c r="AT1131" i="3"/>
  <c r="BE1131" i="3"/>
  <c r="AP1117" i="3"/>
  <c r="AL1117" i="3"/>
  <c r="BA1117" i="3"/>
  <c r="U1117" i="3"/>
  <c r="AN1117" i="3"/>
  <c r="BC1133" i="3"/>
  <c r="AL1133" i="3"/>
  <c r="AK1133" i="3"/>
  <c r="BC1107" i="3"/>
  <c r="AP1107" i="3"/>
  <c r="AQ1107" i="3"/>
  <c r="AC1107" i="3"/>
  <c r="AV1107" i="3"/>
  <c r="AF1107" i="3"/>
  <c r="AU1127" i="3"/>
  <c r="R1127" i="3"/>
  <c r="V1127" i="3"/>
  <c r="BI1127" i="3"/>
  <c r="AC1127" i="3"/>
  <c r="AV1127" i="3"/>
  <c r="P1127" i="3"/>
  <c r="BN1132" i="3"/>
  <c r="BK1132" i="3"/>
  <c r="BM1008" i="3"/>
  <c r="AL1007" i="3"/>
  <c r="BK1007" i="3" s="1"/>
  <c r="BE1007" i="3"/>
  <c r="AO1007" i="3"/>
  <c r="Y1007" i="3"/>
  <c r="BH1007" i="3"/>
  <c r="AR1007" i="3"/>
  <c r="AB1007" i="3"/>
  <c r="BG1007" i="3"/>
  <c r="AQ1007" i="3"/>
  <c r="AA1007" i="3"/>
  <c r="BL1007" i="3" s="1"/>
  <c r="BL1010" i="3"/>
  <c r="BJ1010" i="3"/>
  <c r="AL1011" i="3"/>
  <c r="R1011" i="3"/>
  <c r="BI1011" i="3"/>
  <c r="AS1011" i="3"/>
  <c r="AC1011" i="3"/>
  <c r="M1011" i="3"/>
  <c r="AV1011" i="3"/>
  <c r="AF1011" i="3"/>
  <c r="P1011" i="3"/>
  <c r="AU1011" i="3"/>
  <c r="AE1011" i="3"/>
  <c r="BJ1011" i="3" s="1"/>
  <c r="O1011" i="3"/>
  <c r="BL1011" i="3" s="1"/>
  <c r="BL1014" i="3"/>
  <c r="BJ1014" i="3"/>
  <c r="BJ1012" i="3"/>
  <c r="BN1012" i="3"/>
  <c r="BK1012" i="3"/>
  <c r="BM1012" i="3"/>
  <c r="Z1011" i="3"/>
  <c r="BL1016" i="3"/>
  <c r="BB1009" i="3"/>
  <c r="AH1009" i="3"/>
  <c r="N1009" i="3"/>
  <c r="AW1009" i="3"/>
  <c r="AG1009" i="3"/>
  <c r="Q1009" i="3"/>
  <c r="AZ1009" i="3"/>
  <c r="AJ1009" i="3"/>
  <c r="T1009" i="3"/>
  <c r="BM1009" i="3" s="1"/>
  <c r="AY1009" i="3"/>
  <c r="AI1009" i="3"/>
  <c r="V1017" i="3"/>
  <c r="AT1017" i="3"/>
  <c r="BE1017" i="3"/>
  <c r="AO1017" i="3"/>
  <c r="Y1017" i="3"/>
  <c r="BH1017" i="3"/>
  <c r="AR1017" i="3"/>
  <c r="AB1017" i="3"/>
  <c r="BG1017" i="3"/>
  <c r="AQ1017" i="3"/>
  <c r="AA1017" i="3"/>
  <c r="BL1026" i="3"/>
  <c r="BJ1026" i="3"/>
  <c r="BM1031" i="3"/>
  <c r="BL1020" i="3"/>
  <c r="BN1021" i="3"/>
  <c r="BK1021" i="3"/>
  <c r="BJ1023" i="3"/>
  <c r="BL1019" i="3"/>
  <c r="BL1030" i="3"/>
  <c r="BN1030" i="3"/>
  <c r="BN1026" i="3"/>
  <c r="BL1021" i="3"/>
  <c r="O1035" i="3"/>
  <c r="S1035" i="3"/>
  <c r="W1035" i="3"/>
  <c r="AA1035" i="3"/>
  <c r="AE1035" i="3"/>
  <c r="AI1035" i="3"/>
  <c r="AM1035" i="3"/>
  <c r="AQ1035" i="3"/>
  <c r="AU1035" i="3"/>
  <c r="AY1035" i="3"/>
  <c r="BC1035" i="3"/>
  <c r="BG1035" i="3"/>
  <c r="P1035" i="3"/>
  <c r="T1035" i="3"/>
  <c r="X1035" i="3"/>
  <c r="AB1035" i="3"/>
  <c r="AF1035" i="3"/>
  <c r="AJ1035" i="3"/>
  <c r="AN1035" i="3"/>
  <c r="AR1035" i="3"/>
  <c r="AV1035" i="3"/>
  <c r="AZ1035" i="3"/>
  <c r="BD1035" i="3"/>
  <c r="BH1035" i="3"/>
  <c r="M1035" i="3"/>
  <c r="Q1035" i="3"/>
  <c r="U1035" i="3"/>
  <c r="Y1035" i="3"/>
  <c r="AC1035" i="3"/>
  <c r="AG1035" i="3"/>
  <c r="AK1035" i="3"/>
  <c r="AO1035" i="3"/>
  <c r="AS1035" i="3"/>
  <c r="AW1035" i="3"/>
  <c r="BA1035" i="3"/>
  <c r="BE1035" i="3"/>
  <c r="BI1035" i="3"/>
  <c r="N1035" i="3"/>
  <c r="BJ1035" i="3" s="1"/>
  <c r="AD1035" i="3"/>
  <c r="AT1035" i="3"/>
  <c r="R1035" i="3"/>
  <c r="AH1035" i="3"/>
  <c r="AX1035" i="3"/>
  <c r="V1035" i="3"/>
  <c r="AL1035" i="3"/>
  <c r="BB1035" i="3"/>
  <c r="Z1035" i="3"/>
  <c r="AP1035" i="3"/>
  <c r="BF1035" i="3"/>
  <c r="BL1036" i="3"/>
  <c r="BJ1036" i="3"/>
  <c r="BJ1040" i="3"/>
  <c r="BN1046" i="3"/>
  <c r="BK1046" i="3"/>
  <c r="BJ1048" i="3"/>
  <c r="BN1034" i="3"/>
  <c r="BK1034" i="3"/>
  <c r="BJ1038" i="3"/>
  <c r="BL1043" i="3"/>
  <c r="BJ1043" i="3"/>
  <c r="BL1041" i="3"/>
  <c r="BJ1041" i="3"/>
  <c r="BN1056" i="3"/>
  <c r="BK1056" i="3"/>
  <c r="BJ1058" i="3"/>
  <c r="BL1047" i="3"/>
  <c r="BJ1047" i="3"/>
  <c r="BL1059" i="3"/>
  <c r="BJ1059" i="3"/>
  <c r="BL1068" i="3"/>
  <c r="BM1071" i="3"/>
  <c r="BN1074" i="3"/>
  <c r="BK1074" i="3"/>
  <c r="BL1076" i="3"/>
  <c r="O1079" i="3"/>
  <c r="S1079" i="3"/>
  <c r="W1079" i="3"/>
  <c r="AA1079" i="3"/>
  <c r="AE1079" i="3"/>
  <c r="AI1079" i="3"/>
  <c r="AM1079" i="3"/>
  <c r="AQ1079" i="3"/>
  <c r="AU1079" i="3"/>
  <c r="AY1079" i="3"/>
  <c r="BC1079" i="3"/>
  <c r="BG1079" i="3"/>
  <c r="M1079" i="3"/>
  <c r="Q1079" i="3"/>
  <c r="U1079" i="3"/>
  <c r="Y1079" i="3"/>
  <c r="AC1079" i="3"/>
  <c r="AG1079" i="3"/>
  <c r="AK1079" i="3"/>
  <c r="AO1079" i="3"/>
  <c r="AS1079" i="3"/>
  <c r="AW1079" i="3"/>
  <c r="BA1079" i="3"/>
  <c r="BE1079" i="3"/>
  <c r="BI1079" i="3"/>
  <c r="P1079" i="3"/>
  <c r="X1079" i="3"/>
  <c r="AF1079" i="3"/>
  <c r="AN1079" i="3"/>
  <c r="AV1079" i="3"/>
  <c r="BD1079" i="3"/>
  <c r="R1079" i="3"/>
  <c r="Z1079" i="3"/>
  <c r="AH1079" i="3"/>
  <c r="AP1079" i="3"/>
  <c r="AX1079" i="3"/>
  <c r="BF1079" i="3"/>
  <c r="AB1079" i="3"/>
  <c r="AR1079" i="3"/>
  <c r="BH1079" i="3"/>
  <c r="AJ1079" i="3"/>
  <c r="N1079" i="3"/>
  <c r="AD1079" i="3"/>
  <c r="AT1079" i="3"/>
  <c r="T1079" i="3"/>
  <c r="AZ1079" i="3"/>
  <c r="AL1079" i="3"/>
  <c r="BB1079" i="3"/>
  <c r="V1079" i="3"/>
  <c r="BL1056" i="3"/>
  <c r="BN1063" i="3"/>
  <c r="BK1063" i="3"/>
  <c r="BJ1063" i="3"/>
  <c r="BN1067" i="3"/>
  <c r="BK1067" i="3"/>
  <c r="BJ1067" i="3"/>
  <c r="BK1071" i="3"/>
  <c r="BN1071" i="3"/>
  <c r="BL1071" i="3"/>
  <c r="BL1069" i="3"/>
  <c r="BN1069" i="3"/>
  <c r="BK1069" i="3"/>
  <c r="BJ1069" i="3"/>
  <c r="BN1092" i="3"/>
  <c r="BK1092" i="3"/>
  <c r="BL1095" i="3"/>
  <c r="BN1095" i="3"/>
  <c r="BM1052" i="3"/>
  <c r="BL1052" i="3"/>
  <c r="BJ1052" i="3"/>
  <c r="BM1061" i="3"/>
  <c r="BM1053" i="3"/>
  <c r="BN1089" i="3"/>
  <c r="BK1089" i="3"/>
  <c r="BL1090" i="3"/>
  <c r="BJ1090" i="3"/>
  <c r="BM1092" i="3"/>
  <c r="BF1082" i="3"/>
  <c r="BM1089" i="3"/>
  <c r="BJ1095" i="3"/>
  <c r="BD1078" i="3"/>
  <c r="R1078" i="3"/>
  <c r="P1078" i="3"/>
  <c r="BK1078" i="3" s="1"/>
  <c r="AD1078" i="3"/>
  <c r="AZ1078" i="3"/>
  <c r="T1078" i="3"/>
  <c r="AU1078" i="3"/>
  <c r="AE1078" i="3"/>
  <c r="O1078" i="3"/>
  <c r="AW1078" i="3"/>
  <c r="AG1078" i="3"/>
  <c r="Q1078" i="3"/>
  <c r="BN1078" i="3" s="1"/>
  <c r="AX1082" i="3"/>
  <c r="X1082" i="3"/>
  <c r="BB1082" i="3"/>
  <c r="V1082" i="3"/>
  <c r="AR1082" i="3"/>
  <c r="BG1082" i="3"/>
  <c r="AQ1082" i="3"/>
  <c r="AA1082" i="3"/>
  <c r="BI1082" i="3"/>
  <c r="AS1082" i="3"/>
  <c r="AC1082" i="3"/>
  <c r="M1082" i="3"/>
  <c r="AX1086" i="3"/>
  <c r="AV1086" i="3"/>
  <c r="AT1086" i="3"/>
  <c r="N1086" i="3"/>
  <c r="BJ1086" i="3" s="1"/>
  <c r="AJ1086" i="3"/>
  <c r="BC1086" i="3"/>
  <c r="AM1086" i="3"/>
  <c r="W1086" i="3"/>
  <c r="BE1086" i="3"/>
  <c r="AO1086" i="3"/>
  <c r="Y1086" i="3"/>
  <c r="BJ1091" i="3"/>
  <c r="BN1098" i="3"/>
  <c r="BK1098" i="3"/>
  <c r="BN1102" i="3"/>
  <c r="BK1102" i="3"/>
  <c r="BM1055" i="3"/>
  <c r="X1084" i="3"/>
  <c r="AN1084" i="3"/>
  <c r="BB1084" i="3"/>
  <c r="V1084" i="3"/>
  <c r="AR1084" i="3"/>
  <c r="BG1084" i="3"/>
  <c r="AQ1084" i="3"/>
  <c r="AA1084" i="3"/>
  <c r="BI1084" i="3"/>
  <c r="AS1084" i="3"/>
  <c r="AC1084" i="3"/>
  <c r="M1084" i="3"/>
  <c r="BM1051" i="3"/>
  <c r="BM1073" i="3"/>
  <c r="BM1091" i="3"/>
  <c r="Z1017" i="3"/>
  <c r="BL1032" i="3"/>
  <c r="BJ1032" i="3"/>
  <c r="AX1080" i="3"/>
  <c r="X1080" i="3"/>
  <c r="BB1080" i="3"/>
  <c r="V1080" i="3"/>
  <c r="AR1080" i="3"/>
  <c r="BG1080" i="3"/>
  <c r="AQ1080" i="3"/>
  <c r="AA1080" i="3"/>
  <c r="BI1080" i="3"/>
  <c r="AS1080" i="3"/>
  <c r="AC1080" i="3"/>
  <c r="AH1113" i="3"/>
  <c r="AU1113" i="3"/>
  <c r="O1113" i="3"/>
  <c r="BN1113" i="3" s="1"/>
  <c r="AD1113" i="3"/>
  <c r="AY1113" i="3"/>
  <c r="S1113" i="3"/>
  <c r="BM1113" i="3" s="1"/>
  <c r="AW1113" i="3"/>
  <c r="AG1113" i="3"/>
  <c r="Q1113" i="3"/>
  <c r="AZ1113" i="3"/>
  <c r="AJ1113" i="3"/>
  <c r="AM1115" i="3"/>
  <c r="BF1115" i="3"/>
  <c r="Z1115" i="3"/>
  <c r="BM1115" i="3" s="1"/>
  <c r="AL1115" i="3"/>
  <c r="BG1115" i="3"/>
  <c r="AA1115" i="3"/>
  <c r="BA1115" i="3"/>
  <c r="AK1115" i="3"/>
  <c r="U1115" i="3"/>
  <c r="BD1115" i="3"/>
  <c r="AN1115" i="3"/>
  <c r="AP1125" i="3"/>
  <c r="BC1125" i="3"/>
  <c r="W1125" i="3"/>
  <c r="AL1125" i="3"/>
  <c r="BG1125" i="3"/>
  <c r="AA1125" i="3"/>
  <c r="BA1125" i="3"/>
  <c r="AK1125" i="3"/>
  <c r="U1125" i="3"/>
  <c r="BM1125" i="3" s="1"/>
  <c r="BD1125" i="3"/>
  <c r="AN1125" i="3"/>
  <c r="BC1131" i="3"/>
  <c r="BF1131" i="3"/>
  <c r="Z1131" i="3"/>
  <c r="BB1131" i="3"/>
  <c r="V1131" i="3"/>
  <c r="AQ1131" i="3"/>
  <c r="BI1131" i="3"/>
  <c r="AS1131" i="3"/>
  <c r="AC1131" i="3"/>
  <c r="M1131" i="3"/>
  <c r="AV1131" i="3"/>
  <c r="AF1131" i="3"/>
  <c r="AX1117" i="3"/>
  <c r="R1117" i="3"/>
  <c r="AE1117" i="3"/>
  <c r="AT1117" i="3"/>
  <c r="N1117" i="3"/>
  <c r="BJ1117" i="3" s="1"/>
  <c r="AI1117" i="3"/>
  <c r="BE1117" i="3"/>
  <c r="AO1117" i="3"/>
  <c r="Y1117" i="3"/>
  <c r="BH1117" i="3"/>
  <c r="AR1117" i="3"/>
  <c r="BC1123" i="3"/>
  <c r="BF1123" i="3"/>
  <c r="Z1123" i="3"/>
  <c r="BB1123" i="3"/>
  <c r="V1123" i="3"/>
  <c r="AQ1123" i="3"/>
  <c r="BI1123" i="3"/>
  <c r="AS1123" i="3"/>
  <c r="AC1123" i="3"/>
  <c r="M1123" i="3"/>
  <c r="AV1123" i="3"/>
  <c r="AF1123" i="3"/>
  <c r="AP1129" i="3"/>
  <c r="AU1129" i="3"/>
  <c r="AM1129" i="3"/>
  <c r="AL1129" i="3"/>
  <c r="BG1129" i="3"/>
  <c r="AA1129" i="3"/>
  <c r="BA1129" i="3"/>
  <c r="AK1129" i="3"/>
  <c r="U1129" i="3"/>
  <c r="BM1129" i="3" s="1"/>
  <c r="BD1129" i="3"/>
  <c r="AN1129" i="3"/>
  <c r="AP1133" i="3"/>
  <c r="O1133" i="3"/>
  <c r="R1133" i="3"/>
  <c r="AT1133" i="3"/>
  <c r="N1133" i="3"/>
  <c r="AI1133" i="3"/>
  <c r="BE1133" i="3"/>
  <c r="AO1133" i="3"/>
  <c r="Y1133" i="3"/>
  <c r="BH1133" i="3"/>
  <c r="AR1133" i="3"/>
  <c r="BN1104" i="3"/>
  <c r="BK1104" i="3"/>
  <c r="AX1105" i="3"/>
  <c r="R1105" i="3"/>
  <c r="AE1105" i="3"/>
  <c r="AT1105" i="3"/>
  <c r="N1105" i="3"/>
  <c r="AI1105" i="3"/>
  <c r="BE1105" i="3"/>
  <c r="AO1105" i="3"/>
  <c r="Y1105" i="3"/>
  <c r="BH1105" i="3"/>
  <c r="AR1105" i="3"/>
  <c r="BN1106" i="3"/>
  <c r="BK1106" i="3"/>
  <c r="AE1107" i="3"/>
  <c r="AX1107" i="3"/>
  <c r="R1107" i="3"/>
  <c r="AD1107" i="3"/>
  <c r="AY1107" i="3"/>
  <c r="S1107" i="3"/>
  <c r="AW1107" i="3"/>
  <c r="AG1107" i="3"/>
  <c r="Q1107" i="3"/>
  <c r="AZ1107" i="3"/>
  <c r="AJ1107" i="3"/>
  <c r="BN1108" i="3"/>
  <c r="BK1108" i="3"/>
  <c r="AX1109" i="3"/>
  <c r="R1109" i="3"/>
  <c r="AE1109" i="3"/>
  <c r="AT1109" i="3"/>
  <c r="N1109" i="3"/>
  <c r="AI1109" i="3"/>
  <c r="BE1109" i="3"/>
  <c r="AO1109" i="3"/>
  <c r="Y1109" i="3"/>
  <c r="BH1109" i="3"/>
  <c r="AR1109" i="3"/>
  <c r="AM1111" i="3"/>
  <c r="BF1111" i="3"/>
  <c r="Z1111" i="3"/>
  <c r="AL1111" i="3"/>
  <c r="BG1111" i="3"/>
  <c r="AA1111" i="3"/>
  <c r="BA1111" i="3"/>
  <c r="AK1111" i="3"/>
  <c r="U1111" i="3"/>
  <c r="BM1111" i="3" s="1"/>
  <c r="BD1111" i="3"/>
  <c r="AN1111" i="3"/>
  <c r="AM1119" i="3"/>
  <c r="BF1119" i="3"/>
  <c r="Z1119" i="3"/>
  <c r="AL1119" i="3"/>
  <c r="BG1119" i="3"/>
  <c r="AA1119" i="3"/>
  <c r="BA1119" i="3"/>
  <c r="AK1119" i="3"/>
  <c r="U1119" i="3"/>
  <c r="BM1119" i="3" s="1"/>
  <c r="BD1119" i="3"/>
  <c r="AN1119" i="3"/>
  <c r="AX1121" i="3"/>
  <c r="R1121" i="3"/>
  <c r="O1121" i="3"/>
  <c r="BL1121" i="3" s="1"/>
  <c r="AT1121" i="3"/>
  <c r="N1121" i="3"/>
  <c r="AI1121" i="3"/>
  <c r="BE1121" i="3"/>
  <c r="AO1121" i="3"/>
  <c r="Y1121" i="3"/>
  <c r="BH1121" i="3"/>
  <c r="AR1121" i="3"/>
  <c r="BF1127" i="3"/>
  <c r="Z1127" i="3"/>
  <c r="W1127" i="3"/>
  <c r="AD1127" i="3"/>
  <c r="AY1127" i="3"/>
  <c r="S1127" i="3"/>
  <c r="AW1127" i="3"/>
  <c r="AG1127" i="3"/>
  <c r="Q1127" i="3"/>
  <c r="AZ1127" i="3"/>
  <c r="AJ1127" i="3"/>
  <c r="BN1130" i="3"/>
  <c r="BK1130" i="3"/>
  <c r="BN1006" i="3"/>
  <c r="BK1006" i="3"/>
  <c r="N999" i="3"/>
  <c r="N997" i="3"/>
  <c r="AB997" i="3"/>
  <c r="AZ997" i="3"/>
  <c r="T998" i="3"/>
  <c r="AJ998" i="3"/>
  <c r="AW998" i="3"/>
  <c r="BE998" i="3"/>
  <c r="P997" i="3"/>
  <c r="AF997" i="3"/>
  <c r="AV997" i="3"/>
  <c r="BD992" i="3"/>
  <c r="X992" i="3"/>
  <c r="N986" i="3"/>
  <c r="X986" i="3"/>
  <c r="AN986" i="3"/>
  <c r="BD986" i="3"/>
  <c r="N981" i="3"/>
  <c r="L1002" i="3"/>
  <c r="N1002" i="3" s="1"/>
  <c r="BC998" i="3"/>
  <c r="AR998" i="3"/>
  <c r="X998" i="3"/>
  <c r="AR997" i="3"/>
  <c r="X997" i="3"/>
  <c r="L996" i="3"/>
  <c r="BH994" i="3"/>
  <c r="AN994" i="3"/>
  <c r="T994" i="3"/>
  <c r="AJ994" i="3"/>
  <c r="AZ994" i="3"/>
  <c r="AB994" i="3"/>
  <c r="AV992" i="3"/>
  <c r="X990" i="3"/>
  <c r="L990" i="3"/>
  <c r="BD990" i="3" s="1"/>
  <c r="P986" i="3"/>
  <c r="AB984" i="3"/>
  <c r="AR984" i="3"/>
  <c r="BH984" i="3"/>
  <c r="P984" i="3"/>
  <c r="AF984" i="3"/>
  <c r="AV984" i="3"/>
  <c r="T984" i="3"/>
  <c r="AJ984" i="3"/>
  <c r="AZ984" i="3"/>
  <c r="N982" i="3"/>
  <c r="X982" i="3"/>
  <c r="AN982" i="3"/>
  <c r="BD982" i="3"/>
  <c r="BB967" i="3"/>
  <c r="BF967" i="3"/>
  <c r="N944" i="3"/>
  <c r="X944" i="3"/>
  <c r="AN944" i="3"/>
  <c r="T988" i="3"/>
  <c r="BE938" i="3"/>
  <c r="L1003" i="3"/>
  <c r="N1003" i="3" s="1"/>
  <c r="L999" i="3"/>
  <c r="BA998" i="3"/>
  <c r="AN998" i="3"/>
  <c r="P998" i="3"/>
  <c r="BH997" i="3"/>
  <c r="AN997" i="3"/>
  <c r="T997" i="3"/>
  <c r="BD994" i="3"/>
  <c r="AF994" i="3"/>
  <c r="AN992" i="3"/>
  <c r="AB992" i="3"/>
  <c r="AR992" i="3"/>
  <c r="BH992" i="3"/>
  <c r="T992" i="3"/>
  <c r="AJ992" i="3"/>
  <c r="AZ992" i="3"/>
  <c r="AV990" i="3"/>
  <c r="BD988" i="3"/>
  <c r="X988" i="3"/>
  <c r="L988" i="3"/>
  <c r="N988" i="3" s="1"/>
  <c r="T986" i="3"/>
  <c r="BD984" i="3"/>
  <c r="BG998" i="3"/>
  <c r="AU998" i="3"/>
  <c r="AB998" i="3"/>
  <c r="AF986" i="3"/>
  <c r="X948" i="3"/>
  <c r="L1004" i="3"/>
  <c r="N1004" i="3" s="1"/>
  <c r="L1000" i="3"/>
  <c r="N1000" i="3" s="1"/>
  <c r="BI998" i="3"/>
  <c r="AY998" i="3"/>
  <c r="AF998" i="3"/>
  <c r="BD997" i="3"/>
  <c r="AJ997" i="3"/>
  <c r="K996" i="3"/>
  <c r="AH996" i="3" s="1"/>
  <c r="AF992" i="3"/>
  <c r="T990" i="3"/>
  <c r="AJ990" i="3"/>
  <c r="AZ990" i="3"/>
  <c r="AB990" i="3"/>
  <c r="AR990" i="3"/>
  <c r="BH990" i="3"/>
  <c r="N989" i="3"/>
  <c r="AV988" i="3"/>
  <c r="P988" i="3"/>
  <c r="AV986" i="3"/>
  <c r="N985" i="3"/>
  <c r="BD944" i="3"/>
  <c r="K993" i="3"/>
  <c r="K989" i="3"/>
  <c r="BH986" i="3"/>
  <c r="AR986" i="3"/>
  <c r="AB986" i="3"/>
  <c r="K985" i="3"/>
  <c r="BH982" i="3"/>
  <c r="AR982" i="3"/>
  <c r="AB982" i="3"/>
  <c r="K981" i="3"/>
  <c r="K979" i="3"/>
  <c r="K977" i="3"/>
  <c r="K975" i="3"/>
  <c r="K973" i="3"/>
  <c r="L972" i="3"/>
  <c r="K971" i="3"/>
  <c r="L970" i="3"/>
  <c r="K969" i="3"/>
  <c r="L968" i="3"/>
  <c r="K965" i="3"/>
  <c r="L964" i="3"/>
  <c r="K963" i="3"/>
  <c r="L962" i="3"/>
  <c r="K961" i="3"/>
  <c r="AB952" i="3"/>
  <c r="AF952" i="3"/>
  <c r="AZ952" i="3"/>
  <c r="L947" i="3"/>
  <c r="AW940" i="3"/>
  <c r="BH948" i="3"/>
  <c r="P948" i="3"/>
  <c r="T948" i="3"/>
  <c r="AJ948" i="3"/>
  <c r="N943" i="3"/>
  <c r="AQ940" i="3"/>
  <c r="U940" i="3"/>
  <c r="BA940" i="3"/>
  <c r="AE940" i="3"/>
  <c r="S939" i="3"/>
  <c r="AA939" i="3"/>
  <c r="AY939" i="3"/>
  <c r="BG939" i="3"/>
  <c r="AC939" i="3"/>
  <c r="AK939" i="3"/>
  <c r="BI939" i="3"/>
  <c r="O939" i="3"/>
  <c r="AM939" i="3"/>
  <c r="AU939" i="3"/>
  <c r="K995" i="3"/>
  <c r="K991" i="3"/>
  <c r="K987" i="3"/>
  <c r="N987" i="3" s="1"/>
  <c r="AZ986" i="3"/>
  <c r="AJ986" i="3"/>
  <c r="K983" i="3"/>
  <c r="AZ982" i="3"/>
  <c r="AJ982" i="3"/>
  <c r="K980" i="3"/>
  <c r="K978" i="3"/>
  <c r="K976" i="3"/>
  <c r="K974" i="3"/>
  <c r="L973" i="3"/>
  <c r="K972" i="3"/>
  <c r="L971" i="3"/>
  <c r="K970" i="3"/>
  <c r="L969" i="3"/>
  <c r="K968" i="3"/>
  <c r="K966" i="3"/>
  <c r="L952" i="3"/>
  <c r="N951" i="3"/>
  <c r="BD948" i="3"/>
  <c r="L948" i="3"/>
  <c r="AB944" i="3"/>
  <c r="AR944" i="3"/>
  <c r="BH944" i="3"/>
  <c r="P944" i="3"/>
  <c r="AF944" i="3"/>
  <c r="AV944" i="3"/>
  <c r="T944" i="3"/>
  <c r="AJ944" i="3"/>
  <c r="AZ944" i="3"/>
  <c r="K942" i="3"/>
  <c r="K941" i="3"/>
  <c r="AG939" i="3"/>
  <c r="L960" i="3"/>
  <c r="K959" i="3"/>
  <c r="L958" i="3"/>
  <c r="K955" i="3"/>
  <c r="S955" i="3" s="1"/>
  <c r="K953" i="3"/>
  <c r="N953" i="3" s="1"/>
  <c r="K949" i="3"/>
  <c r="N949" i="3" s="1"/>
  <c r="K945" i="3"/>
  <c r="L942" i="3"/>
  <c r="R942" i="3" s="1"/>
  <c r="L941" i="3"/>
  <c r="L940" i="3"/>
  <c r="AI940" i="3" s="1"/>
  <c r="L939" i="3"/>
  <c r="K954" i="3"/>
  <c r="K950" i="3"/>
  <c r="K946" i="3"/>
  <c r="N946" i="3" s="1"/>
  <c r="L938" i="3"/>
  <c r="BI938" i="3" s="1"/>
  <c r="K937" i="3"/>
  <c r="V937" i="3" s="1"/>
  <c r="L936" i="3"/>
  <c r="L965" i="3"/>
  <c r="K964" i="3"/>
  <c r="L963" i="3"/>
  <c r="N963" i="3" s="1"/>
  <c r="K962" i="3"/>
  <c r="L961" i="3"/>
  <c r="K960" i="3"/>
  <c r="L959" i="3"/>
  <c r="N959" i="3" s="1"/>
  <c r="K958" i="3"/>
  <c r="K957" i="3"/>
  <c r="K951" i="3"/>
  <c r="K947" i="3"/>
  <c r="AX947" i="3" s="1"/>
  <c r="K943" i="3"/>
  <c r="M1005" i="3"/>
  <c r="O1005" i="3"/>
  <c r="Q1005" i="3"/>
  <c r="S1005" i="3"/>
  <c r="U1005" i="3"/>
  <c r="W1005" i="3"/>
  <c r="Y1005" i="3"/>
  <c r="AA1005" i="3"/>
  <c r="AC1005" i="3"/>
  <c r="AE1005" i="3"/>
  <c r="AG1005" i="3"/>
  <c r="AI1005" i="3"/>
  <c r="AK1005" i="3"/>
  <c r="AM1005" i="3"/>
  <c r="AO1005" i="3"/>
  <c r="AQ1005" i="3"/>
  <c r="AS1005" i="3"/>
  <c r="AU1005" i="3"/>
  <c r="AW1005" i="3"/>
  <c r="AY1005" i="3"/>
  <c r="BA1005" i="3"/>
  <c r="BC1005" i="3"/>
  <c r="BE1005" i="3"/>
  <c r="BG1005" i="3"/>
  <c r="BI1005" i="3"/>
  <c r="M1003" i="3"/>
  <c r="O1003" i="3"/>
  <c r="Q1003" i="3"/>
  <c r="S1003" i="3"/>
  <c r="U1003" i="3"/>
  <c r="W1003" i="3"/>
  <c r="Y1003" i="3"/>
  <c r="AA1003" i="3"/>
  <c r="AC1003" i="3"/>
  <c r="AE1003" i="3"/>
  <c r="AG1003" i="3"/>
  <c r="AI1003" i="3"/>
  <c r="AK1003" i="3"/>
  <c r="AM1003" i="3"/>
  <c r="AO1003" i="3"/>
  <c r="AQ1003" i="3"/>
  <c r="AS1003" i="3"/>
  <c r="AU1003" i="3"/>
  <c r="AW1003" i="3"/>
  <c r="AY1003" i="3"/>
  <c r="BA1003" i="3"/>
  <c r="BC1003" i="3"/>
  <c r="BE1003" i="3"/>
  <c r="BG1003" i="3"/>
  <c r="BI1003" i="3"/>
  <c r="M1001" i="3"/>
  <c r="O1001" i="3"/>
  <c r="Q1001" i="3"/>
  <c r="S1001" i="3"/>
  <c r="U1001" i="3"/>
  <c r="W1001" i="3"/>
  <c r="Y1001" i="3"/>
  <c r="AA1001" i="3"/>
  <c r="AC1001" i="3"/>
  <c r="AE1001" i="3"/>
  <c r="AG1001" i="3"/>
  <c r="AI1001" i="3"/>
  <c r="AK1001" i="3"/>
  <c r="AM1001" i="3"/>
  <c r="AO1001" i="3"/>
  <c r="AQ1001" i="3"/>
  <c r="AS1001" i="3"/>
  <c r="AU1001" i="3"/>
  <c r="AW1001" i="3"/>
  <c r="AY1001" i="3"/>
  <c r="BA1001" i="3"/>
  <c r="BC1001" i="3"/>
  <c r="BE1001" i="3"/>
  <c r="BG1001" i="3"/>
  <c r="BI1001" i="3"/>
  <c r="M999" i="3"/>
  <c r="O999" i="3"/>
  <c r="Q999" i="3"/>
  <c r="S999" i="3"/>
  <c r="U999" i="3"/>
  <c r="W999" i="3"/>
  <c r="Y999" i="3"/>
  <c r="AA999" i="3"/>
  <c r="AC999" i="3"/>
  <c r="AE999" i="3"/>
  <c r="AG999" i="3"/>
  <c r="AI999" i="3"/>
  <c r="AK999" i="3"/>
  <c r="AM999" i="3"/>
  <c r="AO999" i="3"/>
  <c r="AQ999" i="3"/>
  <c r="AS999" i="3"/>
  <c r="AU999" i="3"/>
  <c r="AW999" i="3"/>
  <c r="AY999" i="3"/>
  <c r="BA999" i="3"/>
  <c r="BC999" i="3"/>
  <c r="BE999" i="3"/>
  <c r="BG999" i="3"/>
  <c r="BI999" i="3"/>
  <c r="M1004" i="3"/>
  <c r="O1004" i="3"/>
  <c r="Q1004" i="3"/>
  <c r="S1004" i="3"/>
  <c r="U1004" i="3"/>
  <c r="W1004" i="3"/>
  <c r="Y1004" i="3"/>
  <c r="AA1004" i="3"/>
  <c r="AC1004" i="3"/>
  <c r="AE1004" i="3"/>
  <c r="AG1004" i="3"/>
  <c r="AI1004" i="3"/>
  <c r="AK1004" i="3"/>
  <c r="AM1004" i="3"/>
  <c r="AO1004" i="3"/>
  <c r="AQ1004" i="3"/>
  <c r="AS1004" i="3"/>
  <c r="AU1004" i="3"/>
  <c r="AW1004" i="3"/>
  <c r="AY1004" i="3"/>
  <c r="BA1004" i="3"/>
  <c r="BC1004" i="3"/>
  <c r="BE1004" i="3"/>
  <c r="BG1004" i="3"/>
  <c r="BI1004" i="3"/>
  <c r="M1002" i="3"/>
  <c r="O1002" i="3"/>
  <c r="Q1002" i="3"/>
  <c r="S1002" i="3"/>
  <c r="U1002" i="3"/>
  <c r="W1002" i="3"/>
  <c r="Y1002" i="3"/>
  <c r="AA1002" i="3"/>
  <c r="AC1002" i="3"/>
  <c r="AE1002" i="3"/>
  <c r="AG1002" i="3"/>
  <c r="AI1002" i="3"/>
  <c r="AK1002" i="3"/>
  <c r="AM1002" i="3"/>
  <c r="AO1002" i="3"/>
  <c r="AQ1002" i="3"/>
  <c r="AS1002" i="3"/>
  <c r="AU1002" i="3"/>
  <c r="AW1002" i="3"/>
  <c r="AY1002" i="3"/>
  <c r="BA1002" i="3"/>
  <c r="BC1002" i="3"/>
  <c r="BE1002" i="3"/>
  <c r="BG1002" i="3"/>
  <c r="BI1002" i="3"/>
  <c r="M1000" i="3"/>
  <c r="O1000" i="3"/>
  <c r="Q1000" i="3"/>
  <c r="S1000" i="3"/>
  <c r="U1000" i="3"/>
  <c r="W1000" i="3"/>
  <c r="Y1000" i="3"/>
  <c r="AA1000" i="3"/>
  <c r="AC1000" i="3"/>
  <c r="AE1000" i="3"/>
  <c r="AG1000" i="3"/>
  <c r="AI1000" i="3"/>
  <c r="AK1000" i="3"/>
  <c r="AM1000" i="3"/>
  <c r="AO1000" i="3"/>
  <c r="AQ1000" i="3"/>
  <c r="AS1000" i="3"/>
  <c r="AU1000" i="3"/>
  <c r="AW1000" i="3"/>
  <c r="AY1000" i="3"/>
  <c r="BA1000" i="3"/>
  <c r="BC1000" i="3"/>
  <c r="BE1000" i="3"/>
  <c r="BG1000" i="3"/>
  <c r="BI1000" i="3"/>
  <c r="BH1005" i="3"/>
  <c r="BF1005" i="3"/>
  <c r="BD1005" i="3"/>
  <c r="BB1005" i="3"/>
  <c r="AZ1005" i="3"/>
  <c r="AX1005" i="3"/>
  <c r="AV1005" i="3"/>
  <c r="AT1005" i="3"/>
  <c r="AR1005" i="3"/>
  <c r="AP1005" i="3"/>
  <c r="AN1005" i="3"/>
  <c r="AL1005" i="3"/>
  <c r="AJ1005" i="3"/>
  <c r="AH1005" i="3"/>
  <c r="AF1005" i="3"/>
  <c r="AD1005" i="3"/>
  <c r="AB1005" i="3"/>
  <c r="Z1005" i="3"/>
  <c r="X1005" i="3"/>
  <c r="V1005" i="3"/>
  <c r="T1005" i="3"/>
  <c r="R1005" i="3"/>
  <c r="P1005" i="3"/>
  <c r="BH1004" i="3"/>
  <c r="BF1004" i="3"/>
  <c r="BD1004" i="3"/>
  <c r="BB1004" i="3"/>
  <c r="AZ1004" i="3"/>
  <c r="AX1004" i="3"/>
  <c r="AV1004" i="3"/>
  <c r="AT1004" i="3"/>
  <c r="AR1004" i="3"/>
  <c r="AP1004" i="3"/>
  <c r="AN1004" i="3"/>
  <c r="AL1004" i="3"/>
  <c r="AJ1004" i="3"/>
  <c r="AH1004" i="3"/>
  <c r="AF1004" i="3"/>
  <c r="AD1004" i="3"/>
  <c r="AB1004" i="3"/>
  <c r="Z1004" i="3"/>
  <c r="X1004" i="3"/>
  <c r="V1004" i="3"/>
  <c r="T1004" i="3"/>
  <c r="R1004" i="3"/>
  <c r="P1004" i="3"/>
  <c r="BH1003" i="3"/>
  <c r="BF1003" i="3"/>
  <c r="BD1003" i="3"/>
  <c r="BB1003" i="3"/>
  <c r="AZ1003" i="3"/>
  <c r="AX1003" i="3"/>
  <c r="AV1003" i="3"/>
  <c r="AT1003" i="3"/>
  <c r="AR1003" i="3"/>
  <c r="AP1003" i="3"/>
  <c r="AN1003" i="3"/>
  <c r="AL1003" i="3"/>
  <c r="AJ1003" i="3"/>
  <c r="AH1003" i="3"/>
  <c r="AF1003" i="3"/>
  <c r="AD1003" i="3"/>
  <c r="AB1003" i="3"/>
  <c r="Z1003" i="3"/>
  <c r="X1003" i="3"/>
  <c r="V1003" i="3"/>
  <c r="T1003" i="3"/>
  <c r="R1003" i="3"/>
  <c r="P1003" i="3"/>
  <c r="BH1002" i="3"/>
  <c r="BF1002" i="3"/>
  <c r="BD1002" i="3"/>
  <c r="BB1002" i="3"/>
  <c r="AZ1002" i="3"/>
  <c r="AX1002" i="3"/>
  <c r="AV1002" i="3"/>
  <c r="AT1002" i="3"/>
  <c r="AR1002" i="3"/>
  <c r="AP1002" i="3"/>
  <c r="AN1002" i="3"/>
  <c r="AL1002" i="3"/>
  <c r="AJ1002" i="3"/>
  <c r="AH1002" i="3"/>
  <c r="AF1002" i="3"/>
  <c r="AD1002" i="3"/>
  <c r="AB1002" i="3"/>
  <c r="Z1002" i="3"/>
  <c r="X1002" i="3"/>
  <c r="V1002" i="3"/>
  <c r="T1002" i="3"/>
  <c r="R1002" i="3"/>
  <c r="P1002" i="3"/>
  <c r="BH1001" i="3"/>
  <c r="BF1001" i="3"/>
  <c r="BD1001" i="3"/>
  <c r="BB1001" i="3"/>
  <c r="AZ1001" i="3"/>
  <c r="AX1001" i="3"/>
  <c r="AV1001" i="3"/>
  <c r="AT1001" i="3"/>
  <c r="AR1001" i="3"/>
  <c r="AP1001" i="3"/>
  <c r="AN1001" i="3"/>
  <c r="AL1001" i="3"/>
  <c r="AJ1001" i="3"/>
  <c r="AH1001" i="3"/>
  <c r="AF1001" i="3"/>
  <c r="AD1001" i="3"/>
  <c r="AB1001" i="3"/>
  <c r="Z1001" i="3"/>
  <c r="X1001" i="3"/>
  <c r="V1001" i="3"/>
  <c r="T1001" i="3"/>
  <c r="R1001" i="3"/>
  <c r="P1001" i="3"/>
  <c r="BH1000" i="3"/>
  <c r="BF1000" i="3"/>
  <c r="BD1000" i="3"/>
  <c r="BB1000" i="3"/>
  <c r="AZ1000" i="3"/>
  <c r="AX1000" i="3"/>
  <c r="AV1000" i="3"/>
  <c r="AT1000" i="3"/>
  <c r="AR1000" i="3"/>
  <c r="AP1000" i="3"/>
  <c r="AN1000" i="3"/>
  <c r="AL1000" i="3"/>
  <c r="AJ1000" i="3"/>
  <c r="AH1000" i="3"/>
  <c r="AF1000" i="3"/>
  <c r="AD1000" i="3"/>
  <c r="AB1000" i="3"/>
  <c r="Z1000" i="3"/>
  <c r="X1000" i="3"/>
  <c r="V1000" i="3"/>
  <c r="T1000" i="3"/>
  <c r="R1000" i="3"/>
  <c r="P1000" i="3"/>
  <c r="BH999" i="3"/>
  <c r="BF999" i="3"/>
  <c r="BD999" i="3"/>
  <c r="BB999" i="3"/>
  <c r="AZ999" i="3"/>
  <c r="AX999" i="3"/>
  <c r="AV999" i="3"/>
  <c r="AT999" i="3"/>
  <c r="AR999" i="3"/>
  <c r="AP999" i="3"/>
  <c r="AN999" i="3"/>
  <c r="AL999" i="3"/>
  <c r="AJ999" i="3"/>
  <c r="AH999" i="3"/>
  <c r="AF999" i="3"/>
  <c r="AD999" i="3"/>
  <c r="AB999" i="3"/>
  <c r="Z999" i="3"/>
  <c r="X999" i="3"/>
  <c r="V999" i="3"/>
  <c r="T999" i="3"/>
  <c r="R999" i="3"/>
  <c r="P999" i="3"/>
  <c r="BH998" i="3"/>
  <c r="BF998" i="3"/>
  <c r="BD998" i="3"/>
  <c r="BB998" i="3"/>
  <c r="AZ998" i="3"/>
  <c r="AX998" i="3"/>
  <c r="AV998" i="3"/>
  <c r="AT998" i="3"/>
  <c r="AP998" i="3"/>
  <c r="AL998" i="3"/>
  <c r="AH998" i="3"/>
  <c r="AD998" i="3"/>
  <c r="Z998" i="3"/>
  <c r="V998" i="3"/>
  <c r="R998" i="3"/>
  <c r="M998" i="3"/>
  <c r="O998" i="3"/>
  <c r="Q998" i="3"/>
  <c r="S998" i="3"/>
  <c r="U998" i="3"/>
  <c r="W998" i="3"/>
  <c r="Y998" i="3"/>
  <c r="AA998" i="3"/>
  <c r="AC998" i="3"/>
  <c r="AE998" i="3"/>
  <c r="AG998" i="3"/>
  <c r="AI998" i="3"/>
  <c r="AK998" i="3"/>
  <c r="AM998" i="3"/>
  <c r="AO998" i="3"/>
  <c r="AQ998" i="3"/>
  <c r="AS998" i="3"/>
  <c r="BF997" i="3"/>
  <c r="BB997" i="3"/>
  <c r="AX997" i="3"/>
  <c r="AT997" i="3"/>
  <c r="AP997" i="3"/>
  <c r="AL997" i="3"/>
  <c r="AH997" i="3"/>
  <c r="AD997" i="3"/>
  <c r="Z997" i="3"/>
  <c r="V997" i="3"/>
  <c r="R997" i="3"/>
  <c r="M997" i="3"/>
  <c r="O997" i="3"/>
  <c r="Q997" i="3"/>
  <c r="S997" i="3"/>
  <c r="U997" i="3"/>
  <c r="W997" i="3"/>
  <c r="Y997" i="3"/>
  <c r="AA997" i="3"/>
  <c r="AC997" i="3"/>
  <c r="AE997" i="3"/>
  <c r="AG997" i="3"/>
  <c r="AI997" i="3"/>
  <c r="AK997" i="3"/>
  <c r="AM997" i="3"/>
  <c r="AO997" i="3"/>
  <c r="AQ997" i="3"/>
  <c r="AS997" i="3"/>
  <c r="AU997" i="3"/>
  <c r="AW997" i="3"/>
  <c r="AY997" i="3"/>
  <c r="BA997" i="3"/>
  <c r="BC997" i="3"/>
  <c r="BE997" i="3"/>
  <c r="BG997" i="3"/>
  <c r="BI997" i="3"/>
  <c r="R996" i="3"/>
  <c r="AQ996" i="3"/>
  <c r="BF995" i="3"/>
  <c r="BB995" i="3"/>
  <c r="AX995" i="3"/>
  <c r="AT995" i="3"/>
  <c r="AP995" i="3"/>
  <c r="AL995" i="3"/>
  <c r="AH995" i="3"/>
  <c r="AD995" i="3"/>
  <c r="Z995" i="3"/>
  <c r="V995" i="3"/>
  <c r="R995" i="3"/>
  <c r="M995" i="3"/>
  <c r="O995" i="3"/>
  <c r="Q995" i="3"/>
  <c r="S995" i="3"/>
  <c r="U995" i="3"/>
  <c r="W995" i="3"/>
  <c r="Y995" i="3"/>
  <c r="AA995" i="3"/>
  <c r="AC995" i="3"/>
  <c r="AE995" i="3"/>
  <c r="AG995" i="3"/>
  <c r="AI995" i="3"/>
  <c r="AK995" i="3"/>
  <c r="AM995" i="3"/>
  <c r="AO995" i="3"/>
  <c r="AQ995" i="3"/>
  <c r="AS995" i="3"/>
  <c r="AU995" i="3"/>
  <c r="AW995" i="3"/>
  <c r="AY995" i="3"/>
  <c r="BA995" i="3"/>
  <c r="BC995" i="3"/>
  <c r="BE995" i="3"/>
  <c r="BG995" i="3"/>
  <c r="BI995" i="3"/>
  <c r="BF994" i="3"/>
  <c r="BB994" i="3"/>
  <c r="AX994" i="3"/>
  <c r="AT994" i="3"/>
  <c r="AP994" i="3"/>
  <c r="AL994" i="3"/>
  <c r="AH994" i="3"/>
  <c r="AD994" i="3"/>
  <c r="Z994" i="3"/>
  <c r="V994" i="3"/>
  <c r="R994" i="3"/>
  <c r="M994" i="3"/>
  <c r="O994" i="3"/>
  <c r="Q994" i="3"/>
  <c r="S994" i="3"/>
  <c r="U994" i="3"/>
  <c r="W994" i="3"/>
  <c r="Y994" i="3"/>
  <c r="AA994" i="3"/>
  <c r="AC994" i="3"/>
  <c r="AE994" i="3"/>
  <c r="AG994" i="3"/>
  <c r="AI994" i="3"/>
  <c r="AK994" i="3"/>
  <c r="AM994" i="3"/>
  <c r="AO994" i="3"/>
  <c r="AQ994" i="3"/>
  <c r="AS994" i="3"/>
  <c r="AU994" i="3"/>
  <c r="AW994" i="3"/>
  <c r="AY994" i="3"/>
  <c r="BA994" i="3"/>
  <c r="BC994" i="3"/>
  <c r="BE994" i="3"/>
  <c r="BG994" i="3"/>
  <c r="BI994" i="3"/>
  <c r="AX993" i="3"/>
  <c r="AH993" i="3"/>
  <c r="R993" i="3"/>
  <c r="S993" i="3"/>
  <c r="AA993" i="3"/>
  <c r="AI993" i="3"/>
  <c r="AQ993" i="3"/>
  <c r="AY993" i="3"/>
  <c r="BG993" i="3"/>
  <c r="BF992" i="3"/>
  <c r="BB992" i="3"/>
  <c r="AX992" i="3"/>
  <c r="AT992" i="3"/>
  <c r="AP992" i="3"/>
  <c r="AL992" i="3"/>
  <c r="AH992" i="3"/>
  <c r="AD992" i="3"/>
  <c r="Z992" i="3"/>
  <c r="V992" i="3"/>
  <c r="R992" i="3"/>
  <c r="M992" i="3"/>
  <c r="O992" i="3"/>
  <c r="Q992" i="3"/>
  <c r="S992" i="3"/>
  <c r="U992" i="3"/>
  <c r="W992" i="3"/>
  <c r="Y992" i="3"/>
  <c r="AA992" i="3"/>
  <c r="AC992" i="3"/>
  <c r="AE992" i="3"/>
  <c r="AG992" i="3"/>
  <c r="AI992" i="3"/>
  <c r="AK992" i="3"/>
  <c r="AM992" i="3"/>
  <c r="AO992" i="3"/>
  <c r="AQ992" i="3"/>
  <c r="AS992" i="3"/>
  <c r="AU992" i="3"/>
  <c r="AW992" i="3"/>
  <c r="AY992" i="3"/>
  <c r="BA992" i="3"/>
  <c r="BC992" i="3"/>
  <c r="BE992" i="3"/>
  <c r="BG992" i="3"/>
  <c r="BI992" i="3"/>
  <c r="AX991" i="3"/>
  <c r="AH991" i="3"/>
  <c r="R991" i="3"/>
  <c r="S991" i="3"/>
  <c r="AA991" i="3"/>
  <c r="AI991" i="3"/>
  <c r="AQ991" i="3"/>
  <c r="AY991" i="3"/>
  <c r="BG991" i="3"/>
  <c r="BF990" i="3"/>
  <c r="BB990" i="3"/>
  <c r="AX990" i="3"/>
  <c r="AT990" i="3"/>
  <c r="AP990" i="3"/>
  <c r="AL990" i="3"/>
  <c r="AH990" i="3"/>
  <c r="AD990" i="3"/>
  <c r="Z990" i="3"/>
  <c r="V990" i="3"/>
  <c r="R990" i="3"/>
  <c r="M990" i="3"/>
  <c r="O990" i="3"/>
  <c r="Q990" i="3"/>
  <c r="S990" i="3"/>
  <c r="U990" i="3"/>
  <c r="W990" i="3"/>
  <c r="Y990" i="3"/>
  <c r="AA990" i="3"/>
  <c r="AC990" i="3"/>
  <c r="AE990" i="3"/>
  <c r="AG990" i="3"/>
  <c r="AI990" i="3"/>
  <c r="AK990" i="3"/>
  <c r="AM990" i="3"/>
  <c r="AO990" i="3"/>
  <c r="AQ990" i="3"/>
  <c r="AS990" i="3"/>
  <c r="AU990" i="3"/>
  <c r="AW990" i="3"/>
  <c r="AY990" i="3"/>
  <c r="BA990" i="3"/>
  <c r="BC990" i="3"/>
  <c r="BE990" i="3"/>
  <c r="BG990" i="3"/>
  <c r="BI990" i="3"/>
  <c r="BF989" i="3"/>
  <c r="BB989" i="3"/>
  <c r="AX989" i="3"/>
  <c r="AT989" i="3"/>
  <c r="AP989" i="3"/>
  <c r="AL989" i="3"/>
  <c r="AH989" i="3"/>
  <c r="AD989" i="3"/>
  <c r="Z989" i="3"/>
  <c r="V989" i="3"/>
  <c r="R989" i="3"/>
  <c r="M989" i="3"/>
  <c r="O989" i="3"/>
  <c r="Q989" i="3"/>
  <c r="S989" i="3"/>
  <c r="U989" i="3"/>
  <c r="W989" i="3"/>
  <c r="Y989" i="3"/>
  <c r="AA989" i="3"/>
  <c r="AC989" i="3"/>
  <c r="AE989" i="3"/>
  <c r="AG989" i="3"/>
  <c r="AI989" i="3"/>
  <c r="AK989" i="3"/>
  <c r="AM989" i="3"/>
  <c r="AO989" i="3"/>
  <c r="AQ989" i="3"/>
  <c r="AS989" i="3"/>
  <c r="AU989" i="3"/>
  <c r="AW989" i="3"/>
  <c r="AY989" i="3"/>
  <c r="BA989" i="3"/>
  <c r="BC989" i="3"/>
  <c r="BE989" i="3"/>
  <c r="BG989" i="3"/>
  <c r="BI989" i="3"/>
  <c r="BF988" i="3"/>
  <c r="BB988" i="3"/>
  <c r="AX988" i="3"/>
  <c r="AT988" i="3"/>
  <c r="AP988" i="3"/>
  <c r="AL988" i="3"/>
  <c r="AH988" i="3"/>
  <c r="AD988" i="3"/>
  <c r="Z988" i="3"/>
  <c r="V988" i="3"/>
  <c r="R988" i="3"/>
  <c r="M988" i="3"/>
  <c r="O988" i="3"/>
  <c r="Q988" i="3"/>
  <c r="S988" i="3"/>
  <c r="U988" i="3"/>
  <c r="W988" i="3"/>
  <c r="Y988" i="3"/>
  <c r="AA988" i="3"/>
  <c r="AC988" i="3"/>
  <c r="AE988" i="3"/>
  <c r="AG988" i="3"/>
  <c r="AI988" i="3"/>
  <c r="AK988" i="3"/>
  <c r="AM988" i="3"/>
  <c r="AO988" i="3"/>
  <c r="AQ988" i="3"/>
  <c r="AS988" i="3"/>
  <c r="AU988" i="3"/>
  <c r="AW988" i="3"/>
  <c r="AY988" i="3"/>
  <c r="BA988" i="3"/>
  <c r="BC988" i="3"/>
  <c r="BE988" i="3"/>
  <c r="BG988" i="3"/>
  <c r="BI988" i="3"/>
  <c r="BF987" i="3"/>
  <c r="BB987" i="3"/>
  <c r="AX987" i="3"/>
  <c r="AT987" i="3"/>
  <c r="AP987" i="3"/>
  <c r="AL987" i="3"/>
  <c r="AH987" i="3"/>
  <c r="AD987" i="3"/>
  <c r="Z987" i="3"/>
  <c r="V987" i="3"/>
  <c r="R987" i="3"/>
  <c r="M987" i="3"/>
  <c r="O987" i="3"/>
  <c r="Q987" i="3"/>
  <c r="S987" i="3"/>
  <c r="U987" i="3"/>
  <c r="W987" i="3"/>
  <c r="Y987" i="3"/>
  <c r="AA987" i="3"/>
  <c r="AC987" i="3"/>
  <c r="AE987" i="3"/>
  <c r="AG987" i="3"/>
  <c r="AI987" i="3"/>
  <c r="AK987" i="3"/>
  <c r="AM987" i="3"/>
  <c r="AO987" i="3"/>
  <c r="AQ987" i="3"/>
  <c r="AS987" i="3"/>
  <c r="AU987" i="3"/>
  <c r="AW987" i="3"/>
  <c r="AY987" i="3"/>
  <c r="BA987" i="3"/>
  <c r="BC987" i="3"/>
  <c r="BE987" i="3"/>
  <c r="BG987" i="3"/>
  <c r="BI987" i="3"/>
  <c r="BF986" i="3"/>
  <c r="BB986" i="3"/>
  <c r="AX986" i="3"/>
  <c r="AT986" i="3"/>
  <c r="AP986" i="3"/>
  <c r="AL986" i="3"/>
  <c r="AH986" i="3"/>
  <c r="AD986" i="3"/>
  <c r="Z986" i="3"/>
  <c r="V986" i="3"/>
  <c r="R986" i="3"/>
  <c r="M986" i="3"/>
  <c r="O986" i="3"/>
  <c r="Q986" i="3"/>
  <c r="S986" i="3"/>
  <c r="U986" i="3"/>
  <c r="W986" i="3"/>
  <c r="Y986" i="3"/>
  <c r="AA986" i="3"/>
  <c r="AC986" i="3"/>
  <c r="AE986" i="3"/>
  <c r="AG986" i="3"/>
  <c r="AI986" i="3"/>
  <c r="AK986" i="3"/>
  <c r="AM986" i="3"/>
  <c r="AO986" i="3"/>
  <c r="AQ986" i="3"/>
  <c r="AS986" i="3"/>
  <c r="AU986" i="3"/>
  <c r="AW986" i="3"/>
  <c r="AY986" i="3"/>
  <c r="BA986" i="3"/>
  <c r="BC986" i="3"/>
  <c r="BE986" i="3"/>
  <c r="BG986" i="3"/>
  <c r="BI986" i="3"/>
  <c r="BF985" i="3"/>
  <c r="BB985" i="3"/>
  <c r="AX985" i="3"/>
  <c r="AT985" i="3"/>
  <c r="AP985" i="3"/>
  <c r="AL985" i="3"/>
  <c r="AH985" i="3"/>
  <c r="AD985" i="3"/>
  <c r="Z985" i="3"/>
  <c r="V985" i="3"/>
  <c r="R985" i="3"/>
  <c r="M985" i="3"/>
  <c r="O985" i="3"/>
  <c r="Q985" i="3"/>
  <c r="S985" i="3"/>
  <c r="U985" i="3"/>
  <c r="W985" i="3"/>
  <c r="Y985" i="3"/>
  <c r="AA985" i="3"/>
  <c r="AC985" i="3"/>
  <c r="AE985" i="3"/>
  <c r="AG985" i="3"/>
  <c r="AI985" i="3"/>
  <c r="AK985" i="3"/>
  <c r="AM985" i="3"/>
  <c r="AO985" i="3"/>
  <c r="AQ985" i="3"/>
  <c r="AS985" i="3"/>
  <c r="AU985" i="3"/>
  <c r="AW985" i="3"/>
  <c r="AY985" i="3"/>
  <c r="BA985" i="3"/>
  <c r="BC985" i="3"/>
  <c r="BE985" i="3"/>
  <c r="BG985" i="3"/>
  <c r="BI985" i="3"/>
  <c r="BF984" i="3"/>
  <c r="BB984" i="3"/>
  <c r="AX984" i="3"/>
  <c r="AT984" i="3"/>
  <c r="AP984" i="3"/>
  <c r="AL984" i="3"/>
  <c r="AH984" i="3"/>
  <c r="AD984" i="3"/>
  <c r="Z984" i="3"/>
  <c r="V984" i="3"/>
  <c r="R984" i="3"/>
  <c r="M984" i="3"/>
  <c r="O984" i="3"/>
  <c r="Q984" i="3"/>
  <c r="S984" i="3"/>
  <c r="U984" i="3"/>
  <c r="W984" i="3"/>
  <c r="Y984" i="3"/>
  <c r="AA984" i="3"/>
  <c r="AC984" i="3"/>
  <c r="AE984" i="3"/>
  <c r="AG984" i="3"/>
  <c r="AI984" i="3"/>
  <c r="AK984" i="3"/>
  <c r="AM984" i="3"/>
  <c r="AO984" i="3"/>
  <c r="AQ984" i="3"/>
  <c r="AS984" i="3"/>
  <c r="AU984" i="3"/>
  <c r="AW984" i="3"/>
  <c r="AY984" i="3"/>
  <c r="BA984" i="3"/>
  <c r="BC984" i="3"/>
  <c r="BE984" i="3"/>
  <c r="BG984" i="3"/>
  <c r="BI984" i="3"/>
  <c r="AX983" i="3"/>
  <c r="AH983" i="3"/>
  <c r="R983" i="3"/>
  <c r="S983" i="3"/>
  <c r="AA983" i="3"/>
  <c r="AI983" i="3"/>
  <c r="AQ983" i="3"/>
  <c r="AY983" i="3"/>
  <c r="BG983" i="3"/>
  <c r="BF982" i="3"/>
  <c r="BB982" i="3"/>
  <c r="AX982" i="3"/>
  <c r="AT982" i="3"/>
  <c r="AP982" i="3"/>
  <c r="AL982" i="3"/>
  <c r="AH982" i="3"/>
  <c r="AD982" i="3"/>
  <c r="Z982" i="3"/>
  <c r="V982" i="3"/>
  <c r="R982" i="3"/>
  <c r="M982" i="3"/>
  <c r="O982" i="3"/>
  <c r="Q982" i="3"/>
  <c r="S982" i="3"/>
  <c r="U982" i="3"/>
  <c r="W982" i="3"/>
  <c r="Y982" i="3"/>
  <c r="AA982" i="3"/>
  <c r="AC982" i="3"/>
  <c r="AE982" i="3"/>
  <c r="AG982" i="3"/>
  <c r="AI982" i="3"/>
  <c r="AK982" i="3"/>
  <c r="AM982" i="3"/>
  <c r="AO982" i="3"/>
  <c r="AQ982" i="3"/>
  <c r="AS982" i="3"/>
  <c r="AU982" i="3"/>
  <c r="AW982" i="3"/>
  <c r="AY982" i="3"/>
  <c r="BA982" i="3"/>
  <c r="BC982" i="3"/>
  <c r="BE982" i="3"/>
  <c r="BG982" i="3"/>
  <c r="BI982" i="3"/>
  <c r="BF981" i="3"/>
  <c r="BB981" i="3"/>
  <c r="AX981" i="3"/>
  <c r="AT981" i="3"/>
  <c r="AP981" i="3"/>
  <c r="AL981" i="3"/>
  <c r="AH981" i="3"/>
  <c r="AD981" i="3"/>
  <c r="Z981" i="3"/>
  <c r="V981" i="3"/>
  <c r="R981" i="3"/>
  <c r="M981" i="3"/>
  <c r="O981" i="3"/>
  <c r="Q981" i="3"/>
  <c r="S981" i="3"/>
  <c r="U981" i="3"/>
  <c r="W981" i="3"/>
  <c r="Y981" i="3"/>
  <c r="AA981" i="3"/>
  <c r="AC981" i="3"/>
  <c r="AE981" i="3"/>
  <c r="AG981" i="3"/>
  <c r="AI981" i="3"/>
  <c r="AK981" i="3"/>
  <c r="AM981" i="3"/>
  <c r="AO981" i="3"/>
  <c r="AQ981" i="3"/>
  <c r="AS981" i="3"/>
  <c r="AU981" i="3"/>
  <c r="AW981" i="3"/>
  <c r="AY981" i="3"/>
  <c r="BA981" i="3"/>
  <c r="BC981" i="3"/>
  <c r="BE981" i="3"/>
  <c r="BG981" i="3"/>
  <c r="BI981" i="3"/>
  <c r="L980" i="3"/>
  <c r="M980" i="3"/>
  <c r="O980" i="3"/>
  <c r="Q980" i="3"/>
  <c r="S980" i="3"/>
  <c r="U980" i="3"/>
  <c r="W980" i="3"/>
  <c r="Y980" i="3"/>
  <c r="AA980" i="3"/>
  <c r="AC980" i="3"/>
  <c r="AE980" i="3"/>
  <c r="AG980" i="3"/>
  <c r="AI980" i="3"/>
  <c r="AK980" i="3"/>
  <c r="AM980" i="3"/>
  <c r="AO980" i="3"/>
  <c r="AQ980" i="3"/>
  <c r="AS980" i="3"/>
  <c r="AU980" i="3"/>
  <c r="AW980" i="3"/>
  <c r="AY980" i="3"/>
  <c r="BA980" i="3"/>
  <c r="BC980" i="3"/>
  <c r="BE980" i="3"/>
  <c r="BG980" i="3"/>
  <c r="BI980" i="3"/>
  <c r="P980" i="3"/>
  <c r="T980" i="3"/>
  <c r="X980" i="3"/>
  <c r="AB980" i="3"/>
  <c r="AF980" i="3"/>
  <c r="AJ980" i="3"/>
  <c r="AN980" i="3"/>
  <c r="AR980" i="3"/>
  <c r="AV980" i="3"/>
  <c r="AZ980" i="3"/>
  <c r="BD980" i="3"/>
  <c r="BH980" i="3"/>
  <c r="L979" i="3"/>
  <c r="S979" i="3" s="1"/>
  <c r="U979" i="3"/>
  <c r="AG979" i="3"/>
  <c r="AQ979" i="3"/>
  <c r="BA979" i="3"/>
  <c r="T979" i="3"/>
  <c r="AN979" i="3"/>
  <c r="BH979" i="3"/>
  <c r="L978" i="3"/>
  <c r="M978" i="3"/>
  <c r="O978" i="3"/>
  <c r="Q978" i="3"/>
  <c r="U978" i="3"/>
  <c r="W978" i="3"/>
  <c r="Y978" i="3"/>
  <c r="AC978" i="3"/>
  <c r="AE978" i="3"/>
  <c r="AG978" i="3"/>
  <c r="AK978" i="3"/>
  <c r="AM978" i="3"/>
  <c r="AO978" i="3"/>
  <c r="AS978" i="3"/>
  <c r="AU978" i="3"/>
  <c r="AW978" i="3"/>
  <c r="BA978" i="3"/>
  <c r="BC978" i="3"/>
  <c r="BE978" i="3"/>
  <c r="BI978" i="3"/>
  <c r="P978" i="3"/>
  <c r="T978" i="3"/>
  <c r="AB978" i="3"/>
  <c r="AF978" i="3"/>
  <c r="AJ978" i="3"/>
  <c r="AR978" i="3"/>
  <c r="AV978" i="3"/>
  <c r="AZ978" i="3"/>
  <c r="BH978" i="3"/>
  <c r="L977" i="3"/>
  <c r="M977" i="3"/>
  <c r="Q977" i="3"/>
  <c r="S977" i="3"/>
  <c r="U977" i="3"/>
  <c r="Y977" i="3"/>
  <c r="AA977" i="3"/>
  <c r="AC977" i="3"/>
  <c r="AG977" i="3"/>
  <c r="AI977" i="3"/>
  <c r="AK977" i="3"/>
  <c r="AM977" i="3"/>
  <c r="AO977" i="3"/>
  <c r="AQ977" i="3"/>
  <c r="AS977" i="3"/>
  <c r="AU977" i="3"/>
  <c r="AW977" i="3"/>
  <c r="AY977" i="3"/>
  <c r="BA977" i="3"/>
  <c r="BC977" i="3"/>
  <c r="BE977" i="3"/>
  <c r="BG977" i="3"/>
  <c r="BI977" i="3"/>
  <c r="P977" i="3"/>
  <c r="T977" i="3"/>
  <c r="X977" i="3"/>
  <c r="AB977" i="3"/>
  <c r="AF977" i="3"/>
  <c r="AJ977" i="3"/>
  <c r="AN977" i="3"/>
  <c r="AR977" i="3"/>
  <c r="AV977" i="3"/>
  <c r="AZ977" i="3"/>
  <c r="BD977" i="3"/>
  <c r="BH977" i="3"/>
  <c r="L976" i="3"/>
  <c r="M976" i="3" s="1"/>
  <c r="O976" i="3"/>
  <c r="Q976" i="3"/>
  <c r="S976" i="3"/>
  <c r="W976" i="3"/>
  <c r="Y976" i="3"/>
  <c r="AA976" i="3"/>
  <c r="AE976" i="3"/>
  <c r="AG976" i="3"/>
  <c r="AI976" i="3"/>
  <c r="AM976" i="3"/>
  <c r="AO976" i="3"/>
  <c r="AQ976" i="3"/>
  <c r="AU976" i="3"/>
  <c r="AW976" i="3"/>
  <c r="AY976" i="3"/>
  <c r="BC976" i="3"/>
  <c r="BE976" i="3"/>
  <c r="BG976" i="3"/>
  <c r="P976" i="3"/>
  <c r="T976" i="3"/>
  <c r="X976" i="3"/>
  <c r="AF976" i="3"/>
  <c r="AJ976" i="3"/>
  <c r="AN976" i="3"/>
  <c r="AV976" i="3"/>
  <c r="AZ976" i="3"/>
  <c r="BD976" i="3"/>
  <c r="L975" i="3"/>
  <c r="O975" i="3" s="1"/>
  <c r="M975" i="3"/>
  <c r="S975" i="3"/>
  <c r="U975" i="3"/>
  <c r="AA975" i="3"/>
  <c r="AC975" i="3"/>
  <c r="AI975" i="3"/>
  <c r="AK975" i="3"/>
  <c r="AQ975" i="3"/>
  <c r="AS975" i="3"/>
  <c r="AY975" i="3"/>
  <c r="BA975" i="3"/>
  <c r="BG975" i="3"/>
  <c r="BI975" i="3"/>
  <c r="X975" i="3"/>
  <c r="AB975" i="3"/>
  <c r="AN975" i="3"/>
  <c r="AR975" i="3"/>
  <c r="BD975" i="3"/>
  <c r="BH975" i="3"/>
  <c r="L974" i="3"/>
  <c r="M974" i="3" s="1"/>
  <c r="N973" i="3"/>
  <c r="R973" i="3"/>
  <c r="V973" i="3"/>
  <c r="Z973" i="3"/>
  <c r="AD973" i="3"/>
  <c r="AH973" i="3"/>
  <c r="AL973" i="3"/>
  <c r="AP973" i="3"/>
  <c r="AT973" i="3"/>
  <c r="AX973" i="3"/>
  <c r="BB973" i="3"/>
  <c r="BF973" i="3"/>
  <c r="N972" i="3"/>
  <c r="R972" i="3"/>
  <c r="V972" i="3"/>
  <c r="Z972" i="3"/>
  <c r="AD972" i="3"/>
  <c r="AH972" i="3"/>
  <c r="AL972" i="3"/>
  <c r="AP972" i="3"/>
  <c r="AT972" i="3"/>
  <c r="AX972" i="3"/>
  <c r="BB972" i="3"/>
  <c r="BF972" i="3"/>
  <c r="N971" i="3"/>
  <c r="R971" i="3"/>
  <c r="V971" i="3"/>
  <c r="Z971" i="3"/>
  <c r="AD971" i="3"/>
  <c r="AH971" i="3"/>
  <c r="AL971" i="3"/>
  <c r="AP971" i="3"/>
  <c r="AT971" i="3"/>
  <c r="AX971" i="3"/>
  <c r="BB971" i="3"/>
  <c r="BF971" i="3"/>
  <c r="N970" i="3"/>
  <c r="R970" i="3"/>
  <c r="V970" i="3"/>
  <c r="Z970" i="3"/>
  <c r="AD970" i="3"/>
  <c r="AH970" i="3"/>
  <c r="AL970" i="3"/>
  <c r="AP970" i="3"/>
  <c r="AT970" i="3"/>
  <c r="AX970" i="3"/>
  <c r="BB970" i="3"/>
  <c r="BF970" i="3"/>
  <c r="N969" i="3"/>
  <c r="R969" i="3"/>
  <c r="V969" i="3"/>
  <c r="Z969" i="3"/>
  <c r="AD969" i="3"/>
  <c r="AH969" i="3"/>
  <c r="AL969" i="3"/>
  <c r="AP969" i="3"/>
  <c r="AT969" i="3"/>
  <c r="AX969" i="3"/>
  <c r="BB969" i="3"/>
  <c r="BF969" i="3"/>
  <c r="N968" i="3"/>
  <c r="R968" i="3"/>
  <c r="V968" i="3"/>
  <c r="Z968" i="3"/>
  <c r="AD968" i="3"/>
  <c r="AH968" i="3"/>
  <c r="AL968" i="3"/>
  <c r="AP968" i="3"/>
  <c r="AT968" i="3"/>
  <c r="AX968" i="3"/>
  <c r="BB968" i="3"/>
  <c r="BF968" i="3"/>
  <c r="O974" i="3"/>
  <c r="Q974" i="3"/>
  <c r="S974" i="3"/>
  <c r="W974" i="3"/>
  <c r="Y974" i="3"/>
  <c r="AA974" i="3"/>
  <c r="AE974" i="3"/>
  <c r="AG974" i="3"/>
  <c r="AI974" i="3"/>
  <c r="AM974" i="3"/>
  <c r="AO974" i="3"/>
  <c r="AQ974" i="3"/>
  <c r="AU974" i="3"/>
  <c r="AW974" i="3"/>
  <c r="AY974" i="3"/>
  <c r="BC974" i="3"/>
  <c r="BE974" i="3"/>
  <c r="BG974" i="3"/>
  <c r="M973" i="3"/>
  <c r="O973" i="3"/>
  <c r="Q973" i="3"/>
  <c r="S973" i="3"/>
  <c r="U973" i="3"/>
  <c r="W973" i="3"/>
  <c r="Y973" i="3"/>
  <c r="AA973" i="3"/>
  <c r="AC973" i="3"/>
  <c r="AE973" i="3"/>
  <c r="AG973" i="3"/>
  <c r="AI973" i="3"/>
  <c r="AK973" i="3"/>
  <c r="AM973" i="3"/>
  <c r="AO973" i="3"/>
  <c r="AQ973" i="3"/>
  <c r="AS973" i="3"/>
  <c r="AU973" i="3"/>
  <c r="AW973" i="3"/>
  <c r="AY973" i="3"/>
  <c r="BA973" i="3"/>
  <c r="BC973" i="3"/>
  <c r="BE973" i="3"/>
  <c r="BG973" i="3"/>
  <c r="BI973" i="3"/>
  <c r="M972" i="3"/>
  <c r="O972" i="3"/>
  <c r="Q972" i="3"/>
  <c r="S972" i="3"/>
  <c r="U972" i="3"/>
  <c r="W972" i="3"/>
  <c r="Y972" i="3"/>
  <c r="AA972" i="3"/>
  <c r="AC972" i="3"/>
  <c r="AE972" i="3"/>
  <c r="AG972" i="3"/>
  <c r="AI972" i="3"/>
  <c r="AK972" i="3"/>
  <c r="AM972" i="3"/>
  <c r="AO972" i="3"/>
  <c r="AQ972" i="3"/>
  <c r="AS972" i="3"/>
  <c r="AU972" i="3"/>
  <c r="AW972" i="3"/>
  <c r="AY972" i="3"/>
  <c r="BA972" i="3"/>
  <c r="BC972" i="3"/>
  <c r="BE972" i="3"/>
  <c r="BG972" i="3"/>
  <c r="BI972" i="3"/>
  <c r="M971" i="3"/>
  <c r="O971" i="3"/>
  <c r="Q971" i="3"/>
  <c r="S971" i="3"/>
  <c r="U971" i="3"/>
  <c r="W971" i="3"/>
  <c r="Y971" i="3"/>
  <c r="AA971" i="3"/>
  <c r="AC971" i="3"/>
  <c r="AE971" i="3"/>
  <c r="AG971" i="3"/>
  <c r="AI971" i="3"/>
  <c r="AK971" i="3"/>
  <c r="AM971" i="3"/>
  <c r="AO971" i="3"/>
  <c r="AQ971" i="3"/>
  <c r="AS971" i="3"/>
  <c r="AU971" i="3"/>
  <c r="AW971" i="3"/>
  <c r="AY971" i="3"/>
  <c r="BA971" i="3"/>
  <c r="BC971" i="3"/>
  <c r="BE971" i="3"/>
  <c r="BG971" i="3"/>
  <c r="BI971" i="3"/>
  <c r="M970" i="3"/>
  <c r="O970" i="3"/>
  <c r="Q970" i="3"/>
  <c r="S970" i="3"/>
  <c r="U970" i="3"/>
  <c r="W970" i="3"/>
  <c r="Y970" i="3"/>
  <c r="AA970" i="3"/>
  <c r="AC970" i="3"/>
  <c r="AE970" i="3"/>
  <c r="AG970" i="3"/>
  <c r="AI970" i="3"/>
  <c r="AK970" i="3"/>
  <c r="AM970" i="3"/>
  <c r="AO970" i="3"/>
  <c r="AQ970" i="3"/>
  <c r="AS970" i="3"/>
  <c r="AU970" i="3"/>
  <c r="AW970" i="3"/>
  <c r="AY970" i="3"/>
  <c r="BA970" i="3"/>
  <c r="BC970" i="3"/>
  <c r="BE970" i="3"/>
  <c r="BG970" i="3"/>
  <c r="BI970" i="3"/>
  <c r="M969" i="3"/>
  <c r="O969" i="3"/>
  <c r="Q969" i="3"/>
  <c r="S969" i="3"/>
  <c r="U969" i="3"/>
  <c r="W969" i="3"/>
  <c r="Y969" i="3"/>
  <c r="AA969" i="3"/>
  <c r="AC969" i="3"/>
  <c r="AE969" i="3"/>
  <c r="AG969" i="3"/>
  <c r="AI969" i="3"/>
  <c r="AK969" i="3"/>
  <c r="AM969" i="3"/>
  <c r="AO969" i="3"/>
  <c r="AQ969" i="3"/>
  <c r="AS969" i="3"/>
  <c r="AU969" i="3"/>
  <c r="AW969" i="3"/>
  <c r="AY969" i="3"/>
  <c r="BA969" i="3"/>
  <c r="BC969" i="3"/>
  <c r="BE969" i="3"/>
  <c r="BG969" i="3"/>
  <c r="BI969" i="3"/>
  <c r="M968" i="3"/>
  <c r="O968" i="3"/>
  <c r="Q968" i="3"/>
  <c r="S968" i="3"/>
  <c r="U968" i="3"/>
  <c r="W968" i="3"/>
  <c r="Y968" i="3"/>
  <c r="AA968" i="3"/>
  <c r="AC968" i="3"/>
  <c r="AE968" i="3"/>
  <c r="AG968" i="3"/>
  <c r="AI968" i="3"/>
  <c r="AK968" i="3"/>
  <c r="AM968" i="3"/>
  <c r="AO968" i="3"/>
  <c r="AQ968" i="3"/>
  <c r="AS968" i="3"/>
  <c r="AU968" i="3"/>
  <c r="AW968" i="3"/>
  <c r="AY968" i="3"/>
  <c r="BA968" i="3"/>
  <c r="BC968" i="3"/>
  <c r="BE968" i="3"/>
  <c r="BG968" i="3"/>
  <c r="BI968" i="3"/>
  <c r="M967" i="3"/>
  <c r="O967" i="3"/>
  <c r="Q967" i="3"/>
  <c r="S967" i="3"/>
  <c r="U967" i="3"/>
  <c r="W967" i="3"/>
  <c r="Y967" i="3"/>
  <c r="AA967" i="3"/>
  <c r="AC967" i="3"/>
  <c r="AE967" i="3"/>
  <c r="AG967" i="3"/>
  <c r="AI967" i="3"/>
  <c r="AK967" i="3"/>
  <c r="AM967" i="3"/>
  <c r="AO967" i="3"/>
  <c r="AQ967" i="3"/>
  <c r="AS967" i="3"/>
  <c r="AU967" i="3"/>
  <c r="AW967" i="3"/>
  <c r="AY967" i="3"/>
  <c r="BA967" i="3"/>
  <c r="BC967" i="3"/>
  <c r="BE967" i="3"/>
  <c r="BG967" i="3"/>
  <c r="BI967" i="3"/>
  <c r="N967" i="3"/>
  <c r="P967" i="3"/>
  <c r="R967" i="3"/>
  <c r="T967" i="3"/>
  <c r="V967" i="3"/>
  <c r="X967" i="3"/>
  <c r="Z967" i="3"/>
  <c r="AB967" i="3"/>
  <c r="AD967" i="3"/>
  <c r="AF967" i="3"/>
  <c r="AH967" i="3"/>
  <c r="AJ967" i="3"/>
  <c r="AL967" i="3"/>
  <c r="AN967" i="3"/>
  <c r="AP967" i="3"/>
  <c r="AR967" i="3"/>
  <c r="AT967" i="3"/>
  <c r="AV967" i="3"/>
  <c r="AX967" i="3"/>
  <c r="AZ967" i="3"/>
  <c r="BH974" i="3"/>
  <c r="BD974" i="3"/>
  <c r="AZ974" i="3"/>
  <c r="AV974" i="3"/>
  <c r="AR974" i="3"/>
  <c r="AN974" i="3"/>
  <c r="AJ974" i="3"/>
  <c r="AF974" i="3"/>
  <c r="AB974" i="3"/>
  <c r="X974" i="3"/>
  <c r="T974" i="3"/>
  <c r="P974" i="3"/>
  <c r="BH973" i="3"/>
  <c r="BD973" i="3"/>
  <c r="AZ973" i="3"/>
  <c r="AV973" i="3"/>
  <c r="AR973" i="3"/>
  <c r="AN973" i="3"/>
  <c r="AJ973" i="3"/>
  <c r="AF973" i="3"/>
  <c r="AB973" i="3"/>
  <c r="X973" i="3"/>
  <c r="T973" i="3"/>
  <c r="P973" i="3"/>
  <c r="BH972" i="3"/>
  <c r="BD972" i="3"/>
  <c r="AZ972" i="3"/>
  <c r="AV972" i="3"/>
  <c r="AR972" i="3"/>
  <c r="AN972" i="3"/>
  <c r="AJ972" i="3"/>
  <c r="AF972" i="3"/>
  <c r="AB972" i="3"/>
  <c r="X972" i="3"/>
  <c r="T972" i="3"/>
  <c r="P972" i="3"/>
  <c r="BH971" i="3"/>
  <c r="BD971" i="3"/>
  <c r="AZ971" i="3"/>
  <c r="AV971" i="3"/>
  <c r="AR971" i="3"/>
  <c r="AN971" i="3"/>
  <c r="AJ971" i="3"/>
  <c r="AF971" i="3"/>
  <c r="AB971" i="3"/>
  <c r="X971" i="3"/>
  <c r="T971" i="3"/>
  <c r="P971" i="3"/>
  <c r="BH970" i="3"/>
  <c r="BD970" i="3"/>
  <c r="AZ970" i="3"/>
  <c r="AV970" i="3"/>
  <c r="AR970" i="3"/>
  <c r="AN970" i="3"/>
  <c r="AJ970" i="3"/>
  <c r="AF970" i="3"/>
  <c r="AB970" i="3"/>
  <c r="X970" i="3"/>
  <c r="T970" i="3"/>
  <c r="P970" i="3"/>
  <c r="BH969" i="3"/>
  <c r="BD969" i="3"/>
  <c r="AZ969" i="3"/>
  <c r="AV969" i="3"/>
  <c r="AR969" i="3"/>
  <c r="AN969" i="3"/>
  <c r="AJ969" i="3"/>
  <c r="AF969" i="3"/>
  <c r="AB969" i="3"/>
  <c r="X969" i="3"/>
  <c r="T969" i="3"/>
  <c r="P969" i="3"/>
  <c r="BH968" i="3"/>
  <c r="BD968" i="3"/>
  <c r="AZ968" i="3"/>
  <c r="AV968" i="3"/>
  <c r="AR968" i="3"/>
  <c r="AN968" i="3"/>
  <c r="AJ968" i="3"/>
  <c r="AF968" i="3"/>
  <c r="AB968" i="3"/>
  <c r="X968" i="3"/>
  <c r="T968" i="3"/>
  <c r="P968" i="3"/>
  <c r="BH967" i="3"/>
  <c r="BD967" i="3"/>
  <c r="M966" i="3"/>
  <c r="O966" i="3"/>
  <c r="Q966" i="3"/>
  <c r="S966" i="3"/>
  <c r="U966" i="3"/>
  <c r="W966" i="3"/>
  <c r="Y966" i="3"/>
  <c r="AA966" i="3"/>
  <c r="AC966" i="3"/>
  <c r="AE966" i="3"/>
  <c r="AG966" i="3"/>
  <c r="AI966" i="3"/>
  <c r="AK966" i="3"/>
  <c r="AM966" i="3"/>
  <c r="AO966" i="3"/>
  <c r="AQ966" i="3"/>
  <c r="AS966" i="3"/>
  <c r="AU966" i="3"/>
  <c r="AW966" i="3"/>
  <c r="AY966" i="3"/>
  <c r="BA966" i="3"/>
  <c r="BC966" i="3"/>
  <c r="BE966" i="3"/>
  <c r="BG966" i="3"/>
  <c r="BI966" i="3"/>
  <c r="N966" i="3"/>
  <c r="P966" i="3"/>
  <c r="R966" i="3"/>
  <c r="T966" i="3"/>
  <c r="V966" i="3"/>
  <c r="X966" i="3"/>
  <c r="Z966" i="3"/>
  <c r="AB966" i="3"/>
  <c r="AD966" i="3"/>
  <c r="AF966" i="3"/>
  <c r="AH966" i="3"/>
  <c r="AJ966" i="3"/>
  <c r="AL966" i="3"/>
  <c r="AN966" i="3"/>
  <c r="AP966" i="3"/>
  <c r="AR966" i="3"/>
  <c r="AT966" i="3"/>
  <c r="AV966" i="3"/>
  <c r="AX966" i="3"/>
  <c r="AZ966" i="3"/>
  <c r="BB966" i="3"/>
  <c r="BD966" i="3"/>
  <c r="BF966" i="3"/>
  <c r="BH966" i="3"/>
  <c r="N965" i="3"/>
  <c r="R965" i="3"/>
  <c r="V965" i="3"/>
  <c r="Z965" i="3"/>
  <c r="AD965" i="3"/>
  <c r="AH965" i="3"/>
  <c r="AL965" i="3"/>
  <c r="AP965" i="3"/>
  <c r="AT965" i="3"/>
  <c r="AX965" i="3"/>
  <c r="BB965" i="3"/>
  <c r="BF965" i="3"/>
  <c r="N964" i="3"/>
  <c r="R964" i="3"/>
  <c r="V964" i="3"/>
  <c r="Z964" i="3"/>
  <c r="AD964" i="3"/>
  <c r="AH964" i="3"/>
  <c r="AL964" i="3"/>
  <c r="AP964" i="3"/>
  <c r="AT964" i="3"/>
  <c r="AX964" i="3"/>
  <c r="BB964" i="3"/>
  <c r="BF964" i="3"/>
  <c r="Z963" i="3"/>
  <c r="AP963" i="3"/>
  <c r="BF963" i="3"/>
  <c r="N962" i="3"/>
  <c r="R962" i="3"/>
  <c r="V962" i="3"/>
  <c r="Z962" i="3"/>
  <c r="AD962" i="3"/>
  <c r="AH962" i="3"/>
  <c r="AL962" i="3"/>
  <c r="AP962" i="3"/>
  <c r="AT962" i="3"/>
  <c r="AX962" i="3"/>
  <c r="BB962" i="3"/>
  <c r="BF962" i="3"/>
  <c r="N961" i="3"/>
  <c r="R961" i="3"/>
  <c r="V961" i="3"/>
  <c r="Z961" i="3"/>
  <c r="AD961" i="3"/>
  <c r="AH961" i="3"/>
  <c r="AL961" i="3"/>
  <c r="AP961" i="3"/>
  <c r="AT961" i="3"/>
  <c r="AX961" i="3"/>
  <c r="BB961" i="3"/>
  <c r="BF961" i="3"/>
  <c r="N960" i="3"/>
  <c r="R960" i="3"/>
  <c r="V960" i="3"/>
  <c r="Z960" i="3"/>
  <c r="AD960" i="3"/>
  <c r="AH960" i="3"/>
  <c r="AL960" i="3"/>
  <c r="AP960" i="3"/>
  <c r="AT960" i="3"/>
  <c r="AX960" i="3"/>
  <c r="BB960" i="3"/>
  <c r="BF960" i="3"/>
  <c r="Z959" i="3"/>
  <c r="AP959" i="3"/>
  <c r="BF959" i="3"/>
  <c r="N958" i="3"/>
  <c r="R958" i="3"/>
  <c r="V958" i="3"/>
  <c r="Z958" i="3"/>
  <c r="AD958" i="3"/>
  <c r="AH958" i="3"/>
  <c r="AL958" i="3"/>
  <c r="AP958" i="3"/>
  <c r="AT958" i="3"/>
  <c r="AX958" i="3"/>
  <c r="BB958" i="3"/>
  <c r="BF958" i="3"/>
  <c r="M965" i="3"/>
  <c r="O965" i="3"/>
  <c r="Q965" i="3"/>
  <c r="S965" i="3"/>
  <c r="U965" i="3"/>
  <c r="W965" i="3"/>
  <c r="Y965" i="3"/>
  <c r="AA965" i="3"/>
  <c r="AC965" i="3"/>
  <c r="AE965" i="3"/>
  <c r="AG965" i="3"/>
  <c r="AI965" i="3"/>
  <c r="AK965" i="3"/>
  <c r="AM965" i="3"/>
  <c r="AO965" i="3"/>
  <c r="AQ965" i="3"/>
  <c r="AS965" i="3"/>
  <c r="AU965" i="3"/>
  <c r="AW965" i="3"/>
  <c r="AY965" i="3"/>
  <c r="BA965" i="3"/>
  <c r="BC965" i="3"/>
  <c r="BE965" i="3"/>
  <c r="BG965" i="3"/>
  <c r="BI965" i="3"/>
  <c r="M964" i="3"/>
  <c r="O964" i="3"/>
  <c r="Q964" i="3"/>
  <c r="S964" i="3"/>
  <c r="U964" i="3"/>
  <c r="W964" i="3"/>
  <c r="Y964" i="3"/>
  <c r="AA964" i="3"/>
  <c r="AC964" i="3"/>
  <c r="AE964" i="3"/>
  <c r="AG964" i="3"/>
  <c r="AI964" i="3"/>
  <c r="AK964" i="3"/>
  <c r="AM964" i="3"/>
  <c r="AO964" i="3"/>
  <c r="AQ964" i="3"/>
  <c r="AS964" i="3"/>
  <c r="AU964" i="3"/>
  <c r="AW964" i="3"/>
  <c r="AY964" i="3"/>
  <c r="BA964" i="3"/>
  <c r="BC964" i="3"/>
  <c r="BE964" i="3"/>
  <c r="BG964" i="3"/>
  <c r="BI964" i="3"/>
  <c r="O963" i="3"/>
  <c r="W963" i="3"/>
  <c r="AE963" i="3"/>
  <c r="AM963" i="3"/>
  <c r="AU963" i="3"/>
  <c r="BC963" i="3"/>
  <c r="M962" i="3"/>
  <c r="O962" i="3"/>
  <c r="Q962" i="3"/>
  <c r="S962" i="3"/>
  <c r="U962" i="3"/>
  <c r="W962" i="3"/>
  <c r="Y962" i="3"/>
  <c r="AA962" i="3"/>
  <c r="AC962" i="3"/>
  <c r="AE962" i="3"/>
  <c r="AG962" i="3"/>
  <c r="AI962" i="3"/>
  <c r="AK962" i="3"/>
  <c r="AM962" i="3"/>
  <c r="AO962" i="3"/>
  <c r="AQ962" i="3"/>
  <c r="AS962" i="3"/>
  <c r="AU962" i="3"/>
  <c r="AW962" i="3"/>
  <c r="AY962" i="3"/>
  <c r="BA962" i="3"/>
  <c r="BC962" i="3"/>
  <c r="BE962" i="3"/>
  <c r="BG962" i="3"/>
  <c r="BI962" i="3"/>
  <c r="M961" i="3"/>
  <c r="O961" i="3"/>
  <c r="Q961" i="3"/>
  <c r="S961" i="3"/>
  <c r="U961" i="3"/>
  <c r="W961" i="3"/>
  <c r="Y961" i="3"/>
  <c r="AA961" i="3"/>
  <c r="AC961" i="3"/>
  <c r="AE961" i="3"/>
  <c r="AG961" i="3"/>
  <c r="AI961" i="3"/>
  <c r="AK961" i="3"/>
  <c r="AM961" i="3"/>
  <c r="AO961" i="3"/>
  <c r="AQ961" i="3"/>
  <c r="AS961" i="3"/>
  <c r="AU961" i="3"/>
  <c r="AW961" i="3"/>
  <c r="AY961" i="3"/>
  <c r="BA961" i="3"/>
  <c r="BC961" i="3"/>
  <c r="BE961" i="3"/>
  <c r="BG961" i="3"/>
  <c r="BI961" i="3"/>
  <c r="M960" i="3"/>
  <c r="O960" i="3"/>
  <c r="Q960" i="3"/>
  <c r="S960" i="3"/>
  <c r="U960" i="3"/>
  <c r="W960" i="3"/>
  <c r="Y960" i="3"/>
  <c r="AA960" i="3"/>
  <c r="AC960" i="3"/>
  <c r="AE960" i="3"/>
  <c r="AG960" i="3"/>
  <c r="AI960" i="3"/>
  <c r="AK960" i="3"/>
  <c r="AM960" i="3"/>
  <c r="AO960" i="3"/>
  <c r="AQ960" i="3"/>
  <c r="AS960" i="3"/>
  <c r="AU960" i="3"/>
  <c r="AW960" i="3"/>
  <c r="AY960" i="3"/>
  <c r="BA960" i="3"/>
  <c r="BC960" i="3"/>
  <c r="BE960" i="3"/>
  <c r="BG960" i="3"/>
  <c r="BI960" i="3"/>
  <c r="O959" i="3"/>
  <c r="W959" i="3"/>
  <c r="AE959" i="3"/>
  <c r="AM959" i="3"/>
  <c r="AU959" i="3"/>
  <c r="BC959" i="3"/>
  <c r="M958" i="3"/>
  <c r="O958" i="3"/>
  <c r="Q958" i="3"/>
  <c r="S958" i="3"/>
  <c r="U958" i="3"/>
  <c r="W958" i="3"/>
  <c r="Y958" i="3"/>
  <c r="AA958" i="3"/>
  <c r="AC958" i="3"/>
  <c r="AE958" i="3"/>
  <c r="AG958" i="3"/>
  <c r="AI958" i="3"/>
  <c r="AK958" i="3"/>
  <c r="AM958" i="3"/>
  <c r="AO958" i="3"/>
  <c r="AQ958" i="3"/>
  <c r="AS958" i="3"/>
  <c r="AU958" i="3"/>
  <c r="AW958" i="3"/>
  <c r="AY958" i="3"/>
  <c r="BA958" i="3"/>
  <c r="BC958" i="3"/>
  <c r="BE958" i="3"/>
  <c r="BG958" i="3"/>
  <c r="BI958" i="3"/>
  <c r="M956" i="3"/>
  <c r="O956" i="3"/>
  <c r="Q956" i="3"/>
  <c r="S956" i="3"/>
  <c r="U956" i="3"/>
  <c r="W956" i="3"/>
  <c r="Y956" i="3"/>
  <c r="AA956" i="3"/>
  <c r="AC956" i="3"/>
  <c r="AE956" i="3"/>
  <c r="AG956" i="3"/>
  <c r="AI956" i="3"/>
  <c r="AK956" i="3"/>
  <c r="AM956" i="3"/>
  <c r="AO956" i="3"/>
  <c r="AQ956" i="3"/>
  <c r="AS956" i="3"/>
  <c r="AU956" i="3"/>
  <c r="AW956" i="3"/>
  <c r="AY956" i="3"/>
  <c r="BA956" i="3"/>
  <c r="BC956" i="3"/>
  <c r="BE956" i="3"/>
  <c r="BG956" i="3"/>
  <c r="BI956" i="3"/>
  <c r="N956" i="3"/>
  <c r="P956" i="3"/>
  <c r="R956" i="3"/>
  <c r="T956" i="3"/>
  <c r="V956" i="3"/>
  <c r="X956" i="3"/>
  <c r="Z956" i="3"/>
  <c r="AB956" i="3"/>
  <c r="AD956" i="3"/>
  <c r="AF956" i="3"/>
  <c r="AH956" i="3"/>
  <c r="AJ956" i="3"/>
  <c r="AL956" i="3"/>
  <c r="AN956" i="3"/>
  <c r="AP956" i="3"/>
  <c r="AR956" i="3"/>
  <c r="AT956" i="3"/>
  <c r="AV956" i="3"/>
  <c r="AX956" i="3"/>
  <c r="AZ956" i="3"/>
  <c r="BB956" i="3"/>
  <c r="BD956" i="3"/>
  <c r="BF956" i="3"/>
  <c r="BH956" i="3"/>
  <c r="BH965" i="3"/>
  <c r="BD965" i="3"/>
  <c r="AZ965" i="3"/>
  <c r="AV965" i="3"/>
  <c r="AR965" i="3"/>
  <c r="AN965" i="3"/>
  <c r="AJ965" i="3"/>
  <c r="AF965" i="3"/>
  <c r="AB965" i="3"/>
  <c r="X965" i="3"/>
  <c r="T965" i="3"/>
  <c r="P965" i="3"/>
  <c r="BH964" i="3"/>
  <c r="BD964" i="3"/>
  <c r="AZ964" i="3"/>
  <c r="AV964" i="3"/>
  <c r="AR964" i="3"/>
  <c r="AN964" i="3"/>
  <c r="AJ964" i="3"/>
  <c r="AF964" i="3"/>
  <c r="AB964" i="3"/>
  <c r="X964" i="3"/>
  <c r="T964" i="3"/>
  <c r="P964" i="3"/>
  <c r="AZ963" i="3"/>
  <c r="AJ963" i="3"/>
  <c r="T963" i="3"/>
  <c r="BH962" i="3"/>
  <c r="BD962" i="3"/>
  <c r="AZ962" i="3"/>
  <c r="AV962" i="3"/>
  <c r="AR962" i="3"/>
  <c r="AN962" i="3"/>
  <c r="AJ962" i="3"/>
  <c r="AF962" i="3"/>
  <c r="AB962" i="3"/>
  <c r="X962" i="3"/>
  <c r="T962" i="3"/>
  <c r="P962" i="3"/>
  <c r="BH961" i="3"/>
  <c r="BD961" i="3"/>
  <c r="AZ961" i="3"/>
  <c r="AV961" i="3"/>
  <c r="AR961" i="3"/>
  <c r="AN961" i="3"/>
  <c r="AJ961" i="3"/>
  <c r="AF961" i="3"/>
  <c r="AB961" i="3"/>
  <c r="X961" i="3"/>
  <c r="T961" i="3"/>
  <c r="P961" i="3"/>
  <c r="BH960" i="3"/>
  <c r="BD960" i="3"/>
  <c r="AZ960" i="3"/>
  <c r="AV960" i="3"/>
  <c r="AR960" i="3"/>
  <c r="AN960" i="3"/>
  <c r="AJ960" i="3"/>
  <c r="AF960" i="3"/>
  <c r="AB960" i="3"/>
  <c r="X960" i="3"/>
  <c r="T960" i="3"/>
  <c r="P960" i="3"/>
  <c r="AZ959" i="3"/>
  <c r="AJ959" i="3"/>
  <c r="T959" i="3"/>
  <c r="BH958" i="3"/>
  <c r="BD958" i="3"/>
  <c r="AZ958" i="3"/>
  <c r="AV958" i="3"/>
  <c r="AR958" i="3"/>
  <c r="AN958" i="3"/>
  <c r="AJ958" i="3"/>
  <c r="AF958" i="3"/>
  <c r="AB958" i="3"/>
  <c r="X958" i="3"/>
  <c r="T958" i="3"/>
  <c r="P958" i="3"/>
  <c r="M957" i="3"/>
  <c r="O957" i="3"/>
  <c r="Q957" i="3"/>
  <c r="S957" i="3"/>
  <c r="U957" i="3"/>
  <c r="W957" i="3"/>
  <c r="Y957" i="3"/>
  <c r="AA957" i="3"/>
  <c r="AC957" i="3"/>
  <c r="AE957" i="3"/>
  <c r="AG957" i="3"/>
  <c r="AI957" i="3"/>
  <c r="AK957" i="3"/>
  <c r="AM957" i="3"/>
  <c r="AO957" i="3"/>
  <c r="AQ957" i="3"/>
  <c r="AS957" i="3"/>
  <c r="AU957" i="3"/>
  <c r="AW957" i="3"/>
  <c r="AY957" i="3"/>
  <c r="BA957" i="3"/>
  <c r="BC957" i="3"/>
  <c r="BE957" i="3"/>
  <c r="BG957" i="3"/>
  <c r="BI957" i="3"/>
  <c r="N957" i="3"/>
  <c r="P957" i="3"/>
  <c r="R957" i="3"/>
  <c r="T957" i="3"/>
  <c r="V957" i="3"/>
  <c r="X957" i="3"/>
  <c r="Z957" i="3"/>
  <c r="AB957" i="3"/>
  <c r="AD957" i="3"/>
  <c r="AF957" i="3"/>
  <c r="AH957" i="3"/>
  <c r="AJ957" i="3"/>
  <c r="AL957" i="3"/>
  <c r="AN957" i="3"/>
  <c r="AP957" i="3"/>
  <c r="Q955" i="3"/>
  <c r="Y955" i="3"/>
  <c r="AG955" i="3"/>
  <c r="AO955" i="3"/>
  <c r="AW955" i="3"/>
  <c r="BE955" i="3"/>
  <c r="P955" i="3"/>
  <c r="X955" i="3"/>
  <c r="AF955" i="3"/>
  <c r="AN955" i="3"/>
  <c r="AV955" i="3"/>
  <c r="BD955" i="3"/>
  <c r="BG954" i="3"/>
  <c r="AX954" i="3"/>
  <c r="AH954" i="3"/>
  <c r="R954" i="3"/>
  <c r="S954" i="3"/>
  <c r="AA954" i="3"/>
  <c r="AI954" i="3"/>
  <c r="AQ954" i="3"/>
  <c r="AY954" i="3"/>
  <c r="BF953" i="3"/>
  <c r="BB953" i="3"/>
  <c r="AX953" i="3"/>
  <c r="AT953" i="3"/>
  <c r="AP953" i="3"/>
  <c r="AL953" i="3"/>
  <c r="AH953" i="3"/>
  <c r="AD953" i="3"/>
  <c r="Z953" i="3"/>
  <c r="V953" i="3"/>
  <c r="R953" i="3"/>
  <c r="M953" i="3"/>
  <c r="O953" i="3"/>
  <c r="Q953" i="3"/>
  <c r="S953" i="3"/>
  <c r="U953" i="3"/>
  <c r="W953" i="3"/>
  <c r="Y953" i="3"/>
  <c r="AA953" i="3"/>
  <c r="AC953" i="3"/>
  <c r="AE953" i="3"/>
  <c r="AG953" i="3"/>
  <c r="AI953" i="3"/>
  <c r="AK953" i="3"/>
  <c r="AM953" i="3"/>
  <c r="AO953" i="3"/>
  <c r="AQ953" i="3"/>
  <c r="AS953" i="3"/>
  <c r="AU953" i="3"/>
  <c r="AW953" i="3"/>
  <c r="AY953" i="3"/>
  <c r="BA953" i="3"/>
  <c r="BC953" i="3"/>
  <c r="BE953" i="3"/>
  <c r="BG953" i="3"/>
  <c r="BI953" i="3"/>
  <c r="BF952" i="3"/>
  <c r="BB952" i="3"/>
  <c r="AX952" i="3"/>
  <c r="AT952" i="3"/>
  <c r="AP952" i="3"/>
  <c r="AL952" i="3"/>
  <c r="AH952" i="3"/>
  <c r="AD952" i="3"/>
  <c r="Z952" i="3"/>
  <c r="V952" i="3"/>
  <c r="R952" i="3"/>
  <c r="M952" i="3"/>
  <c r="O952" i="3"/>
  <c r="Q952" i="3"/>
  <c r="S952" i="3"/>
  <c r="U952" i="3"/>
  <c r="W952" i="3"/>
  <c r="Y952" i="3"/>
  <c r="AA952" i="3"/>
  <c r="AC952" i="3"/>
  <c r="AE952" i="3"/>
  <c r="AG952" i="3"/>
  <c r="AI952" i="3"/>
  <c r="AK952" i="3"/>
  <c r="AM952" i="3"/>
  <c r="AO952" i="3"/>
  <c r="AQ952" i="3"/>
  <c r="AS952" i="3"/>
  <c r="AU952" i="3"/>
  <c r="AW952" i="3"/>
  <c r="AY952" i="3"/>
  <c r="BA952" i="3"/>
  <c r="BC952" i="3"/>
  <c r="BE952" i="3"/>
  <c r="BG952" i="3"/>
  <c r="BI952" i="3"/>
  <c r="BF951" i="3"/>
  <c r="BB951" i="3"/>
  <c r="AX951" i="3"/>
  <c r="AT951" i="3"/>
  <c r="AP951" i="3"/>
  <c r="AL951" i="3"/>
  <c r="AH951" i="3"/>
  <c r="AD951" i="3"/>
  <c r="Z951" i="3"/>
  <c r="V951" i="3"/>
  <c r="R951" i="3"/>
  <c r="M951" i="3"/>
  <c r="O951" i="3"/>
  <c r="Q951" i="3"/>
  <c r="S951" i="3"/>
  <c r="U951" i="3"/>
  <c r="W951" i="3"/>
  <c r="Y951" i="3"/>
  <c r="AA951" i="3"/>
  <c r="AC951" i="3"/>
  <c r="AE951" i="3"/>
  <c r="AG951" i="3"/>
  <c r="AI951" i="3"/>
  <c r="AK951" i="3"/>
  <c r="AM951" i="3"/>
  <c r="AO951" i="3"/>
  <c r="AQ951" i="3"/>
  <c r="AS951" i="3"/>
  <c r="AU951" i="3"/>
  <c r="AW951" i="3"/>
  <c r="AY951" i="3"/>
  <c r="BA951" i="3"/>
  <c r="BC951" i="3"/>
  <c r="BE951" i="3"/>
  <c r="BG951" i="3"/>
  <c r="BI951" i="3"/>
  <c r="BF950" i="3"/>
  <c r="BB950" i="3"/>
  <c r="AX950" i="3"/>
  <c r="AT950" i="3"/>
  <c r="AP950" i="3"/>
  <c r="AL950" i="3"/>
  <c r="AH950" i="3"/>
  <c r="AD950" i="3"/>
  <c r="Z950" i="3"/>
  <c r="V950" i="3"/>
  <c r="R950" i="3"/>
  <c r="M950" i="3"/>
  <c r="O950" i="3"/>
  <c r="Q950" i="3"/>
  <c r="S950" i="3"/>
  <c r="U950" i="3"/>
  <c r="W950" i="3"/>
  <c r="Y950" i="3"/>
  <c r="AA950" i="3"/>
  <c r="AC950" i="3"/>
  <c r="AE950" i="3"/>
  <c r="AG950" i="3"/>
  <c r="AI950" i="3"/>
  <c r="AK950" i="3"/>
  <c r="AM950" i="3"/>
  <c r="AO950" i="3"/>
  <c r="AQ950" i="3"/>
  <c r="AS950" i="3"/>
  <c r="AU950" i="3"/>
  <c r="AW950" i="3"/>
  <c r="AY950" i="3"/>
  <c r="BA950" i="3"/>
  <c r="BC950" i="3"/>
  <c r="BE950" i="3"/>
  <c r="BG950" i="3"/>
  <c r="BI950" i="3"/>
  <c r="BF949" i="3"/>
  <c r="BB949" i="3"/>
  <c r="AX949" i="3"/>
  <c r="AT949" i="3"/>
  <c r="AP949" i="3"/>
  <c r="AL949" i="3"/>
  <c r="AH949" i="3"/>
  <c r="AD949" i="3"/>
  <c r="Z949" i="3"/>
  <c r="V949" i="3"/>
  <c r="R949" i="3"/>
  <c r="M949" i="3"/>
  <c r="O949" i="3"/>
  <c r="Q949" i="3"/>
  <c r="S949" i="3"/>
  <c r="U949" i="3"/>
  <c r="W949" i="3"/>
  <c r="Y949" i="3"/>
  <c r="AA949" i="3"/>
  <c r="AC949" i="3"/>
  <c r="AE949" i="3"/>
  <c r="AG949" i="3"/>
  <c r="AI949" i="3"/>
  <c r="AK949" i="3"/>
  <c r="AM949" i="3"/>
  <c r="AO949" i="3"/>
  <c r="AQ949" i="3"/>
  <c r="AS949" i="3"/>
  <c r="AU949" i="3"/>
  <c r="AW949" i="3"/>
  <c r="AY949" i="3"/>
  <c r="BA949" i="3"/>
  <c r="BC949" i="3"/>
  <c r="BE949" i="3"/>
  <c r="BG949" i="3"/>
  <c r="BI949" i="3"/>
  <c r="BF948" i="3"/>
  <c r="BB948" i="3"/>
  <c r="AX948" i="3"/>
  <c r="AT948" i="3"/>
  <c r="AP948" i="3"/>
  <c r="AL948" i="3"/>
  <c r="AH948" i="3"/>
  <c r="AD948" i="3"/>
  <c r="Z948" i="3"/>
  <c r="V948" i="3"/>
  <c r="R948" i="3"/>
  <c r="M948" i="3"/>
  <c r="O948" i="3"/>
  <c r="Q948" i="3"/>
  <c r="S948" i="3"/>
  <c r="U948" i="3"/>
  <c r="W948" i="3"/>
  <c r="Y948" i="3"/>
  <c r="AA948" i="3"/>
  <c r="AC948" i="3"/>
  <c r="AE948" i="3"/>
  <c r="AG948" i="3"/>
  <c r="AI948" i="3"/>
  <c r="AK948" i="3"/>
  <c r="AM948" i="3"/>
  <c r="AO948" i="3"/>
  <c r="AQ948" i="3"/>
  <c r="AS948" i="3"/>
  <c r="AU948" i="3"/>
  <c r="AW948" i="3"/>
  <c r="AY948" i="3"/>
  <c r="BA948" i="3"/>
  <c r="BC948" i="3"/>
  <c r="BE948" i="3"/>
  <c r="BG948" i="3"/>
  <c r="BI948" i="3"/>
  <c r="AT947" i="3"/>
  <c r="AD947" i="3"/>
  <c r="M947" i="3"/>
  <c r="U947" i="3"/>
  <c r="AC947" i="3"/>
  <c r="AK947" i="3"/>
  <c r="AS947" i="3"/>
  <c r="BA947" i="3"/>
  <c r="BI947" i="3"/>
  <c r="BF946" i="3"/>
  <c r="BB946" i="3"/>
  <c r="AX946" i="3"/>
  <c r="AT946" i="3"/>
  <c r="AP946" i="3"/>
  <c r="AL946" i="3"/>
  <c r="AH946" i="3"/>
  <c r="AD946" i="3"/>
  <c r="Z946" i="3"/>
  <c r="V946" i="3"/>
  <c r="R946" i="3"/>
  <c r="M946" i="3"/>
  <c r="O946" i="3"/>
  <c r="Q946" i="3"/>
  <c r="S946" i="3"/>
  <c r="U946" i="3"/>
  <c r="W946" i="3"/>
  <c r="Y946" i="3"/>
  <c r="AA946" i="3"/>
  <c r="AC946" i="3"/>
  <c r="AE946" i="3"/>
  <c r="AG946" i="3"/>
  <c r="AI946" i="3"/>
  <c r="AK946" i="3"/>
  <c r="AM946" i="3"/>
  <c r="AO946" i="3"/>
  <c r="AQ946" i="3"/>
  <c r="AS946" i="3"/>
  <c r="AU946" i="3"/>
  <c r="AW946" i="3"/>
  <c r="AY946" i="3"/>
  <c r="BA946" i="3"/>
  <c r="BC946" i="3"/>
  <c r="BE946" i="3"/>
  <c r="BG946" i="3"/>
  <c r="BI946" i="3"/>
  <c r="BF945" i="3"/>
  <c r="BB945" i="3"/>
  <c r="AX945" i="3"/>
  <c r="AT945" i="3"/>
  <c r="AP945" i="3"/>
  <c r="AL945" i="3"/>
  <c r="AH945" i="3"/>
  <c r="AD945" i="3"/>
  <c r="Z945" i="3"/>
  <c r="V945" i="3"/>
  <c r="R945" i="3"/>
  <c r="M945" i="3"/>
  <c r="O945" i="3"/>
  <c r="Q945" i="3"/>
  <c r="S945" i="3"/>
  <c r="U945" i="3"/>
  <c r="W945" i="3"/>
  <c r="Y945" i="3"/>
  <c r="AA945" i="3"/>
  <c r="AC945" i="3"/>
  <c r="AE945" i="3"/>
  <c r="AG945" i="3"/>
  <c r="AI945" i="3"/>
  <c r="AK945" i="3"/>
  <c r="AM945" i="3"/>
  <c r="AO945" i="3"/>
  <c r="AQ945" i="3"/>
  <c r="AS945" i="3"/>
  <c r="AU945" i="3"/>
  <c r="AW945" i="3"/>
  <c r="AY945" i="3"/>
  <c r="BA945" i="3"/>
  <c r="BC945" i="3"/>
  <c r="BE945" i="3"/>
  <c r="BG945" i="3"/>
  <c r="BI945" i="3"/>
  <c r="BF944" i="3"/>
  <c r="BB944" i="3"/>
  <c r="AX944" i="3"/>
  <c r="AT944" i="3"/>
  <c r="AP944" i="3"/>
  <c r="AL944" i="3"/>
  <c r="AH944" i="3"/>
  <c r="AD944" i="3"/>
  <c r="Z944" i="3"/>
  <c r="V944" i="3"/>
  <c r="R944" i="3"/>
  <c r="M944" i="3"/>
  <c r="O944" i="3"/>
  <c r="Q944" i="3"/>
  <c r="S944" i="3"/>
  <c r="U944" i="3"/>
  <c r="W944" i="3"/>
  <c r="Y944" i="3"/>
  <c r="AA944" i="3"/>
  <c r="AC944" i="3"/>
  <c r="AE944" i="3"/>
  <c r="AG944" i="3"/>
  <c r="AI944" i="3"/>
  <c r="AK944" i="3"/>
  <c r="AM944" i="3"/>
  <c r="AO944" i="3"/>
  <c r="AQ944" i="3"/>
  <c r="AS944" i="3"/>
  <c r="AU944" i="3"/>
  <c r="AW944" i="3"/>
  <c r="AY944" i="3"/>
  <c r="BA944" i="3"/>
  <c r="BC944" i="3"/>
  <c r="BE944" i="3"/>
  <c r="BG944" i="3"/>
  <c r="BI944" i="3"/>
  <c r="BF943" i="3"/>
  <c r="BB943" i="3"/>
  <c r="AX943" i="3"/>
  <c r="AT943" i="3"/>
  <c r="AP943" i="3"/>
  <c r="AL943" i="3"/>
  <c r="AH943" i="3"/>
  <c r="AD943" i="3"/>
  <c r="Z943" i="3"/>
  <c r="V943" i="3"/>
  <c r="R943" i="3"/>
  <c r="M943" i="3"/>
  <c r="O943" i="3"/>
  <c r="Q943" i="3"/>
  <c r="S943" i="3"/>
  <c r="U943" i="3"/>
  <c r="W943" i="3"/>
  <c r="Y943" i="3"/>
  <c r="AA943" i="3"/>
  <c r="AC943" i="3"/>
  <c r="AE943" i="3"/>
  <c r="AG943" i="3"/>
  <c r="AI943" i="3"/>
  <c r="AK943" i="3"/>
  <c r="AM943" i="3"/>
  <c r="AO943" i="3"/>
  <c r="AQ943" i="3"/>
  <c r="AS943" i="3"/>
  <c r="AU943" i="3"/>
  <c r="AW943" i="3"/>
  <c r="AY943" i="3"/>
  <c r="BA943" i="3"/>
  <c r="BC943" i="3"/>
  <c r="BE943" i="3"/>
  <c r="BG943" i="3"/>
  <c r="BI943" i="3"/>
  <c r="M938" i="3"/>
  <c r="O938" i="3"/>
  <c r="Q938" i="3"/>
  <c r="S938" i="3"/>
  <c r="U938" i="3"/>
  <c r="W938" i="3"/>
  <c r="Y938" i="3"/>
  <c r="AA938" i="3"/>
  <c r="AC938" i="3"/>
  <c r="AE938" i="3"/>
  <c r="AG938" i="3"/>
  <c r="AI938" i="3"/>
  <c r="AK938" i="3"/>
  <c r="AM938" i="3"/>
  <c r="AO938" i="3"/>
  <c r="AQ938" i="3"/>
  <c r="AS938" i="3"/>
  <c r="AU938" i="3"/>
  <c r="AW938" i="3"/>
  <c r="AY938" i="3"/>
  <c r="BA938" i="3"/>
  <c r="N938" i="3"/>
  <c r="R937" i="3"/>
  <c r="AH937" i="3"/>
  <c r="AX937" i="3"/>
  <c r="N936" i="3"/>
  <c r="R936" i="3"/>
  <c r="V936" i="3"/>
  <c r="Z936" i="3"/>
  <c r="AD936" i="3"/>
  <c r="AH936" i="3"/>
  <c r="AL936" i="3"/>
  <c r="AP936" i="3"/>
  <c r="AT936" i="3"/>
  <c r="AX936" i="3"/>
  <c r="BB936" i="3"/>
  <c r="BF936" i="3"/>
  <c r="N935" i="3"/>
  <c r="R935" i="3"/>
  <c r="V935" i="3"/>
  <c r="Z935" i="3"/>
  <c r="AD935" i="3"/>
  <c r="AH935" i="3"/>
  <c r="AL935" i="3"/>
  <c r="AP935" i="3"/>
  <c r="AT935" i="3"/>
  <c r="AX935" i="3"/>
  <c r="BB935" i="3"/>
  <c r="BF935" i="3"/>
  <c r="P942" i="3"/>
  <c r="X942" i="3"/>
  <c r="AF942" i="3"/>
  <c r="AN942" i="3"/>
  <c r="N941" i="3"/>
  <c r="P941" i="3"/>
  <c r="R941" i="3"/>
  <c r="T941" i="3"/>
  <c r="V941" i="3"/>
  <c r="X941" i="3"/>
  <c r="Z941" i="3"/>
  <c r="AB941" i="3"/>
  <c r="AD941" i="3"/>
  <c r="AF941" i="3"/>
  <c r="AH941" i="3"/>
  <c r="AJ941" i="3"/>
  <c r="AL941" i="3"/>
  <c r="AN941" i="3"/>
  <c r="AP941" i="3"/>
  <c r="AR941" i="3"/>
  <c r="AT941" i="3"/>
  <c r="AV941" i="3"/>
  <c r="AX941" i="3"/>
  <c r="AZ941" i="3"/>
  <c r="BB941" i="3"/>
  <c r="BD941" i="3"/>
  <c r="BF941" i="3"/>
  <c r="BH941" i="3"/>
  <c r="N940" i="3"/>
  <c r="P940" i="3"/>
  <c r="R940" i="3"/>
  <c r="T940" i="3"/>
  <c r="V940" i="3"/>
  <c r="X940" i="3"/>
  <c r="Z940" i="3"/>
  <c r="AB940" i="3"/>
  <c r="AD940" i="3"/>
  <c r="AF940" i="3"/>
  <c r="AH940" i="3"/>
  <c r="AJ940" i="3"/>
  <c r="AL940" i="3"/>
  <c r="AN940" i="3"/>
  <c r="AP940" i="3"/>
  <c r="AR940" i="3"/>
  <c r="AT940" i="3"/>
  <c r="AV940" i="3"/>
  <c r="AX940" i="3"/>
  <c r="AZ940" i="3"/>
  <c r="BB940" i="3"/>
  <c r="BD940" i="3"/>
  <c r="BF940" i="3"/>
  <c r="BH940" i="3"/>
  <c r="N939" i="3"/>
  <c r="P939" i="3"/>
  <c r="R939" i="3"/>
  <c r="T939" i="3"/>
  <c r="V939" i="3"/>
  <c r="X939" i="3"/>
  <c r="Z939" i="3"/>
  <c r="AB939" i="3"/>
  <c r="AD939" i="3"/>
  <c r="AF939" i="3"/>
  <c r="AH939" i="3"/>
  <c r="AJ939" i="3"/>
  <c r="AL939" i="3"/>
  <c r="AN939" i="3"/>
  <c r="AP939" i="3"/>
  <c r="AR939" i="3"/>
  <c r="AT939" i="3"/>
  <c r="AV939" i="3"/>
  <c r="AX939" i="3"/>
  <c r="AZ939" i="3"/>
  <c r="BB939" i="3"/>
  <c r="BD939" i="3"/>
  <c r="BF939" i="3"/>
  <c r="BH939" i="3"/>
  <c r="BG938" i="3"/>
  <c r="BC938" i="3"/>
  <c r="M937" i="3"/>
  <c r="U937" i="3"/>
  <c r="AC937" i="3"/>
  <c r="AK937" i="3"/>
  <c r="AS937" i="3"/>
  <c r="BA937" i="3"/>
  <c r="BI937" i="3"/>
  <c r="M936" i="3"/>
  <c r="O936" i="3"/>
  <c r="Q936" i="3"/>
  <c r="S936" i="3"/>
  <c r="U936" i="3"/>
  <c r="W936" i="3"/>
  <c r="Y936" i="3"/>
  <c r="AA936" i="3"/>
  <c r="AC936" i="3"/>
  <c r="AE936" i="3"/>
  <c r="AG936" i="3"/>
  <c r="AI936" i="3"/>
  <c r="AK936" i="3"/>
  <c r="AM936" i="3"/>
  <c r="AO936" i="3"/>
  <c r="AQ936" i="3"/>
  <c r="AS936" i="3"/>
  <c r="AU936" i="3"/>
  <c r="AW936" i="3"/>
  <c r="AY936" i="3"/>
  <c r="BA936" i="3"/>
  <c r="BC936" i="3"/>
  <c r="BE936" i="3"/>
  <c r="BG936" i="3"/>
  <c r="BI936" i="3"/>
  <c r="M935" i="3"/>
  <c r="O935" i="3"/>
  <c r="Q935" i="3"/>
  <c r="S935" i="3"/>
  <c r="U935" i="3"/>
  <c r="W935" i="3"/>
  <c r="Y935" i="3"/>
  <c r="AA935" i="3"/>
  <c r="AC935" i="3"/>
  <c r="AE935" i="3"/>
  <c r="AG935" i="3"/>
  <c r="AI935" i="3"/>
  <c r="AK935" i="3"/>
  <c r="AM935" i="3"/>
  <c r="AO935" i="3"/>
  <c r="AQ935" i="3"/>
  <c r="AS935" i="3"/>
  <c r="AU935" i="3"/>
  <c r="AW935" i="3"/>
  <c r="AY935" i="3"/>
  <c r="BA935" i="3"/>
  <c r="BC935" i="3"/>
  <c r="BE935" i="3"/>
  <c r="BG935" i="3"/>
  <c r="BI935" i="3"/>
  <c r="BH938" i="3"/>
  <c r="BF938" i="3"/>
  <c r="BD938" i="3"/>
  <c r="BB938" i="3"/>
  <c r="AZ938" i="3"/>
  <c r="AX938" i="3"/>
  <c r="AV938" i="3"/>
  <c r="AT938" i="3"/>
  <c r="AR938" i="3"/>
  <c r="AP938" i="3"/>
  <c r="AN938" i="3"/>
  <c r="AL938" i="3"/>
  <c r="AJ938" i="3"/>
  <c r="AH938" i="3"/>
  <c r="AF938" i="3"/>
  <c r="AD938" i="3"/>
  <c r="AB938" i="3"/>
  <c r="Z938" i="3"/>
  <c r="X938" i="3"/>
  <c r="V938" i="3"/>
  <c r="T938" i="3"/>
  <c r="R938" i="3"/>
  <c r="P938" i="3"/>
  <c r="AZ937" i="3"/>
  <c r="AJ937" i="3"/>
  <c r="T937" i="3"/>
  <c r="BH936" i="3"/>
  <c r="BD936" i="3"/>
  <c r="AZ936" i="3"/>
  <c r="AV936" i="3"/>
  <c r="AR936" i="3"/>
  <c r="AN936" i="3"/>
  <c r="AJ936" i="3"/>
  <c r="AF936" i="3"/>
  <c r="AB936" i="3"/>
  <c r="X936" i="3"/>
  <c r="T936" i="3"/>
  <c r="P936" i="3"/>
  <c r="BH935" i="3"/>
  <c r="BD935" i="3"/>
  <c r="AZ935" i="3"/>
  <c r="AV935" i="3"/>
  <c r="AR935" i="3"/>
  <c r="AN935" i="3"/>
  <c r="AJ935" i="3"/>
  <c r="AF935" i="3"/>
  <c r="AB935" i="3"/>
  <c r="X935" i="3"/>
  <c r="T935" i="3"/>
  <c r="P935" i="3"/>
  <c r="E737" i="3"/>
  <c r="F737" i="3"/>
  <c r="K737" i="3" s="1"/>
  <c r="G737" i="3"/>
  <c r="H737" i="3"/>
  <c r="I737" i="3"/>
  <c r="J737" i="3"/>
  <c r="E738" i="3"/>
  <c r="F738" i="3"/>
  <c r="K738" i="3" s="1"/>
  <c r="G738" i="3"/>
  <c r="H738" i="3"/>
  <c r="I738" i="3"/>
  <c r="J738" i="3"/>
  <c r="E739" i="3"/>
  <c r="F739" i="3"/>
  <c r="K739" i="3" s="1"/>
  <c r="G739" i="3"/>
  <c r="H739" i="3"/>
  <c r="I739" i="3"/>
  <c r="J739" i="3"/>
  <c r="E740" i="3"/>
  <c r="F740" i="3"/>
  <c r="K740" i="3" s="1"/>
  <c r="G740" i="3"/>
  <c r="H740" i="3"/>
  <c r="I740" i="3"/>
  <c r="J740" i="3"/>
  <c r="E741" i="3"/>
  <c r="F741" i="3"/>
  <c r="K741" i="3" s="1"/>
  <c r="G741" i="3"/>
  <c r="H741" i="3"/>
  <c r="I741" i="3"/>
  <c r="J741" i="3"/>
  <c r="E742" i="3"/>
  <c r="F742" i="3"/>
  <c r="G742" i="3"/>
  <c r="H742" i="3"/>
  <c r="I742" i="3"/>
  <c r="J742" i="3"/>
  <c r="K742" i="3"/>
  <c r="E743" i="3"/>
  <c r="F743" i="3"/>
  <c r="G743" i="3"/>
  <c r="H743" i="3"/>
  <c r="I743" i="3"/>
  <c r="J743" i="3"/>
  <c r="E744" i="3"/>
  <c r="F744" i="3"/>
  <c r="G744" i="3"/>
  <c r="H744" i="3"/>
  <c r="I744" i="3"/>
  <c r="L744" i="3" s="1"/>
  <c r="J744" i="3"/>
  <c r="K744" i="3"/>
  <c r="AQ744" i="3"/>
  <c r="BG744" i="3"/>
  <c r="E745" i="3"/>
  <c r="F745" i="3"/>
  <c r="G745" i="3"/>
  <c r="H745" i="3"/>
  <c r="I745" i="3"/>
  <c r="J745" i="3"/>
  <c r="K745" i="3"/>
  <c r="E746" i="3"/>
  <c r="F746" i="3"/>
  <c r="G746" i="3"/>
  <c r="H746" i="3"/>
  <c r="I746" i="3"/>
  <c r="J746" i="3"/>
  <c r="K746" i="3"/>
  <c r="E747" i="3"/>
  <c r="F747" i="3"/>
  <c r="K747" i="3" s="1"/>
  <c r="G747" i="3"/>
  <c r="H747" i="3"/>
  <c r="I747" i="3"/>
  <c r="J747" i="3"/>
  <c r="E748" i="3"/>
  <c r="F748" i="3"/>
  <c r="K748" i="3" s="1"/>
  <c r="G748" i="3"/>
  <c r="H748" i="3"/>
  <c r="I748" i="3"/>
  <c r="J748" i="3"/>
  <c r="E749" i="3"/>
  <c r="F749" i="3"/>
  <c r="G749" i="3"/>
  <c r="H749" i="3"/>
  <c r="I749" i="3"/>
  <c r="J749" i="3"/>
  <c r="K749" i="3"/>
  <c r="E750" i="3"/>
  <c r="F750" i="3"/>
  <c r="K750" i="3" s="1"/>
  <c r="G750" i="3"/>
  <c r="H750" i="3"/>
  <c r="I750" i="3"/>
  <c r="J750" i="3"/>
  <c r="E751" i="3"/>
  <c r="F751" i="3"/>
  <c r="K751" i="3" s="1"/>
  <c r="G751" i="3"/>
  <c r="H751" i="3"/>
  <c r="I751" i="3"/>
  <c r="J751" i="3"/>
  <c r="E752" i="3"/>
  <c r="F752" i="3"/>
  <c r="K752" i="3" s="1"/>
  <c r="G752" i="3"/>
  <c r="H752" i="3"/>
  <c r="I752" i="3"/>
  <c r="J752" i="3"/>
  <c r="E753" i="3"/>
  <c r="F753" i="3"/>
  <c r="K753" i="3" s="1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K757" i="3" s="1"/>
  <c r="G757" i="3"/>
  <c r="H757" i="3"/>
  <c r="I757" i="3"/>
  <c r="J757" i="3"/>
  <c r="E758" i="3"/>
  <c r="F758" i="3"/>
  <c r="K758" i="3" s="1"/>
  <c r="G758" i="3"/>
  <c r="H758" i="3"/>
  <c r="I758" i="3"/>
  <c r="J758" i="3"/>
  <c r="E759" i="3"/>
  <c r="F759" i="3"/>
  <c r="K759" i="3" s="1"/>
  <c r="G759" i="3"/>
  <c r="H759" i="3"/>
  <c r="I759" i="3"/>
  <c r="J759" i="3"/>
  <c r="E760" i="3"/>
  <c r="F760" i="3"/>
  <c r="K760" i="3" s="1"/>
  <c r="G760" i="3"/>
  <c r="H760" i="3"/>
  <c r="I760" i="3"/>
  <c r="J760" i="3"/>
  <c r="E761" i="3"/>
  <c r="F761" i="3"/>
  <c r="K761" i="3" s="1"/>
  <c r="G761" i="3"/>
  <c r="H761" i="3"/>
  <c r="I761" i="3"/>
  <c r="J761" i="3"/>
  <c r="E762" i="3"/>
  <c r="F762" i="3"/>
  <c r="K762" i="3" s="1"/>
  <c r="G762" i="3"/>
  <c r="H762" i="3"/>
  <c r="I762" i="3"/>
  <c r="J762" i="3"/>
  <c r="E763" i="3"/>
  <c r="F763" i="3"/>
  <c r="K763" i="3" s="1"/>
  <c r="G763" i="3"/>
  <c r="H763" i="3"/>
  <c r="I763" i="3"/>
  <c r="J763" i="3"/>
  <c r="E764" i="3"/>
  <c r="F764" i="3"/>
  <c r="K764" i="3" s="1"/>
  <c r="G764" i="3"/>
  <c r="H764" i="3"/>
  <c r="I764" i="3"/>
  <c r="J764" i="3"/>
  <c r="E765" i="3"/>
  <c r="F765" i="3"/>
  <c r="K765" i="3" s="1"/>
  <c r="G765" i="3"/>
  <c r="H765" i="3"/>
  <c r="I765" i="3"/>
  <c r="J765" i="3"/>
  <c r="E766" i="3"/>
  <c r="F766" i="3"/>
  <c r="K766" i="3" s="1"/>
  <c r="G766" i="3"/>
  <c r="H766" i="3"/>
  <c r="I766" i="3"/>
  <c r="J766" i="3"/>
  <c r="E767" i="3"/>
  <c r="F767" i="3"/>
  <c r="K767" i="3" s="1"/>
  <c r="G767" i="3"/>
  <c r="H767" i="3"/>
  <c r="I767" i="3"/>
  <c r="J767" i="3"/>
  <c r="E768" i="3"/>
  <c r="F768" i="3"/>
  <c r="K768" i="3" s="1"/>
  <c r="G768" i="3"/>
  <c r="H768" i="3"/>
  <c r="I768" i="3"/>
  <c r="J768" i="3"/>
  <c r="E769" i="3"/>
  <c r="F769" i="3"/>
  <c r="K769" i="3" s="1"/>
  <c r="G769" i="3"/>
  <c r="H769" i="3"/>
  <c r="I769" i="3"/>
  <c r="J769" i="3"/>
  <c r="E770" i="3"/>
  <c r="F770" i="3"/>
  <c r="K770" i="3" s="1"/>
  <c r="G770" i="3"/>
  <c r="H770" i="3"/>
  <c r="I770" i="3"/>
  <c r="J770" i="3"/>
  <c r="E771" i="3"/>
  <c r="F771" i="3"/>
  <c r="K771" i="3" s="1"/>
  <c r="G771" i="3"/>
  <c r="H771" i="3"/>
  <c r="I771" i="3"/>
  <c r="J771" i="3"/>
  <c r="E772" i="3"/>
  <c r="F772" i="3"/>
  <c r="K772" i="3" s="1"/>
  <c r="G772" i="3"/>
  <c r="H772" i="3"/>
  <c r="I772" i="3"/>
  <c r="J772" i="3"/>
  <c r="E773" i="3"/>
  <c r="F773" i="3"/>
  <c r="K773" i="3" s="1"/>
  <c r="G773" i="3"/>
  <c r="H773" i="3"/>
  <c r="I773" i="3"/>
  <c r="J773" i="3"/>
  <c r="E774" i="3"/>
  <c r="F774" i="3"/>
  <c r="K774" i="3" s="1"/>
  <c r="G774" i="3"/>
  <c r="H774" i="3"/>
  <c r="I774" i="3"/>
  <c r="J774" i="3"/>
  <c r="E775" i="3"/>
  <c r="F775" i="3"/>
  <c r="K775" i="3" s="1"/>
  <c r="G775" i="3"/>
  <c r="H775" i="3"/>
  <c r="I775" i="3"/>
  <c r="J775" i="3"/>
  <c r="E776" i="3"/>
  <c r="F776" i="3"/>
  <c r="K776" i="3" s="1"/>
  <c r="G776" i="3"/>
  <c r="H776" i="3"/>
  <c r="I776" i="3"/>
  <c r="J776" i="3"/>
  <c r="E777" i="3"/>
  <c r="F777" i="3"/>
  <c r="K777" i="3" s="1"/>
  <c r="G777" i="3"/>
  <c r="H777" i="3"/>
  <c r="I777" i="3"/>
  <c r="J777" i="3"/>
  <c r="L777" i="3" s="1"/>
  <c r="N777" i="3" s="1"/>
  <c r="E778" i="3"/>
  <c r="F778" i="3"/>
  <c r="G778" i="3"/>
  <c r="H778" i="3"/>
  <c r="I778" i="3"/>
  <c r="J778" i="3"/>
  <c r="L778" i="3"/>
  <c r="E779" i="3"/>
  <c r="F779" i="3"/>
  <c r="K779" i="3" s="1"/>
  <c r="G779" i="3"/>
  <c r="H779" i="3"/>
  <c r="I779" i="3"/>
  <c r="J779" i="3"/>
  <c r="L779" i="3" s="1"/>
  <c r="N779" i="3" s="1"/>
  <c r="AN779" i="3"/>
  <c r="E780" i="3"/>
  <c r="F780" i="3"/>
  <c r="G780" i="3"/>
  <c r="H780" i="3"/>
  <c r="L780" i="3" s="1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L783" i="3"/>
  <c r="E784" i="3"/>
  <c r="F784" i="3"/>
  <c r="K784" i="3" s="1"/>
  <c r="G784" i="3"/>
  <c r="H784" i="3"/>
  <c r="I784" i="3"/>
  <c r="J784" i="3"/>
  <c r="L784" i="3" s="1"/>
  <c r="E785" i="3"/>
  <c r="F785" i="3"/>
  <c r="G785" i="3"/>
  <c r="H785" i="3"/>
  <c r="L785" i="3" s="1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L787" i="3"/>
  <c r="E788" i="3"/>
  <c r="F788" i="3"/>
  <c r="K788" i="3" s="1"/>
  <c r="G788" i="3"/>
  <c r="H788" i="3"/>
  <c r="I788" i="3"/>
  <c r="J788" i="3"/>
  <c r="L788" i="3" s="1"/>
  <c r="E789" i="3"/>
  <c r="F789" i="3"/>
  <c r="G789" i="3"/>
  <c r="H789" i="3"/>
  <c r="L789" i="3" s="1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L791" i="3"/>
  <c r="E792" i="3"/>
  <c r="F792" i="3"/>
  <c r="K792" i="3" s="1"/>
  <c r="G792" i="3"/>
  <c r="H792" i="3"/>
  <c r="I792" i="3"/>
  <c r="J792" i="3"/>
  <c r="L792" i="3" s="1"/>
  <c r="E793" i="3"/>
  <c r="F793" i="3"/>
  <c r="G793" i="3"/>
  <c r="H793" i="3"/>
  <c r="L793" i="3" s="1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L795" i="3"/>
  <c r="E796" i="3"/>
  <c r="F796" i="3"/>
  <c r="K796" i="3" s="1"/>
  <c r="G796" i="3"/>
  <c r="H796" i="3"/>
  <c r="I796" i="3"/>
  <c r="J796" i="3"/>
  <c r="L796" i="3" s="1"/>
  <c r="E797" i="3"/>
  <c r="F797" i="3"/>
  <c r="G797" i="3"/>
  <c r="H797" i="3"/>
  <c r="L797" i="3" s="1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L799" i="3"/>
  <c r="E800" i="3"/>
  <c r="F800" i="3"/>
  <c r="K800" i="3" s="1"/>
  <c r="G800" i="3"/>
  <c r="H800" i="3"/>
  <c r="I800" i="3"/>
  <c r="J800" i="3"/>
  <c r="L800" i="3" s="1"/>
  <c r="E801" i="3"/>
  <c r="F801" i="3"/>
  <c r="G801" i="3"/>
  <c r="H801" i="3"/>
  <c r="L801" i="3" s="1"/>
  <c r="I801" i="3"/>
  <c r="J801" i="3"/>
  <c r="E802" i="3"/>
  <c r="F802" i="3"/>
  <c r="G802" i="3"/>
  <c r="H802" i="3"/>
  <c r="I802" i="3"/>
  <c r="J802" i="3"/>
  <c r="E803" i="3"/>
  <c r="F803" i="3"/>
  <c r="G803" i="3"/>
  <c r="H803" i="3"/>
  <c r="L803" i="3" s="1"/>
  <c r="I803" i="3"/>
  <c r="J803" i="3"/>
  <c r="E804" i="3"/>
  <c r="F804" i="3"/>
  <c r="G804" i="3"/>
  <c r="H804" i="3"/>
  <c r="I804" i="3"/>
  <c r="J804" i="3"/>
  <c r="E805" i="3"/>
  <c r="F805" i="3"/>
  <c r="K805" i="3" s="1"/>
  <c r="G805" i="3"/>
  <c r="H805" i="3"/>
  <c r="I805" i="3"/>
  <c r="J805" i="3"/>
  <c r="L805" i="3" s="1"/>
  <c r="E806" i="3"/>
  <c r="F806" i="3"/>
  <c r="G806" i="3"/>
  <c r="H806" i="3"/>
  <c r="L806" i="3" s="1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L808" i="3"/>
  <c r="E809" i="3"/>
  <c r="F809" i="3"/>
  <c r="K809" i="3" s="1"/>
  <c r="G809" i="3"/>
  <c r="H809" i="3"/>
  <c r="L809" i="3" s="1"/>
  <c r="I809" i="3"/>
  <c r="J809" i="3"/>
  <c r="E810" i="3"/>
  <c r="F810" i="3"/>
  <c r="G810" i="3"/>
  <c r="H810" i="3"/>
  <c r="I810" i="3"/>
  <c r="L810" i="3" s="1"/>
  <c r="J810" i="3"/>
  <c r="K810" i="3"/>
  <c r="N810" i="3" s="1"/>
  <c r="E811" i="3"/>
  <c r="F811" i="3"/>
  <c r="K811" i="3" s="1"/>
  <c r="G811" i="3"/>
  <c r="H811" i="3"/>
  <c r="I811" i="3"/>
  <c r="J811" i="3"/>
  <c r="E812" i="3"/>
  <c r="F812" i="3"/>
  <c r="G812" i="3"/>
  <c r="H812" i="3"/>
  <c r="I812" i="3"/>
  <c r="J812" i="3"/>
  <c r="K812" i="3"/>
  <c r="E813" i="3"/>
  <c r="F813" i="3"/>
  <c r="G813" i="3"/>
  <c r="H813" i="3"/>
  <c r="I813" i="3"/>
  <c r="J813" i="3"/>
  <c r="E814" i="3"/>
  <c r="F814" i="3"/>
  <c r="G814" i="3"/>
  <c r="H814" i="3"/>
  <c r="I814" i="3"/>
  <c r="L814" i="3" s="1"/>
  <c r="J814" i="3"/>
  <c r="K814" i="3"/>
  <c r="N814" i="3" s="1"/>
  <c r="E815" i="3"/>
  <c r="F815" i="3"/>
  <c r="K815" i="3" s="1"/>
  <c r="G815" i="3"/>
  <c r="H815" i="3"/>
  <c r="I815" i="3"/>
  <c r="J815" i="3"/>
  <c r="E816" i="3"/>
  <c r="F816" i="3"/>
  <c r="G816" i="3"/>
  <c r="H816" i="3"/>
  <c r="I816" i="3"/>
  <c r="J816" i="3"/>
  <c r="K816" i="3"/>
  <c r="E817" i="3"/>
  <c r="F817" i="3"/>
  <c r="G817" i="3"/>
  <c r="H817" i="3"/>
  <c r="I817" i="3"/>
  <c r="J817" i="3"/>
  <c r="K817" i="3"/>
  <c r="E818" i="3"/>
  <c r="F818" i="3"/>
  <c r="G818" i="3"/>
  <c r="H818" i="3"/>
  <c r="I818" i="3"/>
  <c r="J818" i="3"/>
  <c r="K818" i="3"/>
  <c r="E819" i="3"/>
  <c r="F819" i="3"/>
  <c r="G819" i="3"/>
  <c r="H819" i="3"/>
  <c r="I819" i="3"/>
  <c r="J819" i="3"/>
  <c r="K819" i="3"/>
  <c r="E820" i="3"/>
  <c r="F820" i="3"/>
  <c r="G820" i="3"/>
  <c r="H820" i="3"/>
  <c r="I820" i="3"/>
  <c r="J820" i="3"/>
  <c r="K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L824" i="3" s="1"/>
  <c r="J824" i="3"/>
  <c r="K824" i="3"/>
  <c r="AQ824" i="3"/>
  <c r="E825" i="3"/>
  <c r="F825" i="3"/>
  <c r="K825" i="3" s="1"/>
  <c r="G825" i="3"/>
  <c r="H825" i="3"/>
  <c r="I825" i="3"/>
  <c r="J825" i="3"/>
  <c r="E826" i="3"/>
  <c r="F826" i="3"/>
  <c r="K826" i="3" s="1"/>
  <c r="G826" i="3"/>
  <c r="H826" i="3"/>
  <c r="I826" i="3"/>
  <c r="J826" i="3"/>
  <c r="E827" i="3"/>
  <c r="F827" i="3"/>
  <c r="K827" i="3" s="1"/>
  <c r="G827" i="3"/>
  <c r="H827" i="3"/>
  <c r="I827" i="3"/>
  <c r="J827" i="3"/>
  <c r="E828" i="3"/>
  <c r="F828" i="3"/>
  <c r="G828" i="3"/>
  <c r="H828" i="3"/>
  <c r="I828" i="3"/>
  <c r="J828" i="3"/>
  <c r="K828" i="3"/>
  <c r="E829" i="3"/>
  <c r="F829" i="3"/>
  <c r="K829" i="3" s="1"/>
  <c r="G829" i="3"/>
  <c r="H829" i="3"/>
  <c r="I829" i="3"/>
  <c r="J829" i="3"/>
  <c r="E830" i="3"/>
  <c r="F830" i="3"/>
  <c r="K830" i="3" s="1"/>
  <c r="G830" i="3"/>
  <c r="H830" i="3"/>
  <c r="I830" i="3"/>
  <c r="J830" i="3"/>
  <c r="E831" i="3"/>
  <c r="F831" i="3"/>
  <c r="K831" i="3" s="1"/>
  <c r="G831" i="3"/>
  <c r="H831" i="3"/>
  <c r="L831" i="3" s="1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E909" i="3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L924" i="3"/>
  <c r="E925" i="3"/>
  <c r="F925" i="3"/>
  <c r="K925" i="3" s="1"/>
  <c r="G925" i="3"/>
  <c r="H925" i="3"/>
  <c r="I925" i="3"/>
  <c r="J925" i="3"/>
  <c r="E926" i="3"/>
  <c r="F926" i="3"/>
  <c r="K926" i="3" s="1"/>
  <c r="G926" i="3"/>
  <c r="H926" i="3"/>
  <c r="I926" i="3"/>
  <c r="J926" i="3"/>
  <c r="E927" i="3"/>
  <c r="F927" i="3"/>
  <c r="K927" i="3" s="1"/>
  <c r="G927" i="3"/>
  <c r="H927" i="3"/>
  <c r="I927" i="3"/>
  <c r="J927" i="3"/>
  <c r="E928" i="3"/>
  <c r="F928" i="3"/>
  <c r="K928" i="3" s="1"/>
  <c r="G928" i="3"/>
  <c r="H928" i="3"/>
  <c r="I928" i="3"/>
  <c r="J928" i="3"/>
  <c r="E929" i="3"/>
  <c r="F929" i="3"/>
  <c r="K929" i="3" s="1"/>
  <c r="G929" i="3"/>
  <c r="H929" i="3"/>
  <c r="I929" i="3"/>
  <c r="J929" i="3"/>
  <c r="E930" i="3"/>
  <c r="F930" i="3"/>
  <c r="K930" i="3" s="1"/>
  <c r="G930" i="3"/>
  <c r="H930" i="3"/>
  <c r="I930" i="3"/>
  <c r="J930" i="3"/>
  <c r="E931" i="3"/>
  <c r="F931" i="3"/>
  <c r="K931" i="3" s="1"/>
  <c r="G931" i="3"/>
  <c r="H931" i="3"/>
  <c r="I931" i="3"/>
  <c r="J931" i="3"/>
  <c r="E932" i="3"/>
  <c r="F932" i="3"/>
  <c r="K932" i="3" s="1"/>
  <c r="G932" i="3"/>
  <c r="H932" i="3"/>
  <c r="I932" i="3"/>
  <c r="J932" i="3"/>
  <c r="E933" i="3"/>
  <c r="F933" i="3"/>
  <c r="K933" i="3" s="1"/>
  <c r="G933" i="3"/>
  <c r="H933" i="3"/>
  <c r="I933" i="3"/>
  <c r="J933" i="3"/>
  <c r="E934" i="3"/>
  <c r="F934" i="3"/>
  <c r="K934" i="3" s="1"/>
  <c r="G934" i="3"/>
  <c r="H934" i="3"/>
  <c r="I934" i="3"/>
  <c r="J934" i="3"/>
  <c r="BK1085" i="3" l="1"/>
  <c r="BN1085" i="3"/>
  <c r="BK1081" i="3"/>
  <c r="BN1081" i="3"/>
  <c r="BL1081" i="3"/>
  <c r="BJ1107" i="3"/>
  <c r="BM1133" i="3"/>
  <c r="BL1129" i="3"/>
  <c r="BL1117" i="3"/>
  <c r="BM1035" i="3"/>
  <c r="BK1109" i="3"/>
  <c r="BN1109" i="3"/>
  <c r="BM1123" i="3"/>
  <c r="BN1119" i="3"/>
  <c r="BK1119" i="3"/>
  <c r="BN1115" i="3"/>
  <c r="BK1115" i="3"/>
  <c r="BM1017" i="3"/>
  <c r="BJ1007" i="3"/>
  <c r="BJ1105" i="3"/>
  <c r="BL1133" i="3"/>
  <c r="BK1035" i="3"/>
  <c r="BN1035" i="3"/>
  <c r="BL1035" i="3"/>
  <c r="BJ1009" i="3"/>
  <c r="BN1007" i="3"/>
  <c r="BJ1082" i="3"/>
  <c r="BJ1037" i="3"/>
  <c r="BM1037" i="3"/>
  <c r="BL1111" i="3"/>
  <c r="BK1105" i="3"/>
  <c r="BN1105" i="3"/>
  <c r="BL1123" i="3"/>
  <c r="BK1117" i="3"/>
  <c r="BN1117" i="3"/>
  <c r="BL1115" i="3"/>
  <c r="BK1086" i="3"/>
  <c r="BN1086" i="3"/>
  <c r="BK1077" i="3"/>
  <c r="BN1077" i="3"/>
  <c r="BL1077" i="3"/>
  <c r="BL1017" i="3"/>
  <c r="BJ1131" i="3"/>
  <c r="BK1129" i="3"/>
  <c r="BN1129" i="3"/>
  <c r="BM1117" i="3"/>
  <c r="BK1125" i="3"/>
  <c r="BN1125" i="3"/>
  <c r="BJ1113" i="3"/>
  <c r="BM1080" i="3"/>
  <c r="BJ1078" i="3"/>
  <c r="BM1083" i="3"/>
  <c r="BM1039" i="3"/>
  <c r="BJ1017" i="3"/>
  <c r="BM1007" i="3"/>
  <c r="BL1082" i="3"/>
  <c r="BM1078" i="3"/>
  <c r="BL1085" i="3"/>
  <c r="BM1077" i="3"/>
  <c r="BJ1121" i="3"/>
  <c r="BM1079" i="3"/>
  <c r="BK1011" i="3"/>
  <c r="BN1011" i="3"/>
  <c r="BK1037" i="3"/>
  <c r="BN1037" i="3"/>
  <c r="BL1037" i="3"/>
  <c r="BJ1111" i="3"/>
  <c r="BK1133" i="3"/>
  <c r="BN1133" i="3"/>
  <c r="BJ1115" i="3"/>
  <c r="BL1080" i="3"/>
  <c r="BJ1085" i="3"/>
  <c r="BJ1033" i="3"/>
  <c r="BM1033" i="3"/>
  <c r="BK1113" i="3"/>
  <c r="BJ1127" i="3"/>
  <c r="BL1109" i="3"/>
  <c r="BL1105" i="3"/>
  <c r="BM1084" i="3"/>
  <c r="BL1086" i="3"/>
  <c r="BM1082" i="3"/>
  <c r="BK1083" i="3"/>
  <c r="BN1083" i="3"/>
  <c r="BL1083" i="3"/>
  <c r="BK1039" i="3"/>
  <c r="BN1039" i="3"/>
  <c r="BL1039" i="3"/>
  <c r="BN1080" i="3"/>
  <c r="BK1123" i="3"/>
  <c r="BN1123" i="3"/>
  <c r="BK1082" i="3"/>
  <c r="BN1082" i="3"/>
  <c r="BL1131" i="3"/>
  <c r="BM1127" i="3"/>
  <c r="BJ1133" i="3"/>
  <c r="BJ1079" i="3"/>
  <c r="BJ1109" i="3"/>
  <c r="BM1107" i="3"/>
  <c r="BK1131" i="3"/>
  <c r="BN1131" i="3"/>
  <c r="BL1113" i="3"/>
  <c r="BK1084" i="3"/>
  <c r="BN1084" i="3"/>
  <c r="BL1078" i="3"/>
  <c r="BK1079" i="3"/>
  <c r="BN1079" i="3"/>
  <c r="BL1079" i="3"/>
  <c r="BL1127" i="3"/>
  <c r="BK1121" i="3"/>
  <c r="BN1121" i="3"/>
  <c r="BL1119" i="3"/>
  <c r="BJ1129" i="3"/>
  <c r="BM1131" i="3"/>
  <c r="BM1085" i="3"/>
  <c r="BK1033" i="3"/>
  <c r="BN1033" i="3"/>
  <c r="BL1033" i="3"/>
  <c r="BK1017" i="3"/>
  <c r="BN1017" i="3"/>
  <c r="BN1107" i="3"/>
  <c r="BK1107" i="3"/>
  <c r="BJ1081" i="3"/>
  <c r="BM1081" i="3"/>
  <c r="BM1121" i="3"/>
  <c r="BN1111" i="3"/>
  <c r="BK1111" i="3"/>
  <c r="BM1109" i="3"/>
  <c r="BL1107" i="3"/>
  <c r="BM1105" i="3"/>
  <c r="BJ1039" i="3"/>
  <c r="BK1127" i="3"/>
  <c r="BN1127" i="3"/>
  <c r="BJ1005" i="3"/>
  <c r="T954" i="3"/>
  <c r="AJ954" i="3"/>
  <c r="AZ954" i="3"/>
  <c r="BH954" i="3"/>
  <c r="X954" i="3"/>
  <c r="AN954" i="3"/>
  <c r="BB954" i="3"/>
  <c r="AB954" i="3"/>
  <c r="BL954" i="3" s="1"/>
  <c r="AR954" i="3"/>
  <c r="BD954" i="3"/>
  <c r="AV954" i="3"/>
  <c r="BF954" i="3"/>
  <c r="P954" i="3"/>
  <c r="AF954" i="3"/>
  <c r="N954" i="3"/>
  <c r="BG937" i="3"/>
  <c r="AQ937" i="3"/>
  <c r="AL942" i="3"/>
  <c r="AD942" i="3"/>
  <c r="V942" i="3"/>
  <c r="N942" i="3"/>
  <c r="AT937" i="3"/>
  <c r="AD937" i="3"/>
  <c r="N937" i="3"/>
  <c r="BG947" i="3"/>
  <c r="AY947" i="3"/>
  <c r="AQ947" i="3"/>
  <c r="AI947" i="3"/>
  <c r="AA947" i="3"/>
  <c r="S947" i="3"/>
  <c r="BM947" i="3" s="1"/>
  <c r="R947" i="3"/>
  <c r="AH947" i="3"/>
  <c r="AW954" i="3"/>
  <c r="AO954" i="3"/>
  <c r="AG954" i="3"/>
  <c r="Y954" i="3"/>
  <c r="Q954" i="3"/>
  <c r="V954" i="3"/>
  <c r="BM954" i="3" s="1"/>
  <c r="AL954" i="3"/>
  <c r="BA954" i="3"/>
  <c r="BI954" i="3"/>
  <c r="BB955" i="3"/>
  <c r="AT955" i="3"/>
  <c r="AL955" i="3"/>
  <c r="AD955" i="3"/>
  <c r="V955" i="3"/>
  <c r="N955" i="3"/>
  <c r="BC955" i="3"/>
  <c r="AU955" i="3"/>
  <c r="AM955" i="3"/>
  <c r="AE955" i="3"/>
  <c r="W955" i="3"/>
  <c r="O955" i="3"/>
  <c r="X959" i="3"/>
  <c r="BM959" i="3" s="1"/>
  <c r="AN959" i="3"/>
  <c r="BD959" i="3"/>
  <c r="X963" i="3"/>
  <c r="AN963" i="3"/>
  <c r="BD963" i="3"/>
  <c r="BI959" i="3"/>
  <c r="BA959" i="3"/>
  <c r="AS959" i="3"/>
  <c r="AK959" i="3"/>
  <c r="AC959" i="3"/>
  <c r="U959" i="3"/>
  <c r="M959" i="3"/>
  <c r="BK959" i="3" s="1"/>
  <c r="BI963" i="3"/>
  <c r="BA963" i="3"/>
  <c r="AS963" i="3"/>
  <c r="AK963" i="3"/>
  <c r="AC963" i="3"/>
  <c r="U963" i="3"/>
  <c r="M963" i="3"/>
  <c r="BB959" i="3"/>
  <c r="AL959" i="3"/>
  <c r="V959" i="3"/>
  <c r="BB963" i="3"/>
  <c r="AL963" i="3"/>
  <c r="BK963" i="3" s="1"/>
  <c r="V963" i="3"/>
  <c r="BD979" i="3"/>
  <c r="AJ979" i="3"/>
  <c r="BI979" i="3"/>
  <c r="AY979" i="3"/>
  <c r="AO979" i="3"/>
  <c r="AC979" i="3"/>
  <c r="AI996" i="3"/>
  <c r="S978" i="3"/>
  <c r="AA978" i="3"/>
  <c r="AI978" i="3"/>
  <c r="AQ978" i="3"/>
  <c r="AY978" i="3"/>
  <c r="BG978" i="3"/>
  <c r="X978" i="3"/>
  <c r="AN978" i="3"/>
  <c r="BD978" i="3"/>
  <c r="X983" i="3"/>
  <c r="AN983" i="3"/>
  <c r="BD983" i="3"/>
  <c r="AB983" i="3"/>
  <c r="AR983" i="3"/>
  <c r="BH983" i="3"/>
  <c r="P983" i="3"/>
  <c r="BK983" i="3" s="1"/>
  <c r="AF983" i="3"/>
  <c r="AV983" i="3"/>
  <c r="AZ983" i="3"/>
  <c r="AJ983" i="3"/>
  <c r="T983" i="3"/>
  <c r="N983" i="3"/>
  <c r="AT983" i="3"/>
  <c r="AD983" i="3"/>
  <c r="M983" i="3"/>
  <c r="U983" i="3"/>
  <c r="AC983" i="3"/>
  <c r="AK983" i="3"/>
  <c r="AS983" i="3"/>
  <c r="BA983" i="3"/>
  <c r="BI983" i="3"/>
  <c r="BF983" i="3"/>
  <c r="AP983" i="3"/>
  <c r="Z983" i="3"/>
  <c r="O983" i="3"/>
  <c r="W983" i="3"/>
  <c r="BM983" i="3" s="1"/>
  <c r="AE983" i="3"/>
  <c r="AM983" i="3"/>
  <c r="AU983" i="3"/>
  <c r="BC983" i="3"/>
  <c r="BB983" i="3"/>
  <c r="AL983" i="3"/>
  <c r="V983" i="3"/>
  <c r="Q983" i="3"/>
  <c r="BJ983" i="3" s="1"/>
  <c r="Y983" i="3"/>
  <c r="AG983" i="3"/>
  <c r="AO983" i="3"/>
  <c r="AW983" i="3"/>
  <c r="BE983" i="3"/>
  <c r="X991" i="3"/>
  <c r="AN991" i="3"/>
  <c r="BD991" i="3"/>
  <c r="P991" i="3"/>
  <c r="AF991" i="3"/>
  <c r="AV991" i="3"/>
  <c r="AJ991" i="3"/>
  <c r="AR991" i="3"/>
  <c r="AB991" i="3"/>
  <c r="BH991" i="3"/>
  <c r="T991" i="3"/>
  <c r="BM991" i="3" s="1"/>
  <c r="AZ991" i="3"/>
  <c r="N991" i="3"/>
  <c r="AT991" i="3"/>
  <c r="AD991" i="3"/>
  <c r="M991" i="3"/>
  <c r="U991" i="3"/>
  <c r="AC991" i="3"/>
  <c r="AK991" i="3"/>
  <c r="AS991" i="3"/>
  <c r="BA991" i="3"/>
  <c r="BI991" i="3"/>
  <c r="BF991" i="3"/>
  <c r="AP991" i="3"/>
  <c r="Z991" i="3"/>
  <c r="O991" i="3"/>
  <c r="W991" i="3"/>
  <c r="AE991" i="3"/>
  <c r="AM991" i="3"/>
  <c r="AU991" i="3"/>
  <c r="BC991" i="3"/>
  <c r="BB991" i="3"/>
  <c r="AL991" i="3"/>
  <c r="V991" i="3"/>
  <c r="Q991" i="3"/>
  <c r="BJ991" i="3" s="1"/>
  <c r="Y991" i="3"/>
  <c r="AG991" i="3"/>
  <c r="AO991" i="3"/>
  <c r="AW991" i="3"/>
  <c r="BE991" i="3"/>
  <c r="O979" i="3"/>
  <c r="W979" i="3"/>
  <c r="AE979" i="3"/>
  <c r="AM979" i="3"/>
  <c r="AU979" i="3"/>
  <c r="BC979" i="3"/>
  <c r="P979" i="3"/>
  <c r="AF979" i="3"/>
  <c r="AV979" i="3"/>
  <c r="X947" i="3"/>
  <c r="AN947" i="3"/>
  <c r="BD947" i="3"/>
  <c r="AB947" i="3"/>
  <c r="AR947" i="3"/>
  <c r="BH947" i="3"/>
  <c r="P947" i="3"/>
  <c r="AF947" i="3"/>
  <c r="AV947" i="3"/>
  <c r="T947" i="3"/>
  <c r="AJ947" i="3"/>
  <c r="AZ947" i="3"/>
  <c r="AB996" i="3"/>
  <c r="AR996" i="3"/>
  <c r="BH996" i="3"/>
  <c r="AF996" i="3"/>
  <c r="AZ996" i="3"/>
  <c r="P996" i="3"/>
  <c r="AJ996" i="3"/>
  <c r="BD996" i="3"/>
  <c r="T996" i="3"/>
  <c r="BM996" i="3" s="1"/>
  <c r="AN996" i="3"/>
  <c r="X996" i="3"/>
  <c r="AV996" i="3"/>
  <c r="AT996" i="3"/>
  <c r="AD996" i="3"/>
  <c r="M996" i="3"/>
  <c r="U996" i="3"/>
  <c r="AC996" i="3"/>
  <c r="AK996" i="3"/>
  <c r="AS996" i="3"/>
  <c r="BA996" i="3"/>
  <c r="BI996" i="3"/>
  <c r="BF996" i="3"/>
  <c r="AP996" i="3"/>
  <c r="Z996" i="3"/>
  <c r="O996" i="3"/>
  <c r="W996" i="3"/>
  <c r="AE996" i="3"/>
  <c r="AM996" i="3"/>
  <c r="AU996" i="3"/>
  <c r="BC996" i="3"/>
  <c r="BB996" i="3"/>
  <c r="AL996" i="3"/>
  <c r="V996" i="3"/>
  <c r="Q996" i="3"/>
  <c r="Y996" i="3"/>
  <c r="AG996" i="3"/>
  <c r="AO996" i="3"/>
  <c r="AW996" i="3"/>
  <c r="BE996" i="3"/>
  <c r="X937" i="3"/>
  <c r="AN937" i="3"/>
  <c r="BD937" i="3"/>
  <c r="AY937" i="3"/>
  <c r="AI937" i="3"/>
  <c r="AA937" i="3"/>
  <c r="BM937" i="3" s="1"/>
  <c r="S937" i="3"/>
  <c r="AB937" i="3"/>
  <c r="AR937" i="3"/>
  <c r="BH937" i="3"/>
  <c r="BE937" i="3"/>
  <c r="AW937" i="3"/>
  <c r="AO937" i="3"/>
  <c r="AG937" i="3"/>
  <c r="Y937" i="3"/>
  <c r="Q937" i="3"/>
  <c r="AJ942" i="3"/>
  <c r="AB942" i="3"/>
  <c r="T942" i="3"/>
  <c r="BF937" i="3"/>
  <c r="AP937" i="3"/>
  <c r="Z937" i="3"/>
  <c r="BJ944" i="3"/>
  <c r="BJ945" i="3"/>
  <c r="BE947" i="3"/>
  <c r="AW947" i="3"/>
  <c r="AO947" i="3"/>
  <c r="AG947" i="3"/>
  <c r="Y947" i="3"/>
  <c r="Q947" i="3"/>
  <c r="V947" i="3"/>
  <c r="AL947" i="3"/>
  <c r="BB947" i="3"/>
  <c r="AU954" i="3"/>
  <c r="AM954" i="3"/>
  <c r="AE954" i="3"/>
  <c r="W954" i="3"/>
  <c r="O954" i="3"/>
  <c r="Z954" i="3"/>
  <c r="AP954" i="3"/>
  <c r="BC954" i="3"/>
  <c r="BH955" i="3"/>
  <c r="AZ955" i="3"/>
  <c r="AR955" i="3"/>
  <c r="AJ955" i="3"/>
  <c r="AB955" i="3"/>
  <c r="T955" i="3"/>
  <c r="BI955" i="3"/>
  <c r="BA955" i="3"/>
  <c r="AS955" i="3"/>
  <c r="AK955" i="3"/>
  <c r="AC955" i="3"/>
  <c r="U955" i="3"/>
  <c r="BM955" i="3" s="1"/>
  <c r="M955" i="3"/>
  <c r="AB959" i="3"/>
  <c r="AR959" i="3"/>
  <c r="BH959" i="3"/>
  <c r="AB963" i="3"/>
  <c r="AR963" i="3"/>
  <c r="BH963" i="3"/>
  <c r="BG959" i="3"/>
  <c r="AY959" i="3"/>
  <c r="AQ959" i="3"/>
  <c r="AI959" i="3"/>
  <c r="AA959" i="3"/>
  <c r="BL959" i="3" s="1"/>
  <c r="S959" i="3"/>
  <c r="BG963" i="3"/>
  <c r="AY963" i="3"/>
  <c r="AQ963" i="3"/>
  <c r="AI963" i="3"/>
  <c r="AA963" i="3"/>
  <c r="S963" i="3"/>
  <c r="AX959" i="3"/>
  <c r="AH959" i="3"/>
  <c r="R959" i="3"/>
  <c r="AX963" i="3"/>
  <c r="AH963" i="3"/>
  <c r="BL963" i="3" s="1"/>
  <c r="R963" i="3"/>
  <c r="BI974" i="3"/>
  <c r="BA974" i="3"/>
  <c r="AS974" i="3"/>
  <c r="AK974" i="3"/>
  <c r="AC974" i="3"/>
  <c r="U974" i="3"/>
  <c r="AZ975" i="3"/>
  <c r="AJ975" i="3"/>
  <c r="T975" i="3"/>
  <c r="BE975" i="3"/>
  <c r="AW975" i="3"/>
  <c r="AO975" i="3"/>
  <c r="AG975" i="3"/>
  <c r="Y975" i="3"/>
  <c r="Q975" i="3"/>
  <c r="BH976" i="3"/>
  <c r="AR976" i="3"/>
  <c r="AB976" i="3"/>
  <c r="BI976" i="3"/>
  <c r="BA976" i="3"/>
  <c r="AS976" i="3"/>
  <c r="AK976" i="3"/>
  <c r="AC976" i="3"/>
  <c r="U976" i="3"/>
  <c r="O977" i="3"/>
  <c r="W977" i="3"/>
  <c r="AE977" i="3"/>
  <c r="AZ979" i="3"/>
  <c r="AB979" i="3"/>
  <c r="BG979" i="3"/>
  <c r="AW979" i="3"/>
  <c r="AK979" i="3"/>
  <c r="AA979" i="3"/>
  <c r="Q979" i="3"/>
  <c r="BG996" i="3"/>
  <c r="AA996" i="3"/>
  <c r="AX996" i="3"/>
  <c r="P993" i="3"/>
  <c r="BK993" i="3" s="1"/>
  <c r="AF993" i="3"/>
  <c r="AV993" i="3"/>
  <c r="X993" i="3"/>
  <c r="AN993" i="3"/>
  <c r="BD993" i="3"/>
  <c r="AB993" i="3"/>
  <c r="BH993" i="3"/>
  <c r="AJ993" i="3"/>
  <c r="AR993" i="3"/>
  <c r="T993" i="3"/>
  <c r="AZ993" i="3"/>
  <c r="AT993" i="3"/>
  <c r="AD993" i="3"/>
  <c r="M993" i="3"/>
  <c r="U993" i="3"/>
  <c r="AC993" i="3"/>
  <c r="AK993" i="3"/>
  <c r="AS993" i="3"/>
  <c r="BA993" i="3"/>
  <c r="BI993" i="3"/>
  <c r="BF993" i="3"/>
  <c r="AP993" i="3"/>
  <c r="Z993" i="3"/>
  <c r="O993" i="3"/>
  <c r="BL993" i="3" s="1"/>
  <c r="W993" i="3"/>
  <c r="AE993" i="3"/>
  <c r="AM993" i="3"/>
  <c r="AU993" i="3"/>
  <c r="BC993" i="3"/>
  <c r="BB993" i="3"/>
  <c r="AL993" i="3"/>
  <c r="V993" i="3"/>
  <c r="BM993" i="3" s="1"/>
  <c r="Q993" i="3"/>
  <c r="Y993" i="3"/>
  <c r="AG993" i="3"/>
  <c r="AO993" i="3"/>
  <c r="AW993" i="3"/>
  <c r="BE993" i="3"/>
  <c r="P937" i="3"/>
  <c r="BK937" i="3" s="1"/>
  <c r="AF937" i="3"/>
  <c r="AV937" i="3"/>
  <c r="BC937" i="3"/>
  <c r="AU937" i="3"/>
  <c r="AM937" i="3"/>
  <c r="AE937" i="3"/>
  <c r="W937" i="3"/>
  <c r="O937" i="3"/>
  <c r="BN937" i="3" s="1"/>
  <c r="AP942" i="3"/>
  <c r="AH942" i="3"/>
  <c r="Z942" i="3"/>
  <c r="BB937" i="3"/>
  <c r="AL937" i="3"/>
  <c r="BC947" i="3"/>
  <c r="AU947" i="3"/>
  <c r="AM947" i="3"/>
  <c r="AE947" i="3"/>
  <c r="W947" i="3"/>
  <c r="O947" i="3"/>
  <c r="Z947" i="3"/>
  <c r="AP947" i="3"/>
  <c r="BF947" i="3"/>
  <c r="AS954" i="3"/>
  <c r="AK954" i="3"/>
  <c r="AC954" i="3"/>
  <c r="U954" i="3"/>
  <c r="M954" i="3"/>
  <c r="BK954" i="3" s="1"/>
  <c r="AD954" i="3"/>
  <c r="AT954" i="3"/>
  <c r="BE954" i="3"/>
  <c r="BF955" i="3"/>
  <c r="AX955" i="3"/>
  <c r="AP955" i="3"/>
  <c r="AH955" i="3"/>
  <c r="Z955" i="3"/>
  <c r="R955" i="3"/>
  <c r="BG955" i="3"/>
  <c r="AY955" i="3"/>
  <c r="AQ955" i="3"/>
  <c r="AI955" i="3"/>
  <c r="AA955" i="3"/>
  <c r="P959" i="3"/>
  <c r="AF959" i="3"/>
  <c r="AV959" i="3"/>
  <c r="P963" i="3"/>
  <c r="AF963" i="3"/>
  <c r="AV963" i="3"/>
  <c r="BE959" i="3"/>
  <c r="AW959" i="3"/>
  <c r="AO959" i="3"/>
  <c r="AG959" i="3"/>
  <c r="Y959" i="3"/>
  <c r="Q959" i="3"/>
  <c r="BE963" i="3"/>
  <c r="AW963" i="3"/>
  <c r="AO963" i="3"/>
  <c r="AG963" i="3"/>
  <c r="Y963" i="3"/>
  <c r="Q963" i="3"/>
  <c r="BJ963" i="3" s="1"/>
  <c r="AT959" i="3"/>
  <c r="AD959" i="3"/>
  <c r="AT963" i="3"/>
  <c r="AD963" i="3"/>
  <c r="BM963" i="3" s="1"/>
  <c r="AV975" i="3"/>
  <c r="AF975" i="3"/>
  <c r="P975" i="3"/>
  <c r="BC975" i="3"/>
  <c r="AU975" i="3"/>
  <c r="AM975" i="3"/>
  <c r="AE975" i="3"/>
  <c r="W975" i="3"/>
  <c r="AR979" i="3"/>
  <c r="X979" i="3"/>
  <c r="BE979" i="3"/>
  <c r="AS979" i="3"/>
  <c r="AI979" i="3"/>
  <c r="Y979" i="3"/>
  <c r="M979" i="3"/>
  <c r="AY996" i="3"/>
  <c r="S996" i="3"/>
  <c r="N952" i="3"/>
  <c r="BJ952" i="3" s="1"/>
  <c r="BD952" i="3"/>
  <c r="X952" i="3"/>
  <c r="AR952" i="3"/>
  <c r="AV952" i="3"/>
  <c r="BH952" i="3"/>
  <c r="T952" i="3"/>
  <c r="BM952" i="3" s="1"/>
  <c r="P952" i="3"/>
  <c r="AJ952" i="3"/>
  <c r="AN952" i="3"/>
  <c r="BJ1004" i="3"/>
  <c r="N993" i="3"/>
  <c r="BJ982" i="3"/>
  <c r="BJ984" i="3"/>
  <c r="BJ985" i="3"/>
  <c r="BJ986" i="3"/>
  <c r="BJ992" i="3"/>
  <c r="BJ994" i="3"/>
  <c r="BJ997" i="3"/>
  <c r="BJ998" i="3"/>
  <c r="BL1004" i="3"/>
  <c r="BJ999" i="3"/>
  <c r="X951" i="3"/>
  <c r="AN951" i="3"/>
  <c r="BD951" i="3"/>
  <c r="AB951" i="3"/>
  <c r="BM951" i="3" s="1"/>
  <c r="AR951" i="3"/>
  <c r="BH951" i="3"/>
  <c r="P951" i="3"/>
  <c r="AF951" i="3"/>
  <c r="AV951" i="3"/>
  <c r="AZ951" i="3"/>
  <c r="T951" i="3"/>
  <c r="BJ951" i="3" s="1"/>
  <c r="AJ951" i="3"/>
  <c r="AO939" i="3"/>
  <c r="BE939" i="3"/>
  <c r="Y939" i="3"/>
  <c r="P945" i="3"/>
  <c r="BN945" i="3" s="1"/>
  <c r="AF945" i="3"/>
  <c r="AV945" i="3"/>
  <c r="T945" i="3"/>
  <c r="AJ945" i="3"/>
  <c r="BM945" i="3" s="1"/>
  <c r="AZ945" i="3"/>
  <c r="X945" i="3"/>
  <c r="AN945" i="3"/>
  <c r="BD945" i="3"/>
  <c r="AR945" i="3"/>
  <c r="BH945" i="3"/>
  <c r="AB945" i="3"/>
  <c r="AG940" i="3"/>
  <c r="N948" i="3"/>
  <c r="BJ948" i="3" s="1"/>
  <c r="AN948" i="3"/>
  <c r="X995" i="3"/>
  <c r="AN995" i="3"/>
  <c r="BD995" i="3"/>
  <c r="AB995" i="3"/>
  <c r="AV995" i="3"/>
  <c r="T995" i="3"/>
  <c r="BM995" i="3" s="1"/>
  <c r="AR995" i="3"/>
  <c r="AF995" i="3"/>
  <c r="AZ995" i="3"/>
  <c r="P995" i="3"/>
  <c r="BK995" i="3" s="1"/>
  <c r="AJ995" i="3"/>
  <c r="BH995" i="3"/>
  <c r="AE939" i="3"/>
  <c r="BA939" i="3"/>
  <c r="U939" i="3"/>
  <c r="BL939" i="3" s="1"/>
  <c r="AQ939" i="3"/>
  <c r="BC940" i="3"/>
  <c r="W940" i="3"/>
  <c r="BM940" i="3" s="1"/>
  <c r="AS940" i="3"/>
  <c r="M940" i="3"/>
  <c r="BK940" i="3" s="1"/>
  <c r="AV948" i="3"/>
  <c r="AR948" i="3"/>
  <c r="BM948" i="3" s="1"/>
  <c r="N945" i="3"/>
  <c r="Q939" i="3"/>
  <c r="BH988" i="3"/>
  <c r="N996" i="3"/>
  <c r="BN996" i="3" s="1"/>
  <c r="AN988" i="3"/>
  <c r="N995" i="3"/>
  <c r="BJ1000" i="3"/>
  <c r="BJ1001" i="3"/>
  <c r="AV957" i="3"/>
  <c r="BD957" i="3"/>
  <c r="AX957" i="3"/>
  <c r="BJ957" i="3" s="1"/>
  <c r="BF957" i="3"/>
  <c r="AR957" i="3"/>
  <c r="AZ957" i="3"/>
  <c r="BH957" i="3"/>
  <c r="BL957" i="3" s="1"/>
  <c r="AT957" i="3"/>
  <c r="BB957" i="3"/>
  <c r="T946" i="3"/>
  <c r="BJ946" i="3" s="1"/>
  <c r="AJ946" i="3"/>
  <c r="BM946" i="3" s="1"/>
  <c r="AZ946" i="3"/>
  <c r="X946" i="3"/>
  <c r="AN946" i="3"/>
  <c r="BD946" i="3"/>
  <c r="AB946" i="3"/>
  <c r="AR946" i="3"/>
  <c r="BH946" i="3"/>
  <c r="P946" i="3"/>
  <c r="BK946" i="3" s="1"/>
  <c r="AF946" i="3"/>
  <c r="AV946" i="3"/>
  <c r="AO940" i="3"/>
  <c r="BE940" i="3"/>
  <c r="Y940" i="3"/>
  <c r="P949" i="3"/>
  <c r="AF949" i="3"/>
  <c r="AV949" i="3"/>
  <c r="T949" i="3"/>
  <c r="AJ949" i="3"/>
  <c r="AZ949" i="3"/>
  <c r="X949" i="3"/>
  <c r="BJ949" i="3" s="1"/>
  <c r="AN949" i="3"/>
  <c r="BD949" i="3"/>
  <c r="AB949" i="3"/>
  <c r="AR949" i="3"/>
  <c r="BH949" i="3"/>
  <c r="S941" i="3"/>
  <c r="AA941" i="3"/>
  <c r="AI941" i="3"/>
  <c r="AQ941" i="3"/>
  <c r="AY941" i="3"/>
  <c r="BG941" i="3"/>
  <c r="M941" i="3"/>
  <c r="BK941" i="3" s="1"/>
  <c r="U941" i="3"/>
  <c r="AC941" i="3"/>
  <c r="AK941" i="3"/>
  <c r="AS941" i="3"/>
  <c r="BA941" i="3"/>
  <c r="BI941" i="3"/>
  <c r="O941" i="3"/>
  <c r="BL941" i="3" s="1"/>
  <c r="W941" i="3"/>
  <c r="AE941" i="3"/>
  <c r="AM941" i="3"/>
  <c r="AU941" i="3"/>
  <c r="BC941" i="3"/>
  <c r="AG941" i="3"/>
  <c r="AO941" i="3"/>
  <c r="Q941" i="3"/>
  <c r="AW941" i="3"/>
  <c r="BE941" i="3"/>
  <c r="Y941" i="3"/>
  <c r="BC939" i="3"/>
  <c r="W939" i="3"/>
  <c r="BJ939" i="3" s="1"/>
  <c r="AS939" i="3"/>
  <c r="M939" i="3"/>
  <c r="BK939" i="3" s="1"/>
  <c r="AI939" i="3"/>
  <c r="AU940" i="3"/>
  <c r="O940" i="3"/>
  <c r="BL940" i="3" s="1"/>
  <c r="AK940" i="3"/>
  <c r="BG940" i="3"/>
  <c r="AA940" i="3"/>
  <c r="AZ948" i="3"/>
  <c r="AF948" i="3"/>
  <c r="AB948" i="3"/>
  <c r="N947" i="3"/>
  <c r="BN947" i="3" s="1"/>
  <c r="Q940" i="3"/>
  <c r="AZ988" i="3"/>
  <c r="AR988" i="3"/>
  <c r="BJ1002" i="3"/>
  <c r="BM1004" i="3"/>
  <c r="BJ1003" i="3"/>
  <c r="X943" i="3"/>
  <c r="AN943" i="3"/>
  <c r="BD943" i="3"/>
  <c r="AB943" i="3"/>
  <c r="AR943" i="3"/>
  <c r="BH943" i="3"/>
  <c r="P943" i="3"/>
  <c r="AF943" i="3"/>
  <c r="AV943" i="3"/>
  <c r="T943" i="3"/>
  <c r="BJ943" i="3" s="1"/>
  <c r="AJ943" i="3"/>
  <c r="AZ943" i="3"/>
  <c r="T950" i="3"/>
  <c r="AJ950" i="3"/>
  <c r="BM950" i="3" s="1"/>
  <c r="AZ950" i="3"/>
  <c r="X950" i="3"/>
  <c r="AN950" i="3"/>
  <c r="BD950" i="3"/>
  <c r="AB950" i="3"/>
  <c r="AR950" i="3"/>
  <c r="BH950" i="3"/>
  <c r="P950" i="3"/>
  <c r="BK950" i="3" s="1"/>
  <c r="AF950" i="3"/>
  <c r="AV950" i="3"/>
  <c r="P953" i="3"/>
  <c r="AF953" i="3"/>
  <c r="BJ953" i="3" s="1"/>
  <c r="AV953" i="3"/>
  <c r="T953" i="3"/>
  <c r="AJ953" i="3"/>
  <c r="AZ953" i="3"/>
  <c r="X953" i="3"/>
  <c r="AN953" i="3"/>
  <c r="BD953" i="3"/>
  <c r="AB953" i="3"/>
  <c r="BM953" i="3" s="1"/>
  <c r="AR953" i="3"/>
  <c r="BH953" i="3"/>
  <c r="S942" i="3"/>
  <c r="AA942" i="3"/>
  <c r="AI942" i="3"/>
  <c r="AQ942" i="3"/>
  <c r="AU942" i="3"/>
  <c r="AY942" i="3"/>
  <c r="BC942" i="3"/>
  <c r="BG942" i="3"/>
  <c r="M942" i="3"/>
  <c r="BK942" i="3" s="1"/>
  <c r="U942" i="3"/>
  <c r="BM942" i="3" s="1"/>
  <c r="AC942" i="3"/>
  <c r="AK942" i="3"/>
  <c r="AR942" i="3"/>
  <c r="AV942" i="3"/>
  <c r="AZ942" i="3"/>
  <c r="BD942" i="3"/>
  <c r="BH942" i="3"/>
  <c r="O942" i="3"/>
  <c r="BN942" i="3" s="1"/>
  <c r="W942" i="3"/>
  <c r="AE942" i="3"/>
  <c r="AM942" i="3"/>
  <c r="AS942" i="3"/>
  <c r="AW942" i="3"/>
  <c r="BA942" i="3"/>
  <c r="BE942" i="3"/>
  <c r="BI942" i="3"/>
  <c r="AG942" i="3"/>
  <c r="BB942" i="3"/>
  <c r="AO942" i="3"/>
  <c r="BF942" i="3"/>
  <c r="Q942" i="3"/>
  <c r="AT942" i="3"/>
  <c r="AX942" i="3"/>
  <c r="Y942" i="3"/>
  <c r="X987" i="3"/>
  <c r="AN987" i="3"/>
  <c r="BD987" i="3"/>
  <c r="AB987" i="3"/>
  <c r="BM987" i="3" s="1"/>
  <c r="AR987" i="3"/>
  <c r="BH987" i="3"/>
  <c r="P987" i="3"/>
  <c r="AF987" i="3"/>
  <c r="AV987" i="3"/>
  <c r="AJ987" i="3"/>
  <c r="T987" i="3"/>
  <c r="BJ987" i="3" s="1"/>
  <c r="AZ987" i="3"/>
  <c r="AM940" i="3"/>
  <c r="BI940" i="3"/>
  <c r="AC940" i="3"/>
  <c r="AY940" i="3"/>
  <c r="S940" i="3"/>
  <c r="AW939" i="3"/>
  <c r="N950" i="3"/>
  <c r="BJ950" i="3" s="1"/>
  <c r="P981" i="3"/>
  <c r="BK981" i="3" s="1"/>
  <c r="AF981" i="3"/>
  <c r="AV981" i="3"/>
  <c r="T981" i="3"/>
  <c r="BJ981" i="3" s="1"/>
  <c r="AJ981" i="3"/>
  <c r="AZ981" i="3"/>
  <c r="X981" i="3"/>
  <c r="AN981" i="3"/>
  <c r="BD981" i="3"/>
  <c r="AB981" i="3"/>
  <c r="BL981" i="3" s="1"/>
  <c r="AR981" i="3"/>
  <c r="BH981" i="3"/>
  <c r="P985" i="3"/>
  <c r="BK985" i="3" s="1"/>
  <c r="AF985" i="3"/>
  <c r="AV985" i="3"/>
  <c r="T985" i="3"/>
  <c r="AJ985" i="3"/>
  <c r="BM985" i="3" s="1"/>
  <c r="AZ985" i="3"/>
  <c r="X985" i="3"/>
  <c r="AN985" i="3"/>
  <c r="BD985" i="3"/>
  <c r="BH985" i="3"/>
  <c r="AB985" i="3"/>
  <c r="AR985" i="3"/>
  <c r="P989" i="3"/>
  <c r="BK989" i="3" s="1"/>
  <c r="AF989" i="3"/>
  <c r="AV989" i="3"/>
  <c r="X989" i="3"/>
  <c r="AN989" i="3"/>
  <c r="BD989" i="3"/>
  <c r="AR989" i="3"/>
  <c r="AJ989" i="3"/>
  <c r="T989" i="3"/>
  <c r="BJ989" i="3" s="1"/>
  <c r="AZ989" i="3"/>
  <c r="AB989" i="3"/>
  <c r="BH989" i="3"/>
  <c r="AJ988" i="3"/>
  <c r="BM988" i="3" s="1"/>
  <c r="AB988" i="3"/>
  <c r="N990" i="3"/>
  <c r="BJ990" i="3" s="1"/>
  <c r="AN990" i="3"/>
  <c r="AF990" i="3"/>
  <c r="BM990" i="3" s="1"/>
  <c r="AF988" i="3"/>
  <c r="BJ988" i="3" s="1"/>
  <c r="P990" i="3"/>
  <c r="BN1005" i="3"/>
  <c r="BK1005" i="3"/>
  <c r="BK935" i="3"/>
  <c r="BN935" i="3"/>
  <c r="BM936" i="3"/>
  <c r="BL936" i="3"/>
  <c r="BJ940" i="3"/>
  <c r="BM941" i="3"/>
  <c r="BJ938" i="3"/>
  <c r="BM938" i="3"/>
  <c r="BL938" i="3"/>
  <c r="BN939" i="3"/>
  <c r="BN940" i="3"/>
  <c r="BK943" i="3"/>
  <c r="BN943" i="3"/>
  <c r="BK944" i="3"/>
  <c r="BN944" i="3"/>
  <c r="BK945" i="3"/>
  <c r="BK947" i="3"/>
  <c r="BK948" i="3"/>
  <c r="BN948" i="3"/>
  <c r="BK949" i="3"/>
  <c r="BN949" i="3"/>
  <c r="BK951" i="3"/>
  <c r="BN951" i="3"/>
  <c r="BK952" i="3"/>
  <c r="BN952" i="3"/>
  <c r="BK953" i="3"/>
  <c r="BN953" i="3"/>
  <c r="BK955" i="3"/>
  <c r="BN955" i="3"/>
  <c r="BK957" i="3"/>
  <c r="BN957" i="3"/>
  <c r="BJ956" i="3"/>
  <c r="BM956" i="3"/>
  <c r="BL956" i="3"/>
  <c r="BK958" i="3"/>
  <c r="BN958" i="3"/>
  <c r="BK960" i="3"/>
  <c r="BN960" i="3"/>
  <c r="BM961" i="3"/>
  <c r="BL961" i="3"/>
  <c r="BK962" i="3"/>
  <c r="BN962" i="3"/>
  <c r="BK964" i="3"/>
  <c r="BN964" i="3"/>
  <c r="BM965" i="3"/>
  <c r="BL965" i="3"/>
  <c r="BK966" i="3"/>
  <c r="BN966" i="3"/>
  <c r="BJ967" i="3"/>
  <c r="BM967" i="3"/>
  <c r="BL967" i="3"/>
  <c r="BK968" i="3"/>
  <c r="BN968" i="3"/>
  <c r="BM969" i="3"/>
  <c r="BL969" i="3"/>
  <c r="BK970" i="3"/>
  <c r="BN970" i="3"/>
  <c r="BM971" i="3"/>
  <c r="BL971" i="3"/>
  <c r="BK972" i="3"/>
  <c r="BN972" i="3"/>
  <c r="BM973" i="3"/>
  <c r="BL973" i="3"/>
  <c r="BJ968" i="3"/>
  <c r="BJ969" i="3"/>
  <c r="BJ970" i="3"/>
  <c r="BJ971" i="3"/>
  <c r="BJ972" i="3"/>
  <c r="BJ973" i="3"/>
  <c r="BK982" i="3"/>
  <c r="BN982" i="3"/>
  <c r="BK984" i="3"/>
  <c r="BN984" i="3"/>
  <c r="BK986" i="3"/>
  <c r="BN986" i="3"/>
  <c r="BK987" i="3"/>
  <c r="BN987" i="3"/>
  <c r="BK988" i="3"/>
  <c r="BN988" i="3"/>
  <c r="BK990" i="3"/>
  <c r="BN990" i="3"/>
  <c r="BK991" i="3"/>
  <c r="BK992" i="3"/>
  <c r="BN992" i="3"/>
  <c r="BK994" i="3"/>
  <c r="BN994" i="3"/>
  <c r="BK996" i="3"/>
  <c r="BK997" i="3"/>
  <c r="BN997" i="3"/>
  <c r="BN998" i="3"/>
  <c r="BK998" i="3"/>
  <c r="BN1000" i="3"/>
  <c r="BK1000" i="3"/>
  <c r="BN1002" i="3"/>
  <c r="BK1002" i="3"/>
  <c r="BN1004" i="3"/>
  <c r="BK1004" i="3"/>
  <c r="BN999" i="3"/>
  <c r="BK999" i="3"/>
  <c r="BN1001" i="3"/>
  <c r="BK1001" i="3"/>
  <c r="BN1003" i="3"/>
  <c r="BK1003" i="3"/>
  <c r="BM935" i="3"/>
  <c r="BL935" i="3"/>
  <c r="BK936" i="3"/>
  <c r="BN936" i="3"/>
  <c r="BM939" i="3"/>
  <c r="BJ941" i="3"/>
  <c r="BJ942" i="3"/>
  <c r="BJ935" i="3"/>
  <c r="BJ936" i="3"/>
  <c r="BJ937" i="3"/>
  <c r="BN938" i="3"/>
  <c r="BK938" i="3"/>
  <c r="BL943" i="3"/>
  <c r="BM944" i="3"/>
  <c r="BL944" i="3"/>
  <c r="BL945" i="3"/>
  <c r="BL947" i="3"/>
  <c r="BL949" i="3"/>
  <c r="BL951" i="3"/>
  <c r="BL952" i="3"/>
  <c r="BL953" i="3"/>
  <c r="BJ955" i="3"/>
  <c r="BM957" i="3"/>
  <c r="BK956" i="3"/>
  <c r="BN956" i="3"/>
  <c r="BM958" i="3"/>
  <c r="BL958" i="3"/>
  <c r="BM960" i="3"/>
  <c r="BL960" i="3"/>
  <c r="BK961" i="3"/>
  <c r="BN961" i="3"/>
  <c r="BM962" i="3"/>
  <c r="BL962" i="3"/>
  <c r="BM964" i="3"/>
  <c r="BL964" i="3"/>
  <c r="BK965" i="3"/>
  <c r="BN965" i="3"/>
  <c r="BJ958" i="3"/>
  <c r="BJ960" i="3"/>
  <c r="BJ961" i="3"/>
  <c r="BJ962" i="3"/>
  <c r="BJ964" i="3"/>
  <c r="BJ965" i="3"/>
  <c r="BJ966" i="3"/>
  <c r="BM966" i="3"/>
  <c r="BL966" i="3"/>
  <c r="BK967" i="3"/>
  <c r="BN967" i="3"/>
  <c r="BM968" i="3"/>
  <c r="BL968" i="3"/>
  <c r="BK969" i="3"/>
  <c r="BN969" i="3"/>
  <c r="BM970" i="3"/>
  <c r="BL970" i="3"/>
  <c r="BK971" i="3"/>
  <c r="BN971" i="3"/>
  <c r="BM972" i="3"/>
  <c r="BL972" i="3"/>
  <c r="BK973" i="3"/>
  <c r="BN973" i="3"/>
  <c r="R974" i="3"/>
  <c r="Z974" i="3"/>
  <c r="AH974" i="3"/>
  <c r="AP974" i="3"/>
  <c r="AX974" i="3"/>
  <c r="BF974" i="3"/>
  <c r="N974" i="3"/>
  <c r="V974" i="3"/>
  <c r="BM974" i="3" s="1"/>
  <c r="AD974" i="3"/>
  <c r="AL974" i="3"/>
  <c r="AT974" i="3"/>
  <c r="BB974" i="3"/>
  <c r="R975" i="3"/>
  <c r="Z975" i="3"/>
  <c r="AH975" i="3"/>
  <c r="AP975" i="3"/>
  <c r="AX975" i="3"/>
  <c r="BF975" i="3"/>
  <c r="N975" i="3"/>
  <c r="V975" i="3"/>
  <c r="AD975" i="3"/>
  <c r="AL975" i="3"/>
  <c r="AT975" i="3"/>
  <c r="BB975" i="3"/>
  <c r="R976" i="3"/>
  <c r="Z976" i="3"/>
  <c r="AH976" i="3"/>
  <c r="AP976" i="3"/>
  <c r="AX976" i="3"/>
  <c r="BF976" i="3"/>
  <c r="N976" i="3"/>
  <c r="V976" i="3"/>
  <c r="BM976" i="3" s="1"/>
  <c r="AD976" i="3"/>
  <c r="AL976" i="3"/>
  <c r="AT976" i="3"/>
  <c r="BB976" i="3"/>
  <c r="R977" i="3"/>
  <c r="Z977" i="3"/>
  <c r="AH977" i="3"/>
  <c r="AP977" i="3"/>
  <c r="AX977" i="3"/>
  <c r="BF977" i="3"/>
  <c r="N977" i="3"/>
  <c r="V977" i="3"/>
  <c r="BM977" i="3" s="1"/>
  <c r="AD977" i="3"/>
  <c r="AL977" i="3"/>
  <c r="AT977" i="3"/>
  <c r="BB977" i="3"/>
  <c r="R978" i="3"/>
  <c r="Z978" i="3"/>
  <c r="AH978" i="3"/>
  <c r="AP978" i="3"/>
  <c r="AX978" i="3"/>
  <c r="BF978" i="3"/>
  <c r="N978" i="3"/>
  <c r="V978" i="3"/>
  <c r="BM978" i="3" s="1"/>
  <c r="AD978" i="3"/>
  <c r="AL978" i="3"/>
  <c r="AT978" i="3"/>
  <c r="BB978" i="3"/>
  <c r="R979" i="3"/>
  <c r="Z979" i="3"/>
  <c r="AH979" i="3"/>
  <c r="AP979" i="3"/>
  <c r="AX979" i="3"/>
  <c r="BF979" i="3"/>
  <c r="N979" i="3"/>
  <c r="V979" i="3"/>
  <c r="AD979" i="3"/>
  <c r="AL979" i="3"/>
  <c r="AT979" i="3"/>
  <c r="BB979" i="3"/>
  <c r="R980" i="3"/>
  <c r="Z980" i="3"/>
  <c r="AH980" i="3"/>
  <c r="AP980" i="3"/>
  <c r="AX980" i="3"/>
  <c r="BF980" i="3"/>
  <c r="N980" i="3"/>
  <c r="V980" i="3"/>
  <c r="BM980" i="3" s="1"/>
  <c r="AD980" i="3"/>
  <c r="AL980" i="3"/>
  <c r="AT980" i="3"/>
  <c r="BB980" i="3"/>
  <c r="BM982" i="3"/>
  <c r="BL982" i="3"/>
  <c r="BL983" i="3"/>
  <c r="BM984" i="3"/>
  <c r="BL984" i="3"/>
  <c r="BL985" i="3"/>
  <c r="BM986" i="3"/>
  <c r="BL986" i="3"/>
  <c r="BL987" i="3"/>
  <c r="BL989" i="3"/>
  <c r="BL990" i="3"/>
  <c r="BL991" i="3"/>
  <c r="BM992" i="3"/>
  <c r="BL992" i="3"/>
  <c r="BM994" i="3"/>
  <c r="BL994" i="3"/>
  <c r="BL995" i="3"/>
  <c r="BL996" i="3"/>
  <c r="BM997" i="3"/>
  <c r="BL997" i="3"/>
  <c r="BM998" i="3"/>
  <c r="BL998" i="3"/>
  <c r="BM1000" i="3"/>
  <c r="BL1000" i="3"/>
  <c r="BM1002" i="3"/>
  <c r="BL1002" i="3"/>
  <c r="BM999" i="3"/>
  <c r="BL999" i="3"/>
  <c r="BM1001" i="3"/>
  <c r="BL1001" i="3"/>
  <c r="BM1003" i="3"/>
  <c r="BL1003" i="3"/>
  <c r="BM1005" i="3"/>
  <c r="BL1005" i="3"/>
  <c r="L934" i="3"/>
  <c r="L932" i="3"/>
  <c r="L930" i="3"/>
  <c r="L928" i="3"/>
  <c r="L926" i="3"/>
  <c r="O824" i="3"/>
  <c r="S824" i="3"/>
  <c r="AI824" i="3"/>
  <c r="AY824" i="3"/>
  <c r="P779" i="3"/>
  <c r="AF779" i="3"/>
  <c r="AV779" i="3"/>
  <c r="X777" i="3"/>
  <c r="BD777" i="3"/>
  <c r="L933" i="3"/>
  <c r="L931" i="3"/>
  <c r="L929" i="3"/>
  <c r="L927" i="3"/>
  <c r="L925" i="3"/>
  <c r="L923" i="3"/>
  <c r="L922" i="3"/>
  <c r="L921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BG824" i="3"/>
  <c r="AA824" i="3"/>
  <c r="BD779" i="3"/>
  <c r="X779" i="3"/>
  <c r="AN777" i="3"/>
  <c r="AA744" i="3"/>
  <c r="AY744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L828" i="3"/>
  <c r="K823" i="3"/>
  <c r="K822" i="3"/>
  <c r="K821" i="3"/>
  <c r="N816" i="3"/>
  <c r="L816" i="3"/>
  <c r="K813" i="3"/>
  <c r="L812" i="3"/>
  <c r="N812" i="3" s="1"/>
  <c r="L807" i="3"/>
  <c r="K807" i="3"/>
  <c r="L804" i="3"/>
  <c r="K804" i="3"/>
  <c r="L802" i="3"/>
  <c r="K802" i="3"/>
  <c r="L798" i="3"/>
  <c r="K798" i="3"/>
  <c r="L794" i="3"/>
  <c r="K794" i="3"/>
  <c r="L790" i="3"/>
  <c r="K790" i="3"/>
  <c r="L786" i="3"/>
  <c r="K786" i="3"/>
  <c r="L782" i="3"/>
  <c r="K782" i="3"/>
  <c r="L781" i="3"/>
  <c r="K781" i="3"/>
  <c r="L749" i="3"/>
  <c r="AS749" i="3" s="1"/>
  <c r="L746" i="3"/>
  <c r="L745" i="3"/>
  <c r="AQ745" i="3" s="1"/>
  <c r="K743" i="3"/>
  <c r="L742" i="3"/>
  <c r="P831" i="3"/>
  <c r="X831" i="3"/>
  <c r="AF831" i="3"/>
  <c r="AN831" i="3"/>
  <c r="AV831" i="3"/>
  <c r="BD831" i="3"/>
  <c r="T831" i="3"/>
  <c r="AB831" i="3"/>
  <c r="AJ831" i="3"/>
  <c r="AR831" i="3"/>
  <c r="AZ831" i="3"/>
  <c r="BH831" i="3"/>
  <c r="L876" i="3"/>
  <c r="BB876" i="3" s="1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N831" i="3"/>
  <c r="BC824" i="3"/>
  <c r="AU824" i="3"/>
  <c r="AM824" i="3"/>
  <c r="AE824" i="3"/>
  <c r="W824" i="3"/>
  <c r="N809" i="3"/>
  <c r="O809" i="3"/>
  <c r="S809" i="3"/>
  <c r="W809" i="3"/>
  <c r="AA809" i="3"/>
  <c r="AE809" i="3"/>
  <c r="AI809" i="3"/>
  <c r="AM809" i="3"/>
  <c r="AQ809" i="3"/>
  <c r="AU809" i="3"/>
  <c r="AY809" i="3"/>
  <c r="BC809" i="3"/>
  <c r="BG809" i="3"/>
  <c r="M809" i="3"/>
  <c r="Q809" i="3"/>
  <c r="U809" i="3"/>
  <c r="Y809" i="3"/>
  <c r="AC809" i="3"/>
  <c r="AG809" i="3"/>
  <c r="AK809" i="3"/>
  <c r="AO809" i="3"/>
  <c r="AS809" i="3"/>
  <c r="AW809" i="3"/>
  <c r="BA809" i="3"/>
  <c r="BE809" i="3"/>
  <c r="BI809" i="3"/>
  <c r="N805" i="3"/>
  <c r="P805" i="3"/>
  <c r="X805" i="3"/>
  <c r="AF805" i="3"/>
  <c r="AN805" i="3"/>
  <c r="AV805" i="3"/>
  <c r="BD805" i="3"/>
  <c r="T805" i="3"/>
  <c r="K924" i="3"/>
  <c r="K923" i="3"/>
  <c r="K922" i="3"/>
  <c r="K921" i="3"/>
  <c r="L920" i="3"/>
  <c r="K920" i="3"/>
  <c r="L919" i="3"/>
  <c r="K919" i="3"/>
  <c r="L918" i="3"/>
  <c r="K918" i="3"/>
  <c r="L917" i="3"/>
  <c r="K917" i="3"/>
  <c r="L916" i="3"/>
  <c r="K916" i="3"/>
  <c r="L915" i="3"/>
  <c r="K915" i="3"/>
  <c r="L914" i="3"/>
  <c r="K914" i="3"/>
  <c r="L913" i="3"/>
  <c r="K913" i="3"/>
  <c r="L912" i="3"/>
  <c r="K912" i="3"/>
  <c r="L911" i="3"/>
  <c r="K911" i="3"/>
  <c r="L910" i="3"/>
  <c r="K910" i="3"/>
  <c r="L909" i="3"/>
  <c r="K909" i="3"/>
  <c r="L908" i="3"/>
  <c r="K908" i="3"/>
  <c r="L907" i="3"/>
  <c r="K907" i="3"/>
  <c r="L906" i="3"/>
  <c r="K906" i="3"/>
  <c r="L905" i="3"/>
  <c r="K905" i="3"/>
  <c r="L904" i="3"/>
  <c r="K904" i="3"/>
  <c r="L903" i="3"/>
  <c r="K903" i="3"/>
  <c r="L902" i="3"/>
  <c r="K902" i="3"/>
  <c r="L901" i="3"/>
  <c r="K901" i="3"/>
  <c r="L900" i="3"/>
  <c r="K900" i="3"/>
  <c r="L899" i="3"/>
  <c r="K899" i="3"/>
  <c r="L898" i="3"/>
  <c r="K898" i="3"/>
  <c r="L897" i="3"/>
  <c r="K897" i="3"/>
  <c r="L896" i="3"/>
  <c r="K896" i="3"/>
  <c r="L895" i="3"/>
  <c r="K895" i="3"/>
  <c r="L894" i="3"/>
  <c r="K894" i="3"/>
  <c r="L893" i="3"/>
  <c r="K893" i="3"/>
  <c r="L892" i="3"/>
  <c r="K892" i="3"/>
  <c r="L891" i="3"/>
  <c r="K891" i="3"/>
  <c r="L890" i="3"/>
  <c r="K890" i="3"/>
  <c r="L889" i="3"/>
  <c r="K889" i="3"/>
  <c r="L888" i="3"/>
  <c r="K888" i="3"/>
  <c r="L887" i="3"/>
  <c r="K887" i="3"/>
  <c r="L886" i="3"/>
  <c r="K886" i="3"/>
  <c r="L885" i="3"/>
  <c r="K885" i="3"/>
  <c r="L884" i="3"/>
  <c r="K884" i="3"/>
  <c r="L883" i="3"/>
  <c r="K883" i="3"/>
  <c r="L882" i="3"/>
  <c r="K882" i="3"/>
  <c r="L881" i="3"/>
  <c r="K881" i="3"/>
  <c r="L880" i="3"/>
  <c r="K880" i="3"/>
  <c r="L879" i="3"/>
  <c r="K879" i="3"/>
  <c r="K878" i="3"/>
  <c r="K877" i="3"/>
  <c r="L830" i="3"/>
  <c r="O830" i="3" s="1"/>
  <c r="L829" i="3"/>
  <c r="S829" i="3" s="1"/>
  <c r="BI828" i="3"/>
  <c r="BE828" i="3"/>
  <c r="BA828" i="3"/>
  <c r="AW828" i="3"/>
  <c r="AS828" i="3"/>
  <c r="AO828" i="3"/>
  <c r="AK828" i="3"/>
  <c r="AG828" i="3"/>
  <c r="AC828" i="3"/>
  <c r="Y828" i="3"/>
  <c r="U828" i="3"/>
  <c r="Q828" i="3"/>
  <c r="L827" i="3"/>
  <c r="O827" i="3" s="1"/>
  <c r="L826" i="3"/>
  <c r="S826" i="3" s="1"/>
  <c r="M824" i="3"/>
  <c r="Q824" i="3"/>
  <c r="U824" i="3"/>
  <c r="Y824" i="3"/>
  <c r="AC824" i="3"/>
  <c r="AG824" i="3"/>
  <c r="AK824" i="3"/>
  <c r="AO824" i="3"/>
  <c r="AS824" i="3"/>
  <c r="AW824" i="3"/>
  <c r="BA824" i="3"/>
  <c r="BE824" i="3"/>
  <c r="BI824" i="3"/>
  <c r="N807" i="3"/>
  <c r="P807" i="3"/>
  <c r="X807" i="3"/>
  <c r="AF807" i="3"/>
  <c r="AN807" i="3"/>
  <c r="AV807" i="3"/>
  <c r="BD807" i="3"/>
  <c r="T807" i="3"/>
  <c r="L825" i="3"/>
  <c r="L823" i="3"/>
  <c r="S823" i="3" s="1"/>
  <c r="L822" i="3"/>
  <c r="M822" i="3" s="1"/>
  <c r="L821" i="3"/>
  <c r="Q821" i="3" s="1"/>
  <c r="L820" i="3"/>
  <c r="L817" i="3"/>
  <c r="N817" i="3" s="1"/>
  <c r="L815" i="3"/>
  <c r="N815" i="3" s="1"/>
  <c r="L813" i="3"/>
  <c r="N813" i="3" s="1"/>
  <c r="L811" i="3"/>
  <c r="N811" i="3" s="1"/>
  <c r="K808" i="3"/>
  <c r="BH807" i="3"/>
  <c r="AZ807" i="3"/>
  <c r="AR807" i="3"/>
  <c r="AJ807" i="3"/>
  <c r="AB807" i="3"/>
  <c r="K806" i="3"/>
  <c r="BH805" i="3"/>
  <c r="AZ805" i="3"/>
  <c r="AR805" i="3"/>
  <c r="AJ805" i="3"/>
  <c r="AB805" i="3"/>
  <c r="T804" i="3"/>
  <c r="AV802" i="3"/>
  <c r="AF802" i="3"/>
  <c r="N800" i="3"/>
  <c r="P800" i="3"/>
  <c r="X800" i="3"/>
  <c r="AF800" i="3"/>
  <c r="AN800" i="3"/>
  <c r="AV800" i="3"/>
  <c r="BD800" i="3"/>
  <c r="T800" i="3"/>
  <c r="N796" i="3"/>
  <c r="P796" i="3"/>
  <c r="X796" i="3"/>
  <c r="AF796" i="3"/>
  <c r="AN796" i="3"/>
  <c r="AV796" i="3"/>
  <c r="BD796" i="3"/>
  <c r="T796" i="3"/>
  <c r="N792" i="3"/>
  <c r="P792" i="3"/>
  <c r="X792" i="3"/>
  <c r="AF792" i="3"/>
  <c r="AN792" i="3"/>
  <c r="AV792" i="3"/>
  <c r="BD792" i="3"/>
  <c r="T792" i="3"/>
  <c r="N788" i="3"/>
  <c r="P788" i="3"/>
  <c r="X788" i="3"/>
  <c r="AF788" i="3"/>
  <c r="AN788" i="3"/>
  <c r="AV788" i="3"/>
  <c r="BD788" i="3"/>
  <c r="T788" i="3"/>
  <c r="N784" i="3"/>
  <c r="P784" i="3"/>
  <c r="X784" i="3"/>
  <c r="AF784" i="3"/>
  <c r="AN784" i="3"/>
  <c r="AV784" i="3"/>
  <c r="BD784" i="3"/>
  <c r="T784" i="3"/>
  <c r="L819" i="3"/>
  <c r="L818" i="3"/>
  <c r="N808" i="3"/>
  <c r="N806" i="3"/>
  <c r="T802" i="3"/>
  <c r="AB802" i="3"/>
  <c r="AJ802" i="3"/>
  <c r="AR802" i="3"/>
  <c r="AZ802" i="3"/>
  <c r="BH802" i="3"/>
  <c r="N798" i="3"/>
  <c r="P798" i="3"/>
  <c r="X798" i="3"/>
  <c r="AF798" i="3"/>
  <c r="AN798" i="3"/>
  <c r="AV798" i="3"/>
  <c r="BD798" i="3"/>
  <c r="T798" i="3"/>
  <c r="N794" i="3"/>
  <c r="P794" i="3"/>
  <c r="X794" i="3"/>
  <c r="AF794" i="3"/>
  <c r="AN794" i="3"/>
  <c r="AV794" i="3"/>
  <c r="BD794" i="3"/>
  <c r="T794" i="3"/>
  <c r="N790" i="3"/>
  <c r="P790" i="3"/>
  <c r="X790" i="3"/>
  <c r="AF790" i="3"/>
  <c r="AN790" i="3"/>
  <c r="AV790" i="3"/>
  <c r="BD790" i="3"/>
  <c r="T790" i="3"/>
  <c r="N786" i="3"/>
  <c r="P786" i="3"/>
  <c r="X786" i="3"/>
  <c r="AF786" i="3"/>
  <c r="AN786" i="3"/>
  <c r="AV786" i="3"/>
  <c r="BD786" i="3"/>
  <c r="T786" i="3"/>
  <c r="N782" i="3"/>
  <c r="P782" i="3"/>
  <c r="X782" i="3"/>
  <c r="AF782" i="3"/>
  <c r="AN782" i="3"/>
  <c r="AV782" i="3"/>
  <c r="BD782" i="3"/>
  <c r="T782" i="3"/>
  <c r="T781" i="3"/>
  <c r="AB781" i="3"/>
  <c r="AJ781" i="3"/>
  <c r="AR781" i="3"/>
  <c r="T777" i="3"/>
  <c r="AB777" i="3"/>
  <c r="AJ777" i="3"/>
  <c r="AR777" i="3"/>
  <c r="AZ777" i="3"/>
  <c r="BH777" i="3"/>
  <c r="K803" i="3"/>
  <c r="K801" i="3"/>
  <c r="BH800" i="3"/>
  <c r="AZ800" i="3"/>
  <c r="AR800" i="3"/>
  <c r="AJ800" i="3"/>
  <c r="AB800" i="3"/>
  <c r="K799" i="3"/>
  <c r="BH798" i="3"/>
  <c r="AZ798" i="3"/>
  <c r="AR798" i="3"/>
  <c r="AJ798" i="3"/>
  <c r="AB798" i="3"/>
  <c r="K797" i="3"/>
  <c r="BH796" i="3"/>
  <c r="AZ796" i="3"/>
  <c r="AR796" i="3"/>
  <c r="AJ796" i="3"/>
  <c r="AB796" i="3"/>
  <c r="K795" i="3"/>
  <c r="BH794" i="3"/>
  <c r="AZ794" i="3"/>
  <c r="AR794" i="3"/>
  <c r="AJ794" i="3"/>
  <c r="AB794" i="3"/>
  <c r="K793" i="3"/>
  <c r="BH792" i="3"/>
  <c r="AZ792" i="3"/>
  <c r="AR792" i="3"/>
  <c r="AJ792" i="3"/>
  <c r="AB792" i="3"/>
  <c r="K791" i="3"/>
  <c r="BH790" i="3"/>
  <c r="AZ790" i="3"/>
  <c r="AR790" i="3"/>
  <c r="AJ790" i="3"/>
  <c r="AB790" i="3"/>
  <c r="K789" i="3"/>
  <c r="BH788" i="3"/>
  <c r="AZ788" i="3"/>
  <c r="AR788" i="3"/>
  <c r="AJ788" i="3"/>
  <c r="AB788" i="3"/>
  <c r="K787" i="3"/>
  <c r="BH786" i="3"/>
  <c r="AZ786" i="3"/>
  <c r="AR786" i="3"/>
  <c r="AJ786" i="3"/>
  <c r="AB786" i="3"/>
  <c r="K785" i="3"/>
  <c r="BH784" i="3"/>
  <c r="AZ784" i="3"/>
  <c r="AR784" i="3"/>
  <c r="AJ784" i="3"/>
  <c r="AB784" i="3"/>
  <c r="K783" i="3"/>
  <c r="BH782" i="3"/>
  <c r="AZ782" i="3"/>
  <c r="AR782" i="3"/>
  <c r="AJ782" i="3"/>
  <c r="AB782" i="3"/>
  <c r="BD781" i="3"/>
  <c r="AV781" i="3"/>
  <c r="AF781" i="3"/>
  <c r="P781" i="3"/>
  <c r="T779" i="3"/>
  <c r="AB779" i="3"/>
  <c r="AJ779" i="3"/>
  <c r="AR779" i="3"/>
  <c r="AZ779" i="3"/>
  <c r="BH779" i="3"/>
  <c r="AV777" i="3"/>
  <c r="AF777" i="3"/>
  <c r="P777" i="3"/>
  <c r="K780" i="3"/>
  <c r="K778" i="3"/>
  <c r="N778" i="3" s="1"/>
  <c r="U749" i="3"/>
  <c r="AK749" i="3"/>
  <c r="BA749" i="3"/>
  <c r="O744" i="3"/>
  <c r="W744" i="3"/>
  <c r="AE744" i="3"/>
  <c r="AM744" i="3"/>
  <c r="AS744" i="3"/>
  <c r="AW744" i="3"/>
  <c r="BA744" i="3"/>
  <c r="BE744" i="3"/>
  <c r="BI744" i="3"/>
  <c r="L765" i="3"/>
  <c r="AD765" i="3" s="1"/>
  <c r="L764" i="3"/>
  <c r="L763" i="3"/>
  <c r="L762" i="3"/>
  <c r="L761" i="3"/>
  <c r="L760" i="3"/>
  <c r="L759" i="3"/>
  <c r="L758" i="3"/>
  <c r="L757" i="3"/>
  <c r="L756" i="3"/>
  <c r="K756" i="3"/>
  <c r="L755" i="3"/>
  <c r="K755" i="3"/>
  <c r="L754" i="3"/>
  <c r="K754" i="3"/>
  <c r="L753" i="3"/>
  <c r="O753" i="3" s="1"/>
  <c r="BI749" i="3"/>
  <c r="AC749" i="3"/>
  <c r="S746" i="3"/>
  <c r="AI746" i="3"/>
  <c r="AY746" i="3"/>
  <c r="AA745" i="3"/>
  <c r="BG745" i="3"/>
  <c r="BC744" i="3"/>
  <c r="AU744" i="3"/>
  <c r="AI744" i="3"/>
  <c r="S744" i="3"/>
  <c r="O742" i="3"/>
  <c r="W742" i="3"/>
  <c r="AE742" i="3"/>
  <c r="AM742" i="3"/>
  <c r="AU742" i="3"/>
  <c r="BC742" i="3"/>
  <c r="L752" i="3"/>
  <c r="S752" i="3" s="1"/>
  <c r="L751" i="3"/>
  <c r="L750" i="3"/>
  <c r="O750" i="3" s="1"/>
  <c r="L748" i="3"/>
  <c r="AI748" i="3" s="1"/>
  <c r="L747" i="3"/>
  <c r="BG747" i="3" s="1"/>
  <c r="L743" i="3"/>
  <c r="L741" i="3"/>
  <c r="AA741" i="3" s="1"/>
  <c r="N920" i="3"/>
  <c r="R920" i="3"/>
  <c r="V920" i="3"/>
  <c r="Z920" i="3"/>
  <c r="AD920" i="3"/>
  <c r="AH920" i="3"/>
  <c r="AL920" i="3"/>
  <c r="AP920" i="3"/>
  <c r="AT920" i="3"/>
  <c r="AX920" i="3"/>
  <c r="BB920" i="3"/>
  <c r="BF920" i="3"/>
  <c r="N919" i="3"/>
  <c r="R919" i="3"/>
  <c r="V919" i="3"/>
  <c r="Z919" i="3"/>
  <c r="AD919" i="3"/>
  <c r="AH919" i="3"/>
  <c r="AL919" i="3"/>
  <c r="AP919" i="3"/>
  <c r="AT919" i="3"/>
  <c r="AX919" i="3"/>
  <c r="BB919" i="3"/>
  <c r="BF919" i="3"/>
  <c r="N917" i="3"/>
  <c r="R917" i="3"/>
  <c r="V917" i="3"/>
  <c r="Z917" i="3"/>
  <c r="AD917" i="3"/>
  <c r="AH917" i="3"/>
  <c r="AL917" i="3"/>
  <c r="AP917" i="3"/>
  <c r="AT917" i="3"/>
  <c r="AX917" i="3"/>
  <c r="BB917" i="3"/>
  <c r="BF917" i="3"/>
  <c r="P917" i="3"/>
  <c r="P915" i="3"/>
  <c r="P914" i="3"/>
  <c r="P913" i="3"/>
  <c r="P912" i="3"/>
  <c r="N911" i="3"/>
  <c r="R911" i="3"/>
  <c r="V911" i="3"/>
  <c r="Z911" i="3"/>
  <c r="AD911" i="3"/>
  <c r="AH911" i="3"/>
  <c r="AL911" i="3"/>
  <c r="AP911" i="3"/>
  <c r="AT911" i="3"/>
  <c r="AX911" i="3"/>
  <c r="BB911" i="3"/>
  <c r="BF911" i="3"/>
  <c r="N909" i="3"/>
  <c r="R909" i="3"/>
  <c r="V909" i="3"/>
  <c r="Z909" i="3"/>
  <c r="AD909" i="3"/>
  <c r="AH909" i="3"/>
  <c r="AL909" i="3"/>
  <c r="AP909" i="3"/>
  <c r="AT909" i="3"/>
  <c r="AX909" i="3"/>
  <c r="BB909" i="3"/>
  <c r="BF909" i="3"/>
  <c r="N908" i="3"/>
  <c r="R908" i="3"/>
  <c r="V908" i="3"/>
  <c r="Z908" i="3"/>
  <c r="AD908" i="3"/>
  <c r="AH908" i="3"/>
  <c r="AL908" i="3"/>
  <c r="AP908" i="3"/>
  <c r="AT908" i="3"/>
  <c r="AX908" i="3"/>
  <c r="BB908" i="3"/>
  <c r="BF908" i="3"/>
  <c r="P907" i="3"/>
  <c r="P906" i="3"/>
  <c r="N904" i="3"/>
  <c r="R904" i="3"/>
  <c r="V904" i="3"/>
  <c r="Z904" i="3"/>
  <c r="AD904" i="3"/>
  <c r="AH904" i="3"/>
  <c r="AL904" i="3"/>
  <c r="AP904" i="3"/>
  <c r="AT904" i="3"/>
  <c r="AX904" i="3"/>
  <c r="BB904" i="3"/>
  <c r="BF904" i="3"/>
  <c r="AH903" i="3"/>
  <c r="AT903" i="3"/>
  <c r="BB903" i="3"/>
  <c r="N903" i="3"/>
  <c r="R903" i="3"/>
  <c r="V903" i="3"/>
  <c r="Z903" i="3"/>
  <c r="AD903" i="3"/>
  <c r="AL903" i="3"/>
  <c r="AP903" i="3"/>
  <c r="AX903" i="3"/>
  <c r="BF903" i="3"/>
  <c r="P903" i="3"/>
  <c r="N902" i="3"/>
  <c r="R902" i="3"/>
  <c r="V902" i="3"/>
  <c r="Z902" i="3"/>
  <c r="AD902" i="3"/>
  <c r="AH902" i="3"/>
  <c r="AL902" i="3"/>
  <c r="AP902" i="3"/>
  <c r="AT902" i="3"/>
  <c r="AX902" i="3"/>
  <c r="BB902" i="3"/>
  <c r="BF902" i="3"/>
  <c r="N901" i="3"/>
  <c r="R901" i="3"/>
  <c r="V901" i="3"/>
  <c r="Z901" i="3"/>
  <c r="AD901" i="3"/>
  <c r="AH901" i="3"/>
  <c r="AL901" i="3"/>
  <c r="AP901" i="3"/>
  <c r="AT901" i="3"/>
  <c r="AX901" i="3"/>
  <c r="BB901" i="3"/>
  <c r="BF901" i="3"/>
  <c r="P901" i="3"/>
  <c r="N900" i="3"/>
  <c r="R900" i="3"/>
  <c r="V900" i="3"/>
  <c r="Z900" i="3"/>
  <c r="AD900" i="3"/>
  <c r="AH900" i="3"/>
  <c r="AL900" i="3"/>
  <c r="AP900" i="3"/>
  <c r="AT900" i="3"/>
  <c r="AX900" i="3"/>
  <c r="BB900" i="3"/>
  <c r="BF900" i="3"/>
  <c r="N899" i="3"/>
  <c r="R899" i="3"/>
  <c r="V899" i="3"/>
  <c r="Z899" i="3"/>
  <c r="AD899" i="3"/>
  <c r="AH899" i="3"/>
  <c r="AL899" i="3"/>
  <c r="AP899" i="3"/>
  <c r="AT899" i="3"/>
  <c r="AX899" i="3"/>
  <c r="BF899" i="3"/>
  <c r="BB899" i="3"/>
  <c r="P899" i="3"/>
  <c r="N898" i="3"/>
  <c r="R898" i="3"/>
  <c r="V898" i="3"/>
  <c r="Z898" i="3"/>
  <c r="AD898" i="3"/>
  <c r="AH898" i="3"/>
  <c r="AL898" i="3"/>
  <c r="AP898" i="3"/>
  <c r="AT898" i="3"/>
  <c r="AX898" i="3"/>
  <c r="BB898" i="3"/>
  <c r="BF898" i="3"/>
  <c r="P898" i="3"/>
  <c r="N897" i="3"/>
  <c r="R897" i="3"/>
  <c r="V897" i="3"/>
  <c r="Z897" i="3"/>
  <c r="AD897" i="3"/>
  <c r="AH897" i="3"/>
  <c r="AL897" i="3"/>
  <c r="AP897" i="3"/>
  <c r="AT897" i="3"/>
  <c r="AX897" i="3"/>
  <c r="BB897" i="3"/>
  <c r="BF897" i="3"/>
  <c r="N896" i="3"/>
  <c r="R896" i="3"/>
  <c r="V896" i="3"/>
  <c r="Z896" i="3"/>
  <c r="AD896" i="3"/>
  <c r="AH896" i="3"/>
  <c r="AL896" i="3"/>
  <c r="AP896" i="3"/>
  <c r="AT896" i="3"/>
  <c r="AX896" i="3"/>
  <c r="BB896" i="3"/>
  <c r="BF896" i="3"/>
  <c r="P896" i="3"/>
  <c r="N895" i="3"/>
  <c r="R895" i="3"/>
  <c r="V895" i="3"/>
  <c r="Z895" i="3"/>
  <c r="AD895" i="3"/>
  <c r="AH895" i="3"/>
  <c r="AL895" i="3"/>
  <c r="AP895" i="3"/>
  <c r="AT895" i="3"/>
  <c r="AX895" i="3"/>
  <c r="BB895" i="3"/>
  <c r="BF895" i="3"/>
  <c r="P895" i="3"/>
  <c r="N894" i="3"/>
  <c r="R894" i="3"/>
  <c r="V894" i="3"/>
  <c r="Z894" i="3"/>
  <c r="AD894" i="3"/>
  <c r="AH894" i="3"/>
  <c r="AL894" i="3"/>
  <c r="AP894" i="3"/>
  <c r="AT894" i="3"/>
  <c r="AX894" i="3"/>
  <c r="BB894" i="3"/>
  <c r="BF894" i="3"/>
  <c r="P894" i="3"/>
  <c r="N893" i="3"/>
  <c r="R893" i="3"/>
  <c r="V893" i="3"/>
  <c r="Z893" i="3"/>
  <c r="AD893" i="3"/>
  <c r="AH893" i="3"/>
  <c r="AL893" i="3"/>
  <c r="AP893" i="3"/>
  <c r="AT893" i="3"/>
  <c r="AX893" i="3"/>
  <c r="BB893" i="3"/>
  <c r="BF893" i="3"/>
  <c r="P893" i="3"/>
  <c r="N892" i="3"/>
  <c r="R892" i="3"/>
  <c r="V892" i="3"/>
  <c r="Z892" i="3"/>
  <c r="AD892" i="3"/>
  <c r="AH892" i="3"/>
  <c r="AL892" i="3"/>
  <c r="AP892" i="3"/>
  <c r="AT892" i="3"/>
  <c r="AX892" i="3"/>
  <c r="BB892" i="3"/>
  <c r="BF892" i="3"/>
  <c r="P892" i="3"/>
  <c r="N891" i="3"/>
  <c r="R891" i="3"/>
  <c r="V891" i="3"/>
  <c r="Z891" i="3"/>
  <c r="AD891" i="3"/>
  <c r="AH891" i="3"/>
  <c r="AL891" i="3"/>
  <c r="AP891" i="3"/>
  <c r="AT891" i="3"/>
  <c r="AX891" i="3"/>
  <c r="BB891" i="3"/>
  <c r="BF891" i="3"/>
  <c r="P891" i="3"/>
  <c r="N890" i="3"/>
  <c r="R890" i="3"/>
  <c r="V890" i="3"/>
  <c r="Z890" i="3"/>
  <c r="AD890" i="3"/>
  <c r="AH890" i="3"/>
  <c r="AL890" i="3"/>
  <c r="AP890" i="3"/>
  <c r="AT890" i="3"/>
  <c r="AX890" i="3"/>
  <c r="BB890" i="3"/>
  <c r="BF890" i="3"/>
  <c r="P890" i="3"/>
  <c r="N889" i="3"/>
  <c r="R889" i="3"/>
  <c r="V889" i="3"/>
  <c r="Z889" i="3"/>
  <c r="AD889" i="3"/>
  <c r="AH889" i="3"/>
  <c r="AL889" i="3"/>
  <c r="AP889" i="3"/>
  <c r="AT889" i="3"/>
  <c r="AX889" i="3"/>
  <c r="BB889" i="3"/>
  <c r="BF889" i="3"/>
  <c r="P889" i="3"/>
  <c r="N888" i="3"/>
  <c r="R888" i="3"/>
  <c r="V888" i="3"/>
  <c r="Z888" i="3"/>
  <c r="AD888" i="3"/>
  <c r="AH888" i="3"/>
  <c r="AL888" i="3"/>
  <c r="AP888" i="3"/>
  <c r="AT888" i="3"/>
  <c r="AX888" i="3"/>
  <c r="BB888" i="3"/>
  <c r="BF888" i="3"/>
  <c r="P888" i="3"/>
  <c r="N887" i="3"/>
  <c r="R887" i="3"/>
  <c r="V887" i="3"/>
  <c r="Z887" i="3"/>
  <c r="AD887" i="3"/>
  <c r="AH887" i="3"/>
  <c r="AL887" i="3"/>
  <c r="AP887" i="3"/>
  <c r="AT887" i="3"/>
  <c r="AX887" i="3"/>
  <c r="BB887" i="3"/>
  <c r="BF887" i="3"/>
  <c r="P887" i="3"/>
  <c r="N886" i="3"/>
  <c r="R886" i="3"/>
  <c r="V886" i="3"/>
  <c r="Z886" i="3"/>
  <c r="AD886" i="3"/>
  <c r="AH886" i="3"/>
  <c r="AL886" i="3"/>
  <c r="AP886" i="3"/>
  <c r="AT886" i="3"/>
  <c r="AX886" i="3"/>
  <c r="BB886" i="3"/>
  <c r="BF886" i="3"/>
  <c r="P886" i="3"/>
  <c r="N885" i="3"/>
  <c r="R885" i="3"/>
  <c r="V885" i="3"/>
  <c r="Z885" i="3"/>
  <c r="AD885" i="3"/>
  <c r="AH885" i="3"/>
  <c r="AL885" i="3"/>
  <c r="AP885" i="3"/>
  <c r="AT885" i="3"/>
  <c r="AX885" i="3"/>
  <c r="BB885" i="3"/>
  <c r="BF885" i="3"/>
  <c r="P885" i="3"/>
  <c r="N884" i="3"/>
  <c r="R884" i="3"/>
  <c r="V884" i="3"/>
  <c r="Z884" i="3"/>
  <c r="AD884" i="3"/>
  <c r="AH884" i="3"/>
  <c r="AL884" i="3"/>
  <c r="AP884" i="3"/>
  <c r="AT884" i="3"/>
  <c r="AX884" i="3"/>
  <c r="BB884" i="3"/>
  <c r="BF884" i="3"/>
  <c r="P884" i="3"/>
  <c r="N883" i="3"/>
  <c r="R883" i="3"/>
  <c r="V883" i="3"/>
  <c r="Z883" i="3"/>
  <c r="AD883" i="3"/>
  <c r="AH883" i="3"/>
  <c r="AL883" i="3"/>
  <c r="AP883" i="3"/>
  <c r="AT883" i="3"/>
  <c r="AX883" i="3"/>
  <c r="BB883" i="3"/>
  <c r="BF883" i="3"/>
  <c r="P883" i="3"/>
  <c r="N882" i="3"/>
  <c r="R882" i="3"/>
  <c r="V882" i="3"/>
  <c r="Z882" i="3"/>
  <c r="AD882" i="3"/>
  <c r="AH882" i="3"/>
  <c r="AL882" i="3"/>
  <c r="AP882" i="3"/>
  <c r="AT882" i="3"/>
  <c r="AX882" i="3"/>
  <c r="BB882" i="3"/>
  <c r="BF882" i="3"/>
  <c r="P882" i="3"/>
  <c r="N881" i="3"/>
  <c r="R881" i="3"/>
  <c r="V881" i="3"/>
  <c r="Z881" i="3"/>
  <c r="AD881" i="3"/>
  <c r="AH881" i="3"/>
  <c r="AL881" i="3"/>
  <c r="AP881" i="3"/>
  <c r="AT881" i="3"/>
  <c r="AX881" i="3"/>
  <c r="BB881" i="3"/>
  <c r="BF881" i="3"/>
  <c r="P881" i="3"/>
  <c r="N880" i="3"/>
  <c r="R880" i="3"/>
  <c r="V880" i="3"/>
  <c r="Z880" i="3"/>
  <c r="AD880" i="3"/>
  <c r="AH880" i="3"/>
  <c r="AL880" i="3"/>
  <c r="AP880" i="3"/>
  <c r="AT880" i="3"/>
  <c r="AX880" i="3"/>
  <c r="BB880" i="3"/>
  <c r="BF880" i="3"/>
  <c r="P880" i="3"/>
  <c r="N879" i="3"/>
  <c r="R879" i="3"/>
  <c r="V879" i="3"/>
  <c r="Z879" i="3"/>
  <c r="AD879" i="3"/>
  <c r="AH879" i="3"/>
  <c r="AL879" i="3"/>
  <c r="AP879" i="3"/>
  <c r="AT879" i="3"/>
  <c r="AX879" i="3"/>
  <c r="BB879" i="3"/>
  <c r="BF879" i="3"/>
  <c r="P879" i="3"/>
  <c r="P924" i="3"/>
  <c r="R924" i="3"/>
  <c r="T924" i="3"/>
  <c r="X924" i="3"/>
  <c r="AB924" i="3"/>
  <c r="AF924" i="3"/>
  <c r="AJ924" i="3"/>
  <c r="AN924" i="3"/>
  <c r="AR924" i="3"/>
  <c r="AV924" i="3"/>
  <c r="AZ924" i="3"/>
  <c r="BD924" i="3"/>
  <c r="BH924" i="3"/>
  <c r="M924" i="3"/>
  <c r="O924" i="3"/>
  <c r="Q924" i="3"/>
  <c r="S924" i="3"/>
  <c r="U924" i="3"/>
  <c r="W924" i="3"/>
  <c r="Y924" i="3"/>
  <c r="AA924" i="3"/>
  <c r="AC924" i="3"/>
  <c r="AE924" i="3"/>
  <c r="AG924" i="3"/>
  <c r="AI924" i="3"/>
  <c r="AK924" i="3"/>
  <c r="AM924" i="3"/>
  <c r="AO924" i="3"/>
  <c r="AQ924" i="3"/>
  <c r="AS924" i="3"/>
  <c r="AU924" i="3"/>
  <c r="AW924" i="3"/>
  <c r="AY924" i="3"/>
  <c r="BA924" i="3"/>
  <c r="BC924" i="3"/>
  <c r="BE924" i="3"/>
  <c r="BG924" i="3"/>
  <c r="BI924" i="3"/>
  <c r="N924" i="3"/>
  <c r="V924" i="3"/>
  <c r="Z924" i="3"/>
  <c r="AD924" i="3"/>
  <c r="AH924" i="3"/>
  <c r="AL924" i="3"/>
  <c r="AP924" i="3"/>
  <c r="AT924" i="3"/>
  <c r="AX924" i="3"/>
  <c r="BB924" i="3"/>
  <c r="BF924" i="3"/>
  <c r="N923" i="3"/>
  <c r="P923" i="3"/>
  <c r="R923" i="3"/>
  <c r="T923" i="3"/>
  <c r="V923" i="3"/>
  <c r="X923" i="3"/>
  <c r="Z923" i="3"/>
  <c r="AB923" i="3"/>
  <c r="AD923" i="3"/>
  <c r="AF923" i="3"/>
  <c r="AH923" i="3"/>
  <c r="AJ923" i="3"/>
  <c r="AL923" i="3"/>
  <c r="AN923" i="3"/>
  <c r="AP923" i="3"/>
  <c r="AR923" i="3"/>
  <c r="AT923" i="3"/>
  <c r="AV923" i="3"/>
  <c r="AX923" i="3"/>
  <c r="AZ923" i="3"/>
  <c r="BB923" i="3"/>
  <c r="BD923" i="3"/>
  <c r="BF923" i="3"/>
  <c r="BH923" i="3"/>
  <c r="M923" i="3"/>
  <c r="O923" i="3"/>
  <c r="Q923" i="3"/>
  <c r="S923" i="3"/>
  <c r="U923" i="3"/>
  <c r="W923" i="3"/>
  <c r="Y923" i="3"/>
  <c r="AA923" i="3"/>
  <c r="AC923" i="3"/>
  <c r="AE923" i="3"/>
  <c r="AG923" i="3"/>
  <c r="AI923" i="3"/>
  <c r="AK923" i="3"/>
  <c r="AM923" i="3"/>
  <c r="AO923" i="3"/>
  <c r="AQ923" i="3"/>
  <c r="AS923" i="3"/>
  <c r="AU923" i="3"/>
  <c r="AW923" i="3"/>
  <c r="AY923" i="3"/>
  <c r="BA923" i="3"/>
  <c r="BC923" i="3"/>
  <c r="BE923" i="3"/>
  <c r="BG923" i="3"/>
  <c r="BI923" i="3"/>
  <c r="M922" i="3"/>
  <c r="O922" i="3"/>
  <c r="Q922" i="3"/>
  <c r="S922" i="3"/>
  <c r="U922" i="3"/>
  <c r="W922" i="3"/>
  <c r="Y922" i="3"/>
  <c r="AA922" i="3"/>
  <c r="AC922" i="3"/>
  <c r="AE922" i="3"/>
  <c r="AG922" i="3"/>
  <c r="AI922" i="3"/>
  <c r="AK922" i="3"/>
  <c r="AM922" i="3"/>
  <c r="AO922" i="3"/>
  <c r="AQ922" i="3"/>
  <c r="AS922" i="3"/>
  <c r="AU922" i="3"/>
  <c r="AW922" i="3"/>
  <c r="AY922" i="3"/>
  <c r="BA922" i="3"/>
  <c r="BC922" i="3"/>
  <c r="BE922" i="3"/>
  <c r="BG922" i="3"/>
  <c r="BI922" i="3"/>
  <c r="N922" i="3"/>
  <c r="P922" i="3"/>
  <c r="R922" i="3"/>
  <c r="T922" i="3"/>
  <c r="V922" i="3"/>
  <c r="X922" i="3"/>
  <c r="Z922" i="3"/>
  <c r="AB922" i="3"/>
  <c r="AD922" i="3"/>
  <c r="AF922" i="3"/>
  <c r="AH922" i="3"/>
  <c r="AJ922" i="3"/>
  <c r="AL922" i="3"/>
  <c r="AN922" i="3"/>
  <c r="AP922" i="3"/>
  <c r="AR922" i="3"/>
  <c r="AT922" i="3"/>
  <c r="AV922" i="3"/>
  <c r="AX922" i="3"/>
  <c r="AZ922" i="3"/>
  <c r="BB922" i="3"/>
  <c r="BD922" i="3"/>
  <c r="BF922" i="3"/>
  <c r="BH922" i="3"/>
  <c r="N921" i="3"/>
  <c r="P921" i="3"/>
  <c r="R921" i="3"/>
  <c r="T921" i="3"/>
  <c r="V921" i="3"/>
  <c r="X921" i="3"/>
  <c r="Z921" i="3"/>
  <c r="AB921" i="3"/>
  <c r="AD921" i="3"/>
  <c r="AF921" i="3"/>
  <c r="AH921" i="3"/>
  <c r="AJ921" i="3"/>
  <c r="AL921" i="3"/>
  <c r="AN921" i="3"/>
  <c r="AP921" i="3"/>
  <c r="AR921" i="3"/>
  <c r="AT921" i="3"/>
  <c r="AV921" i="3"/>
  <c r="AX921" i="3"/>
  <c r="AZ921" i="3"/>
  <c r="BB921" i="3"/>
  <c r="BD921" i="3"/>
  <c r="BF921" i="3"/>
  <c r="BH921" i="3"/>
  <c r="M921" i="3"/>
  <c r="O921" i="3"/>
  <c r="Q921" i="3"/>
  <c r="S921" i="3"/>
  <c r="U921" i="3"/>
  <c r="W921" i="3"/>
  <c r="Y921" i="3"/>
  <c r="AA921" i="3"/>
  <c r="AC921" i="3"/>
  <c r="AE921" i="3"/>
  <c r="AG921" i="3"/>
  <c r="AI921" i="3"/>
  <c r="AK921" i="3"/>
  <c r="AM921" i="3"/>
  <c r="AO921" i="3"/>
  <c r="AQ921" i="3"/>
  <c r="AS921" i="3"/>
  <c r="AU921" i="3"/>
  <c r="AW921" i="3"/>
  <c r="AY921" i="3"/>
  <c r="BA921" i="3"/>
  <c r="BC921" i="3"/>
  <c r="BE921" i="3"/>
  <c r="BG921" i="3"/>
  <c r="BI921" i="3"/>
  <c r="P920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N915" i="3"/>
  <c r="R915" i="3"/>
  <c r="V915" i="3"/>
  <c r="Z915" i="3"/>
  <c r="AD915" i="3"/>
  <c r="AH915" i="3"/>
  <c r="AL915" i="3"/>
  <c r="AP915" i="3"/>
  <c r="AT915" i="3"/>
  <c r="AX915" i="3"/>
  <c r="BB915" i="3"/>
  <c r="BF915" i="3"/>
  <c r="N914" i="3"/>
  <c r="R914" i="3"/>
  <c r="V914" i="3"/>
  <c r="Z914" i="3"/>
  <c r="AD914" i="3"/>
  <c r="AH914" i="3"/>
  <c r="AL914" i="3"/>
  <c r="AP914" i="3"/>
  <c r="AT914" i="3"/>
  <c r="AX914" i="3"/>
  <c r="BB914" i="3"/>
  <c r="BF914" i="3"/>
  <c r="N913" i="3"/>
  <c r="R913" i="3"/>
  <c r="V913" i="3"/>
  <c r="Z913" i="3"/>
  <c r="AD913" i="3"/>
  <c r="AH913" i="3"/>
  <c r="AL913" i="3"/>
  <c r="AP913" i="3"/>
  <c r="AT913" i="3"/>
  <c r="AX913" i="3"/>
  <c r="BB913" i="3"/>
  <c r="BF913" i="3"/>
  <c r="N912" i="3"/>
  <c r="R912" i="3"/>
  <c r="V912" i="3"/>
  <c r="Z912" i="3"/>
  <c r="AD912" i="3"/>
  <c r="AH912" i="3"/>
  <c r="AL912" i="3"/>
  <c r="AP912" i="3"/>
  <c r="AT912" i="3"/>
  <c r="AX912" i="3"/>
  <c r="BB912" i="3"/>
  <c r="BF912" i="3"/>
  <c r="N910" i="3"/>
  <c r="R910" i="3"/>
  <c r="V910" i="3"/>
  <c r="Z910" i="3"/>
  <c r="AD910" i="3"/>
  <c r="AH910" i="3"/>
  <c r="AL910" i="3"/>
  <c r="AP910" i="3"/>
  <c r="AT910" i="3"/>
  <c r="AX910" i="3"/>
  <c r="BB910" i="3"/>
  <c r="BF910" i="3"/>
  <c r="P909" i="3"/>
  <c r="N907" i="3"/>
  <c r="R907" i="3"/>
  <c r="Z907" i="3"/>
  <c r="AH907" i="3"/>
  <c r="AP907" i="3"/>
  <c r="AX907" i="3"/>
  <c r="V907" i="3"/>
  <c r="AD907" i="3"/>
  <c r="AL907" i="3"/>
  <c r="AT907" i="3"/>
  <c r="BB907" i="3"/>
  <c r="BF907" i="3"/>
  <c r="N906" i="3"/>
  <c r="R906" i="3"/>
  <c r="V906" i="3"/>
  <c r="Z906" i="3"/>
  <c r="AD906" i="3"/>
  <c r="AH906" i="3"/>
  <c r="AL906" i="3"/>
  <c r="AP906" i="3"/>
  <c r="AT906" i="3"/>
  <c r="AX906" i="3"/>
  <c r="BB906" i="3"/>
  <c r="BF906" i="3"/>
  <c r="N905" i="3"/>
  <c r="R905" i="3"/>
  <c r="V905" i="3"/>
  <c r="Z905" i="3"/>
  <c r="AD905" i="3"/>
  <c r="AL905" i="3"/>
  <c r="AP905" i="3"/>
  <c r="AX905" i="3"/>
  <c r="BF905" i="3"/>
  <c r="AH905" i="3"/>
  <c r="AT905" i="3"/>
  <c r="BB905" i="3"/>
  <c r="M934" i="3"/>
  <c r="O934" i="3"/>
  <c r="Q934" i="3"/>
  <c r="S934" i="3"/>
  <c r="U934" i="3"/>
  <c r="W934" i="3"/>
  <c r="Y934" i="3"/>
  <c r="AA934" i="3"/>
  <c r="AC934" i="3"/>
  <c r="AE934" i="3"/>
  <c r="AG934" i="3"/>
  <c r="AI934" i="3"/>
  <c r="AK934" i="3"/>
  <c r="AM934" i="3"/>
  <c r="AO934" i="3"/>
  <c r="AQ934" i="3"/>
  <c r="AS934" i="3"/>
  <c r="AU934" i="3"/>
  <c r="AW934" i="3"/>
  <c r="AY934" i="3"/>
  <c r="BA934" i="3"/>
  <c r="BC934" i="3"/>
  <c r="BE934" i="3"/>
  <c r="BG934" i="3"/>
  <c r="BI934" i="3"/>
  <c r="N934" i="3"/>
  <c r="P934" i="3"/>
  <c r="R934" i="3"/>
  <c r="T934" i="3"/>
  <c r="V934" i="3"/>
  <c r="X934" i="3"/>
  <c r="Z934" i="3"/>
  <c r="AB934" i="3"/>
  <c r="AD934" i="3"/>
  <c r="AF934" i="3"/>
  <c r="AH934" i="3"/>
  <c r="AJ934" i="3"/>
  <c r="AL934" i="3"/>
  <c r="AN934" i="3"/>
  <c r="AP934" i="3"/>
  <c r="AR934" i="3"/>
  <c r="AT934" i="3"/>
  <c r="AV934" i="3"/>
  <c r="AX934" i="3"/>
  <c r="AZ934" i="3"/>
  <c r="BB934" i="3"/>
  <c r="BD934" i="3"/>
  <c r="BF934" i="3"/>
  <c r="BH934" i="3"/>
  <c r="N933" i="3"/>
  <c r="P933" i="3"/>
  <c r="R933" i="3"/>
  <c r="T933" i="3"/>
  <c r="V933" i="3"/>
  <c r="X933" i="3"/>
  <c r="Z933" i="3"/>
  <c r="AB933" i="3"/>
  <c r="AD933" i="3"/>
  <c r="AF933" i="3"/>
  <c r="AH933" i="3"/>
  <c r="AJ933" i="3"/>
  <c r="AL933" i="3"/>
  <c r="AN933" i="3"/>
  <c r="AP933" i="3"/>
  <c r="AR933" i="3"/>
  <c r="AT933" i="3"/>
  <c r="AV933" i="3"/>
  <c r="AX933" i="3"/>
  <c r="AZ933" i="3"/>
  <c r="BB933" i="3"/>
  <c r="BD933" i="3"/>
  <c r="BF933" i="3"/>
  <c r="BH933" i="3"/>
  <c r="M933" i="3"/>
  <c r="O933" i="3"/>
  <c r="Q933" i="3"/>
  <c r="S933" i="3"/>
  <c r="U933" i="3"/>
  <c r="W933" i="3"/>
  <c r="Y933" i="3"/>
  <c r="AA933" i="3"/>
  <c r="AC933" i="3"/>
  <c r="AE933" i="3"/>
  <c r="AG933" i="3"/>
  <c r="AI933" i="3"/>
  <c r="AK933" i="3"/>
  <c r="AM933" i="3"/>
  <c r="AO933" i="3"/>
  <c r="AQ933" i="3"/>
  <c r="AS933" i="3"/>
  <c r="AU933" i="3"/>
  <c r="AW933" i="3"/>
  <c r="AY933" i="3"/>
  <c r="BA933" i="3"/>
  <c r="BC933" i="3"/>
  <c r="BE933" i="3"/>
  <c r="BG933" i="3"/>
  <c r="BI933" i="3"/>
  <c r="M932" i="3"/>
  <c r="O932" i="3"/>
  <c r="Q932" i="3"/>
  <c r="S932" i="3"/>
  <c r="U932" i="3"/>
  <c r="W932" i="3"/>
  <c r="Y932" i="3"/>
  <c r="AA932" i="3"/>
  <c r="AC932" i="3"/>
  <c r="AE932" i="3"/>
  <c r="AG932" i="3"/>
  <c r="AI932" i="3"/>
  <c r="AK932" i="3"/>
  <c r="AM932" i="3"/>
  <c r="AO932" i="3"/>
  <c r="AQ932" i="3"/>
  <c r="AS932" i="3"/>
  <c r="AU932" i="3"/>
  <c r="AW932" i="3"/>
  <c r="AY932" i="3"/>
  <c r="BA932" i="3"/>
  <c r="BC932" i="3"/>
  <c r="BE932" i="3"/>
  <c r="BG932" i="3"/>
  <c r="BI932" i="3"/>
  <c r="N932" i="3"/>
  <c r="P932" i="3"/>
  <c r="R932" i="3"/>
  <c r="T932" i="3"/>
  <c r="V932" i="3"/>
  <c r="X932" i="3"/>
  <c r="Z932" i="3"/>
  <c r="AB932" i="3"/>
  <c r="AD932" i="3"/>
  <c r="AF932" i="3"/>
  <c r="AH932" i="3"/>
  <c r="AJ932" i="3"/>
  <c r="AL932" i="3"/>
  <c r="AN932" i="3"/>
  <c r="AP932" i="3"/>
  <c r="AR932" i="3"/>
  <c r="AT932" i="3"/>
  <c r="AV932" i="3"/>
  <c r="AX932" i="3"/>
  <c r="AZ932" i="3"/>
  <c r="BB932" i="3"/>
  <c r="BD932" i="3"/>
  <c r="BF932" i="3"/>
  <c r="BH932" i="3"/>
  <c r="M931" i="3"/>
  <c r="O931" i="3"/>
  <c r="Q931" i="3"/>
  <c r="S931" i="3"/>
  <c r="U931" i="3"/>
  <c r="W931" i="3"/>
  <c r="Y931" i="3"/>
  <c r="AA931" i="3"/>
  <c r="AC931" i="3"/>
  <c r="AE931" i="3"/>
  <c r="AG931" i="3"/>
  <c r="AI931" i="3"/>
  <c r="AK931" i="3"/>
  <c r="AM931" i="3"/>
  <c r="AO931" i="3"/>
  <c r="AQ931" i="3"/>
  <c r="AS931" i="3"/>
  <c r="AU931" i="3"/>
  <c r="AW931" i="3"/>
  <c r="AY931" i="3"/>
  <c r="BA931" i="3"/>
  <c r="BC931" i="3"/>
  <c r="BE931" i="3"/>
  <c r="BG931" i="3"/>
  <c r="BI931" i="3"/>
  <c r="N931" i="3"/>
  <c r="P931" i="3"/>
  <c r="R931" i="3"/>
  <c r="T931" i="3"/>
  <c r="V931" i="3"/>
  <c r="X931" i="3"/>
  <c r="Z931" i="3"/>
  <c r="AB931" i="3"/>
  <c r="AD931" i="3"/>
  <c r="AF931" i="3"/>
  <c r="AH931" i="3"/>
  <c r="AJ931" i="3"/>
  <c r="AL931" i="3"/>
  <c r="AN931" i="3"/>
  <c r="AP931" i="3"/>
  <c r="AR931" i="3"/>
  <c r="AT931" i="3"/>
  <c r="AV931" i="3"/>
  <c r="AX931" i="3"/>
  <c r="AZ931" i="3"/>
  <c r="BB931" i="3"/>
  <c r="BD931" i="3"/>
  <c r="BF931" i="3"/>
  <c r="BH931" i="3"/>
  <c r="M930" i="3"/>
  <c r="O930" i="3"/>
  <c r="Q930" i="3"/>
  <c r="S930" i="3"/>
  <c r="U930" i="3"/>
  <c r="W930" i="3"/>
  <c r="Y930" i="3"/>
  <c r="AA930" i="3"/>
  <c r="AC930" i="3"/>
  <c r="AE930" i="3"/>
  <c r="AG930" i="3"/>
  <c r="AI930" i="3"/>
  <c r="AK930" i="3"/>
  <c r="AM930" i="3"/>
  <c r="AO930" i="3"/>
  <c r="AQ930" i="3"/>
  <c r="AS930" i="3"/>
  <c r="AU930" i="3"/>
  <c r="AW930" i="3"/>
  <c r="AY930" i="3"/>
  <c r="BA930" i="3"/>
  <c r="BC930" i="3"/>
  <c r="BE930" i="3"/>
  <c r="BG930" i="3"/>
  <c r="BI930" i="3"/>
  <c r="N930" i="3"/>
  <c r="P930" i="3"/>
  <c r="R930" i="3"/>
  <c r="T930" i="3"/>
  <c r="V930" i="3"/>
  <c r="X930" i="3"/>
  <c r="Z930" i="3"/>
  <c r="AB930" i="3"/>
  <c r="AD930" i="3"/>
  <c r="AF930" i="3"/>
  <c r="AH930" i="3"/>
  <c r="AJ930" i="3"/>
  <c r="AL930" i="3"/>
  <c r="AN930" i="3"/>
  <c r="AP930" i="3"/>
  <c r="AR930" i="3"/>
  <c r="AT930" i="3"/>
  <c r="AV930" i="3"/>
  <c r="AX930" i="3"/>
  <c r="AZ930" i="3"/>
  <c r="BB930" i="3"/>
  <c r="BD930" i="3"/>
  <c r="BF930" i="3"/>
  <c r="BH930" i="3"/>
  <c r="M929" i="3"/>
  <c r="O929" i="3"/>
  <c r="Q929" i="3"/>
  <c r="S929" i="3"/>
  <c r="U929" i="3"/>
  <c r="W929" i="3"/>
  <c r="Y929" i="3"/>
  <c r="AA929" i="3"/>
  <c r="AC929" i="3"/>
  <c r="AE929" i="3"/>
  <c r="AG929" i="3"/>
  <c r="AI929" i="3"/>
  <c r="AK929" i="3"/>
  <c r="AM929" i="3"/>
  <c r="AO929" i="3"/>
  <c r="AQ929" i="3"/>
  <c r="AS929" i="3"/>
  <c r="AU929" i="3"/>
  <c r="AW929" i="3"/>
  <c r="AY929" i="3"/>
  <c r="BA929" i="3"/>
  <c r="BC929" i="3"/>
  <c r="BE929" i="3"/>
  <c r="BG929" i="3"/>
  <c r="BI929" i="3"/>
  <c r="N929" i="3"/>
  <c r="P929" i="3"/>
  <c r="R929" i="3"/>
  <c r="T929" i="3"/>
  <c r="V929" i="3"/>
  <c r="X929" i="3"/>
  <c r="Z929" i="3"/>
  <c r="AB929" i="3"/>
  <c r="AD929" i="3"/>
  <c r="AF929" i="3"/>
  <c r="AH929" i="3"/>
  <c r="AJ929" i="3"/>
  <c r="AL929" i="3"/>
  <c r="AN929" i="3"/>
  <c r="AP929" i="3"/>
  <c r="AR929" i="3"/>
  <c r="AT929" i="3"/>
  <c r="AV929" i="3"/>
  <c r="AX929" i="3"/>
  <c r="AZ929" i="3"/>
  <c r="BB929" i="3"/>
  <c r="BD929" i="3"/>
  <c r="BF929" i="3"/>
  <c r="BH929" i="3"/>
  <c r="N928" i="3"/>
  <c r="P928" i="3"/>
  <c r="R928" i="3"/>
  <c r="T928" i="3"/>
  <c r="V928" i="3"/>
  <c r="X928" i="3"/>
  <c r="Z928" i="3"/>
  <c r="AB928" i="3"/>
  <c r="AD928" i="3"/>
  <c r="AF928" i="3"/>
  <c r="AH928" i="3"/>
  <c r="AJ928" i="3"/>
  <c r="AL928" i="3"/>
  <c r="AN928" i="3"/>
  <c r="AP928" i="3"/>
  <c r="AR928" i="3"/>
  <c r="AT928" i="3"/>
  <c r="AV928" i="3"/>
  <c r="AX928" i="3"/>
  <c r="AZ928" i="3"/>
  <c r="BB928" i="3"/>
  <c r="BD928" i="3"/>
  <c r="BF928" i="3"/>
  <c r="BH928" i="3"/>
  <c r="M928" i="3"/>
  <c r="O928" i="3"/>
  <c r="Q928" i="3"/>
  <c r="S928" i="3"/>
  <c r="U928" i="3"/>
  <c r="W928" i="3"/>
  <c r="Y928" i="3"/>
  <c r="AA928" i="3"/>
  <c r="AC928" i="3"/>
  <c r="AE928" i="3"/>
  <c r="AG928" i="3"/>
  <c r="AI928" i="3"/>
  <c r="AK928" i="3"/>
  <c r="AM928" i="3"/>
  <c r="AO928" i="3"/>
  <c r="AQ928" i="3"/>
  <c r="AS928" i="3"/>
  <c r="AU928" i="3"/>
  <c r="AW928" i="3"/>
  <c r="AY928" i="3"/>
  <c r="BA928" i="3"/>
  <c r="BC928" i="3"/>
  <c r="BE928" i="3"/>
  <c r="BG928" i="3"/>
  <c r="BI928" i="3"/>
  <c r="N927" i="3"/>
  <c r="P927" i="3"/>
  <c r="R927" i="3"/>
  <c r="T927" i="3"/>
  <c r="V927" i="3"/>
  <c r="X927" i="3"/>
  <c r="Z927" i="3"/>
  <c r="AB927" i="3"/>
  <c r="AD927" i="3"/>
  <c r="AF927" i="3"/>
  <c r="AH927" i="3"/>
  <c r="AL927" i="3"/>
  <c r="AN927" i="3"/>
  <c r="AR927" i="3"/>
  <c r="AV927" i="3"/>
  <c r="AZ927" i="3"/>
  <c r="BD927" i="3"/>
  <c r="BH927" i="3"/>
  <c r="M927" i="3"/>
  <c r="O927" i="3"/>
  <c r="Q927" i="3"/>
  <c r="S927" i="3"/>
  <c r="U927" i="3"/>
  <c r="W927" i="3"/>
  <c r="Y927" i="3"/>
  <c r="AA927" i="3"/>
  <c r="AC927" i="3"/>
  <c r="AE927" i="3"/>
  <c r="AG927" i="3"/>
  <c r="AI927" i="3"/>
  <c r="AK927" i="3"/>
  <c r="AM927" i="3"/>
  <c r="AO927" i="3"/>
  <c r="AQ927" i="3"/>
  <c r="AS927" i="3"/>
  <c r="AU927" i="3"/>
  <c r="AW927" i="3"/>
  <c r="AY927" i="3"/>
  <c r="BA927" i="3"/>
  <c r="BC927" i="3"/>
  <c r="BE927" i="3"/>
  <c r="BG927" i="3"/>
  <c r="BI927" i="3"/>
  <c r="AJ927" i="3"/>
  <c r="AP927" i="3"/>
  <c r="AT927" i="3"/>
  <c r="AX927" i="3"/>
  <c r="BB927" i="3"/>
  <c r="BF927" i="3"/>
  <c r="M926" i="3"/>
  <c r="O926" i="3"/>
  <c r="Q926" i="3"/>
  <c r="S926" i="3"/>
  <c r="U926" i="3"/>
  <c r="W926" i="3"/>
  <c r="Y926" i="3"/>
  <c r="AA926" i="3"/>
  <c r="AC926" i="3"/>
  <c r="AE926" i="3"/>
  <c r="AG926" i="3"/>
  <c r="AI926" i="3"/>
  <c r="AK926" i="3"/>
  <c r="AM926" i="3"/>
  <c r="AO926" i="3"/>
  <c r="AQ926" i="3"/>
  <c r="AS926" i="3"/>
  <c r="AU926" i="3"/>
  <c r="AW926" i="3"/>
  <c r="AY926" i="3"/>
  <c r="BA926" i="3"/>
  <c r="BC926" i="3"/>
  <c r="BE926" i="3"/>
  <c r="BG926" i="3"/>
  <c r="BI926" i="3"/>
  <c r="N926" i="3"/>
  <c r="P926" i="3"/>
  <c r="R926" i="3"/>
  <c r="T926" i="3"/>
  <c r="V926" i="3"/>
  <c r="X926" i="3"/>
  <c r="Z926" i="3"/>
  <c r="AB926" i="3"/>
  <c r="AD926" i="3"/>
  <c r="AF926" i="3"/>
  <c r="AH926" i="3"/>
  <c r="AJ926" i="3"/>
  <c r="AL926" i="3"/>
  <c r="AN926" i="3"/>
  <c r="AP926" i="3"/>
  <c r="AR926" i="3"/>
  <c r="AT926" i="3"/>
  <c r="AV926" i="3"/>
  <c r="AX926" i="3"/>
  <c r="AZ926" i="3"/>
  <c r="BB926" i="3"/>
  <c r="BD926" i="3"/>
  <c r="BF926" i="3"/>
  <c r="BH926" i="3"/>
  <c r="N925" i="3"/>
  <c r="P925" i="3"/>
  <c r="R925" i="3"/>
  <c r="T925" i="3"/>
  <c r="V925" i="3"/>
  <c r="X925" i="3"/>
  <c r="Z925" i="3"/>
  <c r="AB925" i="3"/>
  <c r="AD925" i="3"/>
  <c r="AF925" i="3"/>
  <c r="AH925" i="3"/>
  <c r="AJ925" i="3"/>
  <c r="AL925" i="3"/>
  <c r="AN925" i="3"/>
  <c r="AP925" i="3"/>
  <c r="AR925" i="3"/>
  <c r="AT925" i="3"/>
  <c r="AV925" i="3"/>
  <c r="AX925" i="3"/>
  <c r="AZ925" i="3"/>
  <c r="BB925" i="3"/>
  <c r="BD925" i="3"/>
  <c r="BF925" i="3"/>
  <c r="BH925" i="3"/>
  <c r="M925" i="3"/>
  <c r="O925" i="3"/>
  <c r="Q925" i="3"/>
  <c r="S925" i="3"/>
  <c r="U925" i="3"/>
  <c r="W925" i="3"/>
  <c r="Y925" i="3"/>
  <c r="AA925" i="3"/>
  <c r="AC925" i="3"/>
  <c r="AE925" i="3"/>
  <c r="AG925" i="3"/>
  <c r="AI925" i="3"/>
  <c r="AK925" i="3"/>
  <c r="AM925" i="3"/>
  <c r="AO925" i="3"/>
  <c r="AQ925" i="3"/>
  <c r="AS925" i="3"/>
  <c r="AU925" i="3"/>
  <c r="AW925" i="3"/>
  <c r="AY925" i="3"/>
  <c r="BA925" i="3"/>
  <c r="BC925" i="3"/>
  <c r="BE925" i="3"/>
  <c r="BG925" i="3"/>
  <c r="BI925" i="3"/>
  <c r="M919" i="3"/>
  <c r="O919" i="3"/>
  <c r="Q919" i="3"/>
  <c r="S919" i="3"/>
  <c r="U919" i="3"/>
  <c r="W919" i="3"/>
  <c r="Y919" i="3"/>
  <c r="AA919" i="3"/>
  <c r="AC919" i="3"/>
  <c r="AE919" i="3"/>
  <c r="AG919" i="3"/>
  <c r="AI919" i="3"/>
  <c r="AK919" i="3"/>
  <c r="AM919" i="3"/>
  <c r="AO919" i="3"/>
  <c r="AQ919" i="3"/>
  <c r="AS919" i="3"/>
  <c r="AU919" i="3"/>
  <c r="AW919" i="3"/>
  <c r="AY919" i="3"/>
  <c r="BA919" i="3"/>
  <c r="BC919" i="3"/>
  <c r="BE919" i="3"/>
  <c r="BG919" i="3"/>
  <c r="BI919" i="3"/>
  <c r="M918" i="3"/>
  <c r="O918" i="3"/>
  <c r="Q918" i="3"/>
  <c r="S918" i="3"/>
  <c r="U918" i="3"/>
  <c r="W918" i="3"/>
  <c r="Y918" i="3"/>
  <c r="AA918" i="3"/>
  <c r="AC918" i="3"/>
  <c r="AE918" i="3"/>
  <c r="AG918" i="3"/>
  <c r="AI918" i="3"/>
  <c r="AK918" i="3"/>
  <c r="AM918" i="3"/>
  <c r="AO918" i="3"/>
  <c r="AQ918" i="3"/>
  <c r="AS918" i="3"/>
  <c r="AU918" i="3"/>
  <c r="AW918" i="3"/>
  <c r="AY918" i="3"/>
  <c r="BA918" i="3"/>
  <c r="BC918" i="3"/>
  <c r="BE918" i="3"/>
  <c r="BG918" i="3"/>
  <c r="BI918" i="3"/>
  <c r="M916" i="3"/>
  <c r="O916" i="3"/>
  <c r="Q916" i="3"/>
  <c r="S916" i="3"/>
  <c r="U916" i="3"/>
  <c r="W916" i="3"/>
  <c r="Y916" i="3"/>
  <c r="AA916" i="3"/>
  <c r="AC916" i="3"/>
  <c r="AE916" i="3"/>
  <c r="AG916" i="3"/>
  <c r="AI916" i="3"/>
  <c r="AK916" i="3"/>
  <c r="AM916" i="3"/>
  <c r="AO916" i="3"/>
  <c r="AQ916" i="3"/>
  <c r="AS916" i="3"/>
  <c r="AU916" i="3"/>
  <c r="AW916" i="3"/>
  <c r="AY916" i="3"/>
  <c r="BA916" i="3"/>
  <c r="BC916" i="3"/>
  <c r="BE916" i="3"/>
  <c r="BG916" i="3"/>
  <c r="BI916" i="3"/>
  <c r="M911" i="3"/>
  <c r="O911" i="3"/>
  <c r="Q911" i="3"/>
  <c r="S911" i="3"/>
  <c r="U911" i="3"/>
  <c r="W911" i="3"/>
  <c r="Y911" i="3"/>
  <c r="AA911" i="3"/>
  <c r="AC911" i="3"/>
  <c r="AE911" i="3"/>
  <c r="AG911" i="3"/>
  <c r="AI911" i="3"/>
  <c r="AK911" i="3"/>
  <c r="AM911" i="3"/>
  <c r="AO911" i="3"/>
  <c r="AQ911" i="3"/>
  <c r="AS911" i="3"/>
  <c r="AU911" i="3"/>
  <c r="AW911" i="3"/>
  <c r="AY911" i="3"/>
  <c r="BA911" i="3"/>
  <c r="BC911" i="3"/>
  <c r="BE911" i="3"/>
  <c r="BG911" i="3"/>
  <c r="BI911" i="3"/>
  <c r="M910" i="3"/>
  <c r="O910" i="3"/>
  <c r="Q910" i="3"/>
  <c r="S910" i="3"/>
  <c r="U910" i="3"/>
  <c r="W910" i="3"/>
  <c r="Y910" i="3"/>
  <c r="AA910" i="3"/>
  <c r="AC910" i="3"/>
  <c r="AE910" i="3"/>
  <c r="AG910" i="3"/>
  <c r="AI910" i="3"/>
  <c r="AK910" i="3"/>
  <c r="AM910" i="3"/>
  <c r="AO910" i="3"/>
  <c r="AQ910" i="3"/>
  <c r="AS910" i="3"/>
  <c r="AU910" i="3"/>
  <c r="AW910" i="3"/>
  <c r="AY910" i="3"/>
  <c r="BA910" i="3"/>
  <c r="BC910" i="3"/>
  <c r="BE910" i="3"/>
  <c r="BG910" i="3"/>
  <c r="BI910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M905" i="3"/>
  <c r="O905" i="3"/>
  <c r="Q905" i="3"/>
  <c r="S905" i="3"/>
  <c r="U905" i="3"/>
  <c r="W905" i="3"/>
  <c r="Y905" i="3"/>
  <c r="AA905" i="3"/>
  <c r="AC905" i="3"/>
  <c r="AE905" i="3"/>
  <c r="AG905" i="3"/>
  <c r="AI905" i="3"/>
  <c r="AK905" i="3"/>
  <c r="AM905" i="3"/>
  <c r="AO905" i="3"/>
  <c r="AQ905" i="3"/>
  <c r="AS905" i="3"/>
  <c r="AU905" i="3"/>
  <c r="AW905" i="3"/>
  <c r="AY905" i="3"/>
  <c r="BA905" i="3"/>
  <c r="BC905" i="3"/>
  <c r="BE905" i="3"/>
  <c r="BG905" i="3"/>
  <c r="BI905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O900" i="3"/>
  <c r="Q900" i="3"/>
  <c r="S900" i="3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M897" i="3"/>
  <c r="O897" i="3"/>
  <c r="Q897" i="3"/>
  <c r="S897" i="3"/>
  <c r="U897" i="3"/>
  <c r="W897" i="3"/>
  <c r="Y897" i="3"/>
  <c r="AA897" i="3"/>
  <c r="AC897" i="3"/>
  <c r="AE897" i="3"/>
  <c r="AG897" i="3"/>
  <c r="AI897" i="3"/>
  <c r="AK897" i="3"/>
  <c r="AM897" i="3"/>
  <c r="AO897" i="3"/>
  <c r="AQ897" i="3"/>
  <c r="AS897" i="3"/>
  <c r="AU897" i="3"/>
  <c r="AW897" i="3"/>
  <c r="AY897" i="3"/>
  <c r="BA897" i="3"/>
  <c r="BC897" i="3"/>
  <c r="BE897" i="3"/>
  <c r="BG897" i="3"/>
  <c r="BI897" i="3"/>
  <c r="BH920" i="3"/>
  <c r="BD920" i="3"/>
  <c r="AZ920" i="3"/>
  <c r="AV920" i="3"/>
  <c r="AR920" i="3"/>
  <c r="AN920" i="3"/>
  <c r="AJ920" i="3"/>
  <c r="AF920" i="3"/>
  <c r="AB920" i="3"/>
  <c r="X920" i="3"/>
  <c r="T920" i="3"/>
  <c r="BH919" i="3"/>
  <c r="BD919" i="3"/>
  <c r="AZ919" i="3"/>
  <c r="AV919" i="3"/>
  <c r="AR919" i="3"/>
  <c r="AN919" i="3"/>
  <c r="AJ919" i="3"/>
  <c r="AF919" i="3"/>
  <c r="AB919" i="3"/>
  <c r="X919" i="3"/>
  <c r="T919" i="3"/>
  <c r="P919" i="3"/>
  <c r="BH918" i="3"/>
  <c r="BD918" i="3"/>
  <c r="AZ918" i="3"/>
  <c r="AV918" i="3"/>
  <c r="AR918" i="3"/>
  <c r="AN918" i="3"/>
  <c r="AJ918" i="3"/>
  <c r="AF918" i="3"/>
  <c r="AB918" i="3"/>
  <c r="X918" i="3"/>
  <c r="T918" i="3"/>
  <c r="P918" i="3"/>
  <c r="BH917" i="3"/>
  <c r="BD917" i="3"/>
  <c r="AZ917" i="3"/>
  <c r="AV917" i="3"/>
  <c r="AR917" i="3"/>
  <c r="AN917" i="3"/>
  <c r="AJ917" i="3"/>
  <c r="AF917" i="3"/>
  <c r="AB917" i="3"/>
  <c r="X917" i="3"/>
  <c r="T917" i="3"/>
  <c r="BH916" i="3"/>
  <c r="BD916" i="3"/>
  <c r="AZ916" i="3"/>
  <c r="AV916" i="3"/>
  <c r="AR916" i="3"/>
  <c r="AN916" i="3"/>
  <c r="AJ916" i="3"/>
  <c r="AF916" i="3"/>
  <c r="AB916" i="3"/>
  <c r="X916" i="3"/>
  <c r="T916" i="3"/>
  <c r="P916" i="3"/>
  <c r="BH915" i="3"/>
  <c r="BD915" i="3"/>
  <c r="AZ915" i="3"/>
  <c r="AV915" i="3"/>
  <c r="AR915" i="3"/>
  <c r="AN915" i="3"/>
  <c r="AJ915" i="3"/>
  <c r="AF915" i="3"/>
  <c r="AB915" i="3"/>
  <c r="X915" i="3"/>
  <c r="T915" i="3"/>
  <c r="BH914" i="3"/>
  <c r="BD914" i="3"/>
  <c r="AZ914" i="3"/>
  <c r="AV914" i="3"/>
  <c r="AR914" i="3"/>
  <c r="AN914" i="3"/>
  <c r="AJ914" i="3"/>
  <c r="AF914" i="3"/>
  <c r="AB914" i="3"/>
  <c r="X914" i="3"/>
  <c r="T914" i="3"/>
  <c r="BH913" i="3"/>
  <c r="BD913" i="3"/>
  <c r="AZ913" i="3"/>
  <c r="AV913" i="3"/>
  <c r="AR913" i="3"/>
  <c r="AN913" i="3"/>
  <c r="AJ913" i="3"/>
  <c r="AF913" i="3"/>
  <c r="AB913" i="3"/>
  <c r="X913" i="3"/>
  <c r="T913" i="3"/>
  <c r="BH912" i="3"/>
  <c r="BD912" i="3"/>
  <c r="AZ912" i="3"/>
  <c r="AV912" i="3"/>
  <c r="AR912" i="3"/>
  <c r="AN912" i="3"/>
  <c r="AJ912" i="3"/>
  <c r="AF912" i="3"/>
  <c r="AB912" i="3"/>
  <c r="X912" i="3"/>
  <c r="T912" i="3"/>
  <c r="BH911" i="3"/>
  <c r="BD911" i="3"/>
  <c r="AZ911" i="3"/>
  <c r="AV911" i="3"/>
  <c r="AR911" i="3"/>
  <c r="AN911" i="3"/>
  <c r="AJ911" i="3"/>
  <c r="AF911" i="3"/>
  <c r="AB911" i="3"/>
  <c r="X911" i="3"/>
  <c r="T911" i="3"/>
  <c r="P911" i="3"/>
  <c r="BH910" i="3"/>
  <c r="BD910" i="3"/>
  <c r="AZ910" i="3"/>
  <c r="AV910" i="3"/>
  <c r="AR910" i="3"/>
  <c r="AN910" i="3"/>
  <c r="AJ910" i="3"/>
  <c r="AF910" i="3"/>
  <c r="AB910" i="3"/>
  <c r="X910" i="3"/>
  <c r="T910" i="3"/>
  <c r="P910" i="3"/>
  <c r="BH909" i="3"/>
  <c r="BD909" i="3"/>
  <c r="AZ909" i="3"/>
  <c r="AV909" i="3"/>
  <c r="AR909" i="3"/>
  <c r="AN909" i="3"/>
  <c r="AJ909" i="3"/>
  <c r="AF909" i="3"/>
  <c r="AB909" i="3"/>
  <c r="X909" i="3"/>
  <c r="T909" i="3"/>
  <c r="BH908" i="3"/>
  <c r="BD908" i="3"/>
  <c r="AZ908" i="3"/>
  <c r="AV908" i="3"/>
  <c r="AR908" i="3"/>
  <c r="AN908" i="3"/>
  <c r="AJ908" i="3"/>
  <c r="AF908" i="3"/>
  <c r="AB908" i="3"/>
  <c r="X908" i="3"/>
  <c r="T908" i="3"/>
  <c r="P908" i="3"/>
  <c r="BH907" i="3"/>
  <c r="BD907" i="3"/>
  <c r="AZ907" i="3"/>
  <c r="AV907" i="3"/>
  <c r="AR907" i="3"/>
  <c r="AN907" i="3"/>
  <c r="AJ907" i="3"/>
  <c r="AF907" i="3"/>
  <c r="AB907" i="3"/>
  <c r="X907" i="3"/>
  <c r="T907" i="3"/>
  <c r="BH906" i="3"/>
  <c r="BD906" i="3"/>
  <c r="AZ906" i="3"/>
  <c r="AV906" i="3"/>
  <c r="AR906" i="3"/>
  <c r="AN906" i="3"/>
  <c r="AJ906" i="3"/>
  <c r="AF906" i="3"/>
  <c r="AB906" i="3"/>
  <c r="X906" i="3"/>
  <c r="T906" i="3"/>
  <c r="BH905" i="3"/>
  <c r="BD905" i="3"/>
  <c r="AZ905" i="3"/>
  <c r="AV905" i="3"/>
  <c r="AR905" i="3"/>
  <c r="AN905" i="3"/>
  <c r="AJ905" i="3"/>
  <c r="AF905" i="3"/>
  <c r="AB905" i="3"/>
  <c r="X905" i="3"/>
  <c r="T905" i="3"/>
  <c r="P905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H903" i="3"/>
  <c r="BD903" i="3"/>
  <c r="AZ903" i="3"/>
  <c r="AV903" i="3"/>
  <c r="AR903" i="3"/>
  <c r="AN903" i="3"/>
  <c r="AJ903" i="3"/>
  <c r="AF903" i="3"/>
  <c r="AB903" i="3"/>
  <c r="X903" i="3"/>
  <c r="T903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H901" i="3"/>
  <c r="BD901" i="3"/>
  <c r="AZ901" i="3"/>
  <c r="AV901" i="3"/>
  <c r="AR901" i="3"/>
  <c r="AN901" i="3"/>
  <c r="AJ901" i="3"/>
  <c r="AF901" i="3"/>
  <c r="AB901" i="3"/>
  <c r="X901" i="3"/>
  <c r="T901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H899" i="3"/>
  <c r="BD899" i="3"/>
  <c r="AZ899" i="3"/>
  <c r="AV899" i="3"/>
  <c r="AR899" i="3"/>
  <c r="AN899" i="3"/>
  <c r="AJ899" i="3"/>
  <c r="AF899" i="3"/>
  <c r="AB899" i="3"/>
  <c r="X899" i="3"/>
  <c r="T899" i="3"/>
  <c r="BH898" i="3"/>
  <c r="BD898" i="3"/>
  <c r="AZ898" i="3"/>
  <c r="AV898" i="3"/>
  <c r="AR898" i="3"/>
  <c r="AN898" i="3"/>
  <c r="AJ898" i="3"/>
  <c r="AF898" i="3"/>
  <c r="AB898" i="3"/>
  <c r="X898" i="3"/>
  <c r="T898" i="3"/>
  <c r="BH897" i="3"/>
  <c r="BD897" i="3"/>
  <c r="AZ897" i="3"/>
  <c r="AV897" i="3"/>
  <c r="AR897" i="3"/>
  <c r="AN897" i="3"/>
  <c r="AJ897" i="3"/>
  <c r="AF897" i="3"/>
  <c r="AB897" i="3"/>
  <c r="X897" i="3"/>
  <c r="T897" i="3"/>
  <c r="P897" i="3"/>
  <c r="BH896" i="3"/>
  <c r="BD896" i="3"/>
  <c r="AZ896" i="3"/>
  <c r="AV896" i="3"/>
  <c r="AR896" i="3"/>
  <c r="AN896" i="3"/>
  <c r="AJ896" i="3"/>
  <c r="AF896" i="3"/>
  <c r="AB896" i="3"/>
  <c r="X896" i="3"/>
  <c r="T896" i="3"/>
  <c r="BH895" i="3"/>
  <c r="BD895" i="3"/>
  <c r="AZ895" i="3"/>
  <c r="AV895" i="3"/>
  <c r="AR895" i="3"/>
  <c r="AN895" i="3"/>
  <c r="AJ895" i="3"/>
  <c r="AF895" i="3"/>
  <c r="AB895" i="3"/>
  <c r="X895" i="3"/>
  <c r="T895" i="3"/>
  <c r="BH894" i="3"/>
  <c r="BD894" i="3"/>
  <c r="AZ894" i="3"/>
  <c r="AV894" i="3"/>
  <c r="AR894" i="3"/>
  <c r="AN894" i="3"/>
  <c r="AJ894" i="3"/>
  <c r="AF894" i="3"/>
  <c r="AB894" i="3"/>
  <c r="X894" i="3"/>
  <c r="T894" i="3"/>
  <c r="BH893" i="3"/>
  <c r="BD893" i="3"/>
  <c r="AZ893" i="3"/>
  <c r="AV893" i="3"/>
  <c r="AR893" i="3"/>
  <c r="AN893" i="3"/>
  <c r="AJ893" i="3"/>
  <c r="AF893" i="3"/>
  <c r="AB893" i="3"/>
  <c r="X893" i="3"/>
  <c r="T893" i="3"/>
  <c r="BH892" i="3"/>
  <c r="BD892" i="3"/>
  <c r="AZ892" i="3"/>
  <c r="AV892" i="3"/>
  <c r="AR892" i="3"/>
  <c r="AN892" i="3"/>
  <c r="AJ892" i="3"/>
  <c r="AF892" i="3"/>
  <c r="AB892" i="3"/>
  <c r="X892" i="3"/>
  <c r="T892" i="3"/>
  <c r="BH891" i="3"/>
  <c r="BD891" i="3"/>
  <c r="AZ891" i="3"/>
  <c r="AV891" i="3"/>
  <c r="AR891" i="3"/>
  <c r="AN891" i="3"/>
  <c r="AJ891" i="3"/>
  <c r="AF891" i="3"/>
  <c r="AB891" i="3"/>
  <c r="X891" i="3"/>
  <c r="T891" i="3"/>
  <c r="BH890" i="3"/>
  <c r="BD890" i="3"/>
  <c r="AZ890" i="3"/>
  <c r="AV890" i="3"/>
  <c r="AR890" i="3"/>
  <c r="AN890" i="3"/>
  <c r="AJ890" i="3"/>
  <c r="AF890" i="3"/>
  <c r="AB890" i="3"/>
  <c r="X890" i="3"/>
  <c r="T890" i="3"/>
  <c r="BH889" i="3"/>
  <c r="BD889" i="3"/>
  <c r="AZ889" i="3"/>
  <c r="AV889" i="3"/>
  <c r="AR889" i="3"/>
  <c r="AN889" i="3"/>
  <c r="AJ889" i="3"/>
  <c r="AF889" i="3"/>
  <c r="AB889" i="3"/>
  <c r="X889" i="3"/>
  <c r="T889" i="3"/>
  <c r="BH888" i="3"/>
  <c r="BD888" i="3"/>
  <c r="AZ888" i="3"/>
  <c r="AV888" i="3"/>
  <c r="AR888" i="3"/>
  <c r="AN888" i="3"/>
  <c r="AJ888" i="3"/>
  <c r="AF888" i="3"/>
  <c r="AB888" i="3"/>
  <c r="X888" i="3"/>
  <c r="T888" i="3"/>
  <c r="BH887" i="3"/>
  <c r="BD887" i="3"/>
  <c r="AZ887" i="3"/>
  <c r="AV887" i="3"/>
  <c r="AR887" i="3"/>
  <c r="AN887" i="3"/>
  <c r="AJ887" i="3"/>
  <c r="AF887" i="3"/>
  <c r="AB887" i="3"/>
  <c r="X887" i="3"/>
  <c r="T887" i="3"/>
  <c r="BH886" i="3"/>
  <c r="BD886" i="3"/>
  <c r="AZ886" i="3"/>
  <c r="AV886" i="3"/>
  <c r="AR886" i="3"/>
  <c r="AN886" i="3"/>
  <c r="AJ886" i="3"/>
  <c r="AF886" i="3"/>
  <c r="AB886" i="3"/>
  <c r="X886" i="3"/>
  <c r="T886" i="3"/>
  <c r="BH885" i="3"/>
  <c r="BD885" i="3"/>
  <c r="AZ885" i="3"/>
  <c r="AV885" i="3"/>
  <c r="AR885" i="3"/>
  <c r="AN885" i="3"/>
  <c r="AJ885" i="3"/>
  <c r="AF885" i="3"/>
  <c r="AB885" i="3"/>
  <c r="X885" i="3"/>
  <c r="T885" i="3"/>
  <c r="BH884" i="3"/>
  <c r="BD884" i="3"/>
  <c r="AZ884" i="3"/>
  <c r="AV884" i="3"/>
  <c r="AR884" i="3"/>
  <c r="AN884" i="3"/>
  <c r="AJ884" i="3"/>
  <c r="AF884" i="3"/>
  <c r="AB884" i="3"/>
  <c r="X884" i="3"/>
  <c r="T884" i="3"/>
  <c r="BH883" i="3"/>
  <c r="BD883" i="3"/>
  <c r="AZ883" i="3"/>
  <c r="AV883" i="3"/>
  <c r="AR883" i="3"/>
  <c r="AN883" i="3"/>
  <c r="AJ883" i="3"/>
  <c r="AF883" i="3"/>
  <c r="AB883" i="3"/>
  <c r="X883" i="3"/>
  <c r="T883" i="3"/>
  <c r="BH882" i="3"/>
  <c r="BD882" i="3"/>
  <c r="AZ882" i="3"/>
  <c r="AV882" i="3"/>
  <c r="AR882" i="3"/>
  <c r="AN882" i="3"/>
  <c r="AJ882" i="3"/>
  <c r="AF882" i="3"/>
  <c r="AB882" i="3"/>
  <c r="X882" i="3"/>
  <c r="T882" i="3"/>
  <c r="BH881" i="3"/>
  <c r="BD881" i="3"/>
  <c r="AZ881" i="3"/>
  <c r="AV881" i="3"/>
  <c r="AR881" i="3"/>
  <c r="AN881" i="3"/>
  <c r="AJ881" i="3"/>
  <c r="AF881" i="3"/>
  <c r="AB881" i="3"/>
  <c r="X881" i="3"/>
  <c r="T881" i="3"/>
  <c r="BH880" i="3"/>
  <c r="BD880" i="3"/>
  <c r="AZ880" i="3"/>
  <c r="AV880" i="3"/>
  <c r="AR880" i="3"/>
  <c r="AN880" i="3"/>
  <c r="AJ880" i="3"/>
  <c r="AF880" i="3"/>
  <c r="AB880" i="3"/>
  <c r="X880" i="3"/>
  <c r="T880" i="3"/>
  <c r="BH879" i="3"/>
  <c r="BD879" i="3"/>
  <c r="AZ879" i="3"/>
  <c r="AV879" i="3"/>
  <c r="AR879" i="3"/>
  <c r="AN879" i="3"/>
  <c r="AJ879" i="3"/>
  <c r="AF879" i="3"/>
  <c r="AB879" i="3"/>
  <c r="X879" i="3"/>
  <c r="T879" i="3"/>
  <c r="M920" i="3"/>
  <c r="O920" i="3"/>
  <c r="Q920" i="3"/>
  <c r="S920" i="3"/>
  <c r="U920" i="3"/>
  <c r="W920" i="3"/>
  <c r="Y920" i="3"/>
  <c r="AA920" i="3"/>
  <c r="AC920" i="3"/>
  <c r="AE920" i="3"/>
  <c r="AG920" i="3"/>
  <c r="AI920" i="3"/>
  <c r="AK920" i="3"/>
  <c r="AM920" i="3"/>
  <c r="AO920" i="3"/>
  <c r="AQ920" i="3"/>
  <c r="AS920" i="3"/>
  <c r="AU920" i="3"/>
  <c r="AW920" i="3"/>
  <c r="AY920" i="3"/>
  <c r="BA920" i="3"/>
  <c r="BC920" i="3"/>
  <c r="BE920" i="3"/>
  <c r="BG920" i="3"/>
  <c r="BI920" i="3"/>
  <c r="M917" i="3"/>
  <c r="O917" i="3"/>
  <c r="Q917" i="3"/>
  <c r="S917" i="3"/>
  <c r="U917" i="3"/>
  <c r="W917" i="3"/>
  <c r="Y917" i="3"/>
  <c r="AA917" i="3"/>
  <c r="AC917" i="3"/>
  <c r="AE917" i="3"/>
  <c r="AG917" i="3"/>
  <c r="AI917" i="3"/>
  <c r="AK917" i="3"/>
  <c r="AM917" i="3"/>
  <c r="AO917" i="3"/>
  <c r="AQ917" i="3"/>
  <c r="AS917" i="3"/>
  <c r="AU917" i="3"/>
  <c r="AW917" i="3"/>
  <c r="AY917" i="3"/>
  <c r="BA917" i="3"/>
  <c r="BC917" i="3"/>
  <c r="BE917" i="3"/>
  <c r="BG917" i="3"/>
  <c r="BI917" i="3"/>
  <c r="M915" i="3"/>
  <c r="O915" i="3"/>
  <c r="Q915" i="3"/>
  <c r="S915" i="3"/>
  <c r="U915" i="3"/>
  <c r="W915" i="3"/>
  <c r="Y915" i="3"/>
  <c r="AA915" i="3"/>
  <c r="AC915" i="3"/>
  <c r="AE915" i="3"/>
  <c r="AG915" i="3"/>
  <c r="AI915" i="3"/>
  <c r="AK915" i="3"/>
  <c r="AM915" i="3"/>
  <c r="AO915" i="3"/>
  <c r="AQ915" i="3"/>
  <c r="AS915" i="3"/>
  <c r="AU915" i="3"/>
  <c r="AW915" i="3"/>
  <c r="AY915" i="3"/>
  <c r="BA915" i="3"/>
  <c r="BC915" i="3"/>
  <c r="BE915" i="3"/>
  <c r="BG915" i="3"/>
  <c r="BI915" i="3"/>
  <c r="M914" i="3"/>
  <c r="O914" i="3"/>
  <c r="Q914" i="3"/>
  <c r="S914" i="3"/>
  <c r="U914" i="3"/>
  <c r="W914" i="3"/>
  <c r="Y914" i="3"/>
  <c r="AA914" i="3"/>
  <c r="AC914" i="3"/>
  <c r="AE914" i="3"/>
  <c r="AG914" i="3"/>
  <c r="AI914" i="3"/>
  <c r="AK914" i="3"/>
  <c r="AM914" i="3"/>
  <c r="AO914" i="3"/>
  <c r="AQ914" i="3"/>
  <c r="AS914" i="3"/>
  <c r="AU914" i="3"/>
  <c r="AW914" i="3"/>
  <c r="AY914" i="3"/>
  <c r="BA914" i="3"/>
  <c r="BC914" i="3"/>
  <c r="BE914" i="3"/>
  <c r="BG914" i="3"/>
  <c r="BI914" i="3"/>
  <c r="M913" i="3"/>
  <c r="O913" i="3"/>
  <c r="Q913" i="3"/>
  <c r="S913" i="3"/>
  <c r="U913" i="3"/>
  <c r="W913" i="3"/>
  <c r="Y913" i="3"/>
  <c r="AA913" i="3"/>
  <c r="AC913" i="3"/>
  <c r="AE913" i="3"/>
  <c r="AG913" i="3"/>
  <c r="AI913" i="3"/>
  <c r="AK913" i="3"/>
  <c r="AM913" i="3"/>
  <c r="AO913" i="3"/>
  <c r="AQ913" i="3"/>
  <c r="AS913" i="3"/>
  <c r="AU913" i="3"/>
  <c r="AW913" i="3"/>
  <c r="AY913" i="3"/>
  <c r="BA913" i="3"/>
  <c r="BC913" i="3"/>
  <c r="BE913" i="3"/>
  <c r="BG913" i="3"/>
  <c r="BI913" i="3"/>
  <c r="M912" i="3"/>
  <c r="O912" i="3"/>
  <c r="Q912" i="3"/>
  <c r="S912" i="3"/>
  <c r="U912" i="3"/>
  <c r="W912" i="3"/>
  <c r="Y912" i="3"/>
  <c r="AA912" i="3"/>
  <c r="AC912" i="3"/>
  <c r="AE912" i="3"/>
  <c r="AG912" i="3"/>
  <c r="AI912" i="3"/>
  <c r="AK912" i="3"/>
  <c r="AM912" i="3"/>
  <c r="AO912" i="3"/>
  <c r="AQ912" i="3"/>
  <c r="AS912" i="3"/>
  <c r="AU912" i="3"/>
  <c r="AW912" i="3"/>
  <c r="AY912" i="3"/>
  <c r="BA912" i="3"/>
  <c r="BC912" i="3"/>
  <c r="BE912" i="3"/>
  <c r="BG912" i="3"/>
  <c r="BI912" i="3"/>
  <c r="M909" i="3"/>
  <c r="O909" i="3"/>
  <c r="Q909" i="3"/>
  <c r="S909" i="3"/>
  <c r="U909" i="3"/>
  <c r="W909" i="3"/>
  <c r="Y909" i="3"/>
  <c r="AA909" i="3"/>
  <c r="AC909" i="3"/>
  <c r="AE909" i="3"/>
  <c r="AG909" i="3"/>
  <c r="AI909" i="3"/>
  <c r="AK909" i="3"/>
  <c r="AM909" i="3"/>
  <c r="AO909" i="3"/>
  <c r="AQ909" i="3"/>
  <c r="AS909" i="3"/>
  <c r="AU909" i="3"/>
  <c r="AW909" i="3"/>
  <c r="AY909" i="3"/>
  <c r="BA909" i="3"/>
  <c r="BC909" i="3"/>
  <c r="BE909" i="3"/>
  <c r="BG909" i="3"/>
  <c r="BI909" i="3"/>
  <c r="M907" i="3"/>
  <c r="O907" i="3"/>
  <c r="Q907" i="3"/>
  <c r="S907" i="3"/>
  <c r="U907" i="3"/>
  <c r="W907" i="3"/>
  <c r="Y907" i="3"/>
  <c r="AA907" i="3"/>
  <c r="AC907" i="3"/>
  <c r="AE907" i="3"/>
  <c r="AG907" i="3"/>
  <c r="AI907" i="3"/>
  <c r="AK907" i="3"/>
  <c r="AM907" i="3"/>
  <c r="AO907" i="3"/>
  <c r="AQ907" i="3"/>
  <c r="AS907" i="3"/>
  <c r="AU907" i="3"/>
  <c r="AW907" i="3"/>
  <c r="AY907" i="3"/>
  <c r="BA907" i="3"/>
  <c r="BC907" i="3"/>
  <c r="BE907" i="3"/>
  <c r="BG907" i="3"/>
  <c r="BI907" i="3"/>
  <c r="M906" i="3"/>
  <c r="O906" i="3"/>
  <c r="Q906" i="3"/>
  <c r="S906" i="3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M903" i="3"/>
  <c r="O903" i="3"/>
  <c r="Q903" i="3"/>
  <c r="S903" i="3"/>
  <c r="U903" i="3"/>
  <c r="W903" i="3"/>
  <c r="Y903" i="3"/>
  <c r="AA903" i="3"/>
  <c r="AC903" i="3"/>
  <c r="AE903" i="3"/>
  <c r="AG903" i="3"/>
  <c r="AI903" i="3"/>
  <c r="AK903" i="3"/>
  <c r="AM903" i="3"/>
  <c r="AO903" i="3"/>
  <c r="AQ903" i="3"/>
  <c r="AS903" i="3"/>
  <c r="AU903" i="3"/>
  <c r="AW903" i="3"/>
  <c r="AY903" i="3"/>
  <c r="BA903" i="3"/>
  <c r="BC903" i="3"/>
  <c r="BE903" i="3"/>
  <c r="BG903" i="3"/>
  <c r="BI903" i="3"/>
  <c r="M901" i="3"/>
  <c r="O901" i="3"/>
  <c r="Q901" i="3"/>
  <c r="S901" i="3"/>
  <c r="U901" i="3"/>
  <c r="W901" i="3"/>
  <c r="Y901" i="3"/>
  <c r="AA901" i="3"/>
  <c r="AC901" i="3"/>
  <c r="AE901" i="3"/>
  <c r="AG901" i="3"/>
  <c r="AI901" i="3"/>
  <c r="AK901" i="3"/>
  <c r="AM901" i="3"/>
  <c r="AO901" i="3"/>
  <c r="AQ901" i="3"/>
  <c r="AS901" i="3"/>
  <c r="AU901" i="3"/>
  <c r="AW901" i="3"/>
  <c r="AY901" i="3"/>
  <c r="BA901" i="3"/>
  <c r="BC901" i="3"/>
  <c r="BE901" i="3"/>
  <c r="BG901" i="3"/>
  <c r="BI901" i="3"/>
  <c r="M899" i="3"/>
  <c r="O899" i="3"/>
  <c r="Q899" i="3"/>
  <c r="S899" i="3"/>
  <c r="U899" i="3"/>
  <c r="W899" i="3"/>
  <c r="Y899" i="3"/>
  <c r="AA899" i="3"/>
  <c r="AC899" i="3"/>
  <c r="AE899" i="3"/>
  <c r="AG899" i="3"/>
  <c r="AI899" i="3"/>
  <c r="AK899" i="3"/>
  <c r="AM899" i="3"/>
  <c r="AO899" i="3"/>
  <c r="AQ899" i="3"/>
  <c r="AS899" i="3"/>
  <c r="AU899" i="3"/>
  <c r="AW899" i="3"/>
  <c r="AY899" i="3"/>
  <c r="BA899" i="3"/>
  <c r="BC899" i="3"/>
  <c r="BE899" i="3"/>
  <c r="BG899" i="3"/>
  <c r="BI899" i="3"/>
  <c r="M898" i="3"/>
  <c r="O898" i="3"/>
  <c r="Q898" i="3"/>
  <c r="S898" i="3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M896" i="3"/>
  <c r="O896" i="3"/>
  <c r="Q896" i="3"/>
  <c r="S896" i="3"/>
  <c r="U896" i="3"/>
  <c r="W896" i="3"/>
  <c r="Y896" i="3"/>
  <c r="AA896" i="3"/>
  <c r="AC896" i="3"/>
  <c r="AE896" i="3"/>
  <c r="AG896" i="3"/>
  <c r="AI896" i="3"/>
  <c r="AK896" i="3"/>
  <c r="AM896" i="3"/>
  <c r="AO896" i="3"/>
  <c r="AQ896" i="3"/>
  <c r="AS896" i="3"/>
  <c r="AU896" i="3"/>
  <c r="AW896" i="3"/>
  <c r="AY896" i="3"/>
  <c r="BA896" i="3"/>
  <c r="BC896" i="3"/>
  <c r="BE896" i="3"/>
  <c r="BG896" i="3"/>
  <c r="BI896" i="3"/>
  <c r="M895" i="3"/>
  <c r="O895" i="3"/>
  <c r="Q895" i="3"/>
  <c r="S895" i="3"/>
  <c r="U895" i="3"/>
  <c r="W895" i="3"/>
  <c r="Y895" i="3"/>
  <c r="AA895" i="3"/>
  <c r="AC895" i="3"/>
  <c r="AE895" i="3"/>
  <c r="AG895" i="3"/>
  <c r="AI895" i="3"/>
  <c r="AK895" i="3"/>
  <c r="AM895" i="3"/>
  <c r="AO895" i="3"/>
  <c r="AQ895" i="3"/>
  <c r="AS895" i="3"/>
  <c r="AU895" i="3"/>
  <c r="AW895" i="3"/>
  <c r="AY895" i="3"/>
  <c r="BA895" i="3"/>
  <c r="BC895" i="3"/>
  <c r="BE895" i="3"/>
  <c r="BG895" i="3"/>
  <c r="BI895" i="3"/>
  <c r="M894" i="3"/>
  <c r="O894" i="3"/>
  <c r="Q894" i="3"/>
  <c r="S894" i="3"/>
  <c r="U894" i="3"/>
  <c r="W894" i="3"/>
  <c r="Y894" i="3"/>
  <c r="AA894" i="3"/>
  <c r="AC894" i="3"/>
  <c r="AE894" i="3"/>
  <c r="AG894" i="3"/>
  <c r="AI894" i="3"/>
  <c r="AK894" i="3"/>
  <c r="AM894" i="3"/>
  <c r="AO894" i="3"/>
  <c r="AQ894" i="3"/>
  <c r="AS894" i="3"/>
  <c r="AU894" i="3"/>
  <c r="AW894" i="3"/>
  <c r="AY894" i="3"/>
  <c r="BA894" i="3"/>
  <c r="BC894" i="3"/>
  <c r="BE894" i="3"/>
  <c r="BG894" i="3"/>
  <c r="BI894" i="3"/>
  <c r="M893" i="3"/>
  <c r="O893" i="3"/>
  <c r="Q893" i="3"/>
  <c r="S893" i="3"/>
  <c r="U893" i="3"/>
  <c r="W893" i="3"/>
  <c r="Y893" i="3"/>
  <c r="AA893" i="3"/>
  <c r="AC893" i="3"/>
  <c r="AE893" i="3"/>
  <c r="AG893" i="3"/>
  <c r="AI893" i="3"/>
  <c r="AK893" i="3"/>
  <c r="AM893" i="3"/>
  <c r="AO893" i="3"/>
  <c r="AQ893" i="3"/>
  <c r="AS893" i="3"/>
  <c r="AU893" i="3"/>
  <c r="AW893" i="3"/>
  <c r="AY893" i="3"/>
  <c r="BA893" i="3"/>
  <c r="BC893" i="3"/>
  <c r="BE893" i="3"/>
  <c r="BG893" i="3"/>
  <c r="BI893" i="3"/>
  <c r="M892" i="3"/>
  <c r="O892" i="3"/>
  <c r="Q892" i="3"/>
  <c r="S892" i="3"/>
  <c r="U892" i="3"/>
  <c r="W892" i="3"/>
  <c r="Y892" i="3"/>
  <c r="AA892" i="3"/>
  <c r="AC892" i="3"/>
  <c r="AE892" i="3"/>
  <c r="AG892" i="3"/>
  <c r="AI892" i="3"/>
  <c r="AK892" i="3"/>
  <c r="AM892" i="3"/>
  <c r="AO892" i="3"/>
  <c r="AQ892" i="3"/>
  <c r="AS892" i="3"/>
  <c r="AU892" i="3"/>
  <c r="AW892" i="3"/>
  <c r="AY892" i="3"/>
  <c r="BA892" i="3"/>
  <c r="BC892" i="3"/>
  <c r="BE892" i="3"/>
  <c r="BG892" i="3"/>
  <c r="BI892" i="3"/>
  <c r="M891" i="3"/>
  <c r="O891" i="3"/>
  <c r="Q891" i="3"/>
  <c r="S891" i="3"/>
  <c r="U891" i="3"/>
  <c r="W891" i="3"/>
  <c r="Y891" i="3"/>
  <c r="AA891" i="3"/>
  <c r="AC891" i="3"/>
  <c r="AE891" i="3"/>
  <c r="AG891" i="3"/>
  <c r="AI891" i="3"/>
  <c r="AK891" i="3"/>
  <c r="AM891" i="3"/>
  <c r="AO891" i="3"/>
  <c r="AQ891" i="3"/>
  <c r="AS891" i="3"/>
  <c r="AU891" i="3"/>
  <c r="AW891" i="3"/>
  <c r="AY891" i="3"/>
  <c r="BA891" i="3"/>
  <c r="BC891" i="3"/>
  <c r="BE891" i="3"/>
  <c r="BG891" i="3"/>
  <c r="BI891" i="3"/>
  <c r="M890" i="3"/>
  <c r="O890" i="3"/>
  <c r="Q890" i="3"/>
  <c r="S890" i="3"/>
  <c r="U890" i="3"/>
  <c r="W890" i="3"/>
  <c r="Y890" i="3"/>
  <c r="AA890" i="3"/>
  <c r="AC890" i="3"/>
  <c r="AE890" i="3"/>
  <c r="AG890" i="3"/>
  <c r="AI890" i="3"/>
  <c r="AK890" i="3"/>
  <c r="AM890" i="3"/>
  <c r="AO890" i="3"/>
  <c r="AQ890" i="3"/>
  <c r="AS890" i="3"/>
  <c r="AU890" i="3"/>
  <c r="AW890" i="3"/>
  <c r="AY890" i="3"/>
  <c r="BA890" i="3"/>
  <c r="BC890" i="3"/>
  <c r="BE890" i="3"/>
  <c r="BG890" i="3"/>
  <c r="BI890" i="3"/>
  <c r="M889" i="3"/>
  <c r="O889" i="3"/>
  <c r="Q889" i="3"/>
  <c r="S889" i="3"/>
  <c r="U889" i="3"/>
  <c r="W889" i="3"/>
  <c r="Y889" i="3"/>
  <c r="AA889" i="3"/>
  <c r="AC889" i="3"/>
  <c r="AE889" i="3"/>
  <c r="AG889" i="3"/>
  <c r="AI889" i="3"/>
  <c r="AK889" i="3"/>
  <c r="AM889" i="3"/>
  <c r="AO889" i="3"/>
  <c r="AQ889" i="3"/>
  <c r="AS889" i="3"/>
  <c r="AU889" i="3"/>
  <c r="AW889" i="3"/>
  <c r="AY889" i="3"/>
  <c r="BA889" i="3"/>
  <c r="BC889" i="3"/>
  <c r="BE889" i="3"/>
  <c r="BG889" i="3"/>
  <c r="BI889" i="3"/>
  <c r="M888" i="3"/>
  <c r="O888" i="3"/>
  <c r="Q888" i="3"/>
  <c r="S888" i="3"/>
  <c r="U888" i="3"/>
  <c r="W888" i="3"/>
  <c r="Y888" i="3"/>
  <c r="AA888" i="3"/>
  <c r="AC888" i="3"/>
  <c r="AE888" i="3"/>
  <c r="AG888" i="3"/>
  <c r="AI888" i="3"/>
  <c r="AK888" i="3"/>
  <c r="AM888" i="3"/>
  <c r="AO888" i="3"/>
  <c r="AQ888" i="3"/>
  <c r="AS888" i="3"/>
  <c r="AU888" i="3"/>
  <c r="AW888" i="3"/>
  <c r="AY888" i="3"/>
  <c r="BA888" i="3"/>
  <c r="BC888" i="3"/>
  <c r="BE888" i="3"/>
  <c r="BG888" i="3"/>
  <c r="BI888" i="3"/>
  <c r="M887" i="3"/>
  <c r="O887" i="3"/>
  <c r="Q887" i="3"/>
  <c r="S887" i="3"/>
  <c r="U887" i="3"/>
  <c r="W887" i="3"/>
  <c r="Y887" i="3"/>
  <c r="AA887" i="3"/>
  <c r="AC887" i="3"/>
  <c r="AE887" i="3"/>
  <c r="AG887" i="3"/>
  <c r="AI887" i="3"/>
  <c r="AK887" i="3"/>
  <c r="AM887" i="3"/>
  <c r="AO887" i="3"/>
  <c r="AQ887" i="3"/>
  <c r="AS887" i="3"/>
  <c r="AU887" i="3"/>
  <c r="AW887" i="3"/>
  <c r="AY887" i="3"/>
  <c r="BA887" i="3"/>
  <c r="BC887" i="3"/>
  <c r="BE887" i="3"/>
  <c r="BG887" i="3"/>
  <c r="BI887" i="3"/>
  <c r="M886" i="3"/>
  <c r="O886" i="3"/>
  <c r="Q886" i="3"/>
  <c r="S886" i="3"/>
  <c r="U886" i="3"/>
  <c r="W886" i="3"/>
  <c r="Y886" i="3"/>
  <c r="AA886" i="3"/>
  <c r="AC886" i="3"/>
  <c r="AE886" i="3"/>
  <c r="AG886" i="3"/>
  <c r="AI886" i="3"/>
  <c r="AK886" i="3"/>
  <c r="AM886" i="3"/>
  <c r="AO886" i="3"/>
  <c r="AQ886" i="3"/>
  <c r="AS886" i="3"/>
  <c r="AU886" i="3"/>
  <c r="AW886" i="3"/>
  <c r="AY886" i="3"/>
  <c r="BA886" i="3"/>
  <c r="BC886" i="3"/>
  <c r="BE886" i="3"/>
  <c r="BG886" i="3"/>
  <c r="BI886" i="3"/>
  <c r="M885" i="3"/>
  <c r="O885" i="3"/>
  <c r="Q885" i="3"/>
  <c r="S885" i="3"/>
  <c r="U885" i="3"/>
  <c r="W885" i="3"/>
  <c r="Y885" i="3"/>
  <c r="AA885" i="3"/>
  <c r="AC885" i="3"/>
  <c r="AE885" i="3"/>
  <c r="AG885" i="3"/>
  <c r="AI885" i="3"/>
  <c r="AK885" i="3"/>
  <c r="AM885" i="3"/>
  <c r="AO885" i="3"/>
  <c r="AQ885" i="3"/>
  <c r="AS885" i="3"/>
  <c r="AU885" i="3"/>
  <c r="AW885" i="3"/>
  <c r="AY885" i="3"/>
  <c r="BA885" i="3"/>
  <c r="BC885" i="3"/>
  <c r="BE885" i="3"/>
  <c r="BG885" i="3"/>
  <c r="BI885" i="3"/>
  <c r="M884" i="3"/>
  <c r="O884" i="3"/>
  <c r="Q884" i="3"/>
  <c r="S884" i="3"/>
  <c r="U884" i="3"/>
  <c r="W884" i="3"/>
  <c r="Y884" i="3"/>
  <c r="AA884" i="3"/>
  <c r="AC884" i="3"/>
  <c r="AE884" i="3"/>
  <c r="AG884" i="3"/>
  <c r="AI884" i="3"/>
  <c r="AK884" i="3"/>
  <c r="AM884" i="3"/>
  <c r="AO884" i="3"/>
  <c r="AQ884" i="3"/>
  <c r="AS884" i="3"/>
  <c r="AU884" i="3"/>
  <c r="AW884" i="3"/>
  <c r="AY884" i="3"/>
  <c r="BA884" i="3"/>
  <c r="BC884" i="3"/>
  <c r="BE884" i="3"/>
  <c r="BG884" i="3"/>
  <c r="BI884" i="3"/>
  <c r="M883" i="3"/>
  <c r="O883" i="3"/>
  <c r="Q883" i="3"/>
  <c r="S883" i="3"/>
  <c r="U883" i="3"/>
  <c r="W883" i="3"/>
  <c r="Y883" i="3"/>
  <c r="AA883" i="3"/>
  <c r="AC883" i="3"/>
  <c r="AE883" i="3"/>
  <c r="AG883" i="3"/>
  <c r="AI883" i="3"/>
  <c r="AK883" i="3"/>
  <c r="AM883" i="3"/>
  <c r="AO883" i="3"/>
  <c r="AQ883" i="3"/>
  <c r="AS883" i="3"/>
  <c r="AU883" i="3"/>
  <c r="AW883" i="3"/>
  <c r="AY883" i="3"/>
  <c r="BA883" i="3"/>
  <c r="BC883" i="3"/>
  <c r="BE883" i="3"/>
  <c r="BG883" i="3"/>
  <c r="BI883" i="3"/>
  <c r="M882" i="3"/>
  <c r="O882" i="3"/>
  <c r="Q882" i="3"/>
  <c r="S882" i="3"/>
  <c r="U882" i="3"/>
  <c r="W882" i="3"/>
  <c r="Y882" i="3"/>
  <c r="AA882" i="3"/>
  <c r="AC882" i="3"/>
  <c r="AE882" i="3"/>
  <c r="AG882" i="3"/>
  <c r="AI882" i="3"/>
  <c r="AK882" i="3"/>
  <c r="AM882" i="3"/>
  <c r="AO882" i="3"/>
  <c r="AQ882" i="3"/>
  <c r="AS882" i="3"/>
  <c r="AU882" i="3"/>
  <c r="AW882" i="3"/>
  <c r="AY882" i="3"/>
  <c r="BA882" i="3"/>
  <c r="BC882" i="3"/>
  <c r="BE882" i="3"/>
  <c r="BG882" i="3"/>
  <c r="BI882" i="3"/>
  <c r="M881" i="3"/>
  <c r="O881" i="3"/>
  <c r="Q881" i="3"/>
  <c r="S881" i="3"/>
  <c r="U881" i="3"/>
  <c r="W881" i="3"/>
  <c r="Y881" i="3"/>
  <c r="AA881" i="3"/>
  <c r="AC881" i="3"/>
  <c r="AE881" i="3"/>
  <c r="AG881" i="3"/>
  <c r="AI881" i="3"/>
  <c r="AK881" i="3"/>
  <c r="AM881" i="3"/>
  <c r="AO881" i="3"/>
  <c r="AQ881" i="3"/>
  <c r="AS881" i="3"/>
  <c r="AU881" i="3"/>
  <c r="AW881" i="3"/>
  <c r="AY881" i="3"/>
  <c r="BA881" i="3"/>
  <c r="BC881" i="3"/>
  <c r="BE881" i="3"/>
  <c r="BG881" i="3"/>
  <c r="BI881" i="3"/>
  <c r="M880" i="3"/>
  <c r="O880" i="3"/>
  <c r="Q880" i="3"/>
  <c r="S880" i="3"/>
  <c r="U880" i="3"/>
  <c r="W880" i="3"/>
  <c r="Y880" i="3"/>
  <c r="AA880" i="3"/>
  <c r="AC880" i="3"/>
  <c r="AE880" i="3"/>
  <c r="AG880" i="3"/>
  <c r="AI880" i="3"/>
  <c r="AK880" i="3"/>
  <c r="AM880" i="3"/>
  <c r="AO880" i="3"/>
  <c r="AQ880" i="3"/>
  <c r="AS880" i="3"/>
  <c r="AU880" i="3"/>
  <c r="AW880" i="3"/>
  <c r="AY880" i="3"/>
  <c r="BA880" i="3"/>
  <c r="BC880" i="3"/>
  <c r="BE880" i="3"/>
  <c r="BG880" i="3"/>
  <c r="BI880" i="3"/>
  <c r="M879" i="3"/>
  <c r="O879" i="3"/>
  <c r="Q879" i="3"/>
  <c r="S879" i="3"/>
  <c r="U879" i="3"/>
  <c r="W879" i="3"/>
  <c r="Y879" i="3"/>
  <c r="AA879" i="3"/>
  <c r="AC879" i="3"/>
  <c r="AE879" i="3"/>
  <c r="AG879" i="3"/>
  <c r="AI879" i="3"/>
  <c r="AK879" i="3"/>
  <c r="AM879" i="3"/>
  <c r="AO879" i="3"/>
  <c r="AQ879" i="3"/>
  <c r="AS879" i="3"/>
  <c r="AU879" i="3"/>
  <c r="AW879" i="3"/>
  <c r="AY879" i="3"/>
  <c r="BA879" i="3"/>
  <c r="BC879" i="3"/>
  <c r="BE879" i="3"/>
  <c r="BG879" i="3"/>
  <c r="BI879" i="3"/>
  <c r="L878" i="3"/>
  <c r="N878" i="3" s="1"/>
  <c r="M878" i="3"/>
  <c r="O878" i="3"/>
  <c r="Q878" i="3"/>
  <c r="P878" i="3"/>
  <c r="S878" i="3"/>
  <c r="U878" i="3"/>
  <c r="W878" i="3"/>
  <c r="Y878" i="3"/>
  <c r="AA878" i="3"/>
  <c r="AC878" i="3"/>
  <c r="AE878" i="3"/>
  <c r="AG878" i="3"/>
  <c r="AI878" i="3"/>
  <c r="AK878" i="3"/>
  <c r="AM878" i="3"/>
  <c r="AO878" i="3"/>
  <c r="AQ878" i="3"/>
  <c r="AS878" i="3"/>
  <c r="AU878" i="3"/>
  <c r="AW878" i="3"/>
  <c r="AY878" i="3"/>
  <c r="BA878" i="3"/>
  <c r="BC878" i="3"/>
  <c r="BE878" i="3"/>
  <c r="BG878" i="3"/>
  <c r="BI878" i="3"/>
  <c r="L877" i="3"/>
  <c r="O877" i="3" s="1"/>
  <c r="AA877" i="3"/>
  <c r="AI877" i="3"/>
  <c r="AQ877" i="3"/>
  <c r="AY877" i="3"/>
  <c r="BG877" i="3"/>
  <c r="X877" i="3"/>
  <c r="AN877" i="3"/>
  <c r="BD877" i="3"/>
  <c r="N876" i="3"/>
  <c r="R876" i="3"/>
  <c r="V876" i="3"/>
  <c r="Z876" i="3"/>
  <c r="AD876" i="3"/>
  <c r="AH876" i="3"/>
  <c r="AL876" i="3"/>
  <c r="AP876" i="3"/>
  <c r="AT876" i="3"/>
  <c r="AX876" i="3"/>
  <c r="N875" i="3"/>
  <c r="R875" i="3"/>
  <c r="V875" i="3"/>
  <c r="Z875" i="3"/>
  <c r="AD875" i="3"/>
  <c r="AH875" i="3"/>
  <c r="AL875" i="3"/>
  <c r="AP875" i="3"/>
  <c r="AT875" i="3"/>
  <c r="AX875" i="3"/>
  <c r="BB875" i="3"/>
  <c r="BF875" i="3"/>
  <c r="N874" i="3"/>
  <c r="R874" i="3"/>
  <c r="V874" i="3"/>
  <c r="Z874" i="3"/>
  <c r="AD874" i="3"/>
  <c r="AH874" i="3"/>
  <c r="AL874" i="3"/>
  <c r="AP874" i="3"/>
  <c r="AT874" i="3"/>
  <c r="AX874" i="3"/>
  <c r="BB874" i="3"/>
  <c r="BF874" i="3"/>
  <c r="N873" i="3"/>
  <c r="R873" i="3"/>
  <c r="V873" i="3"/>
  <c r="Z873" i="3"/>
  <c r="AD873" i="3"/>
  <c r="AH873" i="3"/>
  <c r="AL873" i="3"/>
  <c r="AP873" i="3"/>
  <c r="AT873" i="3"/>
  <c r="AX873" i="3"/>
  <c r="BB873" i="3"/>
  <c r="BF873" i="3"/>
  <c r="N872" i="3"/>
  <c r="R872" i="3"/>
  <c r="V872" i="3"/>
  <c r="Z872" i="3"/>
  <c r="AD872" i="3"/>
  <c r="AH872" i="3"/>
  <c r="AL872" i="3"/>
  <c r="AP872" i="3"/>
  <c r="AT872" i="3"/>
  <c r="AX872" i="3"/>
  <c r="BB872" i="3"/>
  <c r="BF872" i="3"/>
  <c r="N871" i="3"/>
  <c r="R871" i="3"/>
  <c r="V871" i="3"/>
  <c r="Z871" i="3"/>
  <c r="AD871" i="3"/>
  <c r="AH871" i="3"/>
  <c r="AL871" i="3"/>
  <c r="AP871" i="3"/>
  <c r="AT871" i="3"/>
  <c r="AX871" i="3"/>
  <c r="BB871" i="3"/>
  <c r="BF871" i="3"/>
  <c r="N870" i="3"/>
  <c r="R870" i="3"/>
  <c r="V870" i="3"/>
  <c r="Z870" i="3"/>
  <c r="AD870" i="3"/>
  <c r="AH870" i="3"/>
  <c r="AL870" i="3"/>
  <c r="AP870" i="3"/>
  <c r="AT870" i="3"/>
  <c r="AX870" i="3"/>
  <c r="BB870" i="3"/>
  <c r="BF870" i="3"/>
  <c r="N869" i="3"/>
  <c r="R869" i="3"/>
  <c r="V869" i="3"/>
  <c r="Z869" i="3"/>
  <c r="AD869" i="3"/>
  <c r="AH869" i="3"/>
  <c r="AL869" i="3"/>
  <c r="AP869" i="3"/>
  <c r="AT869" i="3"/>
  <c r="AX869" i="3"/>
  <c r="BB869" i="3"/>
  <c r="BF869" i="3"/>
  <c r="N868" i="3"/>
  <c r="R868" i="3"/>
  <c r="V868" i="3"/>
  <c r="Z868" i="3"/>
  <c r="AD868" i="3"/>
  <c r="AH868" i="3"/>
  <c r="AL868" i="3"/>
  <c r="AP868" i="3"/>
  <c r="AT868" i="3"/>
  <c r="AX868" i="3"/>
  <c r="BB868" i="3"/>
  <c r="BF868" i="3"/>
  <c r="N867" i="3"/>
  <c r="R867" i="3"/>
  <c r="V867" i="3"/>
  <c r="Z867" i="3"/>
  <c r="AD867" i="3"/>
  <c r="AH867" i="3"/>
  <c r="AL867" i="3"/>
  <c r="AP867" i="3"/>
  <c r="AT867" i="3"/>
  <c r="AX867" i="3"/>
  <c r="BB867" i="3"/>
  <c r="BF867" i="3"/>
  <c r="N866" i="3"/>
  <c r="R866" i="3"/>
  <c r="V866" i="3"/>
  <c r="Z866" i="3"/>
  <c r="AD866" i="3"/>
  <c r="AH866" i="3"/>
  <c r="AL866" i="3"/>
  <c r="AP866" i="3"/>
  <c r="AT866" i="3"/>
  <c r="AX866" i="3"/>
  <c r="BB866" i="3"/>
  <c r="BF866" i="3"/>
  <c r="N865" i="3"/>
  <c r="R865" i="3"/>
  <c r="V865" i="3"/>
  <c r="Z865" i="3"/>
  <c r="AD865" i="3"/>
  <c r="AH865" i="3"/>
  <c r="AL865" i="3"/>
  <c r="AP865" i="3"/>
  <c r="AT865" i="3"/>
  <c r="AX865" i="3"/>
  <c r="BB865" i="3"/>
  <c r="BF865" i="3"/>
  <c r="N864" i="3"/>
  <c r="R864" i="3"/>
  <c r="V864" i="3"/>
  <c r="Z864" i="3"/>
  <c r="AD864" i="3"/>
  <c r="AH864" i="3"/>
  <c r="AL864" i="3"/>
  <c r="AP864" i="3"/>
  <c r="AT864" i="3"/>
  <c r="AX864" i="3"/>
  <c r="BB864" i="3"/>
  <c r="BF864" i="3"/>
  <c r="N863" i="3"/>
  <c r="R863" i="3"/>
  <c r="V863" i="3"/>
  <c r="Z863" i="3"/>
  <c r="AD863" i="3"/>
  <c r="AH863" i="3"/>
  <c r="AL863" i="3"/>
  <c r="AP863" i="3"/>
  <c r="AT863" i="3"/>
  <c r="AX863" i="3"/>
  <c r="BB863" i="3"/>
  <c r="BF863" i="3"/>
  <c r="N862" i="3"/>
  <c r="R862" i="3"/>
  <c r="V862" i="3"/>
  <c r="Z862" i="3"/>
  <c r="AD862" i="3"/>
  <c r="AH862" i="3"/>
  <c r="AL862" i="3"/>
  <c r="AP862" i="3"/>
  <c r="AT862" i="3"/>
  <c r="AX862" i="3"/>
  <c r="BB862" i="3"/>
  <c r="BF862" i="3"/>
  <c r="N861" i="3"/>
  <c r="R861" i="3"/>
  <c r="V861" i="3"/>
  <c r="Z861" i="3"/>
  <c r="AD861" i="3"/>
  <c r="AH861" i="3"/>
  <c r="AL861" i="3"/>
  <c r="AP861" i="3"/>
  <c r="AT861" i="3"/>
  <c r="AX861" i="3"/>
  <c r="BB861" i="3"/>
  <c r="BF861" i="3"/>
  <c r="N860" i="3"/>
  <c r="R860" i="3"/>
  <c r="V860" i="3"/>
  <c r="Z860" i="3"/>
  <c r="AD860" i="3"/>
  <c r="AH860" i="3"/>
  <c r="AL860" i="3"/>
  <c r="AP860" i="3"/>
  <c r="AT860" i="3"/>
  <c r="AX860" i="3"/>
  <c r="BB860" i="3"/>
  <c r="BF860" i="3"/>
  <c r="N859" i="3"/>
  <c r="R859" i="3"/>
  <c r="V859" i="3"/>
  <c r="Z859" i="3"/>
  <c r="AD859" i="3"/>
  <c r="AH859" i="3"/>
  <c r="AL859" i="3"/>
  <c r="AP859" i="3"/>
  <c r="AT859" i="3"/>
  <c r="AX859" i="3"/>
  <c r="BB859" i="3"/>
  <c r="BF859" i="3"/>
  <c r="N858" i="3"/>
  <c r="R858" i="3"/>
  <c r="V858" i="3"/>
  <c r="Z858" i="3"/>
  <c r="AD858" i="3"/>
  <c r="AH858" i="3"/>
  <c r="AL858" i="3"/>
  <c r="AP858" i="3"/>
  <c r="AT858" i="3"/>
  <c r="AX858" i="3"/>
  <c r="BB858" i="3"/>
  <c r="BF858" i="3"/>
  <c r="N857" i="3"/>
  <c r="R857" i="3"/>
  <c r="V857" i="3"/>
  <c r="Z857" i="3"/>
  <c r="AD857" i="3"/>
  <c r="AH857" i="3"/>
  <c r="AL857" i="3"/>
  <c r="AP857" i="3"/>
  <c r="AT857" i="3"/>
  <c r="AX857" i="3"/>
  <c r="BB857" i="3"/>
  <c r="BF857" i="3"/>
  <c r="N856" i="3"/>
  <c r="R856" i="3"/>
  <c r="V856" i="3"/>
  <c r="Z856" i="3"/>
  <c r="AD856" i="3"/>
  <c r="AH856" i="3"/>
  <c r="AL856" i="3"/>
  <c r="AP856" i="3"/>
  <c r="AT856" i="3"/>
  <c r="AX856" i="3"/>
  <c r="BB856" i="3"/>
  <c r="BF856" i="3"/>
  <c r="N855" i="3"/>
  <c r="R855" i="3"/>
  <c r="V855" i="3"/>
  <c r="Z855" i="3"/>
  <c r="AD855" i="3"/>
  <c r="AH855" i="3"/>
  <c r="AL855" i="3"/>
  <c r="AP855" i="3"/>
  <c r="AT855" i="3"/>
  <c r="AX855" i="3"/>
  <c r="BB855" i="3"/>
  <c r="BF855" i="3"/>
  <c r="N854" i="3"/>
  <c r="R854" i="3"/>
  <c r="V854" i="3"/>
  <c r="Z854" i="3"/>
  <c r="AD854" i="3"/>
  <c r="AH854" i="3"/>
  <c r="AL854" i="3"/>
  <c r="AP854" i="3"/>
  <c r="AT854" i="3"/>
  <c r="AX854" i="3"/>
  <c r="BB854" i="3"/>
  <c r="BF854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N852" i="3"/>
  <c r="R852" i="3"/>
  <c r="V852" i="3"/>
  <c r="Z852" i="3"/>
  <c r="AD852" i="3"/>
  <c r="AH852" i="3"/>
  <c r="AL852" i="3"/>
  <c r="AP852" i="3"/>
  <c r="AT852" i="3"/>
  <c r="AX852" i="3"/>
  <c r="BB852" i="3"/>
  <c r="BF852" i="3"/>
  <c r="N851" i="3"/>
  <c r="R851" i="3"/>
  <c r="V851" i="3"/>
  <c r="Z851" i="3"/>
  <c r="AD851" i="3"/>
  <c r="AH851" i="3"/>
  <c r="AL851" i="3"/>
  <c r="AP851" i="3"/>
  <c r="AT851" i="3"/>
  <c r="AX851" i="3"/>
  <c r="BB851" i="3"/>
  <c r="BF851" i="3"/>
  <c r="N850" i="3"/>
  <c r="R850" i="3"/>
  <c r="V850" i="3"/>
  <c r="Z850" i="3"/>
  <c r="AD850" i="3"/>
  <c r="AH850" i="3"/>
  <c r="AL850" i="3"/>
  <c r="AP850" i="3"/>
  <c r="AT850" i="3"/>
  <c r="AX850" i="3"/>
  <c r="BB850" i="3"/>
  <c r="BF850" i="3"/>
  <c r="N849" i="3"/>
  <c r="R849" i="3"/>
  <c r="V849" i="3"/>
  <c r="Z849" i="3"/>
  <c r="AD849" i="3"/>
  <c r="AH849" i="3"/>
  <c r="AL849" i="3"/>
  <c r="AP849" i="3"/>
  <c r="AT849" i="3"/>
  <c r="AX849" i="3"/>
  <c r="BB849" i="3"/>
  <c r="BF849" i="3"/>
  <c r="N848" i="3"/>
  <c r="R848" i="3"/>
  <c r="V848" i="3"/>
  <c r="Z848" i="3"/>
  <c r="AD848" i="3"/>
  <c r="AH848" i="3"/>
  <c r="AL848" i="3"/>
  <c r="AP848" i="3"/>
  <c r="AT848" i="3"/>
  <c r="AX848" i="3"/>
  <c r="BB848" i="3"/>
  <c r="BF848" i="3"/>
  <c r="N847" i="3"/>
  <c r="R847" i="3"/>
  <c r="V847" i="3"/>
  <c r="Z847" i="3"/>
  <c r="AD847" i="3"/>
  <c r="AH847" i="3"/>
  <c r="AL847" i="3"/>
  <c r="AP847" i="3"/>
  <c r="AT847" i="3"/>
  <c r="AX847" i="3"/>
  <c r="BB847" i="3"/>
  <c r="BF847" i="3"/>
  <c r="N846" i="3"/>
  <c r="R846" i="3"/>
  <c r="V846" i="3"/>
  <c r="Z846" i="3"/>
  <c r="AD846" i="3"/>
  <c r="AH846" i="3"/>
  <c r="AL846" i="3"/>
  <c r="AP846" i="3"/>
  <c r="AT846" i="3"/>
  <c r="AX846" i="3"/>
  <c r="BB846" i="3"/>
  <c r="BF846" i="3"/>
  <c r="N845" i="3"/>
  <c r="R845" i="3"/>
  <c r="V845" i="3"/>
  <c r="Z845" i="3"/>
  <c r="AD845" i="3"/>
  <c r="AH845" i="3"/>
  <c r="AL845" i="3"/>
  <c r="AP845" i="3"/>
  <c r="AT845" i="3"/>
  <c r="AX845" i="3"/>
  <c r="BB845" i="3"/>
  <c r="BF845" i="3"/>
  <c r="N844" i="3"/>
  <c r="R844" i="3"/>
  <c r="V844" i="3"/>
  <c r="Z844" i="3"/>
  <c r="AD844" i="3"/>
  <c r="AH844" i="3"/>
  <c r="AL844" i="3"/>
  <c r="AP844" i="3"/>
  <c r="AT844" i="3"/>
  <c r="AX844" i="3"/>
  <c r="BB844" i="3"/>
  <c r="BF844" i="3"/>
  <c r="N843" i="3"/>
  <c r="R843" i="3"/>
  <c r="V843" i="3"/>
  <c r="Z843" i="3"/>
  <c r="AD843" i="3"/>
  <c r="AH843" i="3"/>
  <c r="AL843" i="3"/>
  <c r="AP843" i="3"/>
  <c r="AT843" i="3"/>
  <c r="AX843" i="3"/>
  <c r="BB843" i="3"/>
  <c r="BF843" i="3"/>
  <c r="N842" i="3"/>
  <c r="R842" i="3"/>
  <c r="V842" i="3"/>
  <c r="Z842" i="3"/>
  <c r="AD842" i="3"/>
  <c r="AH842" i="3"/>
  <c r="AL842" i="3"/>
  <c r="AP842" i="3"/>
  <c r="AT842" i="3"/>
  <c r="AX842" i="3"/>
  <c r="BB842" i="3"/>
  <c r="BF842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N840" i="3"/>
  <c r="R840" i="3"/>
  <c r="V840" i="3"/>
  <c r="Z840" i="3"/>
  <c r="AD840" i="3"/>
  <c r="AH840" i="3"/>
  <c r="AL840" i="3"/>
  <c r="AP840" i="3"/>
  <c r="AT840" i="3"/>
  <c r="AX840" i="3"/>
  <c r="BB840" i="3"/>
  <c r="BF840" i="3"/>
  <c r="N839" i="3"/>
  <c r="R839" i="3"/>
  <c r="V839" i="3"/>
  <c r="Z839" i="3"/>
  <c r="AD839" i="3"/>
  <c r="AH839" i="3"/>
  <c r="AL839" i="3"/>
  <c r="AP839" i="3"/>
  <c r="AT839" i="3"/>
  <c r="AX839" i="3"/>
  <c r="BB839" i="3"/>
  <c r="BF839" i="3"/>
  <c r="N838" i="3"/>
  <c r="R838" i="3"/>
  <c r="V838" i="3"/>
  <c r="Z838" i="3"/>
  <c r="AD838" i="3"/>
  <c r="AH838" i="3"/>
  <c r="AL838" i="3"/>
  <c r="AP838" i="3"/>
  <c r="AT838" i="3"/>
  <c r="AX838" i="3"/>
  <c r="BB838" i="3"/>
  <c r="BF838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N836" i="3"/>
  <c r="R836" i="3"/>
  <c r="V836" i="3"/>
  <c r="Z836" i="3"/>
  <c r="AD836" i="3"/>
  <c r="AH836" i="3"/>
  <c r="AL836" i="3"/>
  <c r="AP836" i="3"/>
  <c r="AT836" i="3"/>
  <c r="AX836" i="3"/>
  <c r="BB836" i="3"/>
  <c r="BF836" i="3"/>
  <c r="N835" i="3"/>
  <c r="R835" i="3"/>
  <c r="V835" i="3"/>
  <c r="Z835" i="3"/>
  <c r="AD835" i="3"/>
  <c r="AH835" i="3"/>
  <c r="AL835" i="3"/>
  <c r="AP835" i="3"/>
  <c r="AT835" i="3"/>
  <c r="AX835" i="3"/>
  <c r="BB835" i="3"/>
  <c r="BF835" i="3"/>
  <c r="N834" i="3"/>
  <c r="R834" i="3"/>
  <c r="V834" i="3"/>
  <c r="Z834" i="3"/>
  <c r="AD834" i="3"/>
  <c r="AH834" i="3"/>
  <c r="AL834" i="3"/>
  <c r="AP834" i="3"/>
  <c r="AT834" i="3"/>
  <c r="AX834" i="3"/>
  <c r="BB834" i="3"/>
  <c r="BF834" i="3"/>
  <c r="N833" i="3"/>
  <c r="R833" i="3"/>
  <c r="V833" i="3"/>
  <c r="Z833" i="3"/>
  <c r="AD833" i="3"/>
  <c r="AH833" i="3"/>
  <c r="AL833" i="3"/>
  <c r="AP833" i="3"/>
  <c r="AT833" i="3"/>
  <c r="AX833" i="3"/>
  <c r="BB833" i="3"/>
  <c r="BF833" i="3"/>
  <c r="P832" i="3"/>
  <c r="T832" i="3"/>
  <c r="X832" i="3"/>
  <c r="AB832" i="3"/>
  <c r="AF832" i="3"/>
  <c r="AJ832" i="3"/>
  <c r="AN832" i="3"/>
  <c r="AR832" i="3"/>
  <c r="AV832" i="3"/>
  <c r="AZ832" i="3"/>
  <c r="BD832" i="3"/>
  <c r="BH832" i="3"/>
  <c r="N832" i="3"/>
  <c r="R832" i="3"/>
  <c r="V832" i="3"/>
  <c r="Z832" i="3"/>
  <c r="AD832" i="3"/>
  <c r="AH832" i="3"/>
  <c r="AL832" i="3"/>
  <c r="AP832" i="3"/>
  <c r="AT832" i="3"/>
  <c r="AX832" i="3"/>
  <c r="BB832" i="3"/>
  <c r="BF832" i="3"/>
  <c r="M876" i="3"/>
  <c r="O876" i="3"/>
  <c r="Q876" i="3"/>
  <c r="S876" i="3"/>
  <c r="U876" i="3"/>
  <c r="W876" i="3"/>
  <c r="Y876" i="3"/>
  <c r="AA876" i="3"/>
  <c r="AC876" i="3"/>
  <c r="AE876" i="3"/>
  <c r="AG876" i="3"/>
  <c r="AI876" i="3"/>
  <c r="AK876" i="3"/>
  <c r="AM876" i="3"/>
  <c r="AO876" i="3"/>
  <c r="AQ876" i="3"/>
  <c r="AS876" i="3"/>
  <c r="AU876" i="3"/>
  <c r="AW876" i="3"/>
  <c r="AY876" i="3"/>
  <c r="BA876" i="3"/>
  <c r="BC876" i="3"/>
  <c r="BE876" i="3"/>
  <c r="BG876" i="3"/>
  <c r="BI876" i="3"/>
  <c r="M875" i="3"/>
  <c r="O875" i="3"/>
  <c r="Q875" i="3"/>
  <c r="S875" i="3"/>
  <c r="U875" i="3"/>
  <c r="W875" i="3"/>
  <c r="Y875" i="3"/>
  <c r="AA875" i="3"/>
  <c r="AC875" i="3"/>
  <c r="AE875" i="3"/>
  <c r="AG875" i="3"/>
  <c r="AI875" i="3"/>
  <c r="AK875" i="3"/>
  <c r="AM875" i="3"/>
  <c r="AO875" i="3"/>
  <c r="AQ875" i="3"/>
  <c r="AS875" i="3"/>
  <c r="AU875" i="3"/>
  <c r="AW875" i="3"/>
  <c r="AY875" i="3"/>
  <c r="BA875" i="3"/>
  <c r="BC875" i="3"/>
  <c r="BE875" i="3"/>
  <c r="BG875" i="3"/>
  <c r="BI875" i="3"/>
  <c r="M874" i="3"/>
  <c r="O874" i="3"/>
  <c r="Q874" i="3"/>
  <c r="S874" i="3"/>
  <c r="U874" i="3"/>
  <c r="W874" i="3"/>
  <c r="Y874" i="3"/>
  <c r="AA874" i="3"/>
  <c r="AC874" i="3"/>
  <c r="AE874" i="3"/>
  <c r="AG874" i="3"/>
  <c r="AI874" i="3"/>
  <c r="AK874" i="3"/>
  <c r="AM874" i="3"/>
  <c r="AO874" i="3"/>
  <c r="AQ874" i="3"/>
  <c r="AS874" i="3"/>
  <c r="AU874" i="3"/>
  <c r="AW874" i="3"/>
  <c r="AY874" i="3"/>
  <c r="BA874" i="3"/>
  <c r="BC874" i="3"/>
  <c r="BE874" i="3"/>
  <c r="BG874" i="3"/>
  <c r="BI874" i="3"/>
  <c r="M873" i="3"/>
  <c r="O873" i="3"/>
  <c r="Q873" i="3"/>
  <c r="S873" i="3"/>
  <c r="U873" i="3"/>
  <c r="W873" i="3"/>
  <c r="Y873" i="3"/>
  <c r="AA873" i="3"/>
  <c r="AC873" i="3"/>
  <c r="AE873" i="3"/>
  <c r="AG873" i="3"/>
  <c r="AI873" i="3"/>
  <c r="AK873" i="3"/>
  <c r="AM873" i="3"/>
  <c r="AO873" i="3"/>
  <c r="AQ873" i="3"/>
  <c r="AS873" i="3"/>
  <c r="AU873" i="3"/>
  <c r="AW873" i="3"/>
  <c r="AY873" i="3"/>
  <c r="BA873" i="3"/>
  <c r="BC873" i="3"/>
  <c r="BE873" i="3"/>
  <c r="BG873" i="3"/>
  <c r="BI873" i="3"/>
  <c r="M872" i="3"/>
  <c r="O872" i="3"/>
  <c r="Q872" i="3"/>
  <c r="S872" i="3"/>
  <c r="U872" i="3"/>
  <c r="W872" i="3"/>
  <c r="Y872" i="3"/>
  <c r="AA872" i="3"/>
  <c r="AC872" i="3"/>
  <c r="AE872" i="3"/>
  <c r="AG872" i="3"/>
  <c r="AI872" i="3"/>
  <c r="AK872" i="3"/>
  <c r="AM872" i="3"/>
  <c r="AO872" i="3"/>
  <c r="AQ872" i="3"/>
  <c r="AS872" i="3"/>
  <c r="AU872" i="3"/>
  <c r="AW872" i="3"/>
  <c r="AY872" i="3"/>
  <c r="BA872" i="3"/>
  <c r="BC872" i="3"/>
  <c r="BE872" i="3"/>
  <c r="BG872" i="3"/>
  <c r="BI872" i="3"/>
  <c r="M871" i="3"/>
  <c r="O871" i="3"/>
  <c r="Q871" i="3"/>
  <c r="S871" i="3"/>
  <c r="U871" i="3"/>
  <c r="W871" i="3"/>
  <c r="Y871" i="3"/>
  <c r="AA871" i="3"/>
  <c r="AC871" i="3"/>
  <c r="AE871" i="3"/>
  <c r="AG871" i="3"/>
  <c r="AI871" i="3"/>
  <c r="AK871" i="3"/>
  <c r="AM871" i="3"/>
  <c r="AO871" i="3"/>
  <c r="AQ871" i="3"/>
  <c r="AS871" i="3"/>
  <c r="AU871" i="3"/>
  <c r="AW871" i="3"/>
  <c r="AY871" i="3"/>
  <c r="BA871" i="3"/>
  <c r="BC871" i="3"/>
  <c r="BE871" i="3"/>
  <c r="BG871" i="3"/>
  <c r="BI871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M869" i="3"/>
  <c r="O869" i="3"/>
  <c r="Q869" i="3"/>
  <c r="S869" i="3"/>
  <c r="U869" i="3"/>
  <c r="W869" i="3"/>
  <c r="Y869" i="3"/>
  <c r="AA869" i="3"/>
  <c r="AC869" i="3"/>
  <c r="AE869" i="3"/>
  <c r="AG869" i="3"/>
  <c r="AI869" i="3"/>
  <c r="AK869" i="3"/>
  <c r="AM869" i="3"/>
  <c r="AO869" i="3"/>
  <c r="AQ869" i="3"/>
  <c r="AS869" i="3"/>
  <c r="AU869" i="3"/>
  <c r="AW869" i="3"/>
  <c r="AY869" i="3"/>
  <c r="BA869" i="3"/>
  <c r="BC869" i="3"/>
  <c r="BE869" i="3"/>
  <c r="BG869" i="3"/>
  <c r="BI869" i="3"/>
  <c r="M868" i="3"/>
  <c r="O868" i="3"/>
  <c r="Q868" i="3"/>
  <c r="S868" i="3"/>
  <c r="U868" i="3"/>
  <c r="W868" i="3"/>
  <c r="Y868" i="3"/>
  <c r="AA868" i="3"/>
  <c r="AC868" i="3"/>
  <c r="AE868" i="3"/>
  <c r="AG868" i="3"/>
  <c r="AI868" i="3"/>
  <c r="AK868" i="3"/>
  <c r="AM868" i="3"/>
  <c r="AO868" i="3"/>
  <c r="AQ868" i="3"/>
  <c r="AS868" i="3"/>
  <c r="AU868" i="3"/>
  <c r="AW868" i="3"/>
  <c r="AY868" i="3"/>
  <c r="BA868" i="3"/>
  <c r="BC868" i="3"/>
  <c r="BE868" i="3"/>
  <c r="BG868" i="3"/>
  <c r="BI868" i="3"/>
  <c r="M867" i="3"/>
  <c r="O867" i="3"/>
  <c r="Q867" i="3"/>
  <c r="S867" i="3"/>
  <c r="U867" i="3"/>
  <c r="W867" i="3"/>
  <c r="Y867" i="3"/>
  <c r="AA867" i="3"/>
  <c r="AC867" i="3"/>
  <c r="AE867" i="3"/>
  <c r="AG867" i="3"/>
  <c r="AI867" i="3"/>
  <c r="AK867" i="3"/>
  <c r="AM867" i="3"/>
  <c r="AO867" i="3"/>
  <c r="AQ867" i="3"/>
  <c r="AS867" i="3"/>
  <c r="AU867" i="3"/>
  <c r="AW867" i="3"/>
  <c r="AY867" i="3"/>
  <c r="BA867" i="3"/>
  <c r="BC867" i="3"/>
  <c r="BE867" i="3"/>
  <c r="BG867" i="3"/>
  <c r="BI867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M865" i="3"/>
  <c r="O865" i="3"/>
  <c r="Q865" i="3"/>
  <c r="S865" i="3"/>
  <c r="U865" i="3"/>
  <c r="W865" i="3"/>
  <c r="Y865" i="3"/>
  <c r="AA865" i="3"/>
  <c r="AC865" i="3"/>
  <c r="AE865" i="3"/>
  <c r="AG865" i="3"/>
  <c r="AI865" i="3"/>
  <c r="AK865" i="3"/>
  <c r="AM865" i="3"/>
  <c r="AO865" i="3"/>
  <c r="AQ865" i="3"/>
  <c r="AS865" i="3"/>
  <c r="AU865" i="3"/>
  <c r="AW865" i="3"/>
  <c r="AY865" i="3"/>
  <c r="BA865" i="3"/>
  <c r="BC865" i="3"/>
  <c r="BE865" i="3"/>
  <c r="BG865" i="3"/>
  <c r="BI865" i="3"/>
  <c r="M864" i="3"/>
  <c r="O864" i="3"/>
  <c r="Q864" i="3"/>
  <c r="S864" i="3"/>
  <c r="U864" i="3"/>
  <c r="W864" i="3"/>
  <c r="Y864" i="3"/>
  <c r="AA864" i="3"/>
  <c r="AC864" i="3"/>
  <c r="AE864" i="3"/>
  <c r="AG864" i="3"/>
  <c r="AI864" i="3"/>
  <c r="AK864" i="3"/>
  <c r="AM864" i="3"/>
  <c r="AO864" i="3"/>
  <c r="AQ864" i="3"/>
  <c r="AS864" i="3"/>
  <c r="AU864" i="3"/>
  <c r="AW864" i="3"/>
  <c r="AY864" i="3"/>
  <c r="BA864" i="3"/>
  <c r="BC864" i="3"/>
  <c r="BE864" i="3"/>
  <c r="BG864" i="3"/>
  <c r="BI864" i="3"/>
  <c r="M863" i="3"/>
  <c r="O863" i="3"/>
  <c r="Q863" i="3"/>
  <c r="S863" i="3"/>
  <c r="U863" i="3"/>
  <c r="W863" i="3"/>
  <c r="Y863" i="3"/>
  <c r="AA863" i="3"/>
  <c r="AC863" i="3"/>
  <c r="AE863" i="3"/>
  <c r="AG863" i="3"/>
  <c r="AI863" i="3"/>
  <c r="AK863" i="3"/>
  <c r="AM863" i="3"/>
  <c r="AO863" i="3"/>
  <c r="AQ863" i="3"/>
  <c r="AS863" i="3"/>
  <c r="AU863" i="3"/>
  <c r="AW863" i="3"/>
  <c r="AY863" i="3"/>
  <c r="BA863" i="3"/>
  <c r="BC863" i="3"/>
  <c r="BE863" i="3"/>
  <c r="BG863" i="3"/>
  <c r="BI863" i="3"/>
  <c r="M862" i="3"/>
  <c r="O862" i="3"/>
  <c r="Q862" i="3"/>
  <c r="S862" i="3"/>
  <c r="U862" i="3"/>
  <c r="W862" i="3"/>
  <c r="Y862" i="3"/>
  <c r="AA862" i="3"/>
  <c r="AC862" i="3"/>
  <c r="AE862" i="3"/>
  <c r="AG862" i="3"/>
  <c r="AI862" i="3"/>
  <c r="AK862" i="3"/>
  <c r="AM862" i="3"/>
  <c r="AO862" i="3"/>
  <c r="AQ862" i="3"/>
  <c r="AS862" i="3"/>
  <c r="AU862" i="3"/>
  <c r="AW862" i="3"/>
  <c r="AY862" i="3"/>
  <c r="BA862" i="3"/>
  <c r="BC862" i="3"/>
  <c r="BE862" i="3"/>
  <c r="BG862" i="3"/>
  <c r="BI862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M860" i="3"/>
  <c r="O860" i="3"/>
  <c r="Q860" i="3"/>
  <c r="S860" i="3"/>
  <c r="U860" i="3"/>
  <c r="W860" i="3"/>
  <c r="Y860" i="3"/>
  <c r="AA860" i="3"/>
  <c r="AC860" i="3"/>
  <c r="AE860" i="3"/>
  <c r="AG860" i="3"/>
  <c r="AI860" i="3"/>
  <c r="AK860" i="3"/>
  <c r="AM860" i="3"/>
  <c r="AO860" i="3"/>
  <c r="AQ860" i="3"/>
  <c r="AS860" i="3"/>
  <c r="AU860" i="3"/>
  <c r="AW860" i="3"/>
  <c r="AY860" i="3"/>
  <c r="BA860" i="3"/>
  <c r="BC860" i="3"/>
  <c r="BE860" i="3"/>
  <c r="BG860" i="3"/>
  <c r="BI860" i="3"/>
  <c r="M859" i="3"/>
  <c r="O859" i="3"/>
  <c r="Q859" i="3"/>
  <c r="S859" i="3"/>
  <c r="U859" i="3"/>
  <c r="W859" i="3"/>
  <c r="Y859" i="3"/>
  <c r="AA859" i="3"/>
  <c r="AC859" i="3"/>
  <c r="AE859" i="3"/>
  <c r="AG859" i="3"/>
  <c r="AI859" i="3"/>
  <c r="AK859" i="3"/>
  <c r="AM859" i="3"/>
  <c r="AO859" i="3"/>
  <c r="AQ859" i="3"/>
  <c r="AS859" i="3"/>
  <c r="AU859" i="3"/>
  <c r="AW859" i="3"/>
  <c r="AY859" i="3"/>
  <c r="BA859" i="3"/>
  <c r="BC859" i="3"/>
  <c r="BE859" i="3"/>
  <c r="BG859" i="3"/>
  <c r="BI859" i="3"/>
  <c r="M858" i="3"/>
  <c r="O858" i="3"/>
  <c r="Q858" i="3"/>
  <c r="S858" i="3"/>
  <c r="U858" i="3"/>
  <c r="W858" i="3"/>
  <c r="Y858" i="3"/>
  <c r="AA858" i="3"/>
  <c r="AC858" i="3"/>
  <c r="AE858" i="3"/>
  <c r="AG858" i="3"/>
  <c r="AI858" i="3"/>
  <c r="AK858" i="3"/>
  <c r="AM858" i="3"/>
  <c r="AO858" i="3"/>
  <c r="AQ858" i="3"/>
  <c r="AS858" i="3"/>
  <c r="AU858" i="3"/>
  <c r="AW858" i="3"/>
  <c r="AY858" i="3"/>
  <c r="BA858" i="3"/>
  <c r="BC858" i="3"/>
  <c r="BE858" i="3"/>
  <c r="BG858" i="3"/>
  <c r="BI858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M856" i="3"/>
  <c r="O856" i="3"/>
  <c r="Q856" i="3"/>
  <c r="S856" i="3"/>
  <c r="U856" i="3"/>
  <c r="W856" i="3"/>
  <c r="Y856" i="3"/>
  <c r="AA856" i="3"/>
  <c r="AC856" i="3"/>
  <c r="AE856" i="3"/>
  <c r="AG856" i="3"/>
  <c r="AI856" i="3"/>
  <c r="AK856" i="3"/>
  <c r="AM856" i="3"/>
  <c r="AO856" i="3"/>
  <c r="AQ856" i="3"/>
  <c r="AS856" i="3"/>
  <c r="AU856" i="3"/>
  <c r="AW856" i="3"/>
  <c r="AY856" i="3"/>
  <c r="BA856" i="3"/>
  <c r="BC856" i="3"/>
  <c r="BE856" i="3"/>
  <c r="BG856" i="3"/>
  <c r="BI856" i="3"/>
  <c r="M855" i="3"/>
  <c r="O855" i="3"/>
  <c r="Q855" i="3"/>
  <c r="S855" i="3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M854" i="3"/>
  <c r="O854" i="3"/>
  <c r="Q854" i="3"/>
  <c r="S854" i="3"/>
  <c r="U854" i="3"/>
  <c r="W854" i="3"/>
  <c r="Y854" i="3"/>
  <c r="AA854" i="3"/>
  <c r="AC854" i="3"/>
  <c r="AE854" i="3"/>
  <c r="AG854" i="3"/>
  <c r="AI854" i="3"/>
  <c r="AK854" i="3"/>
  <c r="AM854" i="3"/>
  <c r="AO854" i="3"/>
  <c r="AQ854" i="3"/>
  <c r="AS854" i="3"/>
  <c r="AU854" i="3"/>
  <c r="AW854" i="3"/>
  <c r="AY854" i="3"/>
  <c r="BA854" i="3"/>
  <c r="BC854" i="3"/>
  <c r="BE854" i="3"/>
  <c r="BG854" i="3"/>
  <c r="BI854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M852" i="3"/>
  <c r="O852" i="3"/>
  <c r="Q852" i="3"/>
  <c r="S852" i="3"/>
  <c r="U852" i="3"/>
  <c r="W852" i="3"/>
  <c r="Y852" i="3"/>
  <c r="AA852" i="3"/>
  <c r="AC852" i="3"/>
  <c r="AE852" i="3"/>
  <c r="AG852" i="3"/>
  <c r="AI852" i="3"/>
  <c r="AK852" i="3"/>
  <c r="AM852" i="3"/>
  <c r="AO852" i="3"/>
  <c r="AQ852" i="3"/>
  <c r="AS852" i="3"/>
  <c r="AU852" i="3"/>
  <c r="AW852" i="3"/>
  <c r="AY852" i="3"/>
  <c r="BA852" i="3"/>
  <c r="BC852" i="3"/>
  <c r="BE852" i="3"/>
  <c r="BG852" i="3"/>
  <c r="BI852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M850" i="3"/>
  <c r="O850" i="3"/>
  <c r="Q850" i="3"/>
  <c r="S850" i="3"/>
  <c r="U850" i="3"/>
  <c r="W850" i="3"/>
  <c r="Y850" i="3"/>
  <c r="AA850" i="3"/>
  <c r="AC850" i="3"/>
  <c r="AE850" i="3"/>
  <c r="AG850" i="3"/>
  <c r="AI850" i="3"/>
  <c r="AK850" i="3"/>
  <c r="AM850" i="3"/>
  <c r="AO850" i="3"/>
  <c r="AQ850" i="3"/>
  <c r="AS850" i="3"/>
  <c r="AU850" i="3"/>
  <c r="AW850" i="3"/>
  <c r="AY850" i="3"/>
  <c r="BA850" i="3"/>
  <c r="BC850" i="3"/>
  <c r="BE850" i="3"/>
  <c r="BG850" i="3"/>
  <c r="BI850" i="3"/>
  <c r="M849" i="3"/>
  <c r="O849" i="3"/>
  <c r="Q849" i="3"/>
  <c r="S849" i="3"/>
  <c r="U849" i="3"/>
  <c r="W849" i="3"/>
  <c r="Y849" i="3"/>
  <c r="AA849" i="3"/>
  <c r="AC849" i="3"/>
  <c r="AE849" i="3"/>
  <c r="AG849" i="3"/>
  <c r="AI849" i="3"/>
  <c r="AK849" i="3"/>
  <c r="AM849" i="3"/>
  <c r="AO849" i="3"/>
  <c r="AQ849" i="3"/>
  <c r="AS849" i="3"/>
  <c r="AU849" i="3"/>
  <c r="AW849" i="3"/>
  <c r="AY849" i="3"/>
  <c r="BA849" i="3"/>
  <c r="BC849" i="3"/>
  <c r="BE849" i="3"/>
  <c r="BG849" i="3"/>
  <c r="BI849" i="3"/>
  <c r="M848" i="3"/>
  <c r="O848" i="3"/>
  <c r="Q848" i="3"/>
  <c r="S848" i="3"/>
  <c r="U848" i="3"/>
  <c r="W848" i="3"/>
  <c r="Y848" i="3"/>
  <c r="AA848" i="3"/>
  <c r="AC848" i="3"/>
  <c r="AE848" i="3"/>
  <c r="AG848" i="3"/>
  <c r="AI848" i="3"/>
  <c r="AK848" i="3"/>
  <c r="AM848" i="3"/>
  <c r="AO848" i="3"/>
  <c r="AQ848" i="3"/>
  <c r="AS848" i="3"/>
  <c r="AU848" i="3"/>
  <c r="AW848" i="3"/>
  <c r="AY848" i="3"/>
  <c r="BA848" i="3"/>
  <c r="BC848" i="3"/>
  <c r="BE848" i="3"/>
  <c r="BG848" i="3"/>
  <c r="BI848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M846" i="3"/>
  <c r="O846" i="3"/>
  <c r="Q846" i="3"/>
  <c r="S846" i="3"/>
  <c r="U846" i="3"/>
  <c r="W846" i="3"/>
  <c r="Y846" i="3"/>
  <c r="AA846" i="3"/>
  <c r="AC846" i="3"/>
  <c r="AE846" i="3"/>
  <c r="AG846" i="3"/>
  <c r="AI846" i="3"/>
  <c r="AK846" i="3"/>
  <c r="AM846" i="3"/>
  <c r="AO846" i="3"/>
  <c r="AQ846" i="3"/>
  <c r="AS846" i="3"/>
  <c r="AU846" i="3"/>
  <c r="AW846" i="3"/>
  <c r="AY846" i="3"/>
  <c r="BA846" i="3"/>
  <c r="BC846" i="3"/>
  <c r="BE846" i="3"/>
  <c r="BG846" i="3"/>
  <c r="BI846" i="3"/>
  <c r="M845" i="3"/>
  <c r="O845" i="3"/>
  <c r="Q845" i="3"/>
  <c r="S845" i="3"/>
  <c r="U845" i="3"/>
  <c r="W845" i="3"/>
  <c r="Y845" i="3"/>
  <c r="AA845" i="3"/>
  <c r="AC845" i="3"/>
  <c r="AE845" i="3"/>
  <c r="AG845" i="3"/>
  <c r="AI845" i="3"/>
  <c r="AK845" i="3"/>
  <c r="AM845" i="3"/>
  <c r="AO845" i="3"/>
  <c r="AQ845" i="3"/>
  <c r="AS845" i="3"/>
  <c r="AU845" i="3"/>
  <c r="AW845" i="3"/>
  <c r="AY845" i="3"/>
  <c r="BA845" i="3"/>
  <c r="BC845" i="3"/>
  <c r="BE845" i="3"/>
  <c r="BG845" i="3"/>
  <c r="BI845" i="3"/>
  <c r="M844" i="3"/>
  <c r="O844" i="3"/>
  <c r="Q844" i="3"/>
  <c r="S844" i="3"/>
  <c r="U844" i="3"/>
  <c r="W844" i="3"/>
  <c r="Y844" i="3"/>
  <c r="AA844" i="3"/>
  <c r="AC844" i="3"/>
  <c r="AE844" i="3"/>
  <c r="AG844" i="3"/>
  <c r="AI844" i="3"/>
  <c r="AK844" i="3"/>
  <c r="AM844" i="3"/>
  <c r="AO844" i="3"/>
  <c r="AQ844" i="3"/>
  <c r="AS844" i="3"/>
  <c r="AU844" i="3"/>
  <c r="AW844" i="3"/>
  <c r="AY844" i="3"/>
  <c r="BA844" i="3"/>
  <c r="BC844" i="3"/>
  <c r="BE844" i="3"/>
  <c r="BG844" i="3"/>
  <c r="BI844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M842" i="3"/>
  <c r="O842" i="3"/>
  <c r="Q842" i="3"/>
  <c r="S842" i="3"/>
  <c r="U842" i="3"/>
  <c r="W842" i="3"/>
  <c r="Y842" i="3"/>
  <c r="AA842" i="3"/>
  <c r="AC842" i="3"/>
  <c r="AE842" i="3"/>
  <c r="AG842" i="3"/>
  <c r="AI842" i="3"/>
  <c r="AK842" i="3"/>
  <c r="AM842" i="3"/>
  <c r="AO842" i="3"/>
  <c r="AQ842" i="3"/>
  <c r="AS842" i="3"/>
  <c r="AU842" i="3"/>
  <c r="AW842" i="3"/>
  <c r="AY842" i="3"/>
  <c r="BA842" i="3"/>
  <c r="BC842" i="3"/>
  <c r="BE842" i="3"/>
  <c r="BG842" i="3"/>
  <c r="BI842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M840" i="3"/>
  <c r="O840" i="3"/>
  <c r="Q840" i="3"/>
  <c r="S840" i="3"/>
  <c r="U840" i="3"/>
  <c r="W840" i="3"/>
  <c r="Y840" i="3"/>
  <c r="AA840" i="3"/>
  <c r="AC840" i="3"/>
  <c r="AE840" i="3"/>
  <c r="AG840" i="3"/>
  <c r="AI840" i="3"/>
  <c r="AK840" i="3"/>
  <c r="AM840" i="3"/>
  <c r="AO840" i="3"/>
  <c r="AQ840" i="3"/>
  <c r="AS840" i="3"/>
  <c r="AU840" i="3"/>
  <c r="AW840" i="3"/>
  <c r="AY840" i="3"/>
  <c r="BA840" i="3"/>
  <c r="BC840" i="3"/>
  <c r="BE840" i="3"/>
  <c r="BG840" i="3"/>
  <c r="BI840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M838" i="3"/>
  <c r="O838" i="3"/>
  <c r="Q838" i="3"/>
  <c r="S838" i="3"/>
  <c r="U838" i="3"/>
  <c r="W838" i="3"/>
  <c r="Y838" i="3"/>
  <c r="AA838" i="3"/>
  <c r="AC838" i="3"/>
  <c r="AE838" i="3"/>
  <c r="AG838" i="3"/>
  <c r="AI838" i="3"/>
  <c r="AK838" i="3"/>
  <c r="AM838" i="3"/>
  <c r="AO838" i="3"/>
  <c r="AQ838" i="3"/>
  <c r="AS838" i="3"/>
  <c r="AU838" i="3"/>
  <c r="AW838" i="3"/>
  <c r="AY838" i="3"/>
  <c r="BA838" i="3"/>
  <c r="BC838" i="3"/>
  <c r="BE838" i="3"/>
  <c r="BG838" i="3"/>
  <c r="BI838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M836" i="3"/>
  <c r="O836" i="3"/>
  <c r="Q836" i="3"/>
  <c r="S836" i="3"/>
  <c r="U836" i="3"/>
  <c r="W836" i="3"/>
  <c r="Y836" i="3"/>
  <c r="AA836" i="3"/>
  <c r="AC836" i="3"/>
  <c r="AE836" i="3"/>
  <c r="AG836" i="3"/>
  <c r="AI836" i="3"/>
  <c r="AK836" i="3"/>
  <c r="AM836" i="3"/>
  <c r="AO836" i="3"/>
  <c r="AQ836" i="3"/>
  <c r="AS836" i="3"/>
  <c r="AU836" i="3"/>
  <c r="AW836" i="3"/>
  <c r="AY836" i="3"/>
  <c r="BA836" i="3"/>
  <c r="BC836" i="3"/>
  <c r="BE836" i="3"/>
  <c r="BG836" i="3"/>
  <c r="BI836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M834" i="3"/>
  <c r="O834" i="3"/>
  <c r="Q834" i="3"/>
  <c r="S834" i="3"/>
  <c r="U834" i="3"/>
  <c r="W834" i="3"/>
  <c r="Y834" i="3"/>
  <c r="AA834" i="3"/>
  <c r="AC834" i="3"/>
  <c r="AE834" i="3"/>
  <c r="AG834" i="3"/>
  <c r="AI834" i="3"/>
  <c r="AK834" i="3"/>
  <c r="AM834" i="3"/>
  <c r="AO834" i="3"/>
  <c r="AQ834" i="3"/>
  <c r="AS834" i="3"/>
  <c r="AU834" i="3"/>
  <c r="AW834" i="3"/>
  <c r="AY834" i="3"/>
  <c r="BA834" i="3"/>
  <c r="BC834" i="3"/>
  <c r="BE834" i="3"/>
  <c r="BG834" i="3"/>
  <c r="BI834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M832" i="3"/>
  <c r="O832" i="3"/>
  <c r="Q832" i="3"/>
  <c r="S832" i="3"/>
  <c r="U832" i="3"/>
  <c r="W832" i="3"/>
  <c r="Y832" i="3"/>
  <c r="AA832" i="3"/>
  <c r="AC832" i="3"/>
  <c r="AE832" i="3"/>
  <c r="AG832" i="3"/>
  <c r="AI832" i="3"/>
  <c r="AK832" i="3"/>
  <c r="AM832" i="3"/>
  <c r="AO832" i="3"/>
  <c r="AQ832" i="3"/>
  <c r="AS832" i="3"/>
  <c r="AU832" i="3"/>
  <c r="AW832" i="3"/>
  <c r="AY832" i="3"/>
  <c r="BA832" i="3"/>
  <c r="BC832" i="3"/>
  <c r="BE832" i="3"/>
  <c r="BG832" i="3"/>
  <c r="BI832" i="3"/>
  <c r="BF831" i="3"/>
  <c r="BB831" i="3"/>
  <c r="AX831" i="3"/>
  <c r="AT831" i="3"/>
  <c r="AP831" i="3"/>
  <c r="AL831" i="3"/>
  <c r="AH831" i="3"/>
  <c r="AD831" i="3"/>
  <c r="Z831" i="3"/>
  <c r="V831" i="3"/>
  <c r="R831" i="3"/>
  <c r="M817" i="3"/>
  <c r="O817" i="3"/>
  <c r="Q817" i="3"/>
  <c r="S817" i="3"/>
  <c r="U817" i="3"/>
  <c r="W817" i="3"/>
  <c r="Y817" i="3"/>
  <c r="AA817" i="3"/>
  <c r="AC817" i="3"/>
  <c r="AE817" i="3"/>
  <c r="AG817" i="3"/>
  <c r="AI817" i="3"/>
  <c r="AK817" i="3"/>
  <c r="AM817" i="3"/>
  <c r="AO817" i="3"/>
  <c r="AQ817" i="3"/>
  <c r="AS817" i="3"/>
  <c r="AU817" i="3"/>
  <c r="AW817" i="3"/>
  <c r="AY817" i="3"/>
  <c r="BA817" i="3"/>
  <c r="BC817" i="3"/>
  <c r="BE817" i="3"/>
  <c r="BG817" i="3"/>
  <c r="BI817" i="3"/>
  <c r="M815" i="3"/>
  <c r="O815" i="3"/>
  <c r="Q815" i="3"/>
  <c r="S815" i="3"/>
  <c r="U815" i="3"/>
  <c r="W815" i="3"/>
  <c r="Y815" i="3"/>
  <c r="AA815" i="3"/>
  <c r="AC815" i="3"/>
  <c r="AE815" i="3"/>
  <c r="AG815" i="3"/>
  <c r="AI815" i="3"/>
  <c r="AK815" i="3"/>
  <c r="AM815" i="3"/>
  <c r="AO815" i="3"/>
  <c r="AQ815" i="3"/>
  <c r="AS815" i="3"/>
  <c r="AU815" i="3"/>
  <c r="AW815" i="3"/>
  <c r="AY815" i="3"/>
  <c r="BA815" i="3"/>
  <c r="BC815" i="3"/>
  <c r="BE815" i="3"/>
  <c r="BG815" i="3"/>
  <c r="BI815" i="3"/>
  <c r="M813" i="3"/>
  <c r="O813" i="3"/>
  <c r="Q813" i="3"/>
  <c r="S813" i="3"/>
  <c r="U813" i="3"/>
  <c r="W813" i="3"/>
  <c r="Y813" i="3"/>
  <c r="AA813" i="3"/>
  <c r="AC813" i="3"/>
  <c r="AE813" i="3"/>
  <c r="AG813" i="3"/>
  <c r="AI813" i="3"/>
  <c r="AK813" i="3"/>
  <c r="AM813" i="3"/>
  <c r="AO813" i="3"/>
  <c r="AQ813" i="3"/>
  <c r="AS813" i="3"/>
  <c r="AU813" i="3"/>
  <c r="AW813" i="3"/>
  <c r="AY813" i="3"/>
  <c r="BA813" i="3"/>
  <c r="BC813" i="3"/>
  <c r="BE813" i="3"/>
  <c r="BG813" i="3"/>
  <c r="BI813" i="3"/>
  <c r="M811" i="3"/>
  <c r="O811" i="3"/>
  <c r="Q811" i="3"/>
  <c r="S811" i="3"/>
  <c r="U811" i="3"/>
  <c r="W811" i="3"/>
  <c r="Y811" i="3"/>
  <c r="AA811" i="3"/>
  <c r="AC811" i="3"/>
  <c r="AE811" i="3"/>
  <c r="AG811" i="3"/>
  <c r="AI811" i="3"/>
  <c r="AK811" i="3"/>
  <c r="AM811" i="3"/>
  <c r="AO811" i="3"/>
  <c r="AQ811" i="3"/>
  <c r="AS811" i="3"/>
  <c r="AU811" i="3"/>
  <c r="AW811" i="3"/>
  <c r="AY811" i="3"/>
  <c r="BA811" i="3"/>
  <c r="BC811" i="3"/>
  <c r="BE811" i="3"/>
  <c r="BG811" i="3"/>
  <c r="BI811" i="3"/>
  <c r="BH876" i="3"/>
  <c r="BD876" i="3"/>
  <c r="AZ876" i="3"/>
  <c r="AV876" i="3"/>
  <c r="AR876" i="3"/>
  <c r="AN876" i="3"/>
  <c r="AJ876" i="3"/>
  <c r="AF876" i="3"/>
  <c r="AB876" i="3"/>
  <c r="X876" i="3"/>
  <c r="T876" i="3"/>
  <c r="P876" i="3"/>
  <c r="BH875" i="3"/>
  <c r="BD875" i="3"/>
  <c r="AZ875" i="3"/>
  <c r="AV875" i="3"/>
  <c r="AR875" i="3"/>
  <c r="AN875" i="3"/>
  <c r="AJ875" i="3"/>
  <c r="AF875" i="3"/>
  <c r="AB875" i="3"/>
  <c r="X875" i="3"/>
  <c r="T875" i="3"/>
  <c r="P875" i="3"/>
  <c r="BH874" i="3"/>
  <c r="BD874" i="3"/>
  <c r="AZ874" i="3"/>
  <c r="AV874" i="3"/>
  <c r="AR874" i="3"/>
  <c r="AN874" i="3"/>
  <c r="AJ874" i="3"/>
  <c r="AF874" i="3"/>
  <c r="AB874" i="3"/>
  <c r="X874" i="3"/>
  <c r="T874" i="3"/>
  <c r="P874" i="3"/>
  <c r="BH873" i="3"/>
  <c r="BD873" i="3"/>
  <c r="AZ873" i="3"/>
  <c r="AV873" i="3"/>
  <c r="AR873" i="3"/>
  <c r="AN873" i="3"/>
  <c r="AJ873" i="3"/>
  <c r="AF873" i="3"/>
  <c r="AB873" i="3"/>
  <c r="X873" i="3"/>
  <c r="T873" i="3"/>
  <c r="P873" i="3"/>
  <c r="BH872" i="3"/>
  <c r="BD872" i="3"/>
  <c r="AZ872" i="3"/>
  <c r="AV872" i="3"/>
  <c r="AR872" i="3"/>
  <c r="AN872" i="3"/>
  <c r="AJ872" i="3"/>
  <c r="AF872" i="3"/>
  <c r="AB872" i="3"/>
  <c r="X872" i="3"/>
  <c r="T872" i="3"/>
  <c r="P872" i="3"/>
  <c r="BH871" i="3"/>
  <c r="BD871" i="3"/>
  <c r="AZ871" i="3"/>
  <c r="AV871" i="3"/>
  <c r="AR871" i="3"/>
  <c r="AN871" i="3"/>
  <c r="AJ871" i="3"/>
  <c r="AF871" i="3"/>
  <c r="AB871" i="3"/>
  <c r="X871" i="3"/>
  <c r="T871" i="3"/>
  <c r="P871" i="3"/>
  <c r="BH870" i="3"/>
  <c r="BD870" i="3"/>
  <c r="AZ870" i="3"/>
  <c r="AV870" i="3"/>
  <c r="AR870" i="3"/>
  <c r="AN870" i="3"/>
  <c r="AJ870" i="3"/>
  <c r="AF870" i="3"/>
  <c r="AB870" i="3"/>
  <c r="X870" i="3"/>
  <c r="T870" i="3"/>
  <c r="P870" i="3"/>
  <c r="BH869" i="3"/>
  <c r="BD869" i="3"/>
  <c r="AZ869" i="3"/>
  <c r="AV869" i="3"/>
  <c r="AR869" i="3"/>
  <c r="AN869" i="3"/>
  <c r="AJ869" i="3"/>
  <c r="AF869" i="3"/>
  <c r="AB869" i="3"/>
  <c r="X869" i="3"/>
  <c r="T869" i="3"/>
  <c r="P869" i="3"/>
  <c r="BH868" i="3"/>
  <c r="BD868" i="3"/>
  <c r="AZ868" i="3"/>
  <c r="AV868" i="3"/>
  <c r="AR868" i="3"/>
  <c r="AN868" i="3"/>
  <c r="AJ868" i="3"/>
  <c r="AF868" i="3"/>
  <c r="AB868" i="3"/>
  <c r="X868" i="3"/>
  <c r="T868" i="3"/>
  <c r="P868" i="3"/>
  <c r="BH867" i="3"/>
  <c r="BD867" i="3"/>
  <c r="AZ867" i="3"/>
  <c r="AV867" i="3"/>
  <c r="AR867" i="3"/>
  <c r="AN867" i="3"/>
  <c r="AJ867" i="3"/>
  <c r="AF867" i="3"/>
  <c r="AB867" i="3"/>
  <c r="X867" i="3"/>
  <c r="T867" i="3"/>
  <c r="P867" i="3"/>
  <c r="BH866" i="3"/>
  <c r="BD866" i="3"/>
  <c r="AZ866" i="3"/>
  <c r="AV866" i="3"/>
  <c r="AR866" i="3"/>
  <c r="AN866" i="3"/>
  <c r="AJ866" i="3"/>
  <c r="AF866" i="3"/>
  <c r="AB866" i="3"/>
  <c r="X866" i="3"/>
  <c r="T866" i="3"/>
  <c r="P866" i="3"/>
  <c r="BH865" i="3"/>
  <c r="BD865" i="3"/>
  <c r="AZ865" i="3"/>
  <c r="AV865" i="3"/>
  <c r="AR865" i="3"/>
  <c r="AN865" i="3"/>
  <c r="AJ865" i="3"/>
  <c r="AF865" i="3"/>
  <c r="AB865" i="3"/>
  <c r="X865" i="3"/>
  <c r="T865" i="3"/>
  <c r="P865" i="3"/>
  <c r="BH864" i="3"/>
  <c r="BD864" i="3"/>
  <c r="AZ864" i="3"/>
  <c r="AV864" i="3"/>
  <c r="AR864" i="3"/>
  <c r="AN864" i="3"/>
  <c r="AJ864" i="3"/>
  <c r="AF864" i="3"/>
  <c r="AB864" i="3"/>
  <c r="X864" i="3"/>
  <c r="T864" i="3"/>
  <c r="P864" i="3"/>
  <c r="BH863" i="3"/>
  <c r="BD863" i="3"/>
  <c r="AZ863" i="3"/>
  <c r="AV863" i="3"/>
  <c r="AR863" i="3"/>
  <c r="AN863" i="3"/>
  <c r="AJ863" i="3"/>
  <c r="AF863" i="3"/>
  <c r="AB863" i="3"/>
  <c r="X863" i="3"/>
  <c r="T863" i="3"/>
  <c r="P863" i="3"/>
  <c r="BH862" i="3"/>
  <c r="BD862" i="3"/>
  <c r="AZ862" i="3"/>
  <c r="AV862" i="3"/>
  <c r="AR862" i="3"/>
  <c r="AN862" i="3"/>
  <c r="AJ862" i="3"/>
  <c r="AF862" i="3"/>
  <c r="AB862" i="3"/>
  <c r="X862" i="3"/>
  <c r="T862" i="3"/>
  <c r="P862" i="3"/>
  <c r="BH861" i="3"/>
  <c r="BD861" i="3"/>
  <c r="AZ861" i="3"/>
  <c r="AV861" i="3"/>
  <c r="AR861" i="3"/>
  <c r="AN861" i="3"/>
  <c r="AJ861" i="3"/>
  <c r="AF861" i="3"/>
  <c r="AB861" i="3"/>
  <c r="X861" i="3"/>
  <c r="T861" i="3"/>
  <c r="P861" i="3"/>
  <c r="BH860" i="3"/>
  <c r="BD860" i="3"/>
  <c r="AZ860" i="3"/>
  <c r="AV860" i="3"/>
  <c r="AR860" i="3"/>
  <c r="AN860" i="3"/>
  <c r="AJ860" i="3"/>
  <c r="AF860" i="3"/>
  <c r="AB860" i="3"/>
  <c r="X860" i="3"/>
  <c r="T860" i="3"/>
  <c r="P860" i="3"/>
  <c r="BH859" i="3"/>
  <c r="BD859" i="3"/>
  <c r="AZ859" i="3"/>
  <c r="AV859" i="3"/>
  <c r="AR859" i="3"/>
  <c r="AN859" i="3"/>
  <c r="AJ859" i="3"/>
  <c r="AF859" i="3"/>
  <c r="AB859" i="3"/>
  <c r="X859" i="3"/>
  <c r="T859" i="3"/>
  <c r="P859" i="3"/>
  <c r="BH858" i="3"/>
  <c r="BD858" i="3"/>
  <c r="AZ858" i="3"/>
  <c r="AV858" i="3"/>
  <c r="AR858" i="3"/>
  <c r="AN858" i="3"/>
  <c r="AJ858" i="3"/>
  <c r="AF858" i="3"/>
  <c r="AB858" i="3"/>
  <c r="X858" i="3"/>
  <c r="T858" i="3"/>
  <c r="P858" i="3"/>
  <c r="BH857" i="3"/>
  <c r="BD857" i="3"/>
  <c r="AZ857" i="3"/>
  <c r="AV857" i="3"/>
  <c r="AR857" i="3"/>
  <c r="AN857" i="3"/>
  <c r="AJ857" i="3"/>
  <c r="AF857" i="3"/>
  <c r="AB857" i="3"/>
  <c r="X857" i="3"/>
  <c r="T857" i="3"/>
  <c r="P857" i="3"/>
  <c r="BH856" i="3"/>
  <c r="BD856" i="3"/>
  <c r="AZ856" i="3"/>
  <c r="AV856" i="3"/>
  <c r="AR856" i="3"/>
  <c r="AN856" i="3"/>
  <c r="AJ856" i="3"/>
  <c r="AF856" i="3"/>
  <c r="AB856" i="3"/>
  <c r="X856" i="3"/>
  <c r="T856" i="3"/>
  <c r="P856" i="3"/>
  <c r="BH855" i="3"/>
  <c r="BD855" i="3"/>
  <c r="AZ855" i="3"/>
  <c r="AV855" i="3"/>
  <c r="AR855" i="3"/>
  <c r="AN855" i="3"/>
  <c r="AJ855" i="3"/>
  <c r="AF855" i="3"/>
  <c r="AB855" i="3"/>
  <c r="X855" i="3"/>
  <c r="T855" i="3"/>
  <c r="P855" i="3"/>
  <c r="BH854" i="3"/>
  <c r="BD854" i="3"/>
  <c r="AZ854" i="3"/>
  <c r="AV854" i="3"/>
  <c r="AR854" i="3"/>
  <c r="AN854" i="3"/>
  <c r="AJ854" i="3"/>
  <c r="AF854" i="3"/>
  <c r="AB854" i="3"/>
  <c r="X854" i="3"/>
  <c r="T854" i="3"/>
  <c r="P854" i="3"/>
  <c r="BH853" i="3"/>
  <c r="BD853" i="3"/>
  <c r="AZ853" i="3"/>
  <c r="AV853" i="3"/>
  <c r="AR853" i="3"/>
  <c r="AN853" i="3"/>
  <c r="AJ853" i="3"/>
  <c r="AF853" i="3"/>
  <c r="AB853" i="3"/>
  <c r="X853" i="3"/>
  <c r="T853" i="3"/>
  <c r="P853" i="3"/>
  <c r="BH852" i="3"/>
  <c r="BD852" i="3"/>
  <c r="AZ852" i="3"/>
  <c r="AV852" i="3"/>
  <c r="AR852" i="3"/>
  <c r="AN852" i="3"/>
  <c r="AJ852" i="3"/>
  <c r="AF852" i="3"/>
  <c r="AB852" i="3"/>
  <c r="X852" i="3"/>
  <c r="T852" i="3"/>
  <c r="P852" i="3"/>
  <c r="BH851" i="3"/>
  <c r="BD851" i="3"/>
  <c r="AZ851" i="3"/>
  <c r="AV851" i="3"/>
  <c r="AR851" i="3"/>
  <c r="AN851" i="3"/>
  <c r="AJ851" i="3"/>
  <c r="AF851" i="3"/>
  <c r="AB851" i="3"/>
  <c r="X851" i="3"/>
  <c r="T851" i="3"/>
  <c r="P851" i="3"/>
  <c r="BH850" i="3"/>
  <c r="BD850" i="3"/>
  <c r="AZ850" i="3"/>
  <c r="AV850" i="3"/>
  <c r="AR850" i="3"/>
  <c r="AN850" i="3"/>
  <c r="AJ850" i="3"/>
  <c r="AF850" i="3"/>
  <c r="AB850" i="3"/>
  <c r="X850" i="3"/>
  <c r="T850" i="3"/>
  <c r="P850" i="3"/>
  <c r="BH849" i="3"/>
  <c r="BD849" i="3"/>
  <c r="AZ849" i="3"/>
  <c r="AV849" i="3"/>
  <c r="AR849" i="3"/>
  <c r="AN849" i="3"/>
  <c r="AJ849" i="3"/>
  <c r="AF849" i="3"/>
  <c r="AB849" i="3"/>
  <c r="X849" i="3"/>
  <c r="T849" i="3"/>
  <c r="P849" i="3"/>
  <c r="BH848" i="3"/>
  <c r="BD848" i="3"/>
  <c r="AZ848" i="3"/>
  <c r="AV848" i="3"/>
  <c r="AR848" i="3"/>
  <c r="AN848" i="3"/>
  <c r="AJ848" i="3"/>
  <c r="AF848" i="3"/>
  <c r="AB848" i="3"/>
  <c r="X848" i="3"/>
  <c r="T848" i="3"/>
  <c r="P848" i="3"/>
  <c r="BH847" i="3"/>
  <c r="BD847" i="3"/>
  <c r="AZ847" i="3"/>
  <c r="AV847" i="3"/>
  <c r="AR847" i="3"/>
  <c r="AN847" i="3"/>
  <c r="AJ847" i="3"/>
  <c r="AF847" i="3"/>
  <c r="AB847" i="3"/>
  <c r="X847" i="3"/>
  <c r="T847" i="3"/>
  <c r="P847" i="3"/>
  <c r="BH846" i="3"/>
  <c r="BD846" i="3"/>
  <c r="AZ846" i="3"/>
  <c r="AV846" i="3"/>
  <c r="AR846" i="3"/>
  <c r="AN846" i="3"/>
  <c r="AJ846" i="3"/>
  <c r="AF846" i="3"/>
  <c r="AB846" i="3"/>
  <c r="X846" i="3"/>
  <c r="T846" i="3"/>
  <c r="P846" i="3"/>
  <c r="BH845" i="3"/>
  <c r="BD845" i="3"/>
  <c r="AZ845" i="3"/>
  <c r="AV845" i="3"/>
  <c r="AR845" i="3"/>
  <c r="AN845" i="3"/>
  <c r="AJ845" i="3"/>
  <c r="AF845" i="3"/>
  <c r="AB845" i="3"/>
  <c r="X845" i="3"/>
  <c r="T845" i="3"/>
  <c r="P845" i="3"/>
  <c r="BH844" i="3"/>
  <c r="BD844" i="3"/>
  <c r="AZ844" i="3"/>
  <c r="AV844" i="3"/>
  <c r="AR844" i="3"/>
  <c r="AN844" i="3"/>
  <c r="AJ844" i="3"/>
  <c r="AF844" i="3"/>
  <c r="AB844" i="3"/>
  <c r="X844" i="3"/>
  <c r="T844" i="3"/>
  <c r="P844" i="3"/>
  <c r="BH843" i="3"/>
  <c r="BD843" i="3"/>
  <c r="AZ843" i="3"/>
  <c r="AV843" i="3"/>
  <c r="AR843" i="3"/>
  <c r="AN843" i="3"/>
  <c r="AJ843" i="3"/>
  <c r="AF843" i="3"/>
  <c r="AB843" i="3"/>
  <c r="X843" i="3"/>
  <c r="T843" i="3"/>
  <c r="P843" i="3"/>
  <c r="BH842" i="3"/>
  <c r="BD842" i="3"/>
  <c r="AZ842" i="3"/>
  <c r="AV842" i="3"/>
  <c r="AR842" i="3"/>
  <c r="AN842" i="3"/>
  <c r="AJ842" i="3"/>
  <c r="AF842" i="3"/>
  <c r="AB842" i="3"/>
  <c r="X842" i="3"/>
  <c r="T842" i="3"/>
  <c r="P842" i="3"/>
  <c r="BH841" i="3"/>
  <c r="BD841" i="3"/>
  <c r="AZ841" i="3"/>
  <c r="AV841" i="3"/>
  <c r="AR841" i="3"/>
  <c r="AN841" i="3"/>
  <c r="AJ841" i="3"/>
  <c r="AF841" i="3"/>
  <c r="AB841" i="3"/>
  <c r="X841" i="3"/>
  <c r="T841" i="3"/>
  <c r="P841" i="3"/>
  <c r="BH840" i="3"/>
  <c r="BD840" i="3"/>
  <c r="AZ840" i="3"/>
  <c r="AV840" i="3"/>
  <c r="AR840" i="3"/>
  <c r="AN840" i="3"/>
  <c r="AJ840" i="3"/>
  <c r="AF840" i="3"/>
  <c r="AB840" i="3"/>
  <c r="X840" i="3"/>
  <c r="T840" i="3"/>
  <c r="P840" i="3"/>
  <c r="BH839" i="3"/>
  <c r="BD839" i="3"/>
  <c r="AZ839" i="3"/>
  <c r="AV839" i="3"/>
  <c r="AR839" i="3"/>
  <c r="AN839" i="3"/>
  <c r="AJ839" i="3"/>
  <c r="AF839" i="3"/>
  <c r="AB839" i="3"/>
  <c r="X839" i="3"/>
  <c r="T839" i="3"/>
  <c r="P839" i="3"/>
  <c r="BH838" i="3"/>
  <c r="BD838" i="3"/>
  <c r="AZ838" i="3"/>
  <c r="AV838" i="3"/>
  <c r="AR838" i="3"/>
  <c r="AN838" i="3"/>
  <c r="AJ838" i="3"/>
  <c r="AF838" i="3"/>
  <c r="AB838" i="3"/>
  <c r="X838" i="3"/>
  <c r="T838" i="3"/>
  <c r="P838" i="3"/>
  <c r="BH837" i="3"/>
  <c r="BD837" i="3"/>
  <c r="AZ837" i="3"/>
  <c r="AV837" i="3"/>
  <c r="AR837" i="3"/>
  <c r="AN837" i="3"/>
  <c r="AJ837" i="3"/>
  <c r="AF837" i="3"/>
  <c r="AB837" i="3"/>
  <c r="X837" i="3"/>
  <c r="T837" i="3"/>
  <c r="P837" i="3"/>
  <c r="BH836" i="3"/>
  <c r="BD836" i="3"/>
  <c r="AZ836" i="3"/>
  <c r="AV836" i="3"/>
  <c r="AR836" i="3"/>
  <c r="AN836" i="3"/>
  <c r="AJ836" i="3"/>
  <c r="AF836" i="3"/>
  <c r="AB836" i="3"/>
  <c r="X836" i="3"/>
  <c r="T836" i="3"/>
  <c r="P836" i="3"/>
  <c r="BH835" i="3"/>
  <c r="BD835" i="3"/>
  <c r="AZ835" i="3"/>
  <c r="AV835" i="3"/>
  <c r="AR835" i="3"/>
  <c r="AN835" i="3"/>
  <c r="AJ835" i="3"/>
  <c r="AF835" i="3"/>
  <c r="AB835" i="3"/>
  <c r="X835" i="3"/>
  <c r="T835" i="3"/>
  <c r="P835" i="3"/>
  <c r="BH834" i="3"/>
  <c r="BD834" i="3"/>
  <c r="AZ834" i="3"/>
  <c r="AV834" i="3"/>
  <c r="AR834" i="3"/>
  <c r="AN834" i="3"/>
  <c r="AJ834" i="3"/>
  <c r="AF834" i="3"/>
  <c r="AB834" i="3"/>
  <c r="X834" i="3"/>
  <c r="T834" i="3"/>
  <c r="P834" i="3"/>
  <c r="BH833" i="3"/>
  <c r="BD833" i="3"/>
  <c r="AZ833" i="3"/>
  <c r="AV833" i="3"/>
  <c r="AR833" i="3"/>
  <c r="AN833" i="3"/>
  <c r="AJ833" i="3"/>
  <c r="AF833" i="3"/>
  <c r="AB833" i="3"/>
  <c r="X833" i="3"/>
  <c r="T833" i="3"/>
  <c r="P833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N829" i="3"/>
  <c r="P829" i="3"/>
  <c r="R829" i="3"/>
  <c r="T829" i="3"/>
  <c r="V829" i="3"/>
  <c r="X829" i="3"/>
  <c r="Z829" i="3"/>
  <c r="AB829" i="3"/>
  <c r="AD829" i="3"/>
  <c r="AF829" i="3"/>
  <c r="AH829" i="3"/>
  <c r="AJ829" i="3"/>
  <c r="AL829" i="3"/>
  <c r="AN829" i="3"/>
  <c r="AP829" i="3"/>
  <c r="AR829" i="3"/>
  <c r="AT829" i="3"/>
  <c r="AV829" i="3"/>
  <c r="AX829" i="3"/>
  <c r="AZ829" i="3"/>
  <c r="BB829" i="3"/>
  <c r="BD829" i="3"/>
  <c r="BF829" i="3"/>
  <c r="BH829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N826" i="3"/>
  <c r="P826" i="3"/>
  <c r="R826" i="3"/>
  <c r="T826" i="3"/>
  <c r="V826" i="3"/>
  <c r="X826" i="3"/>
  <c r="Z826" i="3"/>
  <c r="AB826" i="3"/>
  <c r="AD826" i="3"/>
  <c r="AF826" i="3"/>
  <c r="AH826" i="3"/>
  <c r="AJ826" i="3"/>
  <c r="AL826" i="3"/>
  <c r="AN826" i="3"/>
  <c r="AP826" i="3"/>
  <c r="AR826" i="3"/>
  <c r="AT826" i="3"/>
  <c r="AV826" i="3"/>
  <c r="AX826" i="3"/>
  <c r="AZ826" i="3"/>
  <c r="BB826" i="3"/>
  <c r="BD826" i="3"/>
  <c r="BF826" i="3"/>
  <c r="BH826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N824" i="3"/>
  <c r="P824" i="3"/>
  <c r="BK824" i="3" s="1"/>
  <c r="R824" i="3"/>
  <c r="T824" i="3"/>
  <c r="V824" i="3"/>
  <c r="X824" i="3"/>
  <c r="Z824" i="3"/>
  <c r="AB824" i="3"/>
  <c r="AD824" i="3"/>
  <c r="AF824" i="3"/>
  <c r="AH824" i="3"/>
  <c r="AJ824" i="3"/>
  <c r="AL824" i="3"/>
  <c r="AN824" i="3"/>
  <c r="AP824" i="3"/>
  <c r="AR824" i="3"/>
  <c r="AT824" i="3"/>
  <c r="AV824" i="3"/>
  <c r="AX824" i="3"/>
  <c r="AZ824" i="3"/>
  <c r="BB824" i="3"/>
  <c r="BD824" i="3"/>
  <c r="BF824" i="3"/>
  <c r="BH824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N822" i="3"/>
  <c r="P822" i="3"/>
  <c r="R822" i="3"/>
  <c r="T822" i="3"/>
  <c r="V822" i="3"/>
  <c r="X822" i="3"/>
  <c r="Z822" i="3"/>
  <c r="AB822" i="3"/>
  <c r="AD822" i="3"/>
  <c r="AF822" i="3"/>
  <c r="AH822" i="3"/>
  <c r="AJ822" i="3"/>
  <c r="AL822" i="3"/>
  <c r="AN822" i="3"/>
  <c r="AP822" i="3"/>
  <c r="AR822" i="3"/>
  <c r="AT822" i="3"/>
  <c r="AV822" i="3"/>
  <c r="AX822" i="3"/>
  <c r="AZ822" i="3"/>
  <c r="BB822" i="3"/>
  <c r="BD822" i="3"/>
  <c r="BF822" i="3"/>
  <c r="BH822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N820" i="3"/>
  <c r="P820" i="3"/>
  <c r="R820" i="3"/>
  <c r="T820" i="3"/>
  <c r="V820" i="3"/>
  <c r="X820" i="3"/>
  <c r="Z820" i="3"/>
  <c r="AB820" i="3"/>
  <c r="AD820" i="3"/>
  <c r="AF820" i="3"/>
  <c r="AH820" i="3"/>
  <c r="AJ820" i="3"/>
  <c r="AL820" i="3"/>
  <c r="AN820" i="3"/>
  <c r="AP820" i="3"/>
  <c r="AR820" i="3"/>
  <c r="AT820" i="3"/>
  <c r="AV820" i="3"/>
  <c r="AX820" i="3"/>
  <c r="AZ820" i="3"/>
  <c r="BB820" i="3"/>
  <c r="BD820" i="3"/>
  <c r="BF820" i="3"/>
  <c r="BH820" i="3"/>
  <c r="N819" i="3"/>
  <c r="P819" i="3"/>
  <c r="R819" i="3"/>
  <c r="T819" i="3"/>
  <c r="V819" i="3"/>
  <c r="X819" i="3"/>
  <c r="Z819" i="3"/>
  <c r="AB819" i="3"/>
  <c r="AD819" i="3"/>
  <c r="AF819" i="3"/>
  <c r="AH819" i="3"/>
  <c r="AJ819" i="3"/>
  <c r="AL819" i="3"/>
  <c r="AN819" i="3"/>
  <c r="AP819" i="3"/>
  <c r="AR819" i="3"/>
  <c r="AT819" i="3"/>
  <c r="AV819" i="3"/>
  <c r="AX819" i="3"/>
  <c r="AZ819" i="3"/>
  <c r="BB819" i="3"/>
  <c r="BD819" i="3"/>
  <c r="BF819" i="3"/>
  <c r="BH819" i="3"/>
  <c r="M818" i="3"/>
  <c r="O818" i="3"/>
  <c r="Q818" i="3"/>
  <c r="S818" i="3"/>
  <c r="U818" i="3"/>
  <c r="W818" i="3"/>
  <c r="Y818" i="3"/>
  <c r="AA818" i="3"/>
  <c r="AC818" i="3"/>
  <c r="AE818" i="3"/>
  <c r="M816" i="3"/>
  <c r="O816" i="3"/>
  <c r="Q816" i="3"/>
  <c r="S816" i="3"/>
  <c r="U816" i="3"/>
  <c r="W816" i="3"/>
  <c r="Y816" i="3"/>
  <c r="AA816" i="3"/>
  <c r="AC816" i="3"/>
  <c r="AE816" i="3"/>
  <c r="AG816" i="3"/>
  <c r="AI816" i="3"/>
  <c r="AK816" i="3"/>
  <c r="AM816" i="3"/>
  <c r="AO816" i="3"/>
  <c r="AQ816" i="3"/>
  <c r="AS816" i="3"/>
  <c r="AU816" i="3"/>
  <c r="AW816" i="3"/>
  <c r="AY816" i="3"/>
  <c r="BA816" i="3"/>
  <c r="BC816" i="3"/>
  <c r="BE816" i="3"/>
  <c r="BG816" i="3"/>
  <c r="BI816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M810" i="3"/>
  <c r="O810" i="3"/>
  <c r="Q810" i="3"/>
  <c r="S810" i="3"/>
  <c r="U810" i="3"/>
  <c r="W810" i="3"/>
  <c r="Y810" i="3"/>
  <c r="AA810" i="3"/>
  <c r="AC810" i="3"/>
  <c r="AE810" i="3"/>
  <c r="AG810" i="3"/>
  <c r="AI810" i="3"/>
  <c r="AK810" i="3"/>
  <c r="AM810" i="3"/>
  <c r="AO810" i="3"/>
  <c r="AQ810" i="3"/>
  <c r="AS810" i="3"/>
  <c r="AU810" i="3"/>
  <c r="AW810" i="3"/>
  <c r="AY810" i="3"/>
  <c r="BA810" i="3"/>
  <c r="BC810" i="3"/>
  <c r="BE810" i="3"/>
  <c r="BG810" i="3"/>
  <c r="BI810" i="3"/>
  <c r="BH818" i="3"/>
  <c r="BF818" i="3"/>
  <c r="BD818" i="3"/>
  <c r="BB818" i="3"/>
  <c r="AZ818" i="3"/>
  <c r="AX818" i="3"/>
  <c r="AV818" i="3"/>
  <c r="AT818" i="3"/>
  <c r="AR818" i="3"/>
  <c r="AP818" i="3"/>
  <c r="AN818" i="3"/>
  <c r="AL818" i="3"/>
  <c r="AJ818" i="3"/>
  <c r="AH818" i="3"/>
  <c r="AF818" i="3"/>
  <c r="AD818" i="3"/>
  <c r="AB818" i="3"/>
  <c r="Z818" i="3"/>
  <c r="X818" i="3"/>
  <c r="V818" i="3"/>
  <c r="T818" i="3"/>
  <c r="R818" i="3"/>
  <c r="P818" i="3"/>
  <c r="BH817" i="3"/>
  <c r="BF817" i="3"/>
  <c r="BD817" i="3"/>
  <c r="BB817" i="3"/>
  <c r="AZ817" i="3"/>
  <c r="AX817" i="3"/>
  <c r="AV817" i="3"/>
  <c r="AT817" i="3"/>
  <c r="AR817" i="3"/>
  <c r="AP817" i="3"/>
  <c r="AN817" i="3"/>
  <c r="AL817" i="3"/>
  <c r="AJ817" i="3"/>
  <c r="AH817" i="3"/>
  <c r="AF817" i="3"/>
  <c r="AD817" i="3"/>
  <c r="AB817" i="3"/>
  <c r="Z817" i="3"/>
  <c r="X817" i="3"/>
  <c r="V817" i="3"/>
  <c r="T817" i="3"/>
  <c r="R817" i="3"/>
  <c r="P817" i="3"/>
  <c r="BH816" i="3"/>
  <c r="BF816" i="3"/>
  <c r="BD816" i="3"/>
  <c r="BB816" i="3"/>
  <c r="AZ816" i="3"/>
  <c r="AX816" i="3"/>
  <c r="AV816" i="3"/>
  <c r="AT816" i="3"/>
  <c r="AR816" i="3"/>
  <c r="AP816" i="3"/>
  <c r="AN816" i="3"/>
  <c r="AL816" i="3"/>
  <c r="AJ816" i="3"/>
  <c r="AH816" i="3"/>
  <c r="AF816" i="3"/>
  <c r="AD816" i="3"/>
  <c r="AB816" i="3"/>
  <c r="Z816" i="3"/>
  <c r="X816" i="3"/>
  <c r="V816" i="3"/>
  <c r="T816" i="3"/>
  <c r="R816" i="3"/>
  <c r="P816" i="3"/>
  <c r="BH815" i="3"/>
  <c r="BF815" i="3"/>
  <c r="BD815" i="3"/>
  <c r="BB815" i="3"/>
  <c r="AZ815" i="3"/>
  <c r="AX815" i="3"/>
  <c r="AV815" i="3"/>
  <c r="AT815" i="3"/>
  <c r="AR815" i="3"/>
  <c r="AP815" i="3"/>
  <c r="AN815" i="3"/>
  <c r="AL815" i="3"/>
  <c r="AJ815" i="3"/>
  <c r="AH815" i="3"/>
  <c r="AF815" i="3"/>
  <c r="AD815" i="3"/>
  <c r="AB815" i="3"/>
  <c r="Z815" i="3"/>
  <c r="X815" i="3"/>
  <c r="V815" i="3"/>
  <c r="T815" i="3"/>
  <c r="R815" i="3"/>
  <c r="P815" i="3"/>
  <c r="BH814" i="3"/>
  <c r="BF814" i="3"/>
  <c r="BD814" i="3"/>
  <c r="BB814" i="3"/>
  <c r="AZ814" i="3"/>
  <c r="AX814" i="3"/>
  <c r="AV814" i="3"/>
  <c r="AT814" i="3"/>
  <c r="AR814" i="3"/>
  <c r="AP814" i="3"/>
  <c r="AN814" i="3"/>
  <c r="AL814" i="3"/>
  <c r="AJ814" i="3"/>
  <c r="AH814" i="3"/>
  <c r="AF814" i="3"/>
  <c r="AD814" i="3"/>
  <c r="AB814" i="3"/>
  <c r="Z814" i="3"/>
  <c r="X814" i="3"/>
  <c r="V814" i="3"/>
  <c r="T814" i="3"/>
  <c r="R814" i="3"/>
  <c r="P814" i="3"/>
  <c r="BH813" i="3"/>
  <c r="BF813" i="3"/>
  <c r="BD813" i="3"/>
  <c r="BB813" i="3"/>
  <c r="AZ813" i="3"/>
  <c r="AX813" i="3"/>
  <c r="AV813" i="3"/>
  <c r="AT813" i="3"/>
  <c r="AR813" i="3"/>
  <c r="AP813" i="3"/>
  <c r="AN813" i="3"/>
  <c r="AL813" i="3"/>
  <c r="AJ813" i="3"/>
  <c r="AH813" i="3"/>
  <c r="AF813" i="3"/>
  <c r="AD813" i="3"/>
  <c r="AB813" i="3"/>
  <c r="Z813" i="3"/>
  <c r="X813" i="3"/>
  <c r="V813" i="3"/>
  <c r="T813" i="3"/>
  <c r="R813" i="3"/>
  <c r="P813" i="3"/>
  <c r="BH812" i="3"/>
  <c r="BF812" i="3"/>
  <c r="BD812" i="3"/>
  <c r="BB812" i="3"/>
  <c r="AZ812" i="3"/>
  <c r="AX812" i="3"/>
  <c r="AV812" i="3"/>
  <c r="AT812" i="3"/>
  <c r="AR812" i="3"/>
  <c r="AP812" i="3"/>
  <c r="AN812" i="3"/>
  <c r="AL812" i="3"/>
  <c r="AJ812" i="3"/>
  <c r="AH812" i="3"/>
  <c r="AF812" i="3"/>
  <c r="AD812" i="3"/>
  <c r="AB812" i="3"/>
  <c r="Z812" i="3"/>
  <c r="X812" i="3"/>
  <c r="V812" i="3"/>
  <c r="T812" i="3"/>
  <c r="R812" i="3"/>
  <c r="P812" i="3"/>
  <c r="BH811" i="3"/>
  <c r="BF811" i="3"/>
  <c r="BD811" i="3"/>
  <c r="BB811" i="3"/>
  <c r="AZ811" i="3"/>
  <c r="AX811" i="3"/>
  <c r="AV811" i="3"/>
  <c r="AT811" i="3"/>
  <c r="AR811" i="3"/>
  <c r="AP811" i="3"/>
  <c r="AN811" i="3"/>
  <c r="AL811" i="3"/>
  <c r="AJ811" i="3"/>
  <c r="AH811" i="3"/>
  <c r="AF811" i="3"/>
  <c r="AD811" i="3"/>
  <c r="AB811" i="3"/>
  <c r="Z811" i="3"/>
  <c r="X811" i="3"/>
  <c r="V811" i="3"/>
  <c r="T811" i="3"/>
  <c r="R811" i="3"/>
  <c r="P811" i="3"/>
  <c r="BH810" i="3"/>
  <c r="BF810" i="3"/>
  <c r="BD810" i="3"/>
  <c r="BB810" i="3"/>
  <c r="AZ810" i="3"/>
  <c r="AX810" i="3"/>
  <c r="AV810" i="3"/>
  <c r="AT810" i="3"/>
  <c r="AR810" i="3"/>
  <c r="AP810" i="3"/>
  <c r="AN810" i="3"/>
  <c r="AL810" i="3"/>
  <c r="AJ810" i="3"/>
  <c r="AH810" i="3"/>
  <c r="AF810" i="3"/>
  <c r="AD810" i="3"/>
  <c r="AB810" i="3"/>
  <c r="Z810" i="3"/>
  <c r="X810" i="3"/>
  <c r="V810" i="3"/>
  <c r="T810" i="3"/>
  <c r="R810" i="3"/>
  <c r="P810" i="3"/>
  <c r="BH809" i="3"/>
  <c r="BF809" i="3"/>
  <c r="BD809" i="3"/>
  <c r="BB809" i="3"/>
  <c r="AZ809" i="3"/>
  <c r="AX809" i="3"/>
  <c r="AV809" i="3"/>
  <c r="AT809" i="3"/>
  <c r="AR809" i="3"/>
  <c r="AP809" i="3"/>
  <c r="AN809" i="3"/>
  <c r="AL809" i="3"/>
  <c r="AJ809" i="3"/>
  <c r="AH809" i="3"/>
  <c r="AF809" i="3"/>
  <c r="AD809" i="3"/>
  <c r="AB809" i="3"/>
  <c r="Z809" i="3"/>
  <c r="X809" i="3"/>
  <c r="V809" i="3"/>
  <c r="T809" i="3"/>
  <c r="R809" i="3"/>
  <c r="P809" i="3"/>
  <c r="BF808" i="3"/>
  <c r="BB808" i="3"/>
  <c r="AX808" i="3"/>
  <c r="AT808" i="3"/>
  <c r="AP808" i="3"/>
  <c r="AL808" i="3"/>
  <c r="AH808" i="3"/>
  <c r="AD808" i="3"/>
  <c r="Z808" i="3"/>
  <c r="V808" i="3"/>
  <c r="R808" i="3"/>
  <c r="M808" i="3"/>
  <c r="O808" i="3"/>
  <c r="Q808" i="3"/>
  <c r="S808" i="3"/>
  <c r="U808" i="3"/>
  <c r="W808" i="3"/>
  <c r="Y808" i="3"/>
  <c r="AA808" i="3"/>
  <c r="AC808" i="3"/>
  <c r="AE808" i="3"/>
  <c r="AG808" i="3"/>
  <c r="AI808" i="3"/>
  <c r="AK808" i="3"/>
  <c r="AM808" i="3"/>
  <c r="AO808" i="3"/>
  <c r="AQ808" i="3"/>
  <c r="AS808" i="3"/>
  <c r="AU808" i="3"/>
  <c r="AW808" i="3"/>
  <c r="AY808" i="3"/>
  <c r="BA808" i="3"/>
  <c r="BC808" i="3"/>
  <c r="BE808" i="3"/>
  <c r="BG808" i="3"/>
  <c r="BI808" i="3"/>
  <c r="BF807" i="3"/>
  <c r="BB807" i="3"/>
  <c r="AX807" i="3"/>
  <c r="AT807" i="3"/>
  <c r="AP807" i="3"/>
  <c r="AL807" i="3"/>
  <c r="AH807" i="3"/>
  <c r="AD807" i="3"/>
  <c r="Z807" i="3"/>
  <c r="V807" i="3"/>
  <c r="R807" i="3"/>
  <c r="M807" i="3"/>
  <c r="O807" i="3"/>
  <c r="Q807" i="3"/>
  <c r="S807" i="3"/>
  <c r="U807" i="3"/>
  <c r="W807" i="3"/>
  <c r="Y807" i="3"/>
  <c r="AA807" i="3"/>
  <c r="AC807" i="3"/>
  <c r="AE807" i="3"/>
  <c r="AG807" i="3"/>
  <c r="AI807" i="3"/>
  <c r="AK807" i="3"/>
  <c r="AM807" i="3"/>
  <c r="AO807" i="3"/>
  <c r="AQ807" i="3"/>
  <c r="AS807" i="3"/>
  <c r="AU807" i="3"/>
  <c r="AW807" i="3"/>
  <c r="AY807" i="3"/>
  <c r="BA807" i="3"/>
  <c r="BC807" i="3"/>
  <c r="BE807" i="3"/>
  <c r="BG807" i="3"/>
  <c r="BI807" i="3"/>
  <c r="BF806" i="3"/>
  <c r="BB806" i="3"/>
  <c r="AX806" i="3"/>
  <c r="AT806" i="3"/>
  <c r="AP806" i="3"/>
  <c r="AL806" i="3"/>
  <c r="AH806" i="3"/>
  <c r="AD806" i="3"/>
  <c r="Z806" i="3"/>
  <c r="V806" i="3"/>
  <c r="R806" i="3"/>
  <c r="M806" i="3"/>
  <c r="O806" i="3"/>
  <c r="Q806" i="3"/>
  <c r="S806" i="3"/>
  <c r="U806" i="3"/>
  <c r="W806" i="3"/>
  <c r="Y806" i="3"/>
  <c r="AA806" i="3"/>
  <c r="AC806" i="3"/>
  <c r="AE806" i="3"/>
  <c r="AG806" i="3"/>
  <c r="AI806" i="3"/>
  <c r="AK806" i="3"/>
  <c r="AM806" i="3"/>
  <c r="AO806" i="3"/>
  <c r="AQ806" i="3"/>
  <c r="AS806" i="3"/>
  <c r="AU806" i="3"/>
  <c r="AW806" i="3"/>
  <c r="AY806" i="3"/>
  <c r="BA806" i="3"/>
  <c r="BC806" i="3"/>
  <c r="BE806" i="3"/>
  <c r="BG806" i="3"/>
  <c r="BI806" i="3"/>
  <c r="BF805" i="3"/>
  <c r="BB805" i="3"/>
  <c r="AX805" i="3"/>
  <c r="AT805" i="3"/>
  <c r="AP805" i="3"/>
  <c r="AL805" i="3"/>
  <c r="AH805" i="3"/>
  <c r="AD805" i="3"/>
  <c r="Z805" i="3"/>
  <c r="V805" i="3"/>
  <c r="R805" i="3"/>
  <c r="M805" i="3"/>
  <c r="O805" i="3"/>
  <c r="Q805" i="3"/>
  <c r="S805" i="3"/>
  <c r="U805" i="3"/>
  <c r="W805" i="3"/>
  <c r="Y805" i="3"/>
  <c r="AA805" i="3"/>
  <c r="AC805" i="3"/>
  <c r="AE805" i="3"/>
  <c r="AG805" i="3"/>
  <c r="AI805" i="3"/>
  <c r="AK805" i="3"/>
  <c r="AM805" i="3"/>
  <c r="AO805" i="3"/>
  <c r="AQ805" i="3"/>
  <c r="AS805" i="3"/>
  <c r="AU805" i="3"/>
  <c r="AW805" i="3"/>
  <c r="AY805" i="3"/>
  <c r="BA805" i="3"/>
  <c r="BC805" i="3"/>
  <c r="BE805" i="3"/>
  <c r="BG805" i="3"/>
  <c r="BI805" i="3"/>
  <c r="BF804" i="3"/>
  <c r="BB804" i="3"/>
  <c r="AX804" i="3"/>
  <c r="AT804" i="3"/>
  <c r="AP804" i="3"/>
  <c r="AL804" i="3"/>
  <c r="AH804" i="3"/>
  <c r="AD804" i="3"/>
  <c r="Z804" i="3"/>
  <c r="V804" i="3"/>
  <c r="R804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BF803" i="3"/>
  <c r="BB803" i="3"/>
  <c r="AX803" i="3"/>
  <c r="AT803" i="3"/>
  <c r="AP803" i="3"/>
  <c r="AL803" i="3"/>
  <c r="AH803" i="3"/>
  <c r="AD803" i="3"/>
  <c r="Z803" i="3"/>
  <c r="V803" i="3"/>
  <c r="R803" i="3"/>
  <c r="M803" i="3"/>
  <c r="O803" i="3"/>
  <c r="Q803" i="3"/>
  <c r="S803" i="3"/>
  <c r="U803" i="3"/>
  <c r="W803" i="3"/>
  <c r="Y803" i="3"/>
  <c r="AA803" i="3"/>
  <c r="AC803" i="3"/>
  <c r="AE803" i="3"/>
  <c r="AG803" i="3"/>
  <c r="AI803" i="3"/>
  <c r="AK803" i="3"/>
  <c r="AM803" i="3"/>
  <c r="AO803" i="3"/>
  <c r="AQ803" i="3"/>
  <c r="AS803" i="3"/>
  <c r="AU803" i="3"/>
  <c r="AW803" i="3"/>
  <c r="AY803" i="3"/>
  <c r="BA803" i="3"/>
  <c r="BC803" i="3"/>
  <c r="BE803" i="3"/>
  <c r="BG803" i="3"/>
  <c r="BI803" i="3"/>
  <c r="BF802" i="3"/>
  <c r="BB802" i="3"/>
  <c r="AX802" i="3"/>
  <c r="AT802" i="3"/>
  <c r="AP802" i="3"/>
  <c r="AL802" i="3"/>
  <c r="AH802" i="3"/>
  <c r="AD802" i="3"/>
  <c r="Z802" i="3"/>
  <c r="V802" i="3"/>
  <c r="R802" i="3"/>
  <c r="M802" i="3"/>
  <c r="O802" i="3"/>
  <c r="Q802" i="3"/>
  <c r="S802" i="3"/>
  <c r="U802" i="3"/>
  <c r="W802" i="3"/>
  <c r="Y802" i="3"/>
  <c r="AA802" i="3"/>
  <c r="AC802" i="3"/>
  <c r="AE802" i="3"/>
  <c r="AG802" i="3"/>
  <c r="AI802" i="3"/>
  <c r="AK802" i="3"/>
  <c r="AM802" i="3"/>
  <c r="AO802" i="3"/>
  <c r="AQ802" i="3"/>
  <c r="AS802" i="3"/>
  <c r="AU802" i="3"/>
  <c r="AW802" i="3"/>
  <c r="AY802" i="3"/>
  <c r="BA802" i="3"/>
  <c r="BC802" i="3"/>
  <c r="BE802" i="3"/>
  <c r="BG802" i="3"/>
  <c r="BI802" i="3"/>
  <c r="BF801" i="3"/>
  <c r="BB801" i="3"/>
  <c r="AX801" i="3"/>
  <c r="AT801" i="3"/>
  <c r="AP801" i="3"/>
  <c r="AL801" i="3"/>
  <c r="AH801" i="3"/>
  <c r="AD801" i="3"/>
  <c r="Z801" i="3"/>
  <c r="V801" i="3"/>
  <c r="R801" i="3"/>
  <c r="M801" i="3"/>
  <c r="O801" i="3"/>
  <c r="Q801" i="3"/>
  <c r="S801" i="3"/>
  <c r="U801" i="3"/>
  <c r="W801" i="3"/>
  <c r="Y801" i="3"/>
  <c r="AA801" i="3"/>
  <c r="AC801" i="3"/>
  <c r="AE801" i="3"/>
  <c r="AG801" i="3"/>
  <c r="AI801" i="3"/>
  <c r="AK801" i="3"/>
  <c r="AM801" i="3"/>
  <c r="AO801" i="3"/>
  <c r="AQ801" i="3"/>
  <c r="AS801" i="3"/>
  <c r="AU801" i="3"/>
  <c r="AW801" i="3"/>
  <c r="AY801" i="3"/>
  <c r="BA801" i="3"/>
  <c r="BC801" i="3"/>
  <c r="BE801" i="3"/>
  <c r="BG801" i="3"/>
  <c r="BI801" i="3"/>
  <c r="BF800" i="3"/>
  <c r="BB800" i="3"/>
  <c r="AX800" i="3"/>
  <c r="AT800" i="3"/>
  <c r="AP800" i="3"/>
  <c r="AL800" i="3"/>
  <c r="AH800" i="3"/>
  <c r="AD800" i="3"/>
  <c r="Z800" i="3"/>
  <c r="V800" i="3"/>
  <c r="R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K800" i="3"/>
  <c r="AM800" i="3"/>
  <c r="AO800" i="3"/>
  <c r="AQ800" i="3"/>
  <c r="AS800" i="3"/>
  <c r="AU800" i="3"/>
  <c r="AW800" i="3"/>
  <c r="AY800" i="3"/>
  <c r="BA800" i="3"/>
  <c r="BC800" i="3"/>
  <c r="BE800" i="3"/>
  <c r="BG800" i="3"/>
  <c r="BI800" i="3"/>
  <c r="BF799" i="3"/>
  <c r="BB799" i="3"/>
  <c r="AX799" i="3"/>
  <c r="AT799" i="3"/>
  <c r="AP799" i="3"/>
  <c r="AL799" i="3"/>
  <c r="AH799" i="3"/>
  <c r="AD799" i="3"/>
  <c r="Z799" i="3"/>
  <c r="V799" i="3"/>
  <c r="R799" i="3"/>
  <c r="M799" i="3"/>
  <c r="O799" i="3"/>
  <c r="Q799" i="3"/>
  <c r="S799" i="3"/>
  <c r="U799" i="3"/>
  <c r="W799" i="3"/>
  <c r="Y799" i="3"/>
  <c r="AA799" i="3"/>
  <c r="AC799" i="3"/>
  <c r="AE799" i="3"/>
  <c r="AG799" i="3"/>
  <c r="AI799" i="3"/>
  <c r="AK799" i="3"/>
  <c r="AM799" i="3"/>
  <c r="AO799" i="3"/>
  <c r="AQ799" i="3"/>
  <c r="AS799" i="3"/>
  <c r="AU799" i="3"/>
  <c r="AW799" i="3"/>
  <c r="AY799" i="3"/>
  <c r="BA799" i="3"/>
  <c r="BC799" i="3"/>
  <c r="BE799" i="3"/>
  <c r="BG799" i="3"/>
  <c r="BI799" i="3"/>
  <c r="BF798" i="3"/>
  <c r="BB798" i="3"/>
  <c r="AX798" i="3"/>
  <c r="AT798" i="3"/>
  <c r="AP798" i="3"/>
  <c r="AL798" i="3"/>
  <c r="AH798" i="3"/>
  <c r="AD798" i="3"/>
  <c r="Z798" i="3"/>
  <c r="V798" i="3"/>
  <c r="R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F797" i="3"/>
  <c r="BB797" i="3"/>
  <c r="AX797" i="3"/>
  <c r="AT797" i="3"/>
  <c r="AP797" i="3"/>
  <c r="AL797" i="3"/>
  <c r="AH797" i="3"/>
  <c r="AD797" i="3"/>
  <c r="Z797" i="3"/>
  <c r="V797" i="3"/>
  <c r="R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F796" i="3"/>
  <c r="BB796" i="3"/>
  <c r="AX796" i="3"/>
  <c r="AT796" i="3"/>
  <c r="AP796" i="3"/>
  <c r="AL796" i="3"/>
  <c r="AH796" i="3"/>
  <c r="AD796" i="3"/>
  <c r="Z796" i="3"/>
  <c r="V796" i="3"/>
  <c r="R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F795" i="3"/>
  <c r="BB795" i="3"/>
  <c r="AX795" i="3"/>
  <c r="AT795" i="3"/>
  <c r="AP795" i="3"/>
  <c r="AL795" i="3"/>
  <c r="AH795" i="3"/>
  <c r="AD795" i="3"/>
  <c r="Z795" i="3"/>
  <c r="V795" i="3"/>
  <c r="R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F794" i="3"/>
  <c r="BB794" i="3"/>
  <c r="AX794" i="3"/>
  <c r="AT794" i="3"/>
  <c r="AP794" i="3"/>
  <c r="AL794" i="3"/>
  <c r="AH794" i="3"/>
  <c r="AD794" i="3"/>
  <c r="Z794" i="3"/>
  <c r="V794" i="3"/>
  <c r="R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F793" i="3"/>
  <c r="BB793" i="3"/>
  <c r="AX793" i="3"/>
  <c r="AT793" i="3"/>
  <c r="AP793" i="3"/>
  <c r="AL793" i="3"/>
  <c r="AH793" i="3"/>
  <c r="AD793" i="3"/>
  <c r="Z793" i="3"/>
  <c r="V793" i="3"/>
  <c r="R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F792" i="3"/>
  <c r="BB792" i="3"/>
  <c r="AX792" i="3"/>
  <c r="AT792" i="3"/>
  <c r="AP792" i="3"/>
  <c r="AL792" i="3"/>
  <c r="AH792" i="3"/>
  <c r="AD792" i="3"/>
  <c r="Z792" i="3"/>
  <c r="V792" i="3"/>
  <c r="R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F791" i="3"/>
  <c r="BB791" i="3"/>
  <c r="AX791" i="3"/>
  <c r="AT791" i="3"/>
  <c r="AP791" i="3"/>
  <c r="AL791" i="3"/>
  <c r="AH791" i="3"/>
  <c r="AD791" i="3"/>
  <c r="Z791" i="3"/>
  <c r="V791" i="3"/>
  <c r="R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F790" i="3"/>
  <c r="BB790" i="3"/>
  <c r="AX790" i="3"/>
  <c r="AT790" i="3"/>
  <c r="AP790" i="3"/>
  <c r="AL790" i="3"/>
  <c r="AH790" i="3"/>
  <c r="AD790" i="3"/>
  <c r="Z790" i="3"/>
  <c r="V790" i="3"/>
  <c r="R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F789" i="3"/>
  <c r="BB789" i="3"/>
  <c r="AX789" i="3"/>
  <c r="AT789" i="3"/>
  <c r="AP789" i="3"/>
  <c r="AL789" i="3"/>
  <c r="AH789" i="3"/>
  <c r="AD789" i="3"/>
  <c r="Z789" i="3"/>
  <c r="V789" i="3"/>
  <c r="R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F788" i="3"/>
  <c r="BB788" i="3"/>
  <c r="AX788" i="3"/>
  <c r="AT788" i="3"/>
  <c r="AP788" i="3"/>
  <c r="AL788" i="3"/>
  <c r="AH788" i="3"/>
  <c r="AD788" i="3"/>
  <c r="Z788" i="3"/>
  <c r="V788" i="3"/>
  <c r="R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F787" i="3"/>
  <c r="BB787" i="3"/>
  <c r="AX787" i="3"/>
  <c r="AT787" i="3"/>
  <c r="AP787" i="3"/>
  <c r="AL787" i="3"/>
  <c r="AH787" i="3"/>
  <c r="AD787" i="3"/>
  <c r="Z787" i="3"/>
  <c r="V787" i="3"/>
  <c r="R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F786" i="3"/>
  <c r="BB786" i="3"/>
  <c r="AX786" i="3"/>
  <c r="AT786" i="3"/>
  <c r="AP786" i="3"/>
  <c r="AL786" i="3"/>
  <c r="AH786" i="3"/>
  <c r="AD786" i="3"/>
  <c r="Z786" i="3"/>
  <c r="V786" i="3"/>
  <c r="R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F785" i="3"/>
  <c r="BB785" i="3"/>
  <c r="AX785" i="3"/>
  <c r="AT785" i="3"/>
  <c r="AP785" i="3"/>
  <c r="AL785" i="3"/>
  <c r="AH785" i="3"/>
  <c r="AD785" i="3"/>
  <c r="Z785" i="3"/>
  <c r="V785" i="3"/>
  <c r="R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F784" i="3"/>
  <c r="BB784" i="3"/>
  <c r="AX784" i="3"/>
  <c r="AT784" i="3"/>
  <c r="AP784" i="3"/>
  <c r="AL784" i="3"/>
  <c r="AH784" i="3"/>
  <c r="AD784" i="3"/>
  <c r="Z784" i="3"/>
  <c r="V784" i="3"/>
  <c r="R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F783" i="3"/>
  <c r="BB783" i="3"/>
  <c r="AX783" i="3"/>
  <c r="AT783" i="3"/>
  <c r="AP783" i="3"/>
  <c r="AL783" i="3"/>
  <c r="AH783" i="3"/>
  <c r="AD783" i="3"/>
  <c r="Z783" i="3"/>
  <c r="V783" i="3"/>
  <c r="R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F782" i="3"/>
  <c r="BB782" i="3"/>
  <c r="AX782" i="3"/>
  <c r="AT782" i="3"/>
  <c r="AP782" i="3"/>
  <c r="AL782" i="3"/>
  <c r="AH782" i="3"/>
  <c r="AD782" i="3"/>
  <c r="Z782" i="3"/>
  <c r="V782" i="3"/>
  <c r="R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F781" i="3"/>
  <c r="BB781" i="3"/>
  <c r="AX781" i="3"/>
  <c r="AT781" i="3"/>
  <c r="AP781" i="3"/>
  <c r="AL781" i="3"/>
  <c r="AH781" i="3"/>
  <c r="AD781" i="3"/>
  <c r="Z781" i="3"/>
  <c r="V781" i="3"/>
  <c r="R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F780" i="3"/>
  <c r="BB780" i="3"/>
  <c r="AX780" i="3"/>
  <c r="AT780" i="3"/>
  <c r="AP780" i="3"/>
  <c r="AL780" i="3"/>
  <c r="AH780" i="3"/>
  <c r="AD780" i="3"/>
  <c r="Z780" i="3"/>
  <c r="V780" i="3"/>
  <c r="R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F779" i="3"/>
  <c r="BB779" i="3"/>
  <c r="AX779" i="3"/>
  <c r="AT779" i="3"/>
  <c r="AP779" i="3"/>
  <c r="AL779" i="3"/>
  <c r="AH779" i="3"/>
  <c r="AD779" i="3"/>
  <c r="Z779" i="3"/>
  <c r="V779" i="3"/>
  <c r="R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F778" i="3"/>
  <c r="BB778" i="3"/>
  <c r="AX778" i="3"/>
  <c r="AT778" i="3"/>
  <c r="AP778" i="3"/>
  <c r="AL778" i="3"/>
  <c r="AH778" i="3"/>
  <c r="AD778" i="3"/>
  <c r="Z778" i="3"/>
  <c r="V778" i="3"/>
  <c r="R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F777" i="3"/>
  <c r="BB777" i="3"/>
  <c r="AX777" i="3"/>
  <c r="AT777" i="3"/>
  <c r="AP777" i="3"/>
  <c r="AL777" i="3"/>
  <c r="AH777" i="3"/>
  <c r="AD777" i="3"/>
  <c r="Z777" i="3"/>
  <c r="V777" i="3"/>
  <c r="R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L776" i="3"/>
  <c r="O776" i="3" s="1"/>
  <c r="S776" i="3"/>
  <c r="AA776" i="3"/>
  <c r="AI776" i="3"/>
  <c r="P776" i="3"/>
  <c r="AF776" i="3"/>
  <c r="AS776" i="3"/>
  <c r="BA776" i="3"/>
  <c r="BI776" i="3"/>
  <c r="L775" i="3"/>
  <c r="M775" i="3" s="1"/>
  <c r="O775" i="3"/>
  <c r="S775" i="3"/>
  <c r="W775" i="3"/>
  <c r="AA775" i="3"/>
  <c r="AE775" i="3"/>
  <c r="AI775" i="3"/>
  <c r="AM775" i="3"/>
  <c r="AQ775" i="3"/>
  <c r="AU775" i="3"/>
  <c r="AY775" i="3"/>
  <c r="BC775" i="3"/>
  <c r="BG775" i="3"/>
  <c r="P775" i="3"/>
  <c r="X775" i="3"/>
  <c r="AF775" i="3"/>
  <c r="AN775" i="3"/>
  <c r="AV775" i="3"/>
  <c r="BD775" i="3"/>
  <c r="L774" i="3"/>
  <c r="M774" i="3" s="1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P774" i="3"/>
  <c r="X774" i="3"/>
  <c r="AF774" i="3"/>
  <c r="AN774" i="3"/>
  <c r="AV774" i="3"/>
  <c r="BD774" i="3"/>
  <c r="L773" i="3"/>
  <c r="M773" i="3" s="1"/>
  <c r="O773" i="3"/>
  <c r="S773" i="3"/>
  <c r="W773" i="3"/>
  <c r="AA773" i="3"/>
  <c r="AE773" i="3"/>
  <c r="AI773" i="3"/>
  <c r="AM773" i="3"/>
  <c r="AQ773" i="3"/>
  <c r="AU773" i="3"/>
  <c r="AY773" i="3"/>
  <c r="BC773" i="3"/>
  <c r="BG773" i="3"/>
  <c r="P773" i="3"/>
  <c r="X773" i="3"/>
  <c r="AF773" i="3"/>
  <c r="AN773" i="3"/>
  <c r="AV773" i="3"/>
  <c r="BD773" i="3"/>
  <c r="L772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P772" i="3"/>
  <c r="X772" i="3"/>
  <c r="AF772" i="3"/>
  <c r="AN772" i="3"/>
  <c r="AV772" i="3"/>
  <c r="BD772" i="3"/>
  <c r="L771" i="3"/>
  <c r="S771" i="3"/>
  <c r="AA771" i="3"/>
  <c r="AE771" i="3"/>
  <c r="AI771" i="3"/>
  <c r="AM771" i="3"/>
  <c r="AQ771" i="3"/>
  <c r="AU771" i="3"/>
  <c r="AY771" i="3"/>
  <c r="BC771" i="3"/>
  <c r="BG771" i="3"/>
  <c r="P771" i="3"/>
  <c r="X771" i="3"/>
  <c r="AF771" i="3"/>
  <c r="AN771" i="3"/>
  <c r="AV771" i="3"/>
  <c r="BD771" i="3"/>
  <c r="L770" i="3"/>
  <c r="O770" i="3"/>
  <c r="S770" i="3"/>
  <c r="W770" i="3"/>
  <c r="AA770" i="3"/>
  <c r="AE770" i="3"/>
  <c r="AI770" i="3"/>
  <c r="AM770" i="3"/>
  <c r="AQ770" i="3"/>
  <c r="AU770" i="3"/>
  <c r="AY770" i="3"/>
  <c r="BC770" i="3"/>
  <c r="BG770" i="3"/>
  <c r="P770" i="3"/>
  <c r="X770" i="3"/>
  <c r="AF770" i="3"/>
  <c r="AN770" i="3"/>
  <c r="AV770" i="3"/>
  <c r="BD770" i="3"/>
  <c r="L769" i="3"/>
  <c r="S769" i="3"/>
  <c r="AA769" i="3"/>
  <c r="AE769" i="3"/>
  <c r="AI769" i="3"/>
  <c r="AM769" i="3"/>
  <c r="AQ769" i="3"/>
  <c r="AU769" i="3"/>
  <c r="AY769" i="3"/>
  <c r="BC769" i="3"/>
  <c r="BG769" i="3"/>
  <c r="P769" i="3"/>
  <c r="X769" i="3"/>
  <c r="AF769" i="3"/>
  <c r="AN769" i="3"/>
  <c r="AV769" i="3"/>
  <c r="BD769" i="3"/>
  <c r="L768" i="3"/>
  <c r="O768" i="3"/>
  <c r="S768" i="3"/>
  <c r="W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L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P767" i="3"/>
  <c r="T767" i="3"/>
  <c r="X767" i="3"/>
  <c r="AB767" i="3"/>
  <c r="AF767" i="3"/>
  <c r="AJ767" i="3"/>
  <c r="AN767" i="3"/>
  <c r="AR767" i="3"/>
  <c r="AV767" i="3"/>
  <c r="AZ767" i="3"/>
  <c r="BD767" i="3"/>
  <c r="BH767" i="3"/>
  <c r="L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N765" i="3"/>
  <c r="R765" i="3"/>
  <c r="V765" i="3"/>
  <c r="Z765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N762" i="3"/>
  <c r="R762" i="3"/>
  <c r="V762" i="3"/>
  <c r="Z762" i="3"/>
  <c r="AD762" i="3"/>
  <c r="AH762" i="3"/>
  <c r="AL762" i="3"/>
  <c r="AP762" i="3"/>
  <c r="AT762" i="3"/>
  <c r="AX762" i="3"/>
  <c r="BB762" i="3"/>
  <c r="BF762" i="3"/>
  <c r="N761" i="3"/>
  <c r="R761" i="3"/>
  <c r="V761" i="3"/>
  <c r="Z761" i="3"/>
  <c r="AD761" i="3"/>
  <c r="AH761" i="3"/>
  <c r="AL761" i="3"/>
  <c r="AP761" i="3"/>
  <c r="AT761" i="3"/>
  <c r="AX761" i="3"/>
  <c r="BB761" i="3"/>
  <c r="BF761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N759" i="3"/>
  <c r="R759" i="3"/>
  <c r="V759" i="3"/>
  <c r="Z759" i="3"/>
  <c r="AD759" i="3"/>
  <c r="AH759" i="3"/>
  <c r="AL759" i="3"/>
  <c r="AP759" i="3"/>
  <c r="AT759" i="3"/>
  <c r="AX759" i="3"/>
  <c r="BB759" i="3"/>
  <c r="BF759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N749" i="3"/>
  <c r="P749" i="3"/>
  <c r="R749" i="3"/>
  <c r="T749" i="3"/>
  <c r="V749" i="3"/>
  <c r="X749" i="3"/>
  <c r="Z749" i="3"/>
  <c r="AB749" i="3"/>
  <c r="AD749" i="3"/>
  <c r="AF749" i="3"/>
  <c r="AH749" i="3"/>
  <c r="AJ749" i="3"/>
  <c r="AL749" i="3"/>
  <c r="AN749" i="3"/>
  <c r="AP749" i="3"/>
  <c r="AR749" i="3"/>
  <c r="AT749" i="3"/>
  <c r="AV749" i="3"/>
  <c r="AX749" i="3"/>
  <c r="AZ749" i="3"/>
  <c r="BB749" i="3"/>
  <c r="BD749" i="3"/>
  <c r="BF749" i="3"/>
  <c r="BH749" i="3"/>
  <c r="M749" i="3"/>
  <c r="O749" i="3"/>
  <c r="S749" i="3"/>
  <c r="W749" i="3"/>
  <c r="AA749" i="3"/>
  <c r="AE749" i="3"/>
  <c r="AI749" i="3"/>
  <c r="AM749" i="3"/>
  <c r="AQ749" i="3"/>
  <c r="AU749" i="3"/>
  <c r="AY749" i="3"/>
  <c r="BC749" i="3"/>
  <c r="BG749" i="3"/>
  <c r="N747" i="3"/>
  <c r="P747" i="3"/>
  <c r="R747" i="3"/>
  <c r="T747" i="3"/>
  <c r="V747" i="3"/>
  <c r="X747" i="3"/>
  <c r="Z747" i="3"/>
  <c r="AB747" i="3"/>
  <c r="AD747" i="3"/>
  <c r="AF747" i="3"/>
  <c r="AH747" i="3"/>
  <c r="AJ747" i="3"/>
  <c r="AL747" i="3"/>
  <c r="AN747" i="3"/>
  <c r="AP747" i="3"/>
  <c r="AR747" i="3"/>
  <c r="AT747" i="3"/>
  <c r="AV747" i="3"/>
  <c r="AX747" i="3"/>
  <c r="AZ747" i="3"/>
  <c r="BB747" i="3"/>
  <c r="BD747" i="3"/>
  <c r="BF747" i="3"/>
  <c r="BH747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O747" i="3"/>
  <c r="W747" i="3"/>
  <c r="AE747" i="3"/>
  <c r="AM747" i="3"/>
  <c r="AU747" i="3"/>
  <c r="BC747" i="3"/>
  <c r="N745" i="3"/>
  <c r="P745" i="3"/>
  <c r="R745" i="3"/>
  <c r="T745" i="3"/>
  <c r="V745" i="3"/>
  <c r="X745" i="3"/>
  <c r="Z745" i="3"/>
  <c r="AB745" i="3"/>
  <c r="AD745" i="3"/>
  <c r="AF745" i="3"/>
  <c r="AH745" i="3"/>
  <c r="AJ745" i="3"/>
  <c r="AL745" i="3"/>
  <c r="AN745" i="3"/>
  <c r="AP745" i="3"/>
  <c r="AR745" i="3"/>
  <c r="AT745" i="3"/>
  <c r="AV745" i="3"/>
  <c r="AX745" i="3"/>
  <c r="AZ745" i="3"/>
  <c r="BB745" i="3"/>
  <c r="BD745" i="3"/>
  <c r="BF745" i="3"/>
  <c r="BH745" i="3"/>
  <c r="M745" i="3"/>
  <c r="Q745" i="3"/>
  <c r="U745" i="3"/>
  <c r="Y745" i="3"/>
  <c r="AC745" i="3"/>
  <c r="AG745" i="3"/>
  <c r="AK745" i="3"/>
  <c r="AO745" i="3"/>
  <c r="AS745" i="3"/>
  <c r="AW745" i="3"/>
  <c r="BA745" i="3"/>
  <c r="BE745" i="3"/>
  <c r="BI745" i="3"/>
  <c r="O745" i="3"/>
  <c r="W745" i="3"/>
  <c r="AE745" i="3"/>
  <c r="AM745" i="3"/>
  <c r="AU745" i="3"/>
  <c r="BC745" i="3"/>
  <c r="BH765" i="3"/>
  <c r="BD765" i="3"/>
  <c r="AZ765" i="3"/>
  <c r="AV765" i="3"/>
  <c r="AR765" i="3"/>
  <c r="AN765" i="3"/>
  <c r="AJ765" i="3"/>
  <c r="AF765" i="3"/>
  <c r="AB765" i="3"/>
  <c r="X765" i="3"/>
  <c r="T765" i="3"/>
  <c r="P765" i="3"/>
  <c r="BH764" i="3"/>
  <c r="BD764" i="3"/>
  <c r="AZ764" i="3"/>
  <c r="AV764" i="3"/>
  <c r="AR764" i="3"/>
  <c r="AN764" i="3"/>
  <c r="AJ764" i="3"/>
  <c r="AF764" i="3"/>
  <c r="AB764" i="3"/>
  <c r="X764" i="3"/>
  <c r="T764" i="3"/>
  <c r="P764" i="3"/>
  <c r="BH763" i="3"/>
  <c r="BD763" i="3"/>
  <c r="AZ763" i="3"/>
  <c r="AV763" i="3"/>
  <c r="AR763" i="3"/>
  <c r="AN763" i="3"/>
  <c r="AJ763" i="3"/>
  <c r="AF763" i="3"/>
  <c r="AB763" i="3"/>
  <c r="X763" i="3"/>
  <c r="T763" i="3"/>
  <c r="P763" i="3"/>
  <c r="BH762" i="3"/>
  <c r="BD762" i="3"/>
  <c r="AZ762" i="3"/>
  <c r="AV762" i="3"/>
  <c r="AR762" i="3"/>
  <c r="AN762" i="3"/>
  <c r="AJ762" i="3"/>
  <c r="AF762" i="3"/>
  <c r="AB762" i="3"/>
  <c r="X762" i="3"/>
  <c r="T762" i="3"/>
  <c r="P762" i="3"/>
  <c r="BH761" i="3"/>
  <c r="BD761" i="3"/>
  <c r="AZ761" i="3"/>
  <c r="AV761" i="3"/>
  <c r="AR761" i="3"/>
  <c r="AN761" i="3"/>
  <c r="AJ761" i="3"/>
  <c r="AF761" i="3"/>
  <c r="AB761" i="3"/>
  <c r="X761" i="3"/>
  <c r="T761" i="3"/>
  <c r="P761" i="3"/>
  <c r="BH760" i="3"/>
  <c r="BD760" i="3"/>
  <c r="AZ760" i="3"/>
  <c r="AV760" i="3"/>
  <c r="AR760" i="3"/>
  <c r="AN760" i="3"/>
  <c r="AJ760" i="3"/>
  <c r="AF760" i="3"/>
  <c r="AB760" i="3"/>
  <c r="X760" i="3"/>
  <c r="T760" i="3"/>
  <c r="P760" i="3"/>
  <c r="BH759" i="3"/>
  <c r="BD759" i="3"/>
  <c r="AZ759" i="3"/>
  <c r="AV759" i="3"/>
  <c r="AR759" i="3"/>
  <c r="AN759" i="3"/>
  <c r="AJ759" i="3"/>
  <c r="AF759" i="3"/>
  <c r="AB759" i="3"/>
  <c r="X759" i="3"/>
  <c r="T759" i="3"/>
  <c r="P759" i="3"/>
  <c r="BH758" i="3"/>
  <c r="BD758" i="3"/>
  <c r="AZ758" i="3"/>
  <c r="AV758" i="3"/>
  <c r="AR758" i="3"/>
  <c r="AN758" i="3"/>
  <c r="AJ758" i="3"/>
  <c r="AF758" i="3"/>
  <c r="AB758" i="3"/>
  <c r="X758" i="3"/>
  <c r="T758" i="3"/>
  <c r="P758" i="3"/>
  <c r="BH757" i="3"/>
  <c r="BD757" i="3"/>
  <c r="AZ757" i="3"/>
  <c r="AV757" i="3"/>
  <c r="AR757" i="3"/>
  <c r="AN757" i="3"/>
  <c r="AJ757" i="3"/>
  <c r="AF757" i="3"/>
  <c r="AB757" i="3"/>
  <c r="X757" i="3"/>
  <c r="T757" i="3"/>
  <c r="P757" i="3"/>
  <c r="BH756" i="3"/>
  <c r="BD756" i="3"/>
  <c r="AZ756" i="3"/>
  <c r="AV756" i="3"/>
  <c r="AR756" i="3"/>
  <c r="AN756" i="3"/>
  <c r="AJ756" i="3"/>
  <c r="AF756" i="3"/>
  <c r="AB756" i="3"/>
  <c r="X756" i="3"/>
  <c r="T756" i="3"/>
  <c r="P756" i="3"/>
  <c r="BH755" i="3"/>
  <c r="BD755" i="3"/>
  <c r="AZ755" i="3"/>
  <c r="AV755" i="3"/>
  <c r="AR755" i="3"/>
  <c r="AN755" i="3"/>
  <c r="AJ755" i="3"/>
  <c r="AF755" i="3"/>
  <c r="AB755" i="3"/>
  <c r="X755" i="3"/>
  <c r="T755" i="3"/>
  <c r="P755" i="3"/>
  <c r="BH754" i="3"/>
  <c r="BD754" i="3"/>
  <c r="AZ754" i="3"/>
  <c r="AV754" i="3"/>
  <c r="AR754" i="3"/>
  <c r="AN754" i="3"/>
  <c r="AJ754" i="3"/>
  <c r="AF754" i="3"/>
  <c r="AB754" i="3"/>
  <c r="X754" i="3"/>
  <c r="T754" i="3"/>
  <c r="P754" i="3"/>
  <c r="BE749" i="3"/>
  <c r="AW749" i="3"/>
  <c r="AO749" i="3"/>
  <c r="AG749" i="3"/>
  <c r="Y749" i="3"/>
  <c r="Q749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O748" i="3"/>
  <c r="W748" i="3"/>
  <c r="AE748" i="3"/>
  <c r="AM748" i="3"/>
  <c r="AU748" i="3"/>
  <c r="BC748" i="3"/>
  <c r="AY747" i="3"/>
  <c r="AI747" i="3"/>
  <c r="S747" i="3"/>
  <c r="N746" i="3"/>
  <c r="P746" i="3"/>
  <c r="R746" i="3"/>
  <c r="T746" i="3"/>
  <c r="V746" i="3"/>
  <c r="X746" i="3"/>
  <c r="Z746" i="3"/>
  <c r="AB746" i="3"/>
  <c r="AD746" i="3"/>
  <c r="AF746" i="3"/>
  <c r="AH746" i="3"/>
  <c r="AJ746" i="3"/>
  <c r="AL746" i="3"/>
  <c r="AN746" i="3"/>
  <c r="AP746" i="3"/>
  <c r="AR746" i="3"/>
  <c r="AT746" i="3"/>
  <c r="AV746" i="3"/>
  <c r="AX746" i="3"/>
  <c r="AZ746" i="3"/>
  <c r="BB746" i="3"/>
  <c r="BD746" i="3"/>
  <c r="BF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O746" i="3"/>
  <c r="W746" i="3"/>
  <c r="AE746" i="3"/>
  <c r="AM746" i="3"/>
  <c r="AU746" i="3"/>
  <c r="BC746" i="3"/>
  <c r="AY745" i="3"/>
  <c r="AI745" i="3"/>
  <c r="S745" i="3"/>
  <c r="N753" i="3"/>
  <c r="P753" i="3"/>
  <c r="R753" i="3"/>
  <c r="T753" i="3"/>
  <c r="V753" i="3"/>
  <c r="X753" i="3"/>
  <c r="Z753" i="3"/>
  <c r="AB753" i="3"/>
  <c r="AD753" i="3"/>
  <c r="AF753" i="3"/>
  <c r="AH753" i="3"/>
  <c r="AJ753" i="3"/>
  <c r="AL753" i="3"/>
  <c r="AN753" i="3"/>
  <c r="AP753" i="3"/>
  <c r="AR753" i="3"/>
  <c r="AT753" i="3"/>
  <c r="AV753" i="3"/>
  <c r="AX753" i="3"/>
  <c r="N752" i="3"/>
  <c r="P752" i="3"/>
  <c r="R752" i="3"/>
  <c r="T752" i="3"/>
  <c r="V752" i="3"/>
  <c r="X752" i="3"/>
  <c r="Z752" i="3"/>
  <c r="AB752" i="3"/>
  <c r="AD752" i="3"/>
  <c r="AF752" i="3"/>
  <c r="AH752" i="3"/>
  <c r="AJ752" i="3"/>
  <c r="AL752" i="3"/>
  <c r="AN752" i="3"/>
  <c r="AP752" i="3"/>
  <c r="AR752" i="3"/>
  <c r="AT752" i="3"/>
  <c r="AV752" i="3"/>
  <c r="AX752" i="3"/>
  <c r="AZ752" i="3"/>
  <c r="BB752" i="3"/>
  <c r="BD752" i="3"/>
  <c r="BF752" i="3"/>
  <c r="BH752" i="3"/>
  <c r="N751" i="3"/>
  <c r="P751" i="3"/>
  <c r="R751" i="3"/>
  <c r="T751" i="3"/>
  <c r="V751" i="3"/>
  <c r="X751" i="3"/>
  <c r="Z751" i="3"/>
  <c r="AB751" i="3"/>
  <c r="AD751" i="3"/>
  <c r="AF751" i="3"/>
  <c r="AH751" i="3"/>
  <c r="AJ751" i="3"/>
  <c r="AL751" i="3"/>
  <c r="AN751" i="3"/>
  <c r="AP751" i="3"/>
  <c r="AR751" i="3"/>
  <c r="AT751" i="3"/>
  <c r="AV751" i="3"/>
  <c r="AX751" i="3"/>
  <c r="AZ751" i="3"/>
  <c r="BB751" i="3"/>
  <c r="BD751" i="3"/>
  <c r="BF751" i="3"/>
  <c r="BH751" i="3"/>
  <c r="N750" i="3"/>
  <c r="P750" i="3"/>
  <c r="R750" i="3"/>
  <c r="T750" i="3"/>
  <c r="V750" i="3"/>
  <c r="X750" i="3"/>
  <c r="Z750" i="3"/>
  <c r="AB750" i="3"/>
  <c r="AD750" i="3"/>
  <c r="AF750" i="3"/>
  <c r="AH750" i="3"/>
  <c r="AJ750" i="3"/>
  <c r="AL750" i="3"/>
  <c r="AN750" i="3"/>
  <c r="AP750" i="3"/>
  <c r="AR750" i="3"/>
  <c r="AT750" i="3"/>
  <c r="AV750" i="3"/>
  <c r="AX750" i="3"/>
  <c r="AZ750" i="3"/>
  <c r="BB750" i="3"/>
  <c r="BD750" i="3"/>
  <c r="BF750" i="3"/>
  <c r="BH750" i="3"/>
  <c r="L739" i="3"/>
  <c r="M739" i="3" s="1"/>
  <c r="O739" i="3"/>
  <c r="S739" i="3"/>
  <c r="W739" i="3"/>
  <c r="AA739" i="3"/>
  <c r="AE739" i="3"/>
  <c r="AI739" i="3"/>
  <c r="AM739" i="3"/>
  <c r="AQ739" i="3"/>
  <c r="AU739" i="3"/>
  <c r="AY739" i="3"/>
  <c r="BC739" i="3"/>
  <c r="BE739" i="3"/>
  <c r="BG739" i="3"/>
  <c r="BI739" i="3"/>
  <c r="P739" i="3"/>
  <c r="T739" i="3"/>
  <c r="X739" i="3"/>
  <c r="AB739" i="3"/>
  <c r="AF739" i="3"/>
  <c r="AJ739" i="3"/>
  <c r="AN739" i="3"/>
  <c r="AR739" i="3"/>
  <c r="AV739" i="3"/>
  <c r="AZ739" i="3"/>
  <c r="BD739" i="3"/>
  <c r="BH739" i="3"/>
  <c r="N739" i="3"/>
  <c r="V739" i="3"/>
  <c r="AD739" i="3"/>
  <c r="AL739" i="3"/>
  <c r="AT739" i="3"/>
  <c r="BB739" i="3"/>
  <c r="L737" i="3"/>
  <c r="M737" i="3" s="1"/>
  <c r="O737" i="3"/>
  <c r="S737" i="3"/>
  <c r="W737" i="3"/>
  <c r="AA737" i="3"/>
  <c r="AE737" i="3"/>
  <c r="AI737" i="3"/>
  <c r="AM737" i="3"/>
  <c r="AQ737" i="3"/>
  <c r="AU737" i="3"/>
  <c r="AY737" i="3"/>
  <c r="BC737" i="3"/>
  <c r="BG737" i="3"/>
  <c r="P737" i="3"/>
  <c r="X737" i="3"/>
  <c r="AB737" i="3"/>
  <c r="AF737" i="3"/>
  <c r="AJ737" i="3"/>
  <c r="AN737" i="3"/>
  <c r="AR737" i="3"/>
  <c r="AV737" i="3"/>
  <c r="AZ737" i="3"/>
  <c r="BD737" i="3"/>
  <c r="BH737" i="3"/>
  <c r="N737" i="3"/>
  <c r="V737" i="3"/>
  <c r="AD737" i="3"/>
  <c r="AL737" i="3"/>
  <c r="AT737" i="3"/>
  <c r="BB737" i="3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M744" i="3"/>
  <c r="Q744" i="3"/>
  <c r="U744" i="3"/>
  <c r="Y744" i="3"/>
  <c r="AC744" i="3"/>
  <c r="AG744" i="3"/>
  <c r="AK744" i="3"/>
  <c r="AO744" i="3"/>
  <c r="AR744" i="3"/>
  <c r="AT744" i="3"/>
  <c r="AV744" i="3"/>
  <c r="AX744" i="3"/>
  <c r="AZ744" i="3"/>
  <c r="BB744" i="3"/>
  <c r="BD744" i="3"/>
  <c r="BF744" i="3"/>
  <c r="BH744" i="3"/>
  <c r="N743" i="3"/>
  <c r="P743" i="3"/>
  <c r="R743" i="3"/>
  <c r="T743" i="3"/>
  <c r="V743" i="3"/>
  <c r="X743" i="3"/>
  <c r="Z743" i="3"/>
  <c r="AB743" i="3"/>
  <c r="AD743" i="3"/>
  <c r="AF743" i="3"/>
  <c r="AH743" i="3"/>
  <c r="AJ743" i="3"/>
  <c r="AL743" i="3"/>
  <c r="AN743" i="3"/>
  <c r="AP743" i="3"/>
  <c r="AR743" i="3"/>
  <c r="AT743" i="3"/>
  <c r="AV743" i="3"/>
  <c r="AX743" i="3"/>
  <c r="AZ743" i="3"/>
  <c r="BB743" i="3"/>
  <c r="BD743" i="3"/>
  <c r="BF743" i="3"/>
  <c r="BH743" i="3"/>
  <c r="M743" i="3"/>
  <c r="Q743" i="3"/>
  <c r="U743" i="3"/>
  <c r="Y743" i="3"/>
  <c r="AC743" i="3"/>
  <c r="AG743" i="3"/>
  <c r="AK743" i="3"/>
  <c r="AO743" i="3"/>
  <c r="AS743" i="3"/>
  <c r="AW743" i="3"/>
  <c r="BA743" i="3"/>
  <c r="BE743" i="3"/>
  <c r="BI743" i="3"/>
  <c r="N742" i="3"/>
  <c r="P742" i="3"/>
  <c r="R742" i="3"/>
  <c r="T742" i="3"/>
  <c r="V742" i="3"/>
  <c r="X742" i="3"/>
  <c r="Z742" i="3"/>
  <c r="AB742" i="3"/>
  <c r="AD742" i="3"/>
  <c r="AF742" i="3"/>
  <c r="AH742" i="3"/>
  <c r="AJ742" i="3"/>
  <c r="AL742" i="3"/>
  <c r="AN742" i="3"/>
  <c r="AP742" i="3"/>
  <c r="AR742" i="3"/>
  <c r="AT742" i="3"/>
  <c r="AV742" i="3"/>
  <c r="AX742" i="3"/>
  <c r="AZ742" i="3"/>
  <c r="BB742" i="3"/>
  <c r="BD742" i="3"/>
  <c r="BF742" i="3"/>
  <c r="BH742" i="3"/>
  <c r="M742" i="3"/>
  <c r="Q742" i="3"/>
  <c r="U742" i="3"/>
  <c r="Y742" i="3"/>
  <c r="AC742" i="3"/>
  <c r="AG742" i="3"/>
  <c r="AK742" i="3"/>
  <c r="AO742" i="3"/>
  <c r="AS742" i="3"/>
  <c r="AW742" i="3"/>
  <c r="BA742" i="3"/>
  <c r="BE742" i="3"/>
  <c r="BI742" i="3"/>
  <c r="N741" i="3"/>
  <c r="P741" i="3"/>
  <c r="R741" i="3"/>
  <c r="T741" i="3"/>
  <c r="V741" i="3"/>
  <c r="X741" i="3"/>
  <c r="Z741" i="3"/>
  <c r="AB741" i="3"/>
  <c r="AD741" i="3"/>
  <c r="AF741" i="3"/>
  <c r="AH741" i="3"/>
  <c r="AJ741" i="3"/>
  <c r="AL741" i="3"/>
  <c r="AN741" i="3"/>
  <c r="AP741" i="3"/>
  <c r="AR741" i="3"/>
  <c r="AT741" i="3"/>
  <c r="AV741" i="3"/>
  <c r="AX741" i="3"/>
  <c r="AZ741" i="3"/>
  <c r="BB741" i="3"/>
  <c r="BD741" i="3"/>
  <c r="BF741" i="3"/>
  <c r="BH741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L740" i="3"/>
  <c r="N740" i="3" s="1"/>
  <c r="P740" i="3"/>
  <c r="T740" i="3"/>
  <c r="X740" i="3"/>
  <c r="AB740" i="3"/>
  <c r="AF740" i="3"/>
  <c r="AJ740" i="3"/>
  <c r="AN740" i="3"/>
  <c r="AR740" i="3"/>
  <c r="AV740" i="3"/>
  <c r="AZ740" i="3"/>
  <c r="BD740" i="3"/>
  <c r="BH740" i="3"/>
  <c r="Q740" i="3"/>
  <c r="Y740" i="3"/>
  <c r="AG740" i="3"/>
  <c r="AO740" i="3"/>
  <c r="AW740" i="3"/>
  <c r="BE740" i="3"/>
  <c r="AX739" i="3"/>
  <c r="AH739" i="3"/>
  <c r="R739" i="3"/>
  <c r="L738" i="3"/>
  <c r="O738" i="3"/>
  <c r="S738" i="3"/>
  <c r="W738" i="3"/>
  <c r="AA738" i="3"/>
  <c r="AE738" i="3"/>
  <c r="AI738" i="3"/>
  <c r="AM738" i="3"/>
  <c r="AQ738" i="3"/>
  <c r="AU738" i="3"/>
  <c r="AY738" i="3"/>
  <c r="BC738" i="3"/>
  <c r="BG738" i="3"/>
  <c r="P738" i="3"/>
  <c r="X738" i="3"/>
  <c r="AF738" i="3"/>
  <c r="AN738" i="3"/>
  <c r="AV738" i="3"/>
  <c r="BD738" i="3"/>
  <c r="N738" i="3"/>
  <c r="AD738" i="3"/>
  <c r="AT738" i="3"/>
  <c r="AX737" i="3"/>
  <c r="AH737" i="3"/>
  <c r="R737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L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L582" i="3" s="1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L586" i="3" s="1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L590" i="3" s="1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L594" i="3" s="1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L640" i="3" s="1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L644" i="3" s="1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L692" i="3" s="1"/>
  <c r="J692" i="3"/>
  <c r="E693" i="3"/>
  <c r="F693" i="3"/>
  <c r="G693" i="3"/>
  <c r="H693" i="3"/>
  <c r="I693" i="3"/>
  <c r="J693" i="3"/>
  <c r="K693" i="3"/>
  <c r="E694" i="3"/>
  <c r="F694" i="3"/>
  <c r="K694" i="3" s="1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K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K704" i="3" s="1"/>
  <c r="H704" i="3"/>
  <c r="I704" i="3"/>
  <c r="L704" i="3" s="1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K706" i="3"/>
  <c r="E707" i="3"/>
  <c r="F707" i="3"/>
  <c r="K707" i="3" s="1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K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K717" i="3" s="1"/>
  <c r="H717" i="3"/>
  <c r="I717" i="3"/>
  <c r="J717" i="3"/>
  <c r="E718" i="3"/>
  <c r="F718" i="3"/>
  <c r="G718" i="3"/>
  <c r="H718" i="3"/>
  <c r="I718" i="3"/>
  <c r="L718" i="3" s="1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K721" i="3" s="1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BM975" i="3" l="1"/>
  <c r="BM989" i="3"/>
  <c r="BN963" i="3"/>
  <c r="BN959" i="3"/>
  <c r="BN941" i="3"/>
  <c r="BM949" i="3"/>
  <c r="BM943" i="3"/>
  <c r="BL942" i="3"/>
  <c r="BL937" i="3"/>
  <c r="BN995" i="3"/>
  <c r="BN993" i="3"/>
  <c r="BN991" i="3"/>
  <c r="BN989" i="3"/>
  <c r="BN985" i="3"/>
  <c r="BN983" i="3"/>
  <c r="BN981" i="3"/>
  <c r="BN950" i="3"/>
  <c r="BN946" i="3"/>
  <c r="BJ947" i="3"/>
  <c r="BJ954" i="3"/>
  <c r="BM981" i="3"/>
  <c r="BM979" i="3"/>
  <c r="BJ995" i="3"/>
  <c r="BL988" i="3"/>
  <c r="BL980" i="3"/>
  <c r="BL979" i="3"/>
  <c r="BL978" i="3"/>
  <c r="BL977" i="3"/>
  <c r="BL976" i="3"/>
  <c r="BL975" i="3"/>
  <c r="BL974" i="3"/>
  <c r="BL955" i="3"/>
  <c r="BN954" i="3"/>
  <c r="BL950" i="3"/>
  <c r="BL948" i="3"/>
  <c r="BL946" i="3"/>
  <c r="BJ959" i="3"/>
  <c r="BJ993" i="3"/>
  <c r="BJ996" i="3"/>
  <c r="BK980" i="3"/>
  <c r="BK979" i="3"/>
  <c r="BK978" i="3"/>
  <c r="BK977" i="3"/>
  <c r="BK976" i="3"/>
  <c r="BK975" i="3"/>
  <c r="BK974" i="3"/>
  <c r="BJ980" i="3"/>
  <c r="BJ979" i="3"/>
  <c r="BJ978" i="3"/>
  <c r="BJ977" i="3"/>
  <c r="BJ976" i="3"/>
  <c r="BJ975" i="3"/>
  <c r="BJ974" i="3"/>
  <c r="BN980" i="3"/>
  <c r="BN979" i="3"/>
  <c r="BN978" i="3"/>
  <c r="BN977" i="3"/>
  <c r="BN976" i="3"/>
  <c r="BN975" i="3"/>
  <c r="BN974" i="3"/>
  <c r="K653" i="3"/>
  <c r="K647" i="3"/>
  <c r="K645" i="3"/>
  <c r="K643" i="3"/>
  <c r="K641" i="3"/>
  <c r="K620" i="3"/>
  <c r="K616" i="3"/>
  <c r="K608" i="3"/>
  <c r="K604" i="3"/>
  <c r="K600" i="3"/>
  <c r="T737" i="3"/>
  <c r="BI737" i="3"/>
  <c r="BE737" i="3"/>
  <c r="BA737" i="3"/>
  <c r="AW737" i="3"/>
  <c r="AS737" i="3"/>
  <c r="AO737" i="3"/>
  <c r="AK737" i="3"/>
  <c r="AG737" i="3"/>
  <c r="AC737" i="3"/>
  <c r="Y737" i="3"/>
  <c r="U737" i="3"/>
  <c r="Q737" i="3"/>
  <c r="BA739" i="3"/>
  <c r="AW739" i="3"/>
  <c r="AS739" i="3"/>
  <c r="AO739" i="3"/>
  <c r="AK739" i="3"/>
  <c r="AG739" i="3"/>
  <c r="AC739" i="3"/>
  <c r="Y739" i="3"/>
  <c r="U739" i="3"/>
  <c r="Q739" i="3"/>
  <c r="M769" i="3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T769" i="3"/>
  <c r="AB769" i="3"/>
  <c r="AJ769" i="3"/>
  <c r="AR769" i="3"/>
  <c r="AZ769" i="3"/>
  <c r="BH769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T771" i="3"/>
  <c r="AB771" i="3"/>
  <c r="AJ771" i="3"/>
  <c r="AR771" i="3"/>
  <c r="AZ771" i="3"/>
  <c r="BH771" i="3"/>
  <c r="K731" i="3"/>
  <c r="K729" i="3"/>
  <c r="K727" i="3"/>
  <c r="K723" i="3"/>
  <c r="K718" i="3"/>
  <c r="K714" i="3"/>
  <c r="K710" i="3"/>
  <c r="K703" i="3"/>
  <c r="L697" i="3"/>
  <c r="L695" i="3"/>
  <c r="K695" i="3"/>
  <c r="K691" i="3"/>
  <c r="L656" i="3"/>
  <c r="L652" i="3"/>
  <c r="L648" i="3"/>
  <c r="K577" i="3"/>
  <c r="K575" i="3"/>
  <c r="K569" i="3"/>
  <c r="K567" i="3"/>
  <c r="K565" i="3"/>
  <c r="K563" i="3"/>
  <c r="K562" i="3"/>
  <c r="K560" i="3"/>
  <c r="K558" i="3"/>
  <c r="K556" i="3"/>
  <c r="M768" i="3"/>
  <c r="Q768" i="3"/>
  <c r="U768" i="3"/>
  <c r="Y768" i="3"/>
  <c r="W769" i="3"/>
  <c r="O769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T770" i="3"/>
  <c r="AB770" i="3"/>
  <c r="AJ770" i="3"/>
  <c r="AR770" i="3"/>
  <c r="AZ770" i="3"/>
  <c r="BH770" i="3"/>
  <c r="W771" i="3"/>
  <c r="O771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T772" i="3"/>
  <c r="AB772" i="3"/>
  <c r="AJ772" i="3"/>
  <c r="AR772" i="3"/>
  <c r="AZ772" i="3"/>
  <c r="BH772" i="3"/>
  <c r="BM824" i="3"/>
  <c r="AV877" i="3"/>
  <c r="AF877" i="3"/>
  <c r="P877" i="3"/>
  <c r="BC877" i="3"/>
  <c r="AU877" i="3"/>
  <c r="AM877" i="3"/>
  <c r="AE877" i="3"/>
  <c r="S877" i="3"/>
  <c r="BM889" i="3"/>
  <c r="BL889" i="3"/>
  <c r="BM891" i="3"/>
  <c r="BL891" i="3"/>
  <c r="BJ926" i="3"/>
  <c r="BM926" i="3"/>
  <c r="BL926" i="3"/>
  <c r="BJ927" i="3"/>
  <c r="BJ889" i="3"/>
  <c r="BJ891" i="3"/>
  <c r="BJ903" i="3"/>
  <c r="BJ796" i="3"/>
  <c r="AQ746" i="3"/>
  <c r="AA746" i="3"/>
  <c r="BG746" i="3"/>
  <c r="AN781" i="3"/>
  <c r="BH781" i="3"/>
  <c r="AZ781" i="3"/>
  <c r="X781" i="3"/>
  <c r="P802" i="3"/>
  <c r="AN802" i="3"/>
  <c r="X802" i="3"/>
  <c r="BD802" i="3"/>
  <c r="X804" i="3"/>
  <c r="AF804" i="3"/>
  <c r="AN804" i="3"/>
  <c r="AV804" i="3"/>
  <c r="BD804" i="3"/>
  <c r="P804" i="3"/>
  <c r="AJ804" i="3"/>
  <c r="AZ804" i="3"/>
  <c r="AB804" i="3"/>
  <c r="AR804" i="3"/>
  <c r="BH804" i="3"/>
  <c r="S828" i="3"/>
  <c r="AA828" i="3"/>
  <c r="AI828" i="3"/>
  <c r="AQ828" i="3"/>
  <c r="AY828" i="3"/>
  <c r="BG828" i="3"/>
  <c r="O828" i="3"/>
  <c r="AE828" i="3"/>
  <c r="AU828" i="3"/>
  <c r="W828" i="3"/>
  <c r="AM828" i="3"/>
  <c r="BC828" i="3"/>
  <c r="BH773" i="3"/>
  <c r="AZ773" i="3"/>
  <c r="AR773" i="3"/>
  <c r="AJ773" i="3"/>
  <c r="AB773" i="3"/>
  <c r="T773" i="3"/>
  <c r="BI773" i="3"/>
  <c r="BE773" i="3"/>
  <c r="BA773" i="3"/>
  <c r="AW773" i="3"/>
  <c r="AS773" i="3"/>
  <c r="AO773" i="3"/>
  <c r="AK773" i="3"/>
  <c r="AG773" i="3"/>
  <c r="AC773" i="3"/>
  <c r="Y773" i="3"/>
  <c r="U773" i="3"/>
  <c r="Q773" i="3"/>
  <c r="BH774" i="3"/>
  <c r="AZ774" i="3"/>
  <c r="AR774" i="3"/>
  <c r="AJ774" i="3"/>
  <c r="AB774" i="3"/>
  <c r="T774" i="3"/>
  <c r="BI774" i="3"/>
  <c r="BE774" i="3"/>
  <c r="BA774" i="3"/>
  <c r="AW774" i="3"/>
  <c r="AS774" i="3"/>
  <c r="AO774" i="3"/>
  <c r="AK774" i="3"/>
  <c r="AG774" i="3"/>
  <c r="AC774" i="3"/>
  <c r="Y774" i="3"/>
  <c r="U774" i="3"/>
  <c r="Q774" i="3"/>
  <c r="BH775" i="3"/>
  <c r="AZ775" i="3"/>
  <c r="AR775" i="3"/>
  <c r="AJ775" i="3"/>
  <c r="AB775" i="3"/>
  <c r="T775" i="3"/>
  <c r="BI775" i="3"/>
  <c r="BE775" i="3"/>
  <c r="BA775" i="3"/>
  <c r="AW775" i="3"/>
  <c r="AS775" i="3"/>
  <c r="AO775" i="3"/>
  <c r="AK775" i="3"/>
  <c r="AG775" i="3"/>
  <c r="AC775" i="3"/>
  <c r="Y775" i="3"/>
  <c r="U775" i="3"/>
  <c r="Q775" i="3"/>
  <c r="BM796" i="3"/>
  <c r="BL796" i="3"/>
  <c r="BL809" i="3"/>
  <c r="BJ810" i="3"/>
  <c r="BJ812" i="3"/>
  <c r="BL824" i="3"/>
  <c r="BN824" i="3"/>
  <c r="BJ828" i="3"/>
  <c r="BM888" i="3"/>
  <c r="BL888" i="3"/>
  <c r="BM890" i="3"/>
  <c r="BL890" i="3"/>
  <c r="BM894" i="3"/>
  <c r="BL894" i="3"/>
  <c r="BM899" i="3"/>
  <c r="BL899" i="3"/>
  <c r="BM903" i="3"/>
  <c r="BL903" i="3"/>
  <c r="BM927" i="3"/>
  <c r="BL927" i="3"/>
  <c r="BJ888" i="3"/>
  <c r="BJ890" i="3"/>
  <c r="BJ894" i="3"/>
  <c r="BJ899" i="3"/>
  <c r="AA742" i="3"/>
  <c r="AQ742" i="3"/>
  <c r="BG742" i="3"/>
  <c r="AI742" i="3"/>
  <c r="S742" i="3"/>
  <c r="AY742" i="3"/>
  <c r="N781" i="3"/>
  <c r="N802" i="3"/>
  <c r="N804" i="3"/>
  <c r="M828" i="3"/>
  <c r="K733" i="3"/>
  <c r="L676" i="3"/>
  <c r="L675" i="3"/>
  <c r="L673" i="3"/>
  <c r="L663" i="3"/>
  <c r="L659" i="3"/>
  <c r="K655" i="3"/>
  <c r="L634" i="3"/>
  <c r="L626" i="3"/>
  <c r="L610" i="3"/>
  <c r="L599" i="3"/>
  <c r="L595" i="3"/>
  <c r="K593" i="3"/>
  <c r="K591" i="3"/>
  <c r="K585" i="3"/>
  <c r="K583" i="3"/>
  <c r="K581" i="3"/>
  <c r="K579" i="3"/>
  <c r="L576" i="3"/>
  <c r="L572" i="3"/>
  <c r="L562" i="3"/>
  <c r="L560" i="3"/>
  <c r="L556" i="3"/>
  <c r="BI740" i="3"/>
  <c r="BA740" i="3"/>
  <c r="AS740" i="3"/>
  <c r="AK740" i="3"/>
  <c r="AC740" i="3"/>
  <c r="U740" i="3"/>
  <c r="M740" i="3"/>
  <c r="BF740" i="3"/>
  <c r="BB740" i="3"/>
  <c r="AX740" i="3"/>
  <c r="AT740" i="3"/>
  <c r="AP740" i="3"/>
  <c r="AL740" i="3"/>
  <c r="AH740" i="3"/>
  <c r="AD740" i="3"/>
  <c r="Z740" i="3"/>
  <c r="V740" i="3"/>
  <c r="R740" i="3"/>
  <c r="BM742" i="3"/>
  <c r="BL744" i="3"/>
  <c r="BM745" i="3"/>
  <c r="BM746" i="3"/>
  <c r="BE776" i="3"/>
  <c r="AW776" i="3"/>
  <c r="AN776" i="3"/>
  <c r="X776" i="3"/>
  <c r="AM776" i="3"/>
  <c r="AE776" i="3"/>
  <c r="W776" i="3"/>
  <c r="BJ777" i="3"/>
  <c r="BJ781" i="3"/>
  <c r="BJ782" i="3"/>
  <c r="BJ786" i="3"/>
  <c r="BJ790" i="3"/>
  <c r="BJ794" i="3"/>
  <c r="BJ800" i="3"/>
  <c r="BJ804" i="3"/>
  <c r="BJ807" i="3"/>
  <c r="BJ831" i="3"/>
  <c r="BJ813" i="3"/>
  <c r="BJ817" i="3"/>
  <c r="BJ832" i="3"/>
  <c r="W877" i="3"/>
  <c r="BM898" i="3"/>
  <c r="BL898" i="3"/>
  <c r="BM913" i="3"/>
  <c r="BL913" i="3"/>
  <c r="T878" i="3"/>
  <c r="AJ878" i="3"/>
  <c r="AZ878" i="3"/>
  <c r="BJ913" i="3"/>
  <c r="BJ898" i="3"/>
  <c r="W743" i="3"/>
  <c r="AM743" i="3"/>
  <c r="BC743" i="3"/>
  <c r="O743" i="3"/>
  <c r="AE743" i="3"/>
  <c r="AU743" i="3"/>
  <c r="Q751" i="3"/>
  <c r="Y751" i="3"/>
  <c r="AG751" i="3"/>
  <c r="AO751" i="3"/>
  <c r="AW751" i="3"/>
  <c r="BE751" i="3"/>
  <c r="O741" i="3"/>
  <c r="AU741" i="3"/>
  <c r="AY743" i="3"/>
  <c r="AI743" i="3"/>
  <c r="S743" i="3"/>
  <c r="AA747" i="3"/>
  <c r="AY748" i="3"/>
  <c r="BC750" i="3"/>
  <c r="AU750" i="3"/>
  <c r="AM750" i="3"/>
  <c r="AE750" i="3"/>
  <c r="W750" i="3"/>
  <c r="U751" i="3"/>
  <c r="AK751" i="3"/>
  <c r="BA751" i="3"/>
  <c r="AQ752" i="3"/>
  <c r="AI752" i="3"/>
  <c r="AA752" i="3"/>
  <c r="BG741" i="3"/>
  <c r="AQ741" i="3"/>
  <c r="BG748" i="3"/>
  <c r="AA748" i="3"/>
  <c r="BG751" i="3"/>
  <c r="AY751" i="3"/>
  <c r="AQ751" i="3"/>
  <c r="AI751" i="3"/>
  <c r="AA751" i="3"/>
  <c r="S751" i="3"/>
  <c r="AL765" i="3"/>
  <c r="BB765" i="3"/>
  <c r="P780" i="3"/>
  <c r="X780" i="3"/>
  <c r="AF780" i="3"/>
  <c r="AN780" i="3"/>
  <c r="AV780" i="3"/>
  <c r="BD780" i="3"/>
  <c r="T780" i="3"/>
  <c r="AJ780" i="3"/>
  <c r="AZ780" i="3"/>
  <c r="AB780" i="3"/>
  <c r="AR780" i="3"/>
  <c r="BH780" i="3"/>
  <c r="P783" i="3"/>
  <c r="X783" i="3"/>
  <c r="AF783" i="3"/>
  <c r="AN783" i="3"/>
  <c r="AV783" i="3"/>
  <c r="BD783" i="3"/>
  <c r="T783" i="3"/>
  <c r="AB783" i="3"/>
  <c r="AJ783" i="3"/>
  <c r="AR783" i="3"/>
  <c r="AZ783" i="3"/>
  <c r="BH783" i="3"/>
  <c r="P785" i="3"/>
  <c r="X785" i="3"/>
  <c r="AF785" i="3"/>
  <c r="AN785" i="3"/>
  <c r="AV785" i="3"/>
  <c r="BD785" i="3"/>
  <c r="T785" i="3"/>
  <c r="AB785" i="3"/>
  <c r="AJ785" i="3"/>
  <c r="AR785" i="3"/>
  <c r="AZ785" i="3"/>
  <c r="BH785" i="3"/>
  <c r="P787" i="3"/>
  <c r="X787" i="3"/>
  <c r="AF787" i="3"/>
  <c r="AN787" i="3"/>
  <c r="AV787" i="3"/>
  <c r="BD787" i="3"/>
  <c r="T787" i="3"/>
  <c r="AB787" i="3"/>
  <c r="AJ787" i="3"/>
  <c r="AR787" i="3"/>
  <c r="AZ787" i="3"/>
  <c r="BH787" i="3"/>
  <c r="P789" i="3"/>
  <c r="X789" i="3"/>
  <c r="AF789" i="3"/>
  <c r="AN789" i="3"/>
  <c r="AV789" i="3"/>
  <c r="BD789" i="3"/>
  <c r="T789" i="3"/>
  <c r="AB789" i="3"/>
  <c r="AJ789" i="3"/>
  <c r="AR789" i="3"/>
  <c r="AZ789" i="3"/>
  <c r="BH789" i="3"/>
  <c r="P791" i="3"/>
  <c r="X791" i="3"/>
  <c r="AF791" i="3"/>
  <c r="AN791" i="3"/>
  <c r="AV791" i="3"/>
  <c r="BD791" i="3"/>
  <c r="T791" i="3"/>
  <c r="AB791" i="3"/>
  <c r="AJ791" i="3"/>
  <c r="AR791" i="3"/>
  <c r="AZ791" i="3"/>
  <c r="BH791" i="3"/>
  <c r="P793" i="3"/>
  <c r="X793" i="3"/>
  <c r="AF793" i="3"/>
  <c r="AN793" i="3"/>
  <c r="AV793" i="3"/>
  <c r="BD793" i="3"/>
  <c r="T793" i="3"/>
  <c r="AB793" i="3"/>
  <c r="AJ793" i="3"/>
  <c r="AR793" i="3"/>
  <c r="AZ793" i="3"/>
  <c r="BH793" i="3"/>
  <c r="P795" i="3"/>
  <c r="X795" i="3"/>
  <c r="AF795" i="3"/>
  <c r="AN795" i="3"/>
  <c r="AV795" i="3"/>
  <c r="BD795" i="3"/>
  <c r="T795" i="3"/>
  <c r="AB795" i="3"/>
  <c r="AJ795" i="3"/>
  <c r="AR795" i="3"/>
  <c r="AZ795" i="3"/>
  <c r="BH795" i="3"/>
  <c r="P797" i="3"/>
  <c r="X797" i="3"/>
  <c r="AF797" i="3"/>
  <c r="AN797" i="3"/>
  <c r="AV797" i="3"/>
  <c r="BD797" i="3"/>
  <c r="T797" i="3"/>
  <c r="AB797" i="3"/>
  <c r="AJ797" i="3"/>
  <c r="AR797" i="3"/>
  <c r="AZ797" i="3"/>
  <c r="BH797" i="3"/>
  <c r="P799" i="3"/>
  <c r="X799" i="3"/>
  <c r="AF799" i="3"/>
  <c r="AN799" i="3"/>
  <c r="AV799" i="3"/>
  <c r="BD799" i="3"/>
  <c r="T799" i="3"/>
  <c r="AB799" i="3"/>
  <c r="AJ799" i="3"/>
  <c r="AR799" i="3"/>
  <c r="AZ799" i="3"/>
  <c r="BH799" i="3"/>
  <c r="P801" i="3"/>
  <c r="X801" i="3"/>
  <c r="AF801" i="3"/>
  <c r="AN801" i="3"/>
  <c r="AV801" i="3"/>
  <c r="BD801" i="3"/>
  <c r="AB801" i="3"/>
  <c r="AR801" i="3"/>
  <c r="BH801" i="3"/>
  <c r="T801" i="3"/>
  <c r="AJ801" i="3"/>
  <c r="AZ801" i="3"/>
  <c r="BH753" i="3"/>
  <c r="BD753" i="3"/>
  <c r="AZ753" i="3"/>
  <c r="AS753" i="3"/>
  <c r="AK753" i="3"/>
  <c r="AC753" i="3"/>
  <c r="U753" i="3"/>
  <c r="M753" i="3"/>
  <c r="BG753" i="3"/>
  <c r="BC753" i="3"/>
  <c r="AY753" i="3"/>
  <c r="AQ753" i="3"/>
  <c r="AI753" i="3"/>
  <c r="AA753" i="3"/>
  <c r="S753" i="3"/>
  <c r="N783" i="3"/>
  <c r="N787" i="3"/>
  <c r="N791" i="3"/>
  <c r="N795" i="3"/>
  <c r="N799" i="3"/>
  <c r="BJ799" i="3" s="1"/>
  <c r="AI818" i="3"/>
  <c r="BL818" i="3" s="1"/>
  <c r="AM818" i="3"/>
  <c r="AQ818" i="3"/>
  <c r="AU818" i="3"/>
  <c r="AY818" i="3"/>
  <c r="BC818" i="3"/>
  <c r="BG818" i="3"/>
  <c r="AG818" i="3"/>
  <c r="BM818" i="3" s="1"/>
  <c r="AK818" i="3"/>
  <c r="AO818" i="3"/>
  <c r="AS818" i="3"/>
  <c r="AW818" i="3"/>
  <c r="BA818" i="3"/>
  <c r="BE818" i="3"/>
  <c r="BI818" i="3"/>
  <c r="O819" i="3"/>
  <c r="S819" i="3"/>
  <c r="W819" i="3"/>
  <c r="AA819" i="3"/>
  <c r="AE819" i="3"/>
  <c r="AI819" i="3"/>
  <c r="AM819" i="3"/>
  <c r="AQ819" i="3"/>
  <c r="AU819" i="3"/>
  <c r="AY819" i="3"/>
  <c r="BC819" i="3"/>
  <c r="BG819" i="3"/>
  <c r="M819" i="3"/>
  <c r="Q819" i="3"/>
  <c r="BJ819" i="3" s="1"/>
  <c r="U819" i="3"/>
  <c r="Y819" i="3"/>
  <c r="AC819" i="3"/>
  <c r="AG819" i="3"/>
  <c r="AK819" i="3"/>
  <c r="AO819" i="3"/>
  <c r="AS819" i="3"/>
  <c r="AW819" i="3"/>
  <c r="BA819" i="3"/>
  <c r="BE819" i="3"/>
  <c r="BI819" i="3"/>
  <c r="T806" i="3"/>
  <c r="AB806" i="3"/>
  <c r="AJ806" i="3"/>
  <c r="AR806" i="3"/>
  <c r="AZ806" i="3"/>
  <c r="BH806" i="3"/>
  <c r="P806" i="3"/>
  <c r="X806" i="3"/>
  <c r="AF806" i="3"/>
  <c r="AN806" i="3"/>
  <c r="AV806" i="3"/>
  <c r="BD806" i="3"/>
  <c r="T808" i="3"/>
  <c r="AB808" i="3"/>
  <c r="AJ808" i="3"/>
  <c r="AR808" i="3"/>
  <c r="AZ808" i="3"/>
  <c r="BH808" i="3"/>
  <c r="P808" i="3"/>
  <c r="X808" i="3"/>
  <c r="AF808" i="3"/>
  <c r="AN808" i="3"/>
  <c r="AV808" i="3"/>
  <c r="BD808" i="3"/>
  <c r="M820" i="3"/>
  <c r="Q820" i="3"/>
  <c r="U820" i="3"/>
  <c r="Y820" i="3"/>
  <c r="AC820" i="3"/>
  <c r="AG820" i="3"/>
  <c r="AK820" i="3"/>
  <c r="AO820" i="3"/>
  <c r="AS820" i="3"/>
  <c r="AW820" i="3"/>
  <c r="BA820" i="3"/>
  <c r="BE820" i="3"/>
  <c r="BI820" i="3"/>
  <c r="O820" i="3"/>
  <c r="S820" i="3"/>
  <c r="W820" i="3"/>
  <c r="AA820" i="3"/>
  <c r="AE820" i="3"/>
  <c r="AI820" i="3"/>
  <c r="AM820" i="3"/>
  <c r="AQ820" i="3"/>
  <c r="AU820" i="3"/>
  <c r="AY820" i="3"/>
  <c r="BC820" i="3"/>
  <c r="BG820" i="3"/>
  <c r="M825" i="3"/>
  <c r="U825" i="3"/>
  <c r="AC825" i="3"/>
  <c r="AK825" i="3"/>
  <c r="AS825" i="3"/>
  <c r="BA825" i="3"/>
  <c r="BG825" i="3"/>
  <c r="Q825" i="3"/>
  <c r="Y825" i="3"/>
  <c r="AG825" i="3"/>
  <c r="AO825" i="3"/>
  <c r="AW825" i="3"/>
  <c r="BE825" i="3"/>
  <c r="BI825" i="3"/>
  <c r="BG821" i="3"/>
  <c r="AY821" i="3"/>
  <c r="AQ821" i="3"/>
  <c r="AI821" i="3"/>
  <c r="AA821" i="3"/>
  <c r="S821" i="3"/>
  <c r="BI821" i="3"/>
  <c r="BA821" i="3"/>
  <c r="AS821" i="3"/>
  <c r="AK821" i="3"/>
  <c r="AC821" i="3"/>
  <c r="U821" i="3"/>
  <c r="M821" i="3"/>
  <c r="BK821" i="3" s="1"/>
  <c r="BC822" i="3"/>
  <c r="AU822" i="3"/>
  <c r="AM822" i="3"/>
  <c r="AE822" i="3"/>
  <c r="W822" i="3"/>
  <c r="O822" i="3"/>
  <c r="BE822" i="3"/>
  <c r="AW822" i="3"/>
  <c r="AO822" i="3"/>
  <c r="AG822" i="3"/>
  <c r="Y822" i="3"/>
  <c r="Q822" i="3"/>
  <c r="BG823" i="3"/>
  <c r="AY823" i="3"/>
  <c r="AQ823" i="3"/>
  <c r="AI823" i="3"/>
  <c r="AA823" i="3"/>
  <c r="BC825" i="3"/>
  <c r="AU825" i="3"/>
  <c r="AM825" i="3"/>
  <c r="AE825" i="3"/>
  <c r="W825" i="3"/>
  <c r="O825" i="3"/>
  <c r="BF876" i="3"/>
  <c r="BI826" i="3"/>
  <c r="BA826" i="3"/>
  <c r="AS826" i="3"/>
  <c r="AK826" i="3"/>
  <c r="AC826" i="3"/>
  <c r="U826" i="3"/>
  <c r="M826" i="3"/>
  <c r="BC826" i="3"/>
  <c r="AU826" i="3"/>
  <c r="AM826" i="3"/>
  <c r="AE826" i="3"/>
  <c r="W826" i="3"/>
  <c r="O826" i="3"/>
  <c r="BE827" i="3"/>
  <c r="AW827" i="3"/>
  <c r="AO827" i="3"/>
  <c r="AG827" i="3"/>
  <c r="Y827" i="3"/>
  <c r="Q827" i="3"/>
  <c r="BJ827" i="3" s="1"/>
  <c r="BG827" i="3"/>
  <c r="AY827" i="3"/>
  <c r="AQ827" i="3"/>
  <c r="AI827" i="3"/>
  <c r="AA827" i="3"/>
  <c r="S827" i="3"/>
  <c r="BI829" i="3"/>
  <c r="BA829" i="3"/>
  <c r="AS829" i="3"/>
  <c r="AK829" i="3"/>
  <c r="AC829" i="3"/>
  <c r="U829" i="3"/>
  <c r="M829" i="3"/>
  <c r="BC829" i="3"/>
  <c r="AU829" i="3"/>
  <c r="AM829" i="3"/>
  <c r="AE829" i="3"/>
  <c r="W829" i="3"/>
  <c r="O829" i="3"/>
  <c r="BE830" i="3"/>
  <c r="AW830" i="3"/>
  <c r="AO830" i="3"/>
  <c r="AG830" i="3"/>
  <c r="Y830" i="3"/>
  <c r="Q830" i="3"/>
  <c r="BG830" i="3"/>
  <c r="AY830" i="3"/>
  <c r="AQ830" i="3"/>
  <c r="AI830" i="3"/>
  <c r="AA830" i="3"/>
  <c r="S830" i="3"/>
  <c r="K728" i="3"/>
  <c r="K725" i="3"/>
  <c r="K701" i="3"/>
  <c r="K700" i="3"/>
  <c r="K699" i="3"/>
  <c r="K690" i="3"/>
  <c r="K689" i="3"/>
  <c r="K688" i="3"/>
  <c r="L672" i="3"/>
  <c r="K672" i="3"/>
  <c r="K670" i="3"/>
  <c r="K668" i="3"/>
  <c r="K666" i="3"/>
  <c r="K664" i="3"/>
  <c r="K662" i="3"/>
  <c r="L643" i="3"/>
  <c r="K639" i="3"/>
  <c r="K637" i="3"/>
  <c r="K624" i="3"/>
  <c r="L583" i="3"/>
  <c r="L581" i="3"/>
  <c r="L579" i="3"/>
  <c r="BL742" i="3"/>
  <c r="BJ779" i="3"/>
  <c r="BJ783" i="3"/>
  <c r="BJ784" i="3"/>
  <c r="BJ787" i="3"/>
  <c r="BJ788" i="3"/>
  <c r="BJ791" i="3"/>
  <c r="BJ792" i="3"/>
  <c r="BJ795" i="3"/>
  <c r="BJ798" i="3"/>
  <c r="BM799" i="3"/>
  <c r="BL799" i="3"/>
  <c r="BJ802" i="3"/>
  <c r="BJ805" i="3"/>
  <c r="BJ806" i="3"/>
  <c r="BJ809" i="3"/>
  <c r="BJ814" i="3"/>
  <c r="BJ816" i="3"/>
  <c r="BK820" i="3"/>
  <c r="BL820" i="3"/>
  <c r="BJ824" i="3"/>
  <c r="BJ811" i="3"/>
  <c r="BJ815" i="3"/>
  <c r="BM832" i="3"/>
  <c r="BL832" i="3"/>
  <c r="AB878" i="3"/>
  <c r="AR878" i="3"/>
  <c r="BH878" i="3"/>
  <c r="W741" i="3"/>
  <c r="AM741" i="3"/>
  <c r="BC741" i="3"/>
  <c r="Q750" i="3"/>
  <c r="Y750" i="3"/>
  <c r="AG750" i="3"/>
  <c r="AO750" i="3"/>
  <c r="AW750" i="3"/>
  <c r="BE750" i="3"/>
  <c r="M750" i="3"/>
  <c r="U750" i="3"/>
  <c r="AC750" i="3"/>
  <c r="AK750" i="3"/>
  <c r="AS750" i="3"/>
  <c r="BA750" i="3"/>
  <c r="BI750" i="3"/>
  <c r="Q752" i="3"/>
  <c r="Y752" i="3"/>
  <c r="AG752" i="3"/>
  <c r="AO752" i="3"/>
  <c r="AU752" i="3"/>
  <c r="AY752" i="3"/>
  <c r="BC752" i="3"/>
  <c r="BG752" i="3"/>
  <c r="M752" i="3"/>
  <c r="U752" i="3"/>
  <c r="AC752" i="3"/>
  <c r="AK752" i="3"/>
  <c r="AS752" i="3"/>
  <c r="AW752" i="3"/>
  <c r="BA752" i="3"/>
  <c r="BE752" i="3"/>
  <c r="BI752" i="3"/>
  <c r="AE741" i="3"/>
  <c r="BG743" i="3"/>
  <c r="AQ743" i="3"/>
  <c r="AA743" i="3"/>
  <c r="BM743" i="3" s="1"/>
  <c r="S748" i="3"/>
  <c r="BG750" i="3"/>
  <c r="AY750" i="3"/>
  <c r="AQ750" i="3"/>
  <c r="AI750" i="3"/>
  <c r="AA750" i="3"/>
  <c r="S750" i="3"/>
  <c r="M751" i="3"/>
  <c r="AC751" i="3"/>
  <c r="AS751" i="3"/>
  <c r="BI751" i="3"/>
  <c r="AM752" i="3"/>
  <c r="AE752" i="3"/>
  <c r="W752" i="3"/>
  <c r="O752" i="3"/>
  <c r="BL752" i="3" s="1"/>
  <c r="AH765" i="3"/>
  <c r="AP765" i="3"/>
  <c r="AX765" i="3"/>
  <c r="BF765" i="3"/>
  <c r="AY741" i="3"/>
  <c r="AI741" i="3"/>
  <c r="S741" i="3"/>
  <c r="BM741" i="3" s="1"/>
  <c r="AQ747" i="3"/>
  <c r="AQ748" i="3"/>
  <c r="BC751" i="3"/>
  <c r="AU751" i="3"/>
  <c r="AM751" i="3"/>
  <c r="AE751" i="3"/>
  <c r="W751" i="3"/>
  <c r="O751" i="3"/>
  <c r="BL751" i="3" s="1"/>
  <c r="AT765" i="3"/>
  <c r="P778" i="3"/>
  <c r="X778" i="3"/>
  <c r="AF778" i="3"/>
  <c r="AN778" i="3"/>
  <c r="AV778" i="3"/>
  <c r="BD778" i="3"/>
  <c r="AB778" i="3"/>
  <c r="AR778" i="3"/>
  <c r="BH778" i="3"/>
  <c r="T778" i="3"/>
  <c r="AJ778" i="3"/>
  <c r="AZ778" i="3"/>
  <c r="P803" i="3"/>
  <c r="X803" i="3"/>
  <c r="AF803" i="3"/>
  <c r="AN803" i="3"/>
  <c r="AV803" i="3"/>
  <c r="BD803" i="3"/>
  <c r="T803" i="3"/>
  <c r="AJ803" i="3"/>
  <c r="AZ803" i="3"/>
  <c r="AB803" i="3"/>
  <c r="AR803" i="3"/>
  <c r="BH803" i="3"/>
  <c r="BF753" i="3"/>
  <c r="BB753" i="3"/>
  <c r="AW753" i="3"/>
  <c r="AO753" i="3"/>
  <c r="AG753" i="3"/>
  <c r="Y753" i="3"/>
  <c r="Q753" i="3"/>
  <c r="BI753" i="3"/>
  <c r="BE753" i="3"/>
  <c r="BA753" i="3"/>
  <c r="AU753" i="3"/>
  <c r="AM753" i="3"/>
  <c r="AE753" i="3"/>
  <c r="W753" i="3"/>
  <c r="N780" i="3"/>
  <c r="BJ780" i="3" s="1"/>
  <c r="N785" i="3"/>
  <c r="BJ785" i="3" s="1"/>
  <c r="N789" i="3"/>
  <c r="BJ789" i="3" s="1"/>
  <c r="N793" i="3"/>
  <c r="BJ793" i="3" s="1"/>
  <c r="N797" i="3"/>
  <c r="BJ797" i="3" s="1"/>
  <c r="N801" i="3"/>
  <c r="BJ801" i="3" s="1"/>
  <c r="N818" i="3"/>
  <c r="BJ818" i="3" s="1"/>
  <c r="N803" i="3"/>
  <c r="BJ803" i="3" s="1"/>
  <c r="Q823" i="3"/>
  <c r="Y823" i="3"/>
  <c r="AG823" i="3"/>
  <c r="AO823" i="3"/>
  <c r="AW823" i="3"/>
  <c r="BE823" i="3"/>
  <c r="M823" i="3"/>
  <c r="U823" i="3"/>
  <c r="AC823" i="3"/>
  <c r="AK823" i="3"/>
  <c r="AS823" i="3"/>
  <c r="BA823" i="3"/>
  <c r="BI823" i="3"/>
  <c r="BC821" i="3"/>
  <c r="AU821" i="3"/>
  <c r="AM821" i="3"/>
  <c r="AE821" i="3"/>
  <c r="W821" i="3"/>
  <c r="O821" i="3"/>
  <c r="BL821" i="3" s="1"/>
  <c r="BE821" i="3"/>
  <c r="AW821" i="3"/>
  <c r="AO821" i="3"/>
  <c r="AG821" i="3"/>
  <c r="Y821" i="3"/>
  <c r="BG822" i="3"/>
  <c r="AY822" i="3"/>
  <c r="AQ822" i="3"/>
  <c r="AI822" i="3"/>
  <c r="AA822" i="3"/>
  <c r="S822" i="3"/>
  <c r="BI822" i="3"/>
  <c r="BA822" i="3"/>
  <c r="AS822" i="3"/>
  <c r="AK822" i="3"/>
  <c r="AC822" i="3"/>
  <c r="U822" i="3"/>
  <c r="BL822" i="3" s="1"/>
  <c r="BC823" i="3"/>
  <c r="AU823" i="3"/>
  <c r="AM823" i="3"/>
  <c r="AE823" i="3"/>
  <c r="W823" i="3"/>
  <c r="O823" i="3"/>
  <c r="BL823" i="3" s="1"/>
  <c r="AY825" i="3"/>
  <c r="AQ825" i="3"/>
  <c r="AI825" i="3"/>
  <c r="AA825" i="3"/>
  <c r="S825" i="3"/>
  <c r="BE826" i="3"/>
  <c r="AW826" i="3"/>
  <c r="AO826" i="3"/>
  <c r="AG826" i="3"/>
  <c r="Y826" i="3"/>
  <c r="Q826" i="3"/>
  <c r="BG826" i="3"/>
  <c r="AY826" i="3"/>
  <c r="BK826" i="3" s="1"/>
  <c r="AQ826" i="3"/>
  <c r="AI826" i="3"/>
  <c r="AA826" i="3"/>
  <c r="BL826" i="3" s="1"/>
  <c r="BI827" i="3"/>
  <c r="BA827" i="3"/>
  <c r="AS827" i="3"/>
  <c r="AK827" i="3"/>
  <c r="AC827" i="3"/>
  <c r="U827" i="3"/>
  <c r="BL827" i="3" s="1"/>
  <c r="M827" i="3"/>
  <c r="BC827" i="3"/>
  <c r="AU827" i="3"/>
  <c r="AM827" i="3"/>
  <c r="AE827" i="3"/>
  <c r="W827" i="3"/>
  <c r="BE829" i="3"/>
  <c r="AW829" i="3"/>
  <c r="AO829" i="3"/>
  <c r="AG829" i="3"/>
  <c r="Y829" i="3"/>
  <c r="Q829" i="3"/>
  <c r="BG829" i="3"/>
  <c r="AY829" i="3"/>
  <c r="AQ829" i="3"/>
  <c r="AI829" i="3"/>
  <c r="AA829" i="3"/>
  <c r="BI830" i="3"/>
  <c r="BA830" i="3"/>
  <c r="AS830" i="3"/>
  <c r="AK830" i="3"/>
  <c r="AC830" i="3"/>
  <c r="U830" i="3"/>
  <c r="M830" i="3"/>
  <c r="BK830" i="3" s="1"/>
  <c r="BC830" i="3"/>
  <c r="AU830" i="3"/>
  <c r="AM830" i="3"/>
  <c r="AE830" i="3"/>
  <c r="W830" i="3"/>
  <c r="BN741" i="3"/>
  <c r="BK741" i="3"/>
  <c r="BJ742" i="3"/>
  <c r="BN744" i="3"/>
  <c r="BK744" i="3"/>
  <c r="BM744" i="3"/>
  <c r="BK737" i="3"/>
  <c r="BN737" i="3"/>
  <c r="BK739" i="3"/>
  <c r="BN739" i="3"/>
  <c r="BM750" i="3"/>
  <c r="BM753" i="3"/>
  <c r="BL746" i="3"/>
  <c r="BN745" i="3"/>
  <c r="BK745" i="3"/>
  <c r="BJ745" i="3"/>
  <c r="BN747" i="3"/>
  <c r="BK747" i="3"/>
  <c r="BJ747" i="3"/>
  <c r="BM749" i="3"/>
  <c r="BL755" i="3"/>
  <c r="BK756" i="3"/>
  <c r="BN756" i="3"/>
  <c r="BM757" i="3"/>
  <c r="BK758" i="3"/>
  <c r="BN758" i="3"/>
  <c r="BM759" i="3"/>
  <c r="BK760" i="3"/>
  <c r="BN760" i="3"/>
  <c r="BL761" i="3"/>
  <c r="BK762" i="3"/>
  <c r="BN762" i="3"/>
  <c r="BM763" i="3"/>
  <c r="BK853" i="3"/>
  <c r="BN853" i="3"/>
  <c r="BM854" i="3"/>
  <c r="BL854" i="3"/>
  <c r="BK855" i="3"/>
  <c r="BN855" i="3"/>
  <c r="BM856" i="3"/>
  <c r="BL856" i="3"/>
  <c r="BK857" i="3"/>
  <c r="BN857" i="3"/>
  <c r="BM858" i="3"/>
  <c r="BL858" i="3"/>
  <c r="BK859" i="3"/>
  <c r="BN859" i="3"/>
  <c r="BM860" i="3"/>
  <c r="BL860" i="3"/>
  <c r="BK861" i="3"/>
  <c r="BN861" i="3"/>
  <c r="BM862" i="3"/>
  <c r="BL862" i="3"/>
  <c r="BK863" i="3"/>
  <c r="BN863" i="3"/>
  <c r="BM864" i="3"/>
  <c r="BL864" i="3"/>
  <c r="BK865" i="3"/>
  <c r="BN865" i="3"/>
  <c r="BM866" i="3"/>
  <c r="BL866" i="3"/>
  <c r="BK867" i="3"/>
  <c r="BN867" i="3"/>
  <c r="BM868" i="3"/>
  <c r="BL868" i="3"/>
  <c r="BK869" i="3"/>
  <c r="BN869" i="3"/>
  <c r="BM870" i="3"/>
  <c r="BL870" i="3"/>
  <c r="BK871" i="3"/>
  <c r="BN871" i="3"/>
  <c r="BM872" i="3"/>
  <c r="BL872" i="3"/>
  <c r="BK873" i="3"/>
  <c r="BN873" i="3"/>
  <c r="BM874" i="3"/>
  <c r="BL874" i="3"/>
  <c r="BK875" i="3"/>
  <c r="BN875" i="3"/>
  <c r="BM876" i="3"/>
  <c r="BL876" i="3"/>
  <c r="BJ833" i="3"/>
  <c r="BJ834" i="3"/>
  <c r="BJ835" i="3"/>
  <c r="BJ836" i="3"/>
  <c r="BJ837" i="3"/>
  <c r="BJ838" i="3"/>
  <c r="BJ839" i="3"/>
  <c r="BJ840" i="3"/>
  <c r="BJ841" i="3"/>
  <c r="BJ842" i="3"/>
  <c r="BJ843" i="3"/>
  <c r="BJ844" i="3"/>
  <c r="BJ845" i="3"/>
  <c r="BJ846" i="3"/>
  <c r="BJ847" i="3"/>
  <c r="BJ848" i="3"/>
  <c r="BJ849" i="3"/>
  <c r="BJ850" i="3"/>
  <c r="BJ851" i="3"/>
  <c r="BJ852" i="3"/>
  <c r="BJ853" i="3"/>
  <c r="BJ854" i="3"/>
  <c r="BJ855" i="3"/>
  <c r="BJ856" i="3"/>
  <c r="BJ857" i="3"/>
  <c r="BJ858" i="3"/>
  <c r="BJ859" i="3"/>
  <c r="BJ860" i="3"/>
  <c r="BJ861" i="3"/>
  <c r="BJ862" i="3"/>
  <c r="BJ863" i="3"/>
  <c r="BJ864" i="3"/>
  <c r="BJ865" i="3"/>
  <c r="BJ866" i="3"/>
  <c r="BJ867" i="3"/>
  <c r="BJ868" i="3"/>
  <c r="BJ869" i="3"/>
  <c r="BJ870" i="3"/>
  <c r="BJ871" i="3"/>
  <c r="BJ872" i="3"/>
  <c r="BJ873" i="3"/>
  <c r="BJ874" i="3"/>
  <c r="BJ875" i="3"/>
  <c r="BJ876" i="3"/>
  <c r="R877" i="3"/>
  <c r="Z877" i="3"/>
  <c r="AH877" i="3"/>
  <c r="AP877" i="3"/>
  <c r="AX877" i="3"/>
  <c r="BF877" i="3"/>
  <c r="BK879" i="3"/>
  <c r="BN879" i="3"/>
  <c r="BM880" i="3"/>
  <c r="BL880" i="3"/>
  <c r="BK881" i="3"/>
  <c r="BN881" i="3"/>
  <c r="BM882" i="3"/>
  <c r="BL882" i="3"/>
  <c r="BK883" i="3"/>
  <c r="BN883" i="3"/>
  <c r="BM884" i="3"/>
  <c r="BL884" i="3"/>
  <c r="BK885" i="3"/>
  <c r="BN885" i="3"/>
  <c r="BM886" i="3"/>
  <c r="BL886" i="3"/>
  <c r="BK887" i="3"/>
  <c r="BN887" i="3"/>
  <c r="BK889" i="3"/>
  <c r="BN889" i="3"/>
  <c r="BK891" i="3"/>
  <c r="BN891" i="3"/>
  <c r="BM892" i="3"/>
  <c r="BL892" i="3"/>
  <c r="BK893" i="3"/>
  <c r="BN893" i="3"/>
  <c r="BK895" i="3"/>
  <c r="BN895" i="3"/>
  <c r="BM896" i="3"/>
  <c r="BL896" i="3"/>
  <c r="BK898" i="3"/>
  <c r="BN898" i="3"/>
  <c r="BK901" i="3"/>
  <c r="BN901" i="3"/>
  <c r="BK906" i="3"/>
  <c r="BN906" i="3"/>
  <c r="BM907" i="3"/>
  <c r="BL907" i="3"/>
  <c r="BK909" i="3"/>
  <c r="BN909" i="3"/>
  <c r="BM912" i="3"/>
  <c r="BL912" i="3"/>
  <c r="BK913" i="3"/>
  <c r="BN913" i="3"/>
  <c r="BM914" i="3"/>
  <c r="BL914" i="3"/>
  <c r="BK915" i="3"/>
  <c r="BN915" i="3"/>
  <c r="BM917" i="3"/>
  <c r="BL917" i="3"/>
  <c r="BK920" i="3"/>
  <c r="BN920" i="3"/>
  <c r="AD877" i="3"/>
  <c r="AT877" i="3"/>
  <c r="BK897" i="3"/>
  <c r="BN897" i="3"/>
  <c r="BM900" i="3"/>
  <c r="BL900" i="3"/>
  <c r="BK902" i="3"/>
  <c r="BN902" i="3"/>
  <c r="BM904" i="3"/>
  <c r="BL904" i="3"/>
  <c r="BK905" i="3"/>
  <c r="BN905" i="3"/>
  <c r="BM908" i="3"/>
  <c r="BL908" i="3"/>
  <c r="BK910" i="3"/>
  <c r="BN910" i="3"/>
  <c r="BM911" i="3"/>
  <c r="BL911" i="3"/>
  <c r="BK916" i="3"/>
  <c r="BN916" i="3"/>
  <c r="BM918" i="3"/>
  <c r="BL918" i="3"/>
  <c r="BK919" i="3"/>
  <c r="BN919" i="3"/>
  <c r="BM925" i="3"/>
  <c r="BL925" i="3"/>
  <c r="BK926" i="3"/>
  <c r="BN926" i="3"/>
  <c r="BN928" i="3"/>
  <c r="BK928" i="3"/>
  <c r="BJ928" i="3"/>
  <c r="BJ929" i="3"/>
  <c r="BM929" i="3"/>
  <c r="BL929" i="3"/>
  <c r="BK930" i="3"/>
  <c r="BN930" i="3"/>
  <c r="BJ931" i="3"/>
  <c r="BM931" i="3"/>
  <c r="BL931" i="3"/>
  <c r="BN932" i="3"/>
  <c r="BK932" i="3"/>
  <c r="BM933" i="3"/>
  <c r="BL933" i="3"/>
  <c r="BK934" i="3"/>
  <c r="BN934" i="3"/>
  <c r="BJ905" i="3"/>
  <c r="BJ906" i="3"/>
  <c r="BJ907" i="3"/>
  <c r="BM921" i="3"/>
  <c r="BL921" i="3"/>
  <c r="BK922" i="3"/>
  <c r="BN922" i="3"/>
  <c r="BM923" i="3"/>
  <c r="BL923" i="3"/>
  <c r="BJ924" i="3"/>
  <c r="BM924" i="3"/>
  <c r="BL924" i="3"/>
  <c r="BJ880" i="3"/>
  <c r="BJ882" i="3"/>
  <c r="BJ884" i="3"/>
  <c r="BJ886" i="3"/>
  <c r="BJ892" i="3"/>
  <c r="BJ896" i="3"/>
  <c r="BJ897" i="3"/>
  <c r="BJ900" i="3"/>
  <c r="BJ904" i="3"/>
  <c r="BJ908" i="3"/>
  <c r="BJ909" i="3"/>
  <c r="BJ911" i="3"/>
  <c r="Z738" i="3"/>
  <c r="AP738" i="3"/>
  <c r="BF738" i="3"/>
  <c r="R738" i="3"/>
  <c r="AH738" i="3"/>
  <c r="AX738" i="3"/>
  <c r="BJ741" i="3"/>
  <c r="BN742" i="3"/>
  <c r="BK742" i="3"/>
  <c r="BN743" i="3"/>
  <c r="BK743" i="3"/>
  <c r="BJ743" i="3"/>
  <c r="BJ751" i="3"/>
  <c r="BM752" i="3"/>
  <c r="BL748" i="3"/>
  <c r="BN749" i="3"/>
  <c r="BK749" i="3"/>
  <c r="BJ749" i="3"/>
  <c r="BK754" i="3"/>
  <c r="BN754" i="3"/>
  <c r="BM755" i="3"/>
  <c r="BL757" i="3"/>
  <c r="BL759" i="3"/>
  <c r="BM761" i="3"/>
  <c r="BL763" i="3"/>
  <c r="BK764" i="3"/>
  <c r="BN764" i="3"/>
  <c r="BM765" i="3"/>
  <c r="BL765" i="3"/>
  <c r="R776" i="3"/>
  <c r="Z776" i="3"/>
  <c r="AH776" i="3"/>
  <c r="AP776" i="3"/>
  <c r="AT776" i="3"/>
  <c r="AX776" i="3"/>
  <c r="BB776" i="3"/>
  <c r="BF776" i="3"/>
  <c r="N776" i="3"/>
  <c r="V776" i="3"/>
  <c r="AD776" i="3"/>
  <c r="AL776" i="3"/>
  <c r="AR776" i="3"/>
  <c r="AV776" i="3"/>
  <c r="AZ776" i="3"/>
  <c r="BD776" i="3"/>
  <c r="BH776" i="3"/>
  <c r="BM777" i="3"/>
  <c r="BL777" i="3"/>
  <c r="BM778" i="3"/>
  <c r="BL778" i="3"/>
  <c r="BM779" i="3"/>
  <c r="BL779" i="3"/>
  <c r="BM780" i="3"/>
  <c r="BL780" i="3"/>
  <c r="BM781" i="3"/>
  <c r="BL781" i="3"/>
  <c r="BM782" i="3"/>
  <c r="BL782" i="3"/>
  <c r="BM783" i="3"/>
  <c r="BL783" i="3"/>
  <c r="BM784" i="3"/>
  <c r="BL784" i="3"/>
  <c r="BM785" i="3"/>
  <c r="BL785" i="3"/>
  <c r="BM786" i="3"/>
  <c r="BL786" i="3"/>
  <c r="BM787" i="3"/>
  <c r="BL787" i="3"/>
  <c r="BM788" i="3"/>
  <c r="BL788" i="3"/>
  <c r="BM789" i="3"/>
  <c r="BL789" i="3"/>
  <c r="BM790" i="3"/>
  <c r="BL790" i="3"/>
  <c r="BM791" i="3"/>
  <c r="BL791" i="3"/>
  <c r="BM792" i="3"/>
  <c r="BL792" i="3"/>
  <c r="BM793" i="3"/>
  <c r="BL793" i="3"/>
  <c r="BM794" i="3"/>
  <c r="BL794" i="3"/>
  <c r="BM795" i="3"/>
  <c r="BL795" i="3"/>
  <c r="BM797" i="3"/>
  <c r="BL797" i="3"/>
  <c r="BM798" i="3"/>
  <c r="BL798" i="3"/>
  <c r="BM800" i="3"/>
  <c r="BL800" i="3"/>
  <c r="BM801" i="3"/>
  <c r="BL801" i="3"/>
  <c r="BM802" i="3"/>
  <c r="BL802" i="3"/>
  <c r="BM803" i="3"/>
  <c r="BL803" i="3"/>
  <c r="BM804" i="3"/>
  <c r="BL804" i="3"/>
  <c r="BM805" i="3"/>
  <c r="BL805" i="3"/>
  <c r="BM806" i="3"/>
  <c r="BL806" i="3"/>
  <c r="BM807" i="3"/>
  <c r="BL807" i="3"/>
  <c r="BM808" i="3"/>
  <c r="BL808" i="3"/>
  <c r="BM810" i="3"/>
  <c r="BL810" i="3"/>
  <c r="BM812" i="3"/>
  <c r="BL812" i="3"/>
  <c r="BM814" i="3"/>
  <c r="BL814" i="3"/>
  <c r="BM816" i="3"/>
  <c r="BL816" i="3"/>
  <c r="BN818" i="3"/>
  <c r="BK818" i="3"/>
  <c r="BJ820" i="3"/>
  <c r="BM821" i="3"/>
  <c r="BJ822" i="3"/>
  <c r="BM825" i="3"/>
  <c r="BJ826" i="3"/>
  <c r="BM829" i="3"/>
  <c r="BJ830" i="3"/>
  <c r="BK831" i="3"/>
  <c r="BN831" i="3"/>
  <c r="BN811" i="3"/>
  <c r="BK811" i="3"/>
  <c r="BN813" i="3"/>
  <c r="BK813" i="3"/>
  <c r="BN815" i="3"/>
  <c r="BK815" i="3"/>
  <c r="BN817" i="3"/>
  <c r="BK817" i="3"/>
  <c r="BK833" i="3"/>
  <c r="BN833" i="3"/>
  <c r="BM834" i="3"/>
  <c r="BL834" i="3"/>
  <c r="BK835" i="3"/>
  <c r="BN835" i="3"/>
  <c r="BM836" i="3"/>
  <c r="BL836" i="3"/>
  <c r="BK837" i="3"/>
  <c r="BN837" i="3"/>
  <c r="BM838" i="3"/>
  <c r="BL838" i="3"/>
  <c r="BK839" i="3"/>
  <c r="BN839" i="3"/>
  <c r="BM840" i="3"/>
  <c r="BL840" i="3"/>
  <c r="BK841" i="3"/>
  <c r="BN841" i="3"/>
  <c r="BM842" i="3"/>
  <c r="BL842" i="3"/>
  <c r="BK843" i="3"/>
  <c r="BN843" i="3"/>
  <c r="BM844" i="3"/>
  <c r="BL844" i="3"/>
  <c r="BK845" i="3"/>
  <c r="BN845" i="3"/>
  <c r="BM846" i="3"/>
  <c r="BL846" i="3"/>
  <c r="BK847" i="3"/>
  <c r="BN847" i="3"/>
  <c r="BM848" i="3"/>
  <c r="BL848" i="3"/>
  <c r="BK849" i="3"/>
  <c r="BN849" i="3"/>
  <c r="BM850" i="3"/>
  <c r="BL850" i="3"/>
  <c r="BK851" i="3"/>
  <c r="BN851" i="3"/>
  <c r="BM852" i="3"/>
  <c r="BL852" i="3"/>
  <c r="BB738" i="3"/>
  <c r="AL738" i="3"/>
  <c r="V738" i="3"/>
  <c r="BH738" i="3"/>
  <c r="AZ738" i="3"/>
  <c r="AR738" i="3"/>
  <c r="AJ738" i="3"/>
  <c r="AB738" i="3"/>
  <c r="T738" i="3"/>
  <c r="BI738" i="3"/>
  <c r="BE738" i="3"/>
  <c r="BA738" i="3"/>
  <c r="AW738" i="3"/>
  <c r="AS738" i="3"/>
  <c r="AO738" i="3"/>
  <c r="AK738" i="3"/>
  <c r="AG738" i="3"/>
  <c r="AC738" i="3"/>
  <c r="Y738" i="3"/>
  <c r="U738" i="3"/>
  <c r="Q738" i="3"/>
  <c r="BJ738" i="3" s="1"/>
  <c r="M738" i="3"/>
  <c r="S740" i="3"/>
  <c r="AA740" i="3"/>
  <c r="AI740" i="3"/>
  <c r="AQ740" i="3"/>
  <c r="AY740" i="3"/>
  <c r="BG740" i="3"/>
  <c r="O740" i="3"/>
  <c r="W740" i="3"/>
  <c r="AE740" i="3"/>
  <c r="AM740" i="3"/>
  <c r="AU740" i="3"/>
  <c r="BC740" i="3"/>
  <c r="BJ744" i="3"/>
  <c r="Z737" i="3"/>
  <c r="AP737" i="3"/>
  <c r="BJ737" i="3" s="1"/>
  <c r="BF737" i="3"/>
  <c r="BL737" i="3" s="1"/>
  <c r="Z739" i="3"/>
  <c r="AP739" i="3"/>
  <c r="BJ739" i="3" s="1"/>
  <c r="BF739" i="3"/>
  <c r="BL739" i="3" s="1"/>
  <c r="BJ750" i="3"/>
  <c r="BM751" i="3"/>
  <c r="BJ752" i="3"/>
  <c r="BL753" i="3"/>
  <c r="BJ753" i="3"/>
  <c r="BN753" i="3"/>
  <c r="BN746" i="3"/>
  <c r="BK746" i="3"/>
  <c r="BJ746" i="3"/>
  <c r="BN748" i="3"/>
  <c r="BK748" i="3"/>
  <c r="BJ748" i="3"/>
  <c r="BN750" i="3"/>
  <c r="BN752" i="3"/>
  <c r="BL745" i="3"/>
  <c r="BL747" i="3"/>
  <c r="BL749" i="3"/>
  <c r="BM754" i="3"/>
  <c r="BL754" i="3"/>
  <c r="BK755" i="3"/>
  <c r="BN755" i="3"/>
  <c r="BM756" i="3"/>
  <c r="BL756" i="3"/>
  <c r="BK757" i="3"/>
  <c r="BN757" i="3"/>
  <c r="BM758" i="3"/>
  <c r="BL758" i="3"/>
  <c r="BK759" i="3"/>
  <c r="BN759" i="3"/>
  <c r="BM760" i="3"/>
  <c r="BL760" i="3"/>
  <c r="BK761" i="3"/>
  <c r="BN761" i="3"/>
  <c r="BM762" i="3"/>
  <c r="BL762" i="3"/>
  <c r="BK763" i="3"/>
  <c r="BN763" i="3"/>
  <c r="BM764" i="3"/>
  <c r="BL764" i="3"/>
  <c r="BK765" i="3"/>
  <c r="BN765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R766" i="3"/>
  <c r="Z766" i="3"/>
  <c r="AH766" i="3"/>
  <c r="AP766" i="3"/>
  <c r="AX766" i="3"/>
  <c r="BF766" i="3"/>
  <c r="N766" i="3"/>
  <c r="V766" i="3"/>
  <c r="AD766" i="3"/>
  <c r="AL766" i="3"/>
  <c r="AT766" i="3"/>
  <c r="BB766" i="3"/>
  <c r="R767" i="3"/>
  <c r="Z767" i="3"/>
  <c r="AH767" i="3"/>
  <c r="AP767" i="3"/>
  <c r="AX767" i="3"/>
  <c r="BF767" i="3"/>
  <c r="N767" i="3"/>
  <c r="V767" i="3"/>
  <c r="AD767" i="3"/>
  <c r="AL767" i="3"/>
  <c r="AT767" i="3"/>
  <c r="BB767" i="3"/>
  <c r="R768" i="3"/>
  <c r="Z768" i="3"/>
  <c r="AH768" i="3"/>
  <c r="AP768" i="3"/>
  <c r="AX768" i="3"/>
  <c r="BF768" i="3"/>
  <c r="N768" i="3"/>
  <c r="V768" i="3"/>
  <c r="AD768" i="3"/>
  <c r="AL768" i="3"/>
  <c r="AT768" i="3"/>
  <c r="BB768" i="3"/>
  <c r="R769" i="3"/>
  <c r="Z769" i="3"/>
  <c r="AH769" i="3"/>
  <c r="AP769" i="3"/>
  <c r="AX769" i="3"/>
  <c r="BF769" i="3"/>
  <c r="N769" i="3"/>
  <c r="V769" i="3"/>
  <c r="AD769" i="3"/>
  <c r="AL769" i="3"/>
  <c r="AT769" i="3"/>
  <c r="BB769" i="3"/>
  <c r="R770" i="3"/>
  <c r="Z770" i="3"/>
  <c r="AH770" i="3"/>
  <c r="AP770" i="3"/>
  <c r="AX770" i="3"/>
  <c r="BF770" i="3"/>
  <c r="N770" i="3"/>
  <c r="V770" i="3"/>
  <c r="AD770" i="3"/>
  <c r="AL770" i="3"/>
  <c r="AT770" i="3"/>
  <c r="BB770" i="3"/>
  <c r="R771" i="3"/>
  <c r="Z771" i="3"/>
  <c r="AH771" i="3"/>
  <c r="AP771" i="3"/>
  <c r="AX771" i="3"/>
  <c r="BF771" i="3"/>
  <c r="N771" i="3"/>
  <c r="V771" i="3"/>
  <c r="AD771" i="3"/>
  <c r="AL771" i="3"/>
  <c r="AT771" i="3"/>
  <c r="BB771" i="3"/>
  <c r="R772" i="3"/>
  <c r="Z772" i="3"/>
  <c r="AH772" i="3"/>
  <c r="AP772" i="3"/>
  <c r="AX772" i="3"/>
  <c r="BF772" i="3"/>
  <c r="N772" i="3"/>
  <c r="V772" i="3"/>
  <c r="AD772" i="3"/>
  <c r="AL772" i="3"/>
  <c r="AT772" i="3"/>
  <c r="BB772" i="3"/>
  <c r="R773" i="3"/>
  <c r="Z773" i="3"/>
  <c r="AH773" i="3"/>
  <c r="AP773" i="3"/>
  <c r="AX773" i="3"/>
  <c r="BF773" i="3"/>
  <c r="N773" i="3"/>
  <c r="V773" i="3"/>
  <c r="AD773" i="3"/>
  <c r="AL773" i="3"/>
  <c r="AT773" i="3"/>
  <c r="BB773" i="3"/>
  <c r="R774" i="3"/>
  <c r="Z774" i="3"/>
  <c r="AH774" i="3"/>
  <c r="AP774" i="3"/>
  <c r="AX774" i="3"/>
  <c r="BF774" i="3"/>
  <c r="N774" i="3"/>
  <c r="V774" i="3"/>
  <c r="AD774" i="3"/>
  <c r="AL774" i="3"/>
  <c r="AT774" i="3"/>
  <c r="BB774" i="3"/>
  <c r="R775" i="3"/>
  <c r="Z775" i="3"/>
  <c r="AH775" i="3"/>
  <c r="AP775" i="3"/>
  <c r="AX775" i="3"/>
  <c r="BF775" i="3"/>
  <c r="N775" i="3"/>
  <c r="V775" i="3"/>
  <c r="AD775" i="3"/>
  <c r="AL775" i="3"/>
  <c r="AT775" i="3"/>
  <c r="BB775" i="3"/>
  <c r="BG776" i="3"/>
  <c r="BC776" i="3"/>
  <c r="AY776" i="3"/>
  <c r="AU776" i="3"/>
  <c r="AQ776" i="3"/>
  <c r="AJ776" i="3"/>
  <c r="AB776" i="3"/>
  <c r="T776" i="3"/>
  <c r="AO776" i="3"/>
  <c r="AK776" i="3"/>
  <c r="AG776" i="3"/>
  <c r="AC776" i="3"/>
  <c r="Y776" i="3"/>
  <c r="U776" i="3"/>
  <c r="Q776" i="3"/>
  <c r="M776" i="3"/>
  <c r="BK777" i="3"/>
  <c r="BN777" i="3"/>
  <c r="BK778" i="3"/>
  <c r="BN778" i="3"/>
  <c r="BK779" i="3"/>
  <c r="BN779" i="3"/>
  <c r="BK780" i="3"/>
  <c r="BN780" i="3"/>
  <c r="BK781" i="3"/>
  <c r="BN781" i="3"/>
  <c r="BK782" i="3"/>
  <c r="BN782" i="3"/>
  <c r="BK783" i="3"/>
  <c r="BN783" i="3"/>
  <c r="BK784" i="3"/>
  <c r="BN784" i="3"/>
  <c r="BK785" i="3"/>
  <c r="BN785" i="3"/>
  <c r="BK786" i="3"/>
  <c r="BN786" i="3"/>
  <c r="BK787" i="3"/>
  <c r="BN787" i="3"/>
  <c r="BK788" i="3"/>
  <c r="BN788" i="3"/>
  <c r="BK789" i="3"/>
  <c r="BN789" i="3"/>
  <c r="BK790" i="3"/>
  <c r="BN790" i="3"/>
  <c r="BK791" i="3"/>
  <c r="BN791" i="3"/>
  <c r="BK792" i="3"/>
  <c r="BN792" i="3"/>
  <c r="BK793" i="3"/>
  <c r="BN793" i="3"/>
  <c r="BK794" i="3"/>
  <c r="BN794" i="3"/>
  <c r="BK795" i="3"/>
  <c r="BN795" i="3"/>
  <c r="BK796" i="3"/>
  <c r="BN796" i="3"/>
  <c r="BK797" i="3"/>
  <c r="BN797" i="3"/>
  <c r="BK798" i="3"/>
  <c r="BN798" i="3"/>
  <c r="BK799" i="3"/>
  <c r="BN799" i="3"/>
  <c r="BK800" i="3"/>
  <c r="BN800" i="3"/>
  <c r="BK801" i="3"/>
  <c r="BN801" i="3"/>
  <c r="BK802" i="3"/>
  <c r="BN802" i="3"/>
  <c r="BK803" i="3"/>
  <c r="BN803" i="3"/>
  <c r="BK804" i="3"/>
  <c r="BN804" i="3"/>
  <c r="BK805" i="3"/>
  <c r="BN805" i="3"/>
  <c r="BK806" i="3"/>
  <c r="BN806" i="3"/>
  <c r="BK807" i="3"/>
  <c r="BN807" i="3"/>
  <c r="BK808" i="3"/>
  <c r="BN808" i="3"/>
  <c r="BK809" i="3"/>
  <c r="BM809" i="3"/>
  <c r="BN810" i="3"/>
  <c r="BK810" i="3"/>
  <c r="BN812" i="3"/>
  <c r="BK812" i="3"/>
  <c r="BN814" i="3"/>
  <c r="BK814" i="3"/>
  <c r="BN816" i="3"/>
  <c r="BK816" i="3"/>
  <c r="BM820" i="3"/>
  <c r="BJ821" i="3"/>
  <c r="BM822" i="3"/>
  <c r="BJ825" i="3"/>
  <c r="BM826" i="3"/>
  <c r="BJ829" i="3"/>
  <c r="BM830" i="3"/>
  <c r="BN821" i="3"/>
  <c r="BN825" i="3"/>
  <c r="BN829" i="3"/>
  <c r="BM831" i="3"/>
  <c r="BL831" i="3"/>
  <c r="BN809" i="3"/>
  <c r="BM811" i="3"/>
  <c r="BL811" i="3"/>
  <c r="BM813" i="3"/>
  <c r="BL813" i="3"/>
  <c r="BM815" i="3"/>
  <c r="BL815" i="3"/>
  <c r="BM817" i="3"/>
  <c r="BL817" i="3"/>
  <c r="BN820" i="3"/>
  <c r="BN822" i="3"/>
  <c r="BN826" i="3"/>
  <c r="BN830" i="3"/>
  <c r="BK832" i="3"/>
  <c r="BN832" i="3"/>
  <c r="BM833" i="3"/>
  <c r="BL833" i="3"/>
  <c r="BK834" i="3"/>
  <c r="BN834" i="3"/>
  <c r="BM835" i="3"/>
  <c r="BL835" i="3"/>
  <c r="BK836" i="3"/>
  <c r="BN836" i="3"/>
  <c r="BM837" i="3"/>
  <c r="BL837" i="3"/>
  <c r="BK838" i="3"/>
  <c r="BN838" i="3"/>
  <c r="BM839" i="3"/>
  <c r="BL839" i="3"/>
  <c r="BK840" i="3"/>
  <c r="BN840" i="3"/>
  <c r="BM841" i="3"/>
  <c r="BL841" i="3"/>
  <c r="BK842" i="3"/>
  <c r="BN842" i="3"/>
  <c r="BM843" i="3"/>
  <c r="BL843" i="3"/>
  <c r="BK844" i="3"/>
  <c r="BN844" i="3"/>
  <c r="BM845" i="3"/>
  <c r="BL845" i="3"/>
  <c r="BK846" i="3"/>
  <c r="BN846" i="3"/>
  <c r="BM847" i="3"/>
  <c r="BL847" i="3"/>
  <c r="BK848" i="3"/>
  <c r="BN848" i="3"/>
  <c r="BM849" i="3"/>
  <c r="BL849" i="3"/>
  <c r="BK850" i="3"/>
  <c r="BN850" i="3"/>
  <c r="BM851" i="3"/>
  <c r="BL851" i="3"/>
  <c r="BK852" i="3"/>
  <c r="BN852" i="3"/>
  <c r="BM853" i="3"/>
  <c r="BL853" i="3"/>
  <c r="BK854" i="3"/>
  <c r="BN854" i="3"/>
  <c r="BM855" i="3"/>
  <c r="BL855" i="3"/>
  <c r="BK856" i="3"/>
  <c r="BN856" i="3"/>
  <c r="BM857" i="3"/>
  <c r="BL857" i="3"/>
  <c r="BK858" i="3"/>
  <c r="BN858" i="3"/>
  <c r="BM859" i="3"/>
  <c r="BL859" i="3"/>
  <c r="BK860" i="3"/>
  <c r="BN860" i="3"/>
  <c r="BM861" i="3"/>
  <c r="BL861" i="3"/>
  <c r="BK862" i="3"/>
  <c r="BN862" i="3"/>
  <c r="BM863" i="3"/>
  <c r="BL863" i="3"/>
  <c r="BK864" i="3"/>
  <c r="BN864" i="3"/>
  <c r="BM865" i="3"/>
  <c r="BL865" i="3"/>
  <c r="BK866" i="3"/>
  <c r="BN866" i="3"/>
  <c r="BM867" i="3"/>
  <c r="BL867" i="3"/>
  <c r="BK868" i="3"/>
  <c r="BN868" i="3"/>
  <c r="BM869" i="3"/>
  <c r="BL869" i="3"/>
  <c r="BK870" i="3"/>
  <c r="BN870" i="3"/>
  <c r="BM871" i="3"/>
  <c r="BL871" i="3"/>
  <c r="BK872" i="3"/>
  <c r="BN872" i="3"/>
  <c r="BM873" i="3"/>
  <c r="BL873" i="3"/>
  <c r="BK874" i="3"/>
  <c r="BN874" i="3"/>
  <c r="BM875" i="3"/>
  <c r="BL875" i="3"/>
  <c r="BK876" i="3"/>
  <c r="BN876" i="3"/>
  <c r="BH877" i="3"/>
  <c r="AZ877" i="3"/>
  <c r="AR877" i="3"/>
  <c r="AJ877" i="3"/>
  <c r="AB877" i="3"/>
  <c r="T877" i="3"/>
  <c r="BI877" i="3"/>
  <c r="BE877" i="3"/>
  <c r="BA877" i="3"/>
  <c r="AW877" i="3"/>
  <c r="AS877" i="3"/>
  <c r="AO877" i="3"/>
  <c r="AK877" i="3"/>
  <c r="AG877" i="3"/>
  <c r="AC877" i="3"/>
  <c r="Y877" i="3"/>
  <c r="U877" i="3"/>
  <c r="Q877" i="3"/>
  <c r="M877" i="3"/>
  <c r="R878" i="3"/>
  <c r="BN878" i="3" s="1"/>
  <c r="V878" i="3"/>
  <c r="Z878" i="3"/>
  <c r="AD878" i="3"/>
  <c r="AH878" i="3"/>
  <c r="AL878" i="3"/>
  <c r="AP878" i="3"/>
  <c r="AT878" i="3"/>
  <c r="AX878" i="3"/>
  <c r="BB878" i="3"/>
  <c r="BF878" i="3"/>
  <c r="BM879" i="3"/>
  <c r="BL879" i="3"/>
  <c r="BK880" i="3"/>
  <c r="BN880" i="3"/>
  <c r="BM881" i="3"/>
  <c r="BL881" i="3"/>
  <c r="BK882" i="3"/>
  <c r="BN882" i="3"/>
  <c r="BM883" i="3"/>
  <c r="BL883" i="3"/>
  <c r="BK884" i="3"/>
  <c r="BN884" i="3"/>
  <c r="BM885" i="3"/>
  <c r="BL885" i="3"/>
  <c r="BK886" i="3"/>
  <c r="BN886" i="3"/>
  <c r="BM887" i="3"/>
  <c r="BL887" i="3"/>
  <c r="BK888" i="3"/>
  <c r="BN888" i="3"/>
  <c r="BK890" i="3"/>
  <c r="BN890" i="3"/>
  <c r="BK892" i="3"/>
  <c r="BN892" i="3"/>
  <c r="BM893" i="3"/>
  <c r="BL893" i="3"/>
  <c r="BK894" i="3"/>
  <c r="BN894" i="3"/>
  <c r="BM895" i="3"/>
  <c r="BL895" i="3"/>
  <c r="BK896" i="3"/>
  <c r="BN896" i="3"/>
  <c r="BK899" i="3"/>
  <c r="BN899" i="3"/>
  <c r="BM901" i="3"/>
  <c r="BL901" i="3"/>
  <c r="BK903" i="3"/>
  <c r="BN903" i="3"/>
  <c r="BM906" i="3"/>
  <c r="BL906" i="3"/>
  <c r="BK907" i="3"/>
  <c r="BN907" i="3"/>
  <c r="BM909" i="3"/>
  <c r="BL909" i="3"/>
  <c r="BK912" i="3"/>
  <c r="BN912" i="3"/>
  <c r="BK914" i="3"/>
  <c r="BN914" i="3"/>
  <c r="BM915" i="3"/>
  <c r="BL915" i="3"/>
  <c r="BK917" i="3"/>
  <c r="BN917" i="3"/>
  <c r="BM920" i="3"/>
  <c r="BL920" i="3"/>
  <c r="V877" i="3"/>
  <c r="AL877" i="3"/>
  <c r="BB877" i="3"/>
  <c r="X878" i="3"/>
  <c r="AF878" i="3"/>
  <c r="AN878" i="3"/>
  <c r="AV878" i="3"/>
  <c r="BD878" i="3"/>
  <c r="BM897" i="3"/>
  <c r="BL897" i="3"/>
  <c r="BK900" i="3"/>
  <c r="BN900" i="3"/>
  <c r="BM902" i="3"/>
  <c r="BL902" i="3"/>
  <c r="BK904" i="3"/>
  <c r="BN904" i="3"/>
  <c r="BM905" i="3"/>
  <c r="BL905" i="3"/>
  <c r="BK908" i="3"/>
  <c r="BN908" i="3"/>
  <c r="BM910" i="3"/>
  <c r="BL910" i="3"/>
  <c r="BK911" i="3"/>
  <c r="BN911" i="3"/>
  <c r="BM916" i="3"/>
  <c r="BL916" i="3"/>
  <c r="BK918" i="3"/>
  <c r="BN918" i="3"/>
  <c r="BM919" i="3"/>
  <c r="BL919" i="3"/>
  <c r="BN925" i="3"/>
  <c r="BK925" i="3"/>
  <c r="BJ925" i="3"/>
  <c r="BK927" i="3"/>
  <c r="BN927" i="3"/>
  <c r="BM928" i="3"/>
  <c r="BL928" i="3"/>
  <c r="BK929" i="3"/>
  <c r="BN929" i="3"/>
  <c r="BJ930" i="3"/>
  <c r="BM930" i="3"/>
  <c r="BL930" i="3"/>
  <c r="BK931" i="3"/>
  <c r="BN931" i="3"/>
  <c r="BJ932" i="3"/>
  <c r="BM932" i="3"/>
  <c r="BL932" i="3"/>
  <c r="BN933" i="3"/>
  <c r="BK933" i="3"/>
  <c r="BJ933" i="3"/>
  <c r="BJ934" i="3"/>
  <c r="BM934" i="3"/>
  <c r="BL934" i="3"/>
  <c r="BJ910" i="3"/>
  <c r="BJ912" i="3"/>
  <c r="BJ914" i="3"/>
  <c r="BJ915" i="3"/>
  <c r="BJ916" i="3"/>
  <c r="BJ918" i="3"/>
  <c r="BN921" i="3"/>
  <c r="BK921" i="3"/>
  <c r="BJ921" i="3"/>
  <c r="BJ922" i="3"/>
  <c r="BM922" i="3"/>
  <c r="BL922" i="3"/>
  <c r="BN923" i="3"/>
  <c r="BK923" i="3"/>
  <c r="BJ923" i="3"/>
  <c r="BK924" i="3"/>
  <c r="BN924" i="3"/>
  <c r="N877" i="3"/>
  <c r="BJ877" i="3" s="1"/>
  <c r="BJ879" i="3"/>
  <c r="BJ881" i="3"/>
  <c r="BJ883" i="3"/>
  <c r="BJ885" i="3"/>
  <c r="BJ887" i="3"/>
  <c r="BJ893" i="3"/>
  <c r="BJ895" i="3"/>
  <c r="BJ901" i="3"/>
  <c r="BJ902" i="3"/>
  <c r="BJ917" i="3"/>
  <c r="BJ919" i="3"/>
  <c r="BJ920" i="3"/>
  <c r="L735" i="3"/>
  <c r="K732" i="3"/>
  <c r="L710" i="3"/>
  <c r="Q710" i="3" s="1"/>
  <c r="L707" i="3"/>
  <c r="AE707" i="3" s="1"/>
  <c r="K702" i="3"/>
  <c r="L698" i="3"/>
  <c r="K698" i="3"/>
  <c r="L684" i="3"/>
  <c r="L680" i="3"/>
  <c r="L677" i="3"/>
  <c r="K675" i="3"/>
  <c r="K673" i="3"/>
  <c r="L666" i="3"/>
  <c r="K656" i="3"/>
  <c r="K654" i="3"/>
  <c r="K652" i="3"/>
  <c r="K650" i="3"/>
  <c r="K648" i="3"/>
  <c r="K646" i="3"/>
  <c r="L636" i="3"/>
  <c r="L632" i="3"/>
  <c r="L631" i="3"/>
  <c r="L630" i="3"/>
  <c r="L627" i="3"/>
  <c r="K625" i="3"/>
  <c r="K617" i="3"/>
  <c r="K594" i="3"/>
  <c r="K592" i="3"/>
  <c r="K590" i="3"/>
  <c r="K588" i="3"/>
  <c r="K586" i="3"/>
  <c r="K584" i="3"/>
  <c r="L574" i="3"/>
  <c r="L570" i="3"/>
  <c r="L566" i="3"/>
  <c r="L563" i="3"/>
  <c r="K561" i="3"/>
  <c r="K559" i="3"/>
  <c r="K553" i="3"/>
  <c r="K551" i="3"/>
  <c r="K547" i="3"/>
  <c r="K734" i="3"/>
  <c r="L722" i="3"/>
  <c r="K722" i="3"/>
  <c r="K715" i="3"/>
  <c r="K713" i="3"/>
  <c r="L708" i="3"/>
  <c r="K705" i="3"/>
  <c r="L688" i="3"/>
  <c r="K686" i="3"/>
  <c r="L682" i="3"/>
  <c r="K682" i="3"/>
  <c r="K669" i="3"/>
  <c r="K663" i="3"/>
  <c r="K661" i="3"/>
  <c r="K659" i="3"/>
  <c r="K657" i="3"/>
  <c r="L650" i="3"/>
  <c r="K640" i="3"/>
  <c r="K638" i="3"/>
  <c r="K636" i="3"/>
  <c r="K634" i="3"/>
  <c r="K632" i="3"/>
  <c r="L622" i="3"/>
  <c r="L618" i="3"/>
  <c r="L615" i="3"/>
  <c r="L614" i="3"/>
  <c r="L611" i="3"/>
  <c r="K609" i="3"/>
  <c r="K601" i="3"/>
  <c r="K599" i="3"/>
  <c r="K597" i="3"/>
  <c r="K595" i="3"/>
  <c r="K578" i="3"/>
  <c r="K576" i="3"/>
  <c r="K574" i="3"/>
  <c r="K572" i="3"/>
  <c r="K570" i="3"/>
  <c r="K568" i="3"/>
  <c r="L558" i="3"/>
  <c r="L554" i="3"/>
  <c r="L553" i="3"/>
  <c r="L551" i="3"/>
  <c r="L550" i="3"/>
  <c r="L549" i="3"/>
  <c r="L546" i="3"/>
  <c r="AA718" i="3"/>
  <c r="L701" i="3"/>
  <c r="Q701" i="3" s="1"/>
  <c r="L694" i="3"/>
  <c r="L691" i="3"/>
  <c r="L668" i="3"/>
  <c r="L664" i="3"/>
  <c r="L660" i="3"/>
  <c r="L606" i="3"/>
  <c r="L602" i="3"/>
  <c r="L598" i="3"/>
  <c r="K554" i="3"/>
  <c r="K552" i="3"/>
  <c r="K548" i="3"/>
  <c r="M701" i="3"/>
  <c r="U701" i="3"/>
  <c r="AC701" i="3"/>
  <c r="AK701" i="3"/>
  <c r="AS701" i="3"/>
  <c r="BA701" i="3"/>
  <c r="BI701" i="3"/>
  <c r="R701" i="3"/>
  <c r="Z701" i="3"/>
  <c r="AH701" i="3"/>
  <c r="AP701" i="3"/>
  <c r="AX701" i="3"/>
  <c r="BF701" i="3"/>
  <c r="S701" i="3"/>
  <c r="AA701" i="3"/>
  <c r="AI701" i="3"/>
  <c r="AQ701" i="3"/>
  <c r="AY701" i="3"/>
  <c r="BG701" i="3"/>
  <c r="AR701" i="3"/>
  <c r="P701" i="3"/>
  <c r="AV701" i="3"/>
  <c r="AJ701" i="3"/>
  <c r="X701" i="3"/>
  <c r="BD701" i="3"/>
  <c r="O695" i="3"/>
  <c r="S695" i="3"/>
  <c r="W695" i="3"/>
  <c r="AA695" i="3"/>
  <c r="AE695" i="3"/>
  <c r="AI695" i="3"/>
  <c r="AM695" i="3"/>
  <c r="AQ695" i="3"/>
  <c r="AU695" i="3"/>
  <c r="AY695" i="3"/>
  <c r="BC695" i="3"/>
  <c r="BG695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M695" i="3"/>
  <c r="Q695" i="3"/>
  <c r="U695" i="3"/>
  <c r="Y695" i="3"/>
  <c r="AC695" i="3"/>
  <c r="AG695" i="3"/>
  <c r="AK695" i="3"/>
  <c r="AO695" i="3"/>
  <c r="AS695" i="3"/>
  <c r="AW695" i="3"/>
  <c r="BA695" i="3"/>
  <c r="BE695" i="3"/>
  <c r="BI695" i="3"/>
  <c r="R695" i="3"/>
  <c r="AH695" i="3"/>
  <c r="AX695" i="3"/>
  <c r="V695" i="3"/>
  <c r="AL695" i="3"/>
  <c r="BB695" i="3"/>
  <c r="Z695" i="3"/>
  <c r="AP695" i="3"/>
  <c r="BF695" i="3"/>
  <c r="N695" i="3"/>
  <c r="AD695" i="3"/>
  <c r="AT695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M698" i="3"/>
  <c r="Q698" i="3"/>
  <c r="U698" i="3"/>
  <c r="Y698" i="3"/>
  <c r="AC698" i="3"/>
  <c r="AG698" i="3"/>
  <c r="AK698" i="3"/>
  <c r="AO698" i="3"/>
  <c r="AS698" i="3"/>
  <c r="AW698" i="3"/>
  <c r="BA698" i="3"/>
  <c r="BE698" i="3"/>
  <c r="BI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698" i="3"/>
  <c r="AE698" i="3"/>
  <c r="AU698" i="3"/>
  <c r="S698" i="3"/>
  <c r="AI698" i="3"/>
  <c r="AY698" i="3"/>
  <c r="W698" i="3"/>
  <c r="AM698" i="3"/>
  <c r="BC698" i="3"/>
  <c r="AA698" i="3"/>
  <c r="AQ698" i="3"/>
  <c r="BG698" i="3"/>
  <c r="O722" i="3"/>
  <c r="S722" i="3"/>
  <c r="W722" i="3"/>
  <c r="AA722" i="3"/>
  <c r="AE722" i="3"/>
  <c r="AI722" i="3"/>
  <c r="AM722" i="3"/>
  <c r="AQ722" i="3"/>
  <c r="AU722" i="3"/>
  <c r="AY722" i="3"/>
  <c r="BC722" i="3"/>
  <c r="BG722" i="3"/>
  <c r="P722" i="3"/>
  <c r="T722" i="3"/>
  <c r="X722" i="3"/>
  <c r="AB722" i="3"/>
  <c r="AF722" i="3"/>
  <c r="AJ722" i="3"/>
  <c r="AN722" i="3"/>
  <c r="AR722" i="3"/>
  <c r="AV722" i="3"/>
  <c r="AZ722" i="3"/>
  <c r="BD722" i="3"/>
  <c r="BH722" i="3"/>
  <c r="M722" i="3"/>
  <c r="Q722" i="3"/>
  <c r="U722" i="3"/>
  <c r="Y722" i="3"/>
  <c r="AC722" i="3"/>
  <c r="AG722" i="3"/>
  <c r="AK722" i="3"/>
  <c r="AO722" i="3"/>
  <c r="AS722" i="3"/>
  <c r="AW722" i="3"/>
  <c r="BA722" i="3"/>
  <c r="BE722" i="3"/>
  <c r="BI722" i="3"/>
  <c r="K716" i="3"/>
  <c r="K711" i="3"/>
  <c r="K696" i="3"/>
  <c r="L681" i="3"/>
  <c r="L674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R672" i="3"/>
  <c r="AH672" i="3"/>
  <c r="AX672" i="3"/>
  <c r="V672" i="3"/>
  <c r="AL672" i="3"/>
  <c r="BB672" i="3"/>
  <c r="Z672" i="3"/>
  <c r="AP672" i="3"/>
  <c r="BF672" i="3"/>
  <c r="N672" i="3"/>
  <c r="AD672" i="3"/>
  <c r="AT672" i="3"/>
  <c r="L667" i="3"/>
  <c r="L665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P663" i="3"/>
  <c r="T663" i="3"/>
  <c r="X663" i="3"/>
  <c r="AB663" i="3"/>
  <c r="AF663" i="3"/>
  <c r="AJ663" i="3"/>
  <c r="AN663" i="3"/>
  <c r="AR663" i="3"/>
  <c r="AV663" i="3"/>
  <c r="AZ663" i="3"/>
  <c r="BD663" i="3"/>
  <c r="BH663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R663" i="3"/>
  <c r="AH663" i="3"/>
  <c r="AX663" i="3"/>
  <c r="V663" i="3"/>
  <c r="AL663" i="3"/>
  <c r="BB663" i="3"/>
  <c r="Z663" i="3"/>
  <c r="AP663" i="3"/>
  <c r="BF663" i="3"/>
  <c r="N663" i="3"/>
  <c r="AD663" i="3"/>
  <c r="AT663" i="3"/>
  <c r="L658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O656" i="3"/>
  <c r="S656" i="3"/>
  <c r="W656" i="3"/>
  <c r="AA656" i="3"/>
  <c r="AE656" i="3"/>
  <c r="AI656" i="3"/>
  <c r="AM656" i="3"/>
  <c r="AQ656" i="3"/>
  <c r="AU656" i="3"/>
  <c r="AY656" i="3"/>
  <c r="BC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Q656" i="3"/>
  <c r="AG656" i="3"/>
  <c r="AW656" i="3"/>
  <c r="BI656" i="3"/>
  <c r="U656" i="3"/>
  <c r="AK656" i="3"/>
  <c r="BA656" i="3"/>
  <c r="Y656" i="3"/>
  <c r="AO656" i="3"/>
  <c r="BE656" i="3"/>
  <c r="AC656" i="3"/>
  <c r="AS656" i="3"/>
  <c r="BG656" i="3"/>
  <c r="M656" i="3"/>
  <c r="L651" i="3"/>
  <c r="L649" i="3"/>
  <c r="L642" i="3"/>
  <c r="M640" i="3"/>
  <c r="Q640" i="3"/>
  <c r="U640" i="3"/>
  <c r="Y640" i="3"/>
  <c r="AC640" i="3"/>
  <c r="AG640" i="3"/>
  <c r="AK640" i="3"/>
  <c r="AO640" i="3"/>
  <c r="AS640" i="3"/>
  <c r="AW640" i="3"/>
  <c r="N640" i="3"/>
  <c r="R640" i="3"/>
  <c r="V640" i="3"/>
  <c r="Z640" i="3"/>
  <c r="AD640" i="3"/>
  <c r="AH640" i="3"/>
  <c r="AL640" i="3"/>
  <c r="AP640" i="3"/>
  <c r="AT640" i="3"/>
  <c r="AX640" i="3"/>
  <c r="S640" i="3"/>
  <c r="AA640" i="3"/>
  <c r="AI640" i="3"/>
  <c r="AQ640" i="3"/>
  <c r="AY640" i="3"/>
  <c r="BC640" i="3"/>
  <c r="BG640" i="3"/>
  <c r="T640" i="3"/>
  <c r="AB640" i="3"/>
  <c r="AJ640" i="3"/>
  <c r="AR640" i="3"/>
  <c r="AZ640" i="3"/>
  <c r="BD640" i="3"/>
  <c r="BH640" i="3"/>
  <c r="O640" i="3"/>
  <c r="W640" i="3"/>
  <c r="AE640" i="3"/>
  <c r="AM640" i="3"/>
  <c r="AU640" i="3"/>
  <c r="BA640" i="3"/>
  <c r="BE640" i="3"/>
  <c r="BI640" i="3"/>
  <c r="X640" i="3"/>
  <c r="BB640" i="3"/>
  <c r="AF640" i="3"/>
  <c r="BF640" i="3"/>
  <c r="AN640" i="3"/>
  <c r="P640" i="3"/>
  <c r="AV640" i="3"/>
  <c r="L635" i="3"/>
  <c r="L633" i="3"/>
  <c r="L619" i="3"/>
  <c r="L603" i="3"/>
  <c r="M599" i="3"/>
  <c r="Q599" i="3"/>
  <c r="U599" i="3"/>
  <c r="Y599" i="3"/>
  <c r="AC599" i="3"/>
  <c r="AG599" i="3"/>
  <c r="AK599" i="3"/>
  <c r="AO599" i="3"/>
  <c r="AS599" i="3"/>
  <c r="AW599" i="3"/>
  <c r="BA599" i="3"/>
  <c r="BE599" i="3"/>
  <c r="BI599" i="3"/>
  <c r="N599" i="3"/>
  <c r="R599" i="3"/>
  <c r="V599" i="3"/>
  <c r="Z599" i="3"/>
  <c r="AD599" i="3"/>
  <c r="AH599" i="3"/>
  <c r="AL599" i="3"/>
  <c r="AP599" i="3"/>
  <c r="AT599" i="3"/>
  <c r="AX599" i="3"/>
  <c r="BB599" i="3"/>
  <c r="BF599" i="3"/>
  <c r="O599" i="3"/>
  <c r="S599" i="3"/>
  <c r="W599" i="3"/>
  <c r="AA599" i="3"/>
  <c r="AE599" i="3"/>
  <c r="AI599" i="3"/>
  <c r="AM599" i="3"/>
  <c r="AQ599" i="3"/>
  <c r="AU599" i="3"/>
  <c r="AY599" i="3"/>
  <c r="BC599" i="3"/>
  <c r="BG599" i="3"/>
  <c r="AB599" i="3"/>
  <c r="AR599" i="3"/>
  <c r="BH599" i="3"/>
  <c r="P599" i="3"/>
  <c r="AF599" i="3"/>
  <c r="AV599" i="3"/>
  <c r="T599" i="3"/>
  <c r="AJ599" i="3"/>
  <c r="AZ599" i="3"/>
  <c r="X599" i="3"/>
  <c r="AN599" i="3"/>
  <c r="BD599" i="3"/>
  <c r="O594" i="3"/>
  <c r="S594" i="3"/>
  <c r="W594" i="3"/>
  <c r="AA594" i="3"/>
  <c r="AE594" i="3"/>
  <c r="AI594" i="3"/>
  <c r="AM594" i="3"/>
  <c r="AQ594" i="3"/>
  <c r="AU594" i="3"/>
  <c r="AY594" i="3"/>
  <c r="BC594" i="3"/>
  <c r="BG594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V594" i="3"/>
  <c r="AL594" i="3"/>
  <c r="BB594" i="3"/>
  <c r="Z594" i="3"/>
  <c r="AP594" i="3"/>
  <c r="BF594" i="3"/>
  <c r="N594" i="3"/>
  <c r="AD594" i="3"/>
  <c r="AT594" i="3"/>
  <c r="R594" i="3"/>
  <c r="AH594" i="3"/>
  <c r="AX594" i="3"/>
  <c r="L587" i="3"/>
  <c r="P583" i="3"/>
  <c r="T583" i="3"/>
  <c r="X583" i="3"/>
  <c r="AB583" i="3"/>
  <c r="AF583" i="3"/>
  <c r="AJ583" i="3"/>
  <c r="AN583" i="3"/>
  <c r="AR583" i="3"/>
  <c r="AV583" i="3"/>
  <c r="AZ583" i="3"/>
  <c r="BD583" i="3"/>
  <c r="BH583" i="3"/>
  <c r="M583" i="3"/>
  <c r="Q583" i="3"/>
  <c r="U583" i="3"/>
  <c r="Y583" i="3"/>
  <c r="AC583" i="3"/>
  <c r="AG583" i="3"/>
  <c r="AK583" i="3"/>
  <c r="AO583" i="3"/>
  <c r="AS583" i="3"/>
  <c r="AW583" i="3"/>
  <c r="BA583" i="3"/>
  <c r="BE583" i="3"/>
  <c r="BI583" i="3"/>
  <c r="N583" i="3"/>
  <c r="R583" i="3"/>
  <c r="V583" i="3"/>
  <c r="Z583" i="3"/>
  <c r="AD583" i="3"/>
  <c r="AH583" i="3"/>
  <c r="AL583" i="3"/>
  <c r="AP583" i="3"/>
  <c r="AT583" i="3"/>
  <c r="AX583" i="3"/>
  <c r="BB583" i="3"/>
  <c r="BF583" i="3"/>
  <c r="AA583" i="3"/>
  <c r="AQ583" i="3"/>
  <c r="BG583" i="3"/>
  <c r="O583" i="3"/>
  <c r="AE583" i="3"/>
  <c r="AU583" i="3"/>
  <c r="S583" i="3"/>
  <c r="AI583" i="3"/>
  <c r="AY583" i="3"/>
  <c r="BC583" i="3"/>
  <c r="W583" i="3"/>
  <c r="AM583" i="3"/>
  <c r="L580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P578" i="3"/>
  <c r="T578" i="3"/>
  <c r="X578" i="3"/>
  <c r="AB578" i="3"/>
  <c r="AF578" i="3"/>
  <c r="AJ578" i="3"/>
  <c r="AN578" i="3"/>
  <c r="AR578" i="3"/>
  <c r="AV578" i="3"/>
  <c r="AZ578" i="3"/>
  <c r="BD578" i="3"/>
  <c r="BH578" i="3"/>
  <c r="M578" i="3"/>
  <c r="Q578" i="3"/>
  <c r="U578" i="3"/>
  <c r="Y578" i="3"/>
  <c r="AC578" i="3"/>
  <c r="AG578" i="3"/>
  <c r="AK578" i="3"/>
  <c r="AO578" i="3"/>
  <c r="AS578" i="3"/>
  <c r="AW578" i="3"/>
  <c r="BA578" i="3"/>
  <c r="BE578" i="3"/>
  <c r="BI578" i="3"/>
  <c r="V578" i="3"/>
  <c r="AL578" i="3"/>
  <c r="BB578" i="3"/>
  <c r="Z578" i="3"/>
  <c r="AP578" i="3"/>
  <c r="BF578" i="3"/>
  <c r="N578" i="3"/>
  <c r="AD578" i="3"/>
  <c r="AT578" i="3"/>
  <c r="AX578" i="3"/>
  <c r="R578" i="3"/>
  <c r="AH578" i="3"/>
  <c r="N576" i="3"/>
  <c r="R576" i="3"/>
  <c r="V576" i="3"/>
  <c r="Z576" i="3"/>
  <c r="AD576" i="3"/>
  <c r="AH576" i="3"/>
  <c r="AL576" i="3"/>
  <c r="O576" i="3"/>
  <c r="S576" i="3"/>
  <c r="W576" i="3"/>
  <c r="AA576" i="3"/>
  <c r="AE576" i="3"/>
  <c r="AI576" i="3"/>
  <c r="AM576" i="3"/>
  <c r="AQ576" i="3"/>
  <c r="AU576" i="3"/>
  <c r="P576" i="3"/>
  <c r="T576" i="3"/>
  <c r="X576" i="3"/>
  <c r="AB576" i="3"/>
  <c r="AF576" i="3"/>
  <c r="AJ576" i="3"/>
  <c r="AN576" i="3"/>
  <c r="AR576" i="3"/>
  <c r="AV576" i="3"/>
  <c r="M576" i="3"/>
  <c r="AC576" i="3"/>
  <c r="AP576" i="3"/>
  <c r="AX576" i="3"/>
  <c r="BB576" i="3"/>
  <c r="BF576" i="3"/>
  <c r="Q576" i="3"/>
  <c r="AG576" i="3"/>
  <c r="AS576" i="3"/>
  <c r="AY576" i="3"/>
  <c r="BC576" i="3"/>
  <c r="BG576" i="3"/>
  <c r="U576" i="3"/>
  <c r="AK576" i="3"/>
  <c r="AT576" i="3"/>
  <c r="AZ576" i="3"/>
  <c r="BD576" i="3"/>
  <c r="BH576" i="3"/>
  <c r="Y576" i="3"/>
  <c r="BE576" i="3"/>
  <c r="AO576" i="3"/>
  <c r="BI576" i="3"/>
  <c r="AW576" i="3"/>
  <c r="BA576" i="3"/>
  <c r="L573" i="3"/>
  <c r="L571" i="3"/>
  <c r="L564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N562" i="3"/>
  <c r="R562" i="3"/>
  <c r="V562" i="3"/>
  <c r="Z562" i="3"/>
  <c r="AD562" i="3"/>
  <c r="AH562" i="3"/>
  <c r="AL562" i="3"/>
  <c r="AP562" i="3"/>
  <c r="AT562" i="3"/>
  <c r="AX562" i="3"/>
  <c r="BB562" i="3"/>
  <c r="BF562" i="3"/>
  <c r="O562" i="3"/>
  <c r="S562" i="3"/>
  <c r="W562" i="3"/>
  <c r="AA562" i="3"/>
  <c r="AE562" i="3"/>
  <c r="AI562" i="3"/>
  <c r="AM562" i="3"/>
  <c r="AQ562" i="3"/>
  <c r="AU562" i="3"/>
  <c r="AY562" i="3"/>
  <c r="BC562" i="3"/>
  <c r="BG562" i="3"/>
  <c r="AB562" i="3"/>
  <c r="AR562" i="3"/>
  <c r="BH562" i="3"/>
  <c r="P562" i="3"/>
  <c r="AF562" i="3"/>
  <c r="AV562" i="3"/>
  <c r="T562" i="3"/>
  <c r="AJ562" i="3"/>
  <c r="AZ562" i="3"/>
  <c r="X562" i="3"/>
  <c r="AN562" i="3"/>
  <c r="BD562" i="3"/>
  <c r="N560" i="3"/>
  <c r="R560" i="3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X560" i="3"/>
  <c r="AB560" i="3"/>
  <c r="AF560" i="3"/>
  <c r="AJ560" i="3"/>
  <c r="AN560" i="3"/>
  <c r="AR560" i="3"/>
  <c r="AV560" i="3"/>
  <c r="AZ560" i="3"/>
  <c r="BD560" i="3"/>
  <c r="BH560" i="3"/>
  <c r="Q560" i="3"/>
  <c r="AG560" i="3"/>
  <c r="AW560" i="3"/>
  <c r="U560" i="3"/>
  <c r="AK560" i="3"/>
  <c r="BA560" i="3"/>
  <c r="Y560" i="3"/>
  <c r="AO560" i="3"/>
  <c r="BE560" i="3"/>
  <c r="AS560" i="3"/>
  <c r="BI560" i="3"/>
  <c r="M560" i="3"/>
  <c r="AC560" i="3"/>
  <c r="L557" i="3"/>
  <c r="L555" i="3"/>
  <c r="M553" i="3"/>
  <c r="Q553" i="3"/>
  <c r="U553" i="3"/>
  <c r="Y553" i="3"/>
  <c r="N553" i="3"/>
  <c r="R553" i="3"/>
  <c r="V553" i="3"/>
  <c r="Z553" i="3"/>
  <c r="AD553" i="3"/>
  <c r="AH553" i="3"/>
  <c r="AL553" i="3"/>
  <c r="AP553" i="3"/>
  <c r="AT553" i="3"/>
  <c r="AX553" i="3"/>
  <c r="BB553" i="3"/>
  <c r="BF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AB553" i="3"/>
  <c r="AJ553" i="3"/>
  <c r="AR553" i="3"/>
  <c r="AZ553" i="3"/>
  <c r="BH553" i="3"/>
  <c r="P553" i="3"/>
  <c r="AC553" i="3"/>
  <c r="AK553" i="3"/>
  <c r="AS553" i="3"/>
  <c r="BA553" i="3"/>
  <c r="BI553" i="3"/>
  <c r="T553" i="3"/>
  <c r="AF553" i="3"/>
  <c r="AN553" i="3"/>
  <c r="AV553" i="3"/>
  <c r="BD553" i="3"/>
  <c r="AW553" i="3"/>
  <c r="X553" i="3"/>
  <c r="BE553" i="3"/>
  <c r="AG553" i="3"/>
  <c r="AO553" i="3"/>
  <c r="P551" i="3"/>
  <c r="T551" i="3"/>
  <c r="X551" i="3"/>
  <c r="AB551" i="3"/>
  <c r="AF551" i="3"/>
  <c r="AJ551" i="3"/>
  <c r="AN551" i="3"/>
  <c r="AR551" i="3"/>
  <c r="AV551" i="3"/>
  <c r="AZ551" i="3"/>
  <c r="BD551" i="3"/>
  <c r="BH551" i="3"/>
  <c r="N551" i="3"/>
  <c r="S551" i="3"/>
  <c r="Y551" i="3"/>
  <c r="AD551" i="3"/>
  <c r="AI551" i="3"/>
  <c r="AO551" i="3"/>
  <c r="AT551" i="3"/>
  <c r="AY551" i="3"/>
  <c r="BE551" i="3"/>
  <c r="O551" i="3"/>
  <c r="U551" i="3"/>
  <c r="Z551" i="3"/>
  <c r="AE551" i="3"/>
  <c r="AK551" i="3"/>
  <c r="AP551" i="3"/>
  <c r="AU551" i="3"/>
  <c r="BA551" i="3"/>
  <c r="BF551" i="3"/>
  <c r="Q551" i="3"/>
  <c r="V551" i="3"/>
  <c r="AA551" i="3"/>
  <c r="AG551" i="3"/>
  <c r="AL551" i="3"/>
  <c r="AQ551" i="3"/>
  <c r="AW551" i="3"/>
  <c r="BB551" i="3"/>
  <c r="BG551" i="3"/>
  <c r="AC551" i="3"/>
  <c r="AX551" i="3"/>
  <c r="M551" i="3"/>
  <c r="AH551" i="3"/>
  <c r="BC551" i="3"/>
  <c r="R551" i="3"/>
  <c r="AM551" i="3"/>
  <c r="BI551" i="3"/>
  <c r="W551" i="3"/>
  <c r="AS551" i="3"/>
  <c r="L548" i="3"/>
  <c r="AX722" i="3"/>
  <c r="AH722" i="3"/>
  <c r="R722" i="3"/>
  <c r="BG718" i="3"/>
  <c r="AQ718" i="3"/>
  <c r="BA710" i="3"/>
  <c r="AK710" i="3"/>
  <c r="U710" i="3"/>
  <c r="AY707" i="3"/>
  <c r="AI707" i="3"/>
  <c r="O707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K712" i="3"/>
  <c r="M682" i="3"/>
  <c r="Q682" i="3"/>
  <c r="U682" i="3"/>
  <c r="Y682" i="3"/>
  <c r="AC682" i="3"/>
  <c r="AG682" i="3"/>
  <c r="AK682" i="3"/>
  <c r="AO682" i="3"/>
  <c r="AS682" i="3"/>
  <c r="AW682" i="3"/>
  <c r="BA682" i="3"/>
  <c r="BE682" i="3"/>
  <c r="BI682" i="3"/>
  <c r="N682" i="3"/>
  <c r="R682" i="3"/>
  <c r="V682" i="3"/>
  <c r="Z682" i="3"/>
  <c r="AD682" i="3"/>
  <c r="AH682" i="3"/>
  <c r="AL682" i="3"/>
  <c r="AP682" i="3"/>
  <c r="AT682" i="3"/>
  <c r="AX682" i="3"/>
  <c r="BB682" i="3"/>
  <c r="BF682" i="3"/>
  <c r="O682" i="3"/>
  <c r="S682" i="3"/>
  <c r="W682" i="3"/>
  <c r="AA682" i="3"/>
  <c r="AE682" i="3"/>
  <c r="AI682" i="3"/>
  <c r="AM682" i="3"/>
  <c r="AQ682" i="3"/>
  <c r="AU682" i="3"/>
  <c r="AY682" i="3"/>
  <c r="BC682" i="3"/>
  <c r="BG682" i="3"/>
  <c r="P682" i="3"/>
  <c r="AF682" i="3"/>
  <c r="AV682" i="3"/>
  <c r="T682" i="3"/>
  <c r="AJ682" i="3"/>
  <c r="AZ682" i="3"/>
  <c r="X682" i="3"/>
  <c r="AN682" i="3"/>
  <c r="BD682" i="3"/>
  <c r="AB682" i="3"/>
  <c r="AR682" i="3"/>
  <c r="BH682" i="3"/>
  <c r="N675" i="3"/>
  <c r="R675" i="3"/>
  <c r="V675" i="3"/>
  <c r="Z675" i="3"/>
  <c r="AD675" i="3"/>
  <c r="AH675" i="3"/>
  <c r="AL675" i="3"/>
  <c r="AP675" i="3"/>
  <c r="AT675" i="3"/>
  <c r="AX675" i="3"/>
  <c r="BB675" i="3"/>
  <c r="BF675" i="3"/>
  <c r="O675" i="3"/>
  <c r="S675" i="3"/>
  <c r="W675" i="3"/>
  <c r="AA675" i="3"/>
  <c r="AE675" i="3"/>
  <c r="AI675" i="3"/>
  <c r="AM675" i="3"/>
  <c r="AQ675" i="3"/>
  <c r="AU675" i="3"/>
  <c r="AY675" i="3"/>
  <c r="BC675" i="3"/>
  <c r="BG675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M675" i="3"/>
  <c r="AC675" i="3"/>
  <c r="AS675" i="3"/>
  <c r="BI675" i="3"/>
  <c r="Q675" i="3"/>
  <c r="AG675" i="3"/>
  <c r="AW675" i="3"/>
  <c r="U675" i="3"/>
  <c r="AK675" i="3"/>
  <c r="BA675" i="3"/>
  <c r="Y675" i="3"/>
  <c r="AO675" i="3"/>
  <c r="BE675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AF673" i="3"/>
  <c r="AV673" i="3"/>
  <c r="T673" i="3"/>
  <c r="AJ673" i="3"/>
  <c r="AZ673" i="3"/>
  <c r="X673" i="3"/>
  <c r="AN673" i="3"/>
  <c r="BD673" i="3"/>
  <c r="AB673" i="3"/>
  <c r="AR673" i="3"/>
  <c r="BH673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AA668" i="3"/>
  <c r="AQ668" i="3"/>
  <c r="BG668" i="3"/>
  <c r="O668" i="3"/>
  <c r="AE668" i="3"/>
  <c r="AU668" i="3"/>
  <c r="S668" i="3"/>
  <c r="AI668" i="3"/>
  <c r="AY668" i="3"/>
  <c r="W668" i="3"/>
  <c r="AM668" i="3"/>
  <c r="BC668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N666" i="3"/>
  <c r="AD666" i="3"/>
  <c r="AT666" i="3"/>
  <c r="R666" i="3"/>
  <c r="AH666" i="3"/>
  <c r="AX666" i="3"/>
  <c r="V666" i="3"/>
  <c r="AL666" i="3"/>
  <c r="BB666" i="3"/>
  <c r="Z666" i="3"/>
  <c r="AP666" i="3"/>
  <c r="BF666" i="3"/>
  <c r="L661" i="3"/>
  <c r="P659" i="3"/>
  <c r="T659" i="3"/>
  <c r="X659" i="3"/>
  <c r="AB659" i="3"/>
  <c r="AF659" i="3"/>
  <c r="AJ659" i="3"/>
  <c r="AN659" i="3"/>
  <c r="AR659" i="3"/>
  <c r="AV659" i="3"/>
  <c r="AZ659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O659" i="3"/>
  <c r="W659" i="3"/>
  <c r="AE659" i="3"/>
  <c r="AM659" i="3"/>
  <c r="AU659" i="3"/>
  <c r="BC659" i="3"/>
  <c r="BH659" i="3"/>
  <c r="Q659" i="3"/>
  <c r="Y659" i="3"/>
  <c r="AG659" i="3"/>
  <c r="AO659" i="3"/>
  <c r="AW659" i="3"/>
  <c r="BD659" i="3"/>
  <c r="BI659" i="3"/>
  <c r="S659" i="3"/>
  <c r="AA659" i="3"/>
  <c r="AI659" i="3"/>
  <c r="AQ659" i="3"/>
  <c r="AY659" i="3"/>
  <c r="BE659" i="3"/>
  <c r="U659" i="3"/>
  <c r="BA659" i="3"/>
  <c r="AC659" i="3"/>
  <c r="BG659" i="3"/>
  <c r="AK659" i="3"/>
  <c r="M659" i="3"/>
  <c r="AS659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X652" i="3"/>
  <c r="AN652" i="3"/>
  <c r="BD652" i="3"/>
  <c r="AB652" i="3"/>
  <c r="AR652" i="3"/>
  <c r="BH652" i="3"/>
  <c r="P652" i="3"/>
  <c r="AF652" i="3"/>
  <c r="AV652" i="3"/>
  <c r="AJ652" i="3"/>
  <c r="AZ652" i="3"/>
  <c r="T652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AD650" i="3"/>
  <c r="AT650" i="3"/>
  <c r="R650" i="3"/>
  <c r="AH650" i="3"/>
  <c r="AX650" i="3"/>
  <c r="V650" i="3"/>
  <c r="AL650" i="3"/>
  <c r="BB650" i="3"/>
  <c r="Z650" i="3"/>
  <c r="AP650" i="3"/>
  <c r="BF650" i="3"/>
  <c r="L647" i="3"/>
  <c r="L645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AD643" i="3"/>
  <c r="AT643" i="3"/>
  <c r="R643" i="3"/>
  <c r="AH643" i="3"/>
  <c r="AX643" i="3"/>
  <c r="V643" i="3"/>
  <c r="AL643" i="3"/>
  <c r="BB643" i="3"/>
  <c r="BF643" i="3"/>
  <c r="Z643" i="3"/>
  <c r="AP643" i="3"/>
  <c r="M636" i="3"/>
  <c r="Q636" i="3"/>
  <c r="U636" i="3"/>
  <c r="Y636" i="3"/>
  <c r="AC636" i="3"/>
  <c r="AG636" i="3"/>
  <c r="AK636" i="3"/>
  <c r="AO636" i="3"/>
  <c r="AS636" i="3"/>
  <c r="AW636" i="3"/>
  <c r="BA636" i="3"/>
  <c r="BE636" i="3"/>
  <c r="BI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O636" i="3"/>
  <c r="S636" i="3"/>
  <c r="W636" i="3"/>
  <c r="AA636" i="3"/>
  <c r="AE636" i="3"/>
  <c r="AI636" i="3"/>
  <c r="AM636" i="3"/>
  <c r="AQ636" i="3"/>
  <c r="AU636" i="3"/>
  <c r="AY636" i="3"/>
  <c r="BC636" i="3"/>
  <c r="BG636" i="3"/>
  <c r="X636" i="3"/>
  <c r="AN636" i="3"/>
  <c r="BD636" i="3"/>
  <c r="AB636" i="3"/>
  <c r="AR636" i="3"/>
  <c r="BH636" i="3"/>
  <c r="P636" i="3"/>
  <c r="AF636" i="3"/>
  <c r="AV636" i="3"/>
  <c r="AZ636" i="3"/>
  <c r="T636" i="3"/>
  <c r="AJ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M634" i="3"/>
  <c r="AC634" i="3"/>
  <c r="AS634" i="3"/>
  <c r="BI634" i="3"/>
  <c r="Q634" i="3"/>
  <c r="AG634" i="3"/>
  <c r="AW634" i="3"/>
  <c r="U634" i="3"/>
  <c r="AK634" i="3"/>
  <c r="BA634" i="3"/>
  <c r="Y634" i="3"/>
  <c r="AO634" i="3"/>
  <c r="BE634" i="3"/>
  <c r="M595" i="3"/>
  <c r="Q595" i="3"/>
  <c r="U595" i="3"/>
  <c r="Y595" i="3"/>
  <c r="AC595" i="3"/>
  <c r="AG595" i="3"/>
  <c r="AK595" i="3"/>
  <c r="AO595" i="3"/>
  <c r="AS595" i="3"/>
  <c r="AW595" i="3"/>
  <c r="BA595" i="3"/>
  <c r="BE595" i="3"/>
  <c r="BI595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T595" i="3"/>
  <c r="AJ595" i="3"/>
  <c r="AZ595" i="3"/>
  <c r="X595" i="3"/>
  <c r="AN595" i="3"/>
  <c r="BD595" i="3"/>
  <c r="AB595" i="3"/>
  <c r="AR595" i="3"/>
  <c r="BH595" i="3"/>
  <c r="P595" i="3"/>
  <c r="AF595" i="3"/>
  <c r="AV595" i="3"/>
  <c r="O590" i="3"/>
  <c r="S590" i="3"/>
  <c r="W590" i="3"/>
  <c r="AA590" i="3"/>
  <c r="AE590" i="3"/>
  <c r="AI590" i="3"/>
  <c r="AM590" i="3"/>
  <c r="AQ590" i="3"/>
  <c r="AU590" i="3"/>
  <c r="AY590" i="3"/>
  <c r="BC590" i="3"/>
  <c r="BG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AD590" i="3"/>
  <c r="AT590" i="3"/>
  <c r="R590" i="3"/>
  <c r="AH590" i="3"/>
  <c r="AX590" i="3"/>
  <c r="V590" i="3"/>
  <c r="AL590" i="3"/>
  <c r="BB590" i="3"/>
  <c r="Z590" i="3"/>
  <c r="AP590" i="3"/>
  <c r="BF590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M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N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AE581" i="3"/>
  <c r="AU581" i="3"/>
  <c r="S581" i="3"/>
  <c r="AI581" i="3"/>
  <c r="AY581" i="3"/>
  <c r="W581" i="3"/>
  <c r="AM581" i="3"/>
  <c r="BC581" i="3"/>
  <c r="AA581" i="3"/>
  <c r="AQ581" i="3"/>
  <c r="BG581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O579" i="3"/>
  <c r="S579" i="3"/>
  <c r="W579" i="3"/>
  <c r="AA579" i="3"/>
  <c r="AE579" i="3"/>
  <c r="AI579" i="3"/>
  <c r="AM579" i="3"/>
  <c r="AQ579" i="3"/>
  <c r="AU579" i="3"/>
  <c r="AY579" i="3"/>
  <c r="BC579" i="3"/>
  <c r="BG579" i="3"/>
  <c r="T579" i="3"/>
  <c r="AJ579" i="3"/>
  <c r="AZ579" i="3"/>
  <c r="X579" i="3"/>
  <c r="AN579" i="3"/>
  <c r="BD579" i="3"/>
  <c r="AB579" i="3"/>
  <c r="AR579" i="3"/>
  <c r="BH579" i="3"/>
  <c r="P579" i="3"/>
  <c r="AF579" i="3"/>
  <c r="AV579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Q574" i="3"/>
  <c r="AG574" i="3"/>
  <c r="AW574" i="3"/>
  <c r="U574" i="3"/>
  <c r="AK574" i="3"/>
  <c r="BA574" i="3"/>
  <c r="Y574" i="3"/>
  <c r="AO574" i="3"/>
  <c r="BE574" i="3"/>
  <c r="BI574" i="3"/>
  <c r="M574" i="3"/>
  <c r="AC574" i="3"/>
  <c r="AS574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U572" i="3"/>
  <c r="AK572" i="3"/>
  <c r="BA572" i="3"/>
  <c r="Y572" i="3"/>
  <c r="AO572" i="3"/>
  <c r="BE572" i="3"/>
  <c r="M572" i="3"/>
  <c r="AC572" i="3"/>
  <c r="AS572" i="3"/>
  <c r="BI572" i="3"/>
  <c r="AG572" i="3"/>
  <c r="AW572" i="3"/>
  <c r="Q572" i="3"/>
  <c r="L569" i="3"/>
  <c r="L567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V563" i="3"/>
  <c r="AL563" i="3"/>
  <c r="BB563" i="3"/>
  <c r="Z563" i="3"/>
  <c r="AP563" i="3"/>
  <c r="BF563" i="3"/>
  <c r="N563" i="3"/>
  <c r="BJ563" i="3" s="1"/>
  <c r="AD563" i="3"/>
  <c r="AT563" i="3"/>
  <c r="R563" i="3"/>
  <c r="AH563" i="3"/>
  <c r="AX563" i="3"/>
  <c r="N558" i="3"/>
  <c r="R558" i="3"/>
  <c r="V558" i="3"/>
  <c r="Z558" i="3"/>
  <c r="AD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P558" i="3"/>
  <c r="T558" i="3"/>
  <c r="X558" i="3"/>
  <c r="AB558" i="3"/>
  <c r="AF558" i="3"/>
  <c r="AJ558" i="3"/>
  <c r="AN558" i="3"/>
  <c r="AR558" i="3"/>
  <c r="AV558" i="3"/>
  <c r="AZ558" i="3"/>
  <c r="BD558" i="3"/>
  <c r="BH558" i="3"/>
  <c r="U558" i="3"/>
  <c r="AH558" i="3"/>
  <c r="AP558" i="3"/>
  <c r="AX558" i="3"/>
  <c r="BF558" i="3"/>
  <c r="Y558" i="3"/>
  <c r="AK558" i="3"/>
  <c r="AS558" i="3"/>
  <c r="BA558" i="3"/>
  <c r="BI558" i="3"/>
  <c r="M558" i="3"/>
  <c r="AC558" i="3"/>
  <c r="AL558" i="3"/>
  <c r="AT558" i="3"/>
  <c r="BB558" i="3"/>
  <c r="AG558" i="3"/>
  <c r="AO558" i="3"/>
  <c r="AW558" i="3"/>
  <c r="BE558" i="3"/>
  <c r="Q558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O556" i="3"/>
  <c r="S556" i="3"/>
  <c r="W556" i="3"/>
  <c r="AA556" i="3"/>
  <c r="AE556" i="3"/>
  <c r="AI556" i="3"/>
  <c r="AM556" i="3"/>
  <c r="AQ556" i="3"/>
  <c r="AU556" i="3"/>
  <c r="AY556" i="3"/>
  <c r="BC556" i="3"/>
  <c r="BG556" i="3"/>
  <c r="P556" i="3"/>
  <c r="T556" i="3"/>
  <c r="X556" i="3"/>
  <c r="AB556" i="3"/>
  <c r="AF556" i="3"/>
  <c r="AJ556" i="3"/>
  <c r="AN556" i="3"/>
  <c r="AR556" i="3"/>
  <c r="AV556" i="3"/>
  <c r="AZ556" i="3"/>
  <c r="BD556" i="3"/>
  <c r="BH556" i="3"/>
  <c r="M556" i="3"/>
  <c r="AC556" i="3"/>
  <c r="AS556" i="3"/>
  <c r="BI556" i="3"/>
  <c r="Q556" i="3"/>
  <c r="AG556" i="3"/>
  <c r="AW556" i="3"/>
  <c r="U556" i="3"/>
  <c r="AK556" i="3"/>
  <c r="BA556" i="3"/>
  <c r="Y556" i="3"/>
  <c r="AO556" i="3"/>
  <c r="BE556" i="3"/>
  <c r="K549" i="3"/>
  <c r="AT722" i="3"/>
  <c r="AD722" i="3"/>
  <c r="N722" i="3"/>
  <c r="BC718" i="3"/>
  <c r="AM718" i="3"/>
  <c r="W718" i="3"/>
  <c r="AW710" i="3"/>
  <c r="AG710" i="3"/>
  <c r="AU707" i="3"/>
  <c r="K736" i="3"/>
  <c r="L734" i="3"/>
  <c r="L736" i="3"/>
  <c r="L730" i="3"/>
  <c r="K730" i="3"/>
  <c r="L714" i="3"/>
  <c r="AV714" i="3" s="1"/>
  <c r="AC714" i="3"/>
  <c r="AS714" i="3"/>
  <c r="BI714" i="3"/>
  <c r="Z714" i="3"/>
  <c r="AP714" i="3"/>
  <c r="BF714" i="3"/>
  <c r="AA714" i="3"/>
  <c r="AQ714" i="3"/>
  <c r="BG714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P707" i="3"/>
  <c r="T707" i="3"/>
  <c r="X707" i="3"/>
  <c r="AB707" i="3"/>
  <c r="Q707" i="3"/>
  <c r="V707" i="3"/>
  <c r="AA707" i="3"/>
  <c r="AF707" i="3"/>
  <c r="AJ707" i="3"/>
  <c r="AN707" i="3"/>
  <c r="AR707" i="3"/>
  <c r="AV707" i="3"/>
  <c r="AZ707" i="3"/>
  <c r="BD707" i="3"/>
  <c r="BH707" i="3"/>
  <c r="M707" i="3"/>
  <c r="R707" i="3"/>
  <c r="W707" i="3"/>
  <c r="AC707" i="3"/>
  <c r="AG707" i="3"/>
  <c r="AK707" i="3"/>
  <c r="AO707" i="3"/>
  <c r="AS707" i="3"/>
  <c r="AW707" i="3"/>
  <c r="BA707" i="3"/>
  <c r="BE707" i="3"/>
  <c r="BI707" i="3"/>
  <c r="N707" i="3"/>
  <c r="S707" i="3"/>
  <c r="Y707" i="3"/>
  <c r="AD707" i="3"/>
  <c r="AH707" i="3"/>
  <c r="AL707" i="3"/>
  <c r="AP707" i="3"/>
  <c r="AT707" i="3"/>
  <c r="AX707" i="3"/>
  <c r="BB707" i="3"/>
  <c r="BF707" i="3"/>
  <c r="L705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S704" i="3"/>
  <c r="AA704" i="3"/>
  <c r="AI704" i="3"/>
  <c r="AQ704" i="3"/>
  <c r="AY704" i="3"/>
  <c r="BG704" i="3"/>
  <c r="M704" i="3"/>
  <c r="U704" i="3"/>
  <c r="AC704" i="3"/>
  <c r="AK704" i="3"/>
  <c r="AS704" i="3"/>
  <c r="BA704" i="3"/>
  <c r="BI704" i="3"/>
  <c r="O704" i="3"/>
  <c r="W704" i="3"/>
  <c r="AE704" i="3"/>
  <c r="AM704" i="3"/>
  <c r="AU704" i="3"/>
  <c r="BC704" i="3"/>
  <c r="Q704" i="3"/>
  <c r="Y704" i="3"/>
  <c r="AG704" i="3"/>
  <c r="AO704" i="3"/>
  <c r="AW704" i="3"/>
  <c r="BE704" i="3"/>
  <c r="L702" i="3"/>
  <c r="L699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N697" i="3"/>
  <c r="R697" i="3"/>
  <c r="V697" i="3"/>
  <c r="Z697" i="3"/>
  <c r="AD697" i="3"/>
  <c r="AH697" i="3"/>
  <c r="AL697" i="3"/>
  <c r="AP697" i="3"/>
  <c r="AT697" i="3"/>
  <c r="AX697" i="3"/>
  <c r="BB697" i="3"/>
  <c r="BF697" i="3"/>
  <c r="O697" i="3"/>
  <c r="S697" i="3"/>
  <c r="W697" i="3"/>
  <c r="AA697" i="3"/>
  <c r="AE697" i="3"/>
  <c r="AI697" i="3"/>
  <c r="AM697" i="3"/>
  <c r="AQ697" i="3"/>
  <c r="AU697" i="3"/>
  <c r="AY697" i="3"/>
  <c r="BC697" i="3"/>
  <c r="BG697" i="3"/>
  <c r="P697" i="3"/>
  <c r="AF697" i="3"/>
  <c r="AV697" i="3"/>
  <c r="T697" i="3"/>
  <c r="AJ697" i="3"/>
  <c r="AZ697" i="3"/>
  <c r="X697" i="3"/>
  <c r="AN697" i="3"/>
  <c r="BD697" i="3"/>
  <c r="AB697" i="3"/>
  <c r="AR697" i="3"/>
  <c r="BH697" i="3"/>
  <c r="L696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S694" i="3"/>
  <c r="AI694" i="3"/>
  <c r="AY694" i="3"/>
  <c r="W694" i="3"/>
  <c r="AM694" i="3"/>
  <c r="BC694" i="3"/>
  <c r="AA694" i="3"/>
  <c r="AQ694" i="3"/>
  <c r="BG694" i="3"/>
  <c r="O694" i="3"/>
  <c r="AE694" i="3"/>
  <c r="AU694" i="3"/>
  <c r="O691" i="3"/>
  <c r="S691" i="3"/>
  <c r="W691" i="3"/>
  <c r="AA691" i="3"/>
  <c r="AE691" i="3"/>
  <c r="AI691" i="3"/>
  <c r="AM691" i="3"/>
  <c r="AQ691" i="3"/>
  <c r="AU691" i="3"/>
  <c r="AY691" i="3"/>
  <c r="BC691" i="3"/>
  <c r="BG691" i="3"/>
  <c r="P691" i="3"/>
  <c r="T691" i="3"/>
  <c r="X691" i="3"/>
  <c r="AB691" i="3"/>
  <c r="AF691" i="3"/>
  <c r="AJ691" i="3"/>
  <c r="AN691" i="3"/>
  <c r="AR691" i="3"/>
  <c r="AV691" i="3"/>
  <c r="AZ691" i="3"/>
  <c r="BD691" i="3"/>
  <c r="BH691" i="3"/>
  <c r="M691" i="3"/>
  <c r="Q691" i="3"/>
  <c r="U691" i="3"/>
  <c r="Y691" i="3"/>
  <c r="AC691" i="3"/>
  <c r="AG691" i="3"/>
  <c r="AK691" i="3"/>
  <c r="AO691" i="3"/>
  <c r="AS691" i="3"/>
  <c r="AW691" i="3"/>
  <c r="BA691" i="3"/>
  <c r="BE691" i="3"/>
  <c r="BI691" i="3"/>
  <c r="V691" i="3"/>
  <c r="AL691" i="3"/>
  <c r="BB691" i="3"/>
  <c r="Z691" i="3"/>
  <c r="AP691" i="3"/>
  <c r="BF691" i="3"/>
  <c r="N691" i="3"/>
  <c r="AD691" i="3"/>
  <c r="AT691" i="3"/>
  <c r="R691" i="3"/>
  <c r="AH691" i="3"/>
  <c r="AX691" i="3"/>
  <c r="L689" i="3"/>
  <c r="N688" i="3"/>
  <c r="R688" i="3"/>
  <c r="V688" i="3"/>
  <c r="Z688" i="3"/>
  <c r="AD688" i="3"/>
  <c r="AH688" i="3"/>
  <c r="AL688" i="3"/>
  <c r="AP688" i="3"/>
  <c r="AT688" i="3"/>
  <c r="AX688" i="3"/>
  <c r="BB688" i="3"/>
  <c r="BF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X688" i="3"/>
  <c r="AB688" i="3"/>
  <c r="AF688" i="3"/>
  <c r="AJ688" i="3"/>
  <c r="AN688" i="3"/>
  <c r="AR688" i="3"/>
  <c r="AV688" i="3"/>
  <c r="AZ688" i="3"/>
  <c r="BD688" i="3"/>
  <c r="BH688" i="3"/>
  <c r="Y688" i="3"/>
  <c r="AO688" i="3"/>
  <c r="BE688" i="3"/>
  <c r="M688" i="3"/>
  <c r="AC688" i="3"/>
  <c r="AS688" i="3"/>
  <c r="BI688" i="3"/>
  <c r="Q688" i="3"/>
  <c r="AG688" i="3"/>
  <c r="AW688" i="3"/>
  <c r="U688" i="3"/>
  <c r="AK688" i="3"/>
  <c r="BA688" i="3"/>
  <c r="L678" i="3"/>
  <c r="K678" i="3"/>
  <c r="K671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Q664" i="3"/>
  <c r="AG664" i="3"/>
  <c r="AW664" i="3"/>
  <c r="U664" i="3"/>
  <c r="AK664" i="3"/>
  <c r="BA664" i="3"/>
  <c r="Y664" i="3"/>
  <c r="AO664" i="3"/>
  <c r="BE664" i="3"/>
  <c r="M664" i="3"/>
  <c r="AC664" i="3"/>
  <c r="AS664" i="3"/>
  <c r="BI664" i="3"/>
  <c r="L657" i="3"/>
  <c r="Y657" i="3" s="1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X648" i="3"/>
  <c r="AN648" i="3"/>
  <c r="BD648" i="3"/>
  <c r="AB648" i="3"/>
  <c r="AR648" i="3"/>
  <c r="BH648" i="3"/>
  <c r="P648" i="3"/>
  <c r="AF648" i="3"/>
  <c r="AV648" i="3"/>
  <c r="AZ648" i="3"/>
  <c r="T648" i="3"/>
  <c r="AJ648" i="3"/>
  <c r="L641" i="3"/>
  <c r="T641" i="3" s="1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AF632" i="3"/>
  <c r="AV632" i="3"/>
  <c r="T632" i="3"/>
  <c r="AJ632" i="3"/>
  <c r="AZ632" i="3"/>
  <c r="X632" i="3"/>
  <c r="AN632" i="3"/>
  <c r="BD632" i="3"/>
  <c r="BH632" i="3"/>
  <c r="AB632" i="3"/>
  <c r="AR632" i="3"/>
  <c r="N586" i="3"/>
  <c r="R586" i="3"/>
  <c r="O586" i="3"/>
  <c r="S586" i="3"/>
  <c r="W586" i="3"/>
  <c r="AA586" i="3"/>
  <c r="AE586" i="3"/>
  <c r="AI586" i="3"/>
  <c r="AM586" i="3"/>
  <c r="AQ586" i="3"/>
  <c r="AU586" i="3"/>
  <c r="AY586" i="3"/>
  <c r="BC586" i="3"/>
  <c r="P586" i="3"/>
  <c r="T586" i="3"/>
  <c r="X586" i="3"/>
  <c r="AB586" i="3"/>
  <c r="AF586" i="3"/>
  <c r="AJ586" i="3"/>
  <c r="AN586" i="3"/>
  <c r="AR586" i="3"/>
  <c r="U586" i="3"/>
  <c r="AC586" i="3"/>
  <c r="AK586" i="3"/>
  <c r="AS586" i="3"/>
  <c r="AX586" i="3"/>
  <c r="BD586" i="3"/>
  <c r="BH586" i="3"/>
  <c r="V586" i="3"/>
  <c r="AD586" i="3"/>
  <c r="AL586" i="3"/>
  <c r="AT586" i="3"/>
  <c r="AZ586" i="3"/>
  <c r="BE586" i="3"/>
  <c r="BI586" i="3"/>
  <c r="M586" i="3"/>
  <c r="Y586" i="3"/>
  <c r="AG586" i="3"/>
  <c r="AO586" i="3"/>
  <c r="AV586" i="3"/>
  <c r="BA586" i="3"/>
  <c r="BF586" i="3"/>
  <c r="Z586" i="3"/>
  <c r="BB586" i="3"/>
  <c r="AH586" i="3"/>
  <c r="BG586" i="3"/>
  <c r="AP586" i="3"/>
  <c r="Q586" i="3"/>
  <c r="AW586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Z570" i="3"/>
  <c r="AP570" i="3"/>
  <c r="BF570" i="3"/>
  <c r="N570" i="3"/>
  <c r="AD570" i="3"/>
  <c r="AT570" i="3"/>
  <c r="R570" i="3"/>
  <c r="AH570" i="3"/>
  <c r="AX570" i="3"/>
  <c r="V570" i="3"/>
  <c r="AL570" i="3"/>
  <c r="BB570" i="3"/>
  <c r="L565" i="3"/>
  <c r="Q565" i="3" s="1"/>
  <c r="O554" i="3"/>
  <c r="S554" i="3"/>
  <c r="W554" i="3"/>
  <c r="AA554" i="3"/>
  <c r="AE554" i="3"/>
  <c r="AI554" i="3"/>
  <c r="AM554" i="3"/>
  <c r="AQ554" i="3"/>
  <c r="AU554" i="3"/>
  <c r="AY554" i="3"/>
  <c r="BC554" i="3"/>
  <c r="BG554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Q554" i="3"/>
  <c r="Y554" i="3"/>
  <c r="AG554" i="3"/>
  <c r="AO554" i="3"/>
  <c r="AW554" i="3"/>
  <c r="BE554" i="3"/>
  <c r="R554" i="3"/>
  <c r="Z554" i="3"/>
  <c r="AH554" i="3"/>
  <c r="AP554" i="3"/>
  <c r="AX554" i="3"/>
  <c r="BF554" i="3"/>
  <c r="M554" i="3"/>
  <c r="U554" i="3"/>
  <c r="AC554" i="3"/>
  <c r="AK554" i="3"/>
  <c r="AS554" i="3"/>
  <c r="BA554" i="3"/>
  <c r="BI554" i="3"/>
  <c r="AD554" i="3"/>
  <c r="AL554" i="3"/>
  <c r="N554" i="3"/>
  <c r="AT554" i="3"/>
  <c r="V554" i="3"/>
  <c r="BB554" i="3"/>
  <c r="BC734" i="3"/>
  <c r="AM734" i="3"/>
  <c r="BF722" i="3"/>
  <c r="AP722" i="3"/>
  <c r="Z722" i="3"/>
  <c r="AY718" i="3"/>
  <c r="AI718" i="3"/>
  <c r="S718" i="3"/>
  <c r="BH714" i="3"/>
  <c r="AR714" i="3"/>
  <c r="AB714" i="3"/>
  <c r="BI710" i="3"/>
  <c r="AS710" i="3"/>
  <c r="AC710" i="3"/>
  <c r="M710" i="3"/>
  <c r="BG707" i="3"/>
  <c r="AQ707" i="3"/>
  <c r="Z707" i="3"/>
  <c r="P734" i="3"/>
  <c r="T734" i="3"/>
  <c r="X734" i="3"/>
  <c r="AB734" i="3"/>
  <c r="AF734" i="3"/>
  <c r="AJ734" i="3"/>
  <c r="AN734" i="3"/>
  <c r="AR734" i="3"/>
  <c r="AV734" i="3"/>
  <c r="AZ734" i="3"/>
  <c r="BD734" i="3"/>
  <c r="BH734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K724" i="3"/>
  <c r="K735" i="3"/>
  <c r="L726" i="3"/>
  <c r="K726" i="3"/>
  <c r="K720" i="3"/>
  <c r="K719" i="3"/>
  <c r="L709" i="3"/>
  <c r="K708" i="3"/>
  <c r="L706" i="3"/>
  <c r="Z706" i="3" s="1"/>
  <c r="L703" i="3"/>
  <c r="AH703" i="3" s="1"/>
  <c r="L700" i="3"/>
  <c r="L693" i="3"/>
  <c r="AO693" i="3" s="1"/>
  <c r="K692" i="3"/>
  <c r="L690" i="3"/>
  <c r="X690" i="3" s="1"/>
  <c r="L687" i="3"/>
  <c r="L685" i="3"/>
  <c r="K676" i="3"/>
  <c r="K674" i="3"/>
  <c r="L671" i="3"/>
  <c r="L669" i="3"/>
  <c r="Z669" i="3" s="1"/>
  <c r="K667" i="3"/>
  <c r="K665" i="3"/>
  <c r="K660" i="3"/>
  <c r="K658" i="3"/>
  <c r="L655" i="3"/>
  <c r="AA655" i="3" s="1"/>
  <c r="L653" i="3"/>
  <c r="W653" i="3" s="1"/>
  <c r="K651" i="3"/>
  <c r="K649" i="3"/>
  <c r="K644" i="3"/>
  <c r="K642" i="3"/>
  <c r="L639" i="3"/>
  <c r="W639" i="3" s="1"/>
  <c r="L637" i="3"/>
  <c r="T637" i="3" s="1"/>
  <c r="K635" i="3"/>
  <c r="K633" i="3"/>
  <c r="K628" i="3"/>
  <c r="L623" i="3"/>
  <c r="K612" i="3"/>
  <c r="L607" i="3"/>
  <c r="K598" i="3"/>
  <c r="K596" i="3"/>
  <c r="L591" i="3"/>
  <c r="U591" i="3" s="1"/>
  <c r="K589" i="3"/>
  <c r="K587" i="3"/>
  <c r="L584" i="3"/>
  <c r="M584" i="3" s="1"/>
  <c r="K582" i="3"/>
  <c r="K580" i="3"/>
  <c r="L577" i="3"/>
  <c r="Y577" i="3" s="1"/>
  <c r="L575" i="3"/>
  <c r="U575" i="3" s="1"/>
  <c r="K573" i="3"/>
  <c r="K571" i="3"/>
  <c r="L568" i="3"/>
  <c r="N568" i="3" s="1"/>
  <c r="K566" i="3"/>
  <c r="K564" i="3"/>
  <c r="L561" i="3"/>
  <c r="X561" i="3" s="1"/>
  <c r="L559" i="3"/>
  <c r="R559" i="3" s="1"/>
  <c r="K557" i="3"/>
  <c r="K555" i="3"/>
  <c r="L552" i="3"/>
  <c r="Z552" i="3" s="1"/>
  <c r="K550" i="3"/>
  <c r="P548" i="3"/>
  <c r="T548" i="3"/>
  <c r="X548" i="3"/>
  <c r="AB548" i="3"/>
  <c r="AF548" i="3"/>
  <c r="AJ548" i="3"/>
  <c r="AN548" i="3"/>
  <c r="AR548" i="3"/>
  <c r="AV548" i="3"/>
  <c r="AZ548" i="3"/>
  <c r="BD548" i="3"/>
  <c r="BH548" i="3"/>
  <c r="M548" i="3"/>
  <c r="Q548" i="3"/>
  <c r="U548" i="3"/>
  <c r="Y548" i="3"/>
  <c r="AC548" i="3"/>
  <c r="AG548" i="3"/>
  <c r="AK548" i="3"/>
  <c r="AO548" i="3"/>
  <c r="AS548" i="3"/>
  <c r="AW548" i="3"/>
  <c r="BA548" i="3"/>
  <c r="BE548" i="3"/>
  <c r="BI548" i="3"/>
  <c r="R548" i="3"/>
  <c r="Z548" i="3"/>
  <c r="AH548" i="3"/>
  <c r="AP548" i="3"/>
  <c r="AX548" i="3"/>
  <c r="BF548" i="3"/>
  <c r="S548" i="3"/>
  <c r="AA548" i="3"/>
  <c r="AI548" i="3"/>
  <c r="AQ548" i="3"/>
  <c r="AY548" i="3"/>
  <c r="BG548" i="3"/>
  <c r="N548" i="3"/>
  <c r="V548" i="3"/>
  <c r="AD548" i="3"/>
  <c r="AL548" i="3"/>
  <c r="AT548" i="3"/>
  <c r="BB548" i="3"/>
  <c r="O548" i="3"/>
  <c r="AU548" i="3"/>
  <c r="W548" i="3"/>
  <c r="BC548" i="3"/>
  <c r="AE548" i="3"/>
  <c r="AM548" i="3"/>
  <c r="K546" i="3"/>
  <c r="AY734" i="3"/>
  <c r="AI734" i="3"/>
  <c r="S734" i="3"/>
  <c r="BB722" i="3"/>
  <c r="AL722" i="3"/>
  <c r="V722" i="3"/>
  <c r="AU718" i="3"/>
  <c r="AE718" i="3"/>
  <c r="O718" i="3"/>
  <c r="BD714" i="3"/>
  <c r="AN714" i="3"/>
  <c r="X714" i="3"/>
  <c r="BE710" i="3"/>
  <c r="AO710" i="3"/>
  <c r="Y710" i="3"/>
  <c r="BI709" i="3"/>
  <c r="AS709" i="3"/>
  <c r="AC709" i="3"/>
  <c r="M709" i="3"/>
  <c r="BC707" i="3"/>
  <c r="AM707" i="3"/>
  <c r="U707" i="3"/>
  <c r="Q706" i="3"/>
  <c r="L547" i="3"/>
  <c r="R547" i="3" s="1"/>
  <c r="BN704" i="3"/>
  <c r="BK704" i="3"/>
  <c r="BK722" i="3"/>
  <c r="BK718" i="3"/>
  <c r="BJ675" i="3"/>
  <c r="BM675" i="3"/>
  <c r="BL675" i="3"/>
  <c r="BN675" i="3"/>
  <c r="BJ673" i="3"/>
  <c r="BM673" i="3"/>
  <c r="BL673" i="3"/>
  <c r="BN673" i="3"/>
  <c r="BL672" i="3"/>
  <c r="BJ672" i="3"/>
  <c r="BM698" i="3"/>
  <c r="BK675" i="3"/>
  <c r="BK673" i="3"/>
  <c r="BN698" i="3"/>
  <c r="BK698" i="3"/>
  <c r="BJ697" i="3"/>
  <c r="BM697" i="3"/>
  <c r="BL697" i="3"/>
  <c r="BN697" i="3"/>
  <c r="BJ695" i="3"/>
  <c r="BM695" i="3"/>
  <c r="BL695" i="3"/>
  <c r="BN695" i="3"/>
  <c r="BL694" i="3"/>
  <c r="BJ694" i="3"/>
  <c r="BN694" i="3"/>
  <c r="BK694" i="3"/>
  <c r="BJ691" i="3"/>
  <c r="BM691" i="3"/>
  <c r="BL691" i="3"/>
  <c r="BN691" i="3"/>
  <c r="BL688" i="3"/>
  <c r="BJ688" i="3"/>
  <c r="BN688" i="3"/>
  <c r="BK688" i="3"/>
  <c r="BL682" i="3"/>
  <c r="BJ682" i="3"/>
  <c r="BN682" i="3"/>
  <c r="BK682" i="3"/>
  <c r="BJ666" i="3"/>
  <c r="BN666" i="3"/>
  <c r="BK663" i="3"/>
  <c r="BM652" i="3"/>
  <c r="BJ636" i="3"/>
  <c r="BM634" i="3"/>
  <c r="BJ632" i="3"/>
  <c r="BN632" i="3"/>
  <c r="BK632" i="3"/>
  <c r="BM666" i="3"/>
  <c r="BN663" i="3"/>
  <c r="BK652" i="3"/>
  <c r="BM636" i="3"/>
  <c r="BN636" i="3"/>
  <c r="BM632" i="3"/>
  <c r="BL576" i="3"/>
  <c r="BM576" i="3"/>
  <c r="BJ576" i="3"/>
  <c r="BN576" i="3"/>
  <c r="BK576" i="3"/>
  <c r="BL558" i="3"/>
  <c r="BM558" i="3"/>
  <c r="BJ558" i="3"/>
  <c r="BN558" i="3"/>
  <c r="BK558" i="3"/>
  <c r="BK672" i="3"/>
  <c r="BM664" i="3"/>
  <c r="BL663" i="3"/>
  <c r="BK659" i="3"/>
  <c r="BM656" i="3"/>
  <c r="BJ650" i="3"/>
  <c r="BL643" i="3"/>
  <c r="BJ640" i="3"/>
  <c r="BJ668" i="3"/>
  <c r="BN668" i="3"/>
  <c r="BK666" i="3"/>
  <c r="BJ652" i="3"/>
  <c r="BM650" i="3"/>
  <c r="BK643" i="3"/>
  <c r="BM640" i="3"/>
  <c r="BJ634" i="3"/>
  <c r="BK599" i="3"/>
  <c r="BM599" i="3"/>
  <c r="BL599" i="3"/>
  <c r="BM590" i="3"/>
  <c r="BJ590" i="3"/>
  <c r="BN590" i="3"/>
  <c r="BK590" i="3"/>
  <c r="BK583" i="3"/>
  <c r="BM583" i="3"/>
  <c r="BL583" i="3"/>
  <c r="BM574" i="3"/>
  <c r="BJ574" i="3"/>
  <c r="BN574" i="3"/>
  <c r="BK574" i="3"/>
  <c r="BM553" i="3"/>
  <c r="BL553" i="3"/>
  <c r="BK581" i="3"/>
  <c r="BM581" i="3"/>
  <c r="BL581" i="3"/>
  <c r="BM572" i="3"/>
  <c r="BJ572" i="3"/>
  <c r="BN572" i="3"/>
  <c r="BK572" i="3"/>
  <c r="BK551" i="3"/>
  <c r="BM551" i="3"/>
  <c r="BL551" i="3"/>
  <c r="BK595" i="3"/>
  <c r="BM595" i="3"/>
  <c r="BL595" i="3"/>
  <c r="BM594" i="3"/>
  <c r="BJ594" i="3"/>
  <c r="BN594" i="3"/>
  <c r="BK594" i="3"/>
  <c r="BM586" i="3"/>
  <c r="BJ586" i="3"/>
  <c r="BN586" i="3"/>
  <c r="BK586" i="3"/>
  <c r="BK579" i="3"/>
  <c r="BM579" i="3"/>
  <c r="BL579" i="3"/>
  <c r="BM578" i="3"/>
  <c r="BJ578" i="3"/>
  <c r="BN578" i="3"/>
  <c r="BK578" i="3"/>
  <c r="BM570" i="3"/>
  <c r="BJ570" i="3"/>
  <c r="BN570" i="3"/>
  <c r="BK570" i="3"/>
  <c r="BM560" i="3"/>
  <c r="BJ560" i="3"/>
  <c r="BN560" i="3"/>
  <c r="BK560" i="3"/>
  <c r="BN548" i="3"/>
  <c r="BK548" i="3"/>
  <c r="L727" i="3"/>
  <c r="L723" i="3"/>
  <c r="BH723" i="3" s="1"/>
  <c r="L719" i="3"/>
  <c r="L715" i="3"/>
  <c r="AD715" i="3" s="1"/>
  <c r="L711" i="3"/>
  <c r="L662" i="3"/>
  <c r="T662" i="3" s="1"/>
  <c r="L646" i="3"/>
  <c r="N646" i="3" s="1"/>
  <c r="L732" i="3"/>
  <c r="L728" i="3"/>
  <c r="L724" i="3"/>
  <c r="L720" i="3"/>
  <c r="L716" i="3"/>
  <c r="L712" i="3"/>
  <c r="L683" i="3"/>
  <c r="L731" i="3"/>
  <c r="AV731" i="3" s="1"/>
  <c r="L733" i="3"/>
  <c r="BI733" i="3" s="1"/>
  <c r="L729" i="3"/>
  <c r="L725" i="3"/>
  <c r="L721" i="3"/>
  <c r="AY721" i="3" s="1"/>
  <c r="L717" i="3"/>
  <c r="Z717" i="3" s="1"/>
  <c r="L713" i="3"/>
  <c r="L686" i="3"/>
  <c r="L679" i="3"/>
  <c r="L670" i="3"/>
  <c r="L654" i="3"/>
  <c r="L638" i="3"/>
  <c r="K687" i="3"/>
  <c r="K683" i="3"/>
  <c r="K679" i="3"/>
  <c r="L628" i="3"/>
  <c r="L625" i="3"/>
  <c r="AB625" i="3" s="1"/>
  <c r="L620" i="3"/>
  <c r="X620" i="3" s="1"/>
  <c r="L617" i="3"/>
  <c r="L612" i="3"/>
  <c r="L609" i="3"/>
  <c r="Q609" i="3" s="1"/>
  <c r="L604" i="3"/>
  <c r="R604" i="3" s="1"/>
  <c r="L601" i="3"/>
  <c r="L596" i="3"/>
  <c r="L593" i="3"/>
  <c r="Y593" i="3" s="1"/>
  <c r="L588" i="3"/>
  <c r="S588" i="3" s="1"/>
  <c r="L585" i="3"/>
  <c r="K684" i="3"/>
  <c r="K680" i="3"/>
  <c r="L629" i="3"/>
  <c r="K629" i="3"/>
  <c r="K621" i="3"/>
  <c r="K613" i="3"/>
  <c r="K605" i="3"/>
  <c r="K685" i="3"/>
  <c r="K681" i="3"/>
  <c r="K677" i="3"/>
  <c r="L624" i="3"/>
  <c r="L621" i="3"/>
  <c r="L616" i="3"/>
  <c r="W616" i="3" s="1"/>
  <c r="L613" i="3"/>
  <c r="L608" i="3"/>
  <c r="L605" i="3"/>
  <c r="L600" i="3"/>
  <c r="N600" i="3" s="1"/>
  <c r="L597" i="3"/>
  <c r="M597" i="3" s="1"/>
  <c r="L592" i="3"/>
  <c r="L589" i="3"/>
  <c r="K630" i="3"/>
  <c r="K626" i="3"/>
  <c r="K622" i="3"/>
  <c r="K618" i="3"/>
  <c r="K614" i="3"/>
  <c r="K610" i="3"/>
  <c r="K606" i="3"/>
  <c r="K602" i="3"/>
  <c r="K631" i="3"/>
  <c r="K627" i="3"/>
  <c r="K623" i="3"/>
  <c r="K619" i="3"/>
  <c r="K615" i="3"/>
  <c r="K611" i="3"/>
  <c r="K607" i="3"/>
  <c r="K603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BL830" i="3" l="1"/>
  <c r="BJ823" i="3"/>
  <c r="BN751" i="3"/>
  <c r="BK752" i="3"/>
  <c r="BL750" i="3"/>
  <c r="BM827" i="3"/>
  <c r="BL825" i="3"/>
  <c r="BJ808" i="3"/>
  <c r="BM819" i="3"/>
  <c r="BL741" i="3"/>
  <c r="BK828" i="3"/>
  <c r="BN828" i="3"/>
  <c r="BL828" i="3"/>
  <c r="BM828" i="3"/>
  <c r="BK822" i="3"/>
  <c r="BM823" i="3"/>
  <c r="BJ778" i="3"/>
  <c r="BM748" i="3"/>
  <c r="BK750" i="3"/>
  <c r="BL829" i="3"/>
  <c r="BK829" i="3"/>
  <c r="BK825" i="3"/>
  <c r="BL819" i="3"/>
  <c r="BK753" i="3"/>
  <c r="BM747" i="3"/>
  <c r="BL743" i="3"/>
  <c r="BK734" i="3"/>
  <c r="AN701" i="3"/>
  <c r="AZ701" i="3"/>
  <c r="T701" i="3"/>
  <c r="AF701" i="3"/>
  <c r="BH701" i="3"/>
  <c r="AB701" i="3"/>
  <c r="BC701" i="3"/>
  <c r="AU701" i="3"/>
  <c r="AM701" i="3"/>
  <c r="AE701" i="3"/>
  <c r="W701" i="3"/>
  <c r="O701" i="3"/>
  <c r="BB701" i="3"/>
  <c r="AT701" i="3"/>
  <c r="AL701" i="3"/>
  <c r="AD701" i="3"/>
  <c r="V701" i="3"/>
  <c r="N701" i="3"/>
  <c r="BE701" i="3"/>
  <c r="AW701" i="3"/>
  <c r="AO701" i="3"/>
  <c r="AG701" i="3"/>
  <c r="Y701" i="3"/>
  <c r="BL878" i="3"/>
  <c r="BK878" i="3"/>
  <c r="BL877" i="3"/>
  <c r="BM776" i="3"/>
  <c r="BK775" i="3"/>
  <c r="BK774" i="3"/>
  <c r="BK773" i="3"/>
  <c r="BK772" i="3"/>
  <c r="BK771" i="3"/>
  <c r="BK770" i="3"/>
  <c r="BK769" i="3"/>
  <c r="BK768" i="3"/>
  <c r="BK767" i="3"/>
  <c r="BK766" i="3"/>
  <c r="BM737" i="3"/>
  <c r="BJ740" i="3"/>
  <c r="BK751" i="3"/>
  <c r="BN819" i="3"/>
  <c r="BK819" i="3"/>
  <c r="BJ548" i="3"/>
  <c r="BM548" i="3"/>
  <c r="BJ664" i="3"/>
  <c r="BJ878" i="3"/>
  <c r="BM877" i="3"/>
  <c r="BL775" i="3"/>
  <c r="BL774" i="3"/>
  <c r="BM773" i="3"/>
  <c r="BL773" i="3"/>
  <c r="BM772" i="3"/>
  <c r="BL772" i="3"/>
  <c r="BM771" i="3"/>
  <c r="BL771" i="3"/>
  <c r="BM770" i="3"/>
  <c r="BL770" i="3"/>
  <c r="BM769" i="3"/>
  <c r="BL769" i="3"/>
  <c r="BM768" i="3"/>
  <c r="BL768" i="3"/>
  <c r="BM767" i="3"/>
  <c r="BL767" i="3"/>
  <c r="BM766" i="3"/>
  <c r="BL766" i="3"/>
  <c r="BM739" i="3"/>
  <c r="BM738" i="3"/>
  <c r="BL776" i="3"/>
  <c r="BL738" i="3"/>
  <c r="BN827" i="3"/>
  <c r="BK827" i="3"/>
  <c r="BN823" i="3"/>
  <c r="BK823" i="3"/>
  <c r="BJ775" i="3"/>
  <c r="BM775" i="3"/>
  <c r="BJ774" i="3"/>
  <c r="BM774" i="3"/>
  <c r="BJ773" i="3"/>
  <c r="BJ772" i="3"/>
  <c r="BJ771" i="3"/>
  <c r="BJ770" i="3"/>
  <c r="BJ769" i="3"/>
  <c r="BJ768" i="3"/>
  <c r="BJ767" i="3"/>
  <c r="BJ766" i="3"/>
  <c r="BL740" i="3"/>
  <c r="BM740" i="3"/>
  <c r="BJ776" i="3"/>
  <c r="BK740" i="3"/>
  <c r="BM878" i="3"/>
  <c r="BK877" i="3"/>
  <c r="BN877" i="3"/>
  <c r="BK776" i="3"/>
  <c r="BN776" i="3"/>
  <c r="BK738" i="3"/>
  <c r="BN738" i="3"/>
  <c r="BN775" i="3"/>
  <c r="BN774" i="3"/>
  <c r="BN773" i="3"/>
  <c r="BN772" i="3"/>
  <c r="BN771" i="3"/>
  <c r="BN770" i="3"/>
  <c r="BN769" i="3"/>
  <c r="BN768" i="3"/>
  <c r="BN767" i="3"/>
  <c r="BN766" i="3"/>
  <c r="BN740" i="3"/>
  <c r="K534" i="3"/>
  <c r="L475" i="3"/>
  <c r="L387" i="3"/>
  <c r="L379" i="3"/>
  <c r="BL554" i="3"/>
  <c r="BM648" i="3"/>
  <c r="BM704" i="3"/>
  <c r="BJ704" i="3"/>
  <c r="BJ707" i="3"/>
  <c r="BL707" i="3"/>
  <c r="BL562" i="3"/>
  <c r="BJ562" i="3"/>
  <c r="AW706" i="3"/>
  <c r="BL632" i="3"/>
  <c r="BL648" i="3"/>
  <c r="BJ648" i="3"/>
  <c r="BC714" i="3"/>
  <c r="AM714" i="3"/>
  <c r="W714" i="3"/>
  <c r="BB714" i="3"/>
  <c r="AL714" i="3"/>
  <c r="V714" i="3"/>
  <c r="BE714" i="3"/>
  <c r="AO714" i="3"/>
  <c r="Y714" i="3"/>
  <c r="AF714" i="3"/>
  <c r="L471" i="3"/>
  <c r="L409" i="3"/>
  <c r="L407" i="3"/>
  <c r="L405" i="3"/>
  <c r="L403" i="3"/>
  <c r="L377" i="3"/>
  <c r="L375" i="3"/>
  <c r="L373" i="3"/>
  <c r="L369" i="3"/>
  <c r="L365" i="3"/>
  <c r="L361" i="3"/>
  <c r="BM710" i="3"/>
  <c r="AY714" i="3"/>
  <c r="AI714" i="3"/>
  <c r="S714" i="3"/>
  <c r="AX714" i="3"/>
  <c r="AH714" i="3"/>
  <c r="R714" i="3"/>
  <c r="BA714" i="3"/>
  <c r="AK714" i="3"/>
  <c r="U714" i="3"/>
  <c r="BM563" i="3"/>
  <c r="BK636" i="3"/>
  <c r="BJ554" i="3"/>
  <c r="BM554" i="3"/>
  <c r="BN664" i="3"/>
  <c r="BL704" i="3"/>
  <c r="BM707" i="3"/>
  <c r="BL710" i="3"/>
  <c r="BJ710" i="3"/>
  <c r="AU714" i="3"/>
  <c r="AE714" i="3"/>
  <c r="O714" i="3"/>
  <c r="AT714" i="3"/>
  <c r="AD714" i="3"/>
  <c r="N714" i="3"/>
  <c r="AW714" i="3"/>
  <c r="AG714" i="3"/>
  <c r="Q714" i="3"/>
  <c r="BL563" i="3"/>
  <c r="BM562" i="3"/>
  <c r="L533" i="3"/>
  <c r="K526" i="3"/>
  <c r="L525" i="3"/>
  <c r="K524" i="3"/>
  <c r="K522" i="3"/>
  <c r="K520" i="3"/>
  <c r="L459" i="3"/>
  <c r="M603" i="3"/>
  <c r="Q603" i="3"/>
  <c r="U603" i="3"/>
  <c r="Y603" i="3"/>
  <c r="AC603" i="3"/>
  <c r="AG603" i="3"/>
  <c r="AK603" i="3"/>
  <c r="AO603" i="3"/>
  <c r="AS603" i="3"/>
  <c r="AW603" i="3"/>
  <c r="BA603" i="3"/>
  <c r="BE603" i="3"/>
  <c r="BI603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T603" i="3"/>
  <c r="AJ603" i="3"/>
  <c r="AZ603" i="3"/>
  <c r="X603" i="3"/>
  <c r="AN603" i="3"/>
  <c r="BD603" i="3"/>
  <c r="AB603" i="3"/>
  <c r="AR603" i="3"/>
  <c r="BH603" i="3"/>
  <c r="P603" i="3"/>
  <c r="AF603" i="3"/>
  <c r="AV603" i="3"/>
  <c r="M619" i="3"/>
  <c r="Q619" i="3"/>
  <c r="U619" i="3"/>
  <c r="Y619" i="3"/>
  <c r="AC619" i="3"/>
  <c r="AG619" i="3"/>
  <c r="AK619" i="3"/>
  <c r="AO619" i="3"/>
  <c r="AS619" i="3"/>
  <c r="AW619" i="3"/>
  <c r="BA619" i="3"/>
  <c r="BE619" i="3"/>
  <c r="BI619" i="3"/>
  <c r="N619" i="3"/>
  <c r="R619" i="3"/>
  <c r="V619" i="3"/>
  <c r="Z619" i="3"/>
  <c r="AD619" i="3"/>
  <c r="AH619" i="3"/>
  <c r="AL619" i="3"/>
  <c r="AP619" i="3"/>
  <c r="AT619" i="3"/>
  <c r="AX619" i="3"/>
  <c r="BB619" i="3"/>
  <c r="BF619" i="3"/>
  <c r="O619" i="3"/>
  <c r="S619" i="3"/>
  <c r="W619" i="3"/>
  <c r="AA619" i="3"/>
  <c r="AE619" i="3"/>
  <c r="AI619" i="3"/>
  <c r="AM619" i="3"/>
  <c r="AQ619" i="3"/>
  <c r="AU619" i="3"/>
  <c r="AY619" i="3"/>
  <c r="BC619" i="3"/>
  <c r="BG619" i="3"/>
  <c r="T619" i="3"/>
  <c r="AJ619" i="3"/>
  <c r="AZ619" i="3"/>
  <c r="X619" i="3"/>
  <c r="AN619" i="3"/>
  <c r="BD619" i="3"/>
  <c r="AB619" i="3"/>
  <c r="AR619" i="3"/>
  <c r="BH619" i="3"/>
  <c r="AV619" i="3"/>
  <c r="P619" i="3"/>
  <c r="AF619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V602" i="3"/>
  <c r="AL602" i="3"/>
  <c r="BB602" i="3"/>
  <c r="Z602" i="3"/>
  <c r="AP602" i="3"/>
  <c r="BF602" i="3"/>
  <c r="N602" i="3"/>
  <c r="AD602" i="3"/>
  <c r="AT602" i="3"/>
  <c r="R602" i="3"/>
  <c r="AH602" i="3"/>
  <c r="AX602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V618" i="3"/>
  <c r="AL618" i="3"/>
  <c r="BB618" i="3"/>
  <c r="Z618" i="3"/>
  <c r="AP618" i="3"/>
  <c r="BF618" i="3"/>
  <c r="N618" i="3"/>
  <c r="AD618" i="3"/>
  <c r="AT618" i="3"/>
  <c r="AH618" i="3"/>
  <c r="AX618" i="3"/>
  <c r="R618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AB685" i="3"/>
  <c r="AR685" i="3"/>
  <c r="BH685" i="3"/>
  <c r="P685" i="3"/>
  <c r="AF685" i="3"/>
  <c r="AV685" i="3"/>
  <c r="T685" i="3"/>
  <c r="AJ685" i="3"/>
  <c r="AZ685" i="3"/>
  <c r="X685" i="3"/>
  <c r="AN685" i="3"/>
  <c r="BD68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AE629" i="3"/>
  <c r="AU629" i="3"/>
  <c r="S629" i="3"/>
  <c r="AI629" i="3"/>
  <c r="AY629" i="3"/>
  <c r="W629" i="3"/>
  <c r="AM629" i="3"/>
  <c r="BC629" i="3"/>
  <c r="AA629" i="3"/>
  <c r="AQ629" i="3"/>
  <c r="BG629" i="3"/>
  <c r="X585" i="3"/>
  <c r="AN585" i="3"/>
  <c r="BD585" i="3"/>
  <c r="U585" i="3"/>
  <c r="AK585" i="3"/>
  <c r="BA585" i="3"/>
  <c r="R585" i="3"/>
  <c r="AH585" i="3"/>
  <c r="AX585" i="3"/>
  <c r="AM585" i="3"/>
  <c r="BG585" i="3"/>
  <c r="S585" i="3"/>
  <c r="AB585" i="3"/>
  <c r="AR585" i="3"/>
  <c r="BH585" i="3"/>
  <c r="Y585" i="3"/>
  <c r="AO585" i="3"/>
  <c r="BE585" i="3"/>
  <c r="V585" i="3"/>
  <c r="AL585" i="3"/>
  <c r="BB585" i="3"/>
  <c r="BC585" i="3"/>
  <c r="O585" i="3"/>
  <c r="AI585" i="3"/>
  <c r="P585" i="3"/>
  <c r="AF585" i="3"/>
  <c r="AV585" i="3"/>
  <c r="M585" i="3"/>
  <c r="AC585" i="3"/>
  <c r="AS585" i="3"/>
  <c r="BI585" i="3"/>
  <c r="Z585" i="3"/>
  <c r="AP585" i="3"/>
  <c r="BF585" i="3"/>
  <c r="AA585" i="3"/>
  <c r="AE585" i="3"/>
  <c r="AY585" i="3"/>
  <c r="T585" i="3"/>
  <c r="AJ585" i="3"/>
  <c r="AZ585" i="3"/>
  <c r="Q585" i="3"/>
  <c r="AG585" i="3"/>
  <c r="AW585" i="3"/>
  <c r="N585" i="3"/>
  <c r="AD585" i="3"/>
  <c r="AT585" i="3"/>
  <c r="W585" i="3"/>
  <c r="AQ585" i="3"/>
  <c r="AU585" i="3"/>
  <c r="Y601" i="3"/>
  <c r="AO601" i="3"/>
  <c r="BE601" i="3"/>
  <c r="V601" i="3"/>
  <c r="AL601" i="3"/>
  <c r="BB601" i="3"/>
  <c r="W601" i="3"/>
  <c r="AM601" i="3"/>
  <c r="BC601" i="3"/>
  <c r="BD601" i="3"/>
  <c r="P601" i="3"/>
  <c r="T601" i="3"/>
  <c r="M601" i="3"/>
  <c r="AC601" i="3"/>
  <c r="AS601" i="3"/>
  <c r="BI601" i="3"/>
  <c r="Z601" i="3"/>
  <c r="AP601" i="3"/>
  <c r="BF601" i="3"/>
  <c r="AA601" i="3"/>
  <c r="AQ601" i="3"/>
  <c r="BG601" i="3"/>
  <c r="AB601" i="3"/>
  <c r="AF601" i="3"/>
  <c r="AJ601" i="3"/>
  <c r="Q601" i="3"/>
  <c r="AG601" i="3"/>
  <c r="AW601" i="3"/>
  <c r="N601" i="3"/>
  <c r="AD601" i="3"/>
  <c r="AT601" i="3"/>
  <c r="O601" i="3"/>
  <c r="AE601" i="3"/>
  <c r="AU601" i="3"/>
  <c r="X601" i="3"/>
  <c r="AR601" i="3"/>
  <c r="AV601" i="3"/>
  <c r="U601" i="3"/>
  <c r="AK601" i="3"/>
  <c r="BA601" i="3"/>
  <c r="R601" i="3"/>
  <c r="AH601" i="3"/>
  <c r="AX601" i="3"/>
  <c r="S601" i="3"/>
  <c r="AI601" i="3"/>
  <c r="AY601" i="3"/>
  <c r="AN601" i="3"/>
  <c r="BH601" i="3"/>
  <c r="AZ601" i="3"/>
  <c r="U617" i="3"/>
  <c r="AK617" i="3"/>
  <c r="BA617" i="3"/>
  <c r="R617" i="3"/>
  <c r="AH617" i="3"/>
  <c r="AX617" i="3"/>
  <c r="S617" i="3"/>
  <c r="AI617" i="3"/>
  <c r="AY617" i="3"/>
  <c r="AN617" i="3"/>
  <c r="BH617" i="3"/>
  <c r="T617" i="3"/>
  <c r="Y617" i="3"/>
  <c r="AO617" i="3"/>
  <c r="BE617" i="3"/>
  <c r="V617" i="3"/>
  <c r="AL617" i="3"/>
  <c r="BB617" i="3"/>
  <c r="W617" i="3"/>
  <c r="AM617" i="3"/>
  <c r="BC617" i="3"/>
  <c r="BD617" i="3"/>
  <c r="P617" i="3"/>
  <c r="AJ617" i="3"/>
  <c r="M617" i="3"/>
  <c r="AC617" i="3"/>
  <c r="AS617" i="3"/>
  <c r="BI617" i="3"/>
  <c r="Z617" i="3"/>
  <c r="AP617" i="3"/>
  <c r="BF617" i="3"/>
  <c r="AA617" i="3"/>
  <c r="AQ617" i="3"/>
  <c r="BG617" i="3"/>
  <c r="AB617" i="3"/>
  <c r="AF617" i="3"/>
  <c r="AZ617" i="3"/>
  <c r="Q617" i="3"/>
  <c r="AG617" i="3"/>
  <c r="AW617" i="3"/>
  <c r="N617" i="3"/>
  <c r="AD617" i="3"/>
  <c r="AT617" i="3"/>
  <c r="O617" i="3"/>
  <c r="AE617" i="3"/>
  <c r="AU617" i="3"/>
  <c r="X617" i="3"/>
  <c r="AR617" i="3"/>
  <c r="AV617" i="3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N679" i="3"/>
  <c r="R679" i="3"/>
  <c r="V679" i="3"/>
  <c r="Z679" i="3"/>
  <c r="AD679" i="3"/>
  <c r="AH679" i="3"/>
  <c r="AL679" i="3"/>
  <c r="AP679" i="3"/>
  <c r="AT679" i="3"/>
  <c r="AX679" i="3"/>
  <c r="BB679" i="3"/>
  <c r="BF679" i="3"/>
  <c r="W679" i="3"/>
  <c r="AM679" i="3"/>
  <c r="BC679" i="3"/>
  <c r="AA679" i="3"/>
  <c r="AQ679" i="3"/>
  <c r="BG679" i="3"/>
  <c r="O679" i="3"/>
  <c r="AE679" i="3"/>
  <c r="AU679" i="3"/>
  <c r="S679" i="3"/>
  <c r="AI679" i="3"/>
  <c r="AY679" i="3"/>
  <c r="X654" i="3"/>
  <c r="AN654" i="3"/>
  <c r="BD654" i="3"/>
  <c r="U654" i="3"/>
  <c r="AK654" i="3"/>
  <c r="BA654" i="3"/>
  <c r="R654" i="3"/>
  <c r="AH654" i="3"/>
  <c r="AX654" i="3"/>
  <c r="AI654" i="3"/>
  <c r="BC654" i="3"/>
  <c r="O654" i="3"/>
  <c r="AB654" i="3"/>
  <c r="AR654" i="3"/>
  <c r="BH654" i="3"/>
  <c r="Y654" i="3"/>
  <c r="AO654" i="3"/>
  <c r="BE654" i="3"/>
  <c r="V654" i="3"/>
  <c r="AL654" i="3"/>
  <c r="BB654" i="3"/>
  <c r="AY654" i="3"/>
  <c r="AA654" i="3"/>
  <c r="AE654" i="3"/>
  <c r="P654" i="3"/>
  <c r="AF654" i="3"/>
  <c r="AV654" i="3"/>
  <c r="M654" i="3"/>
  <c r="AC654" i="3"/>
  <c r="AS654" i="3"/>
  <c r="BI654" i="3"/>
  <c r="Z654" i="3"/>
  <c r="AP654" i="3"/>
  <c r="BF654" i="3"/>
  <c r="W654" i="3"/>
  <c r="AQ654" i="3"/>
  <c r="AU654" i="3"/>
  <c r="T654" i="3"/>
  <c r="AJ654" i="3"/>
  <c r="AZ654" i="3"/>
  <c r="Q654" i="3"/>
  <c r="AG654" i="3"/>
  <c r="AW654" i="3"/>
  <c r="N654" i="3"/>
  <c r="AD654" i="3"/>
  <c r="AT654" i="3"/>
  <c r="S654" i="3"/>
  <c r="AM654" i="3"/>
  <c r="BG654" i="3"/>
  <c r="O713" i="3"/>
  <c r="AE713" i="3"/>
  <c r="AU713" i="3"/>
  <c r="P713" i="3"/>
  <c r="AF713" i="3"/>
  <c r="AV713" i="3"/>
  <c r="M713" i="3"/>
  <c r="AC713" i="3"/>
  <c r="AS713" i="3"/>
  <c r="BI713" i="3"/>
  <c r="N713" i="3"/>
  <c r="AH713" i="3"/>
  <c r="BB713" i="3"/>
  <c r="S713" i="3"/>
  <c r="AI713" i="3"/>
  <c r="AY713" i="3"/>
  <c r="T713" i="3"/>
  <c r="AJ713" i="3"/>
  <c r="AZ713" i="3"/>
  <c r="Q713" i="3"/>
  <c r="AG713" i="3"/>
  <c r="AW713" i="3"/>
  <c r="Z713" i="3"/>
  <c r="AD713" i="3"/>
  <c r="AX713" i="3"/>
  <c r="W713" i="3"/>
  <c r="AM713" i="3"/>
  <c r="BC713" i="3"/>
  <c r="X713" i="3"/>
  <c r="AN713" i="3"/>
  <c r="BD713" i="3"/>
  <c r="U713" i="3"/>
  <c r="AK713" i="3"/>
  <c r="BA713" i="3"/>
  <c r="AP713" i="3"/>
  <c r="AT713" i="3"/>
  <c r="V713" i="3"/>
  <c r="AA713" i="3"/>
  <c r="AQ713" i="3"/>
  <c r="BG713" i="3"/>
  <c r="AB713" i="3"/>
  <c r="AR713" i="3"/>
  <c r="BH713" i="3"/>
  <c r="Y713" i="3"/>
  <c r="AO713" i="3"/>
  <c r="BE713" i="3"/>
  <c r="BF713" i="3"/>
  <c r="R713" i="3"/>
  <c r="AL713" i="3"/>
  <c r="Y729" i="3"/>
  <c r="AO729" i="3"/>
  <c r="BE729" i="3"/>
  <c r="V729" i="3"/>
  <c r="AL729" i="3"/>
  <c r="BB729" i="3"/>
  <c r="W729" i="3"/>
  <c r="AM729" i="3"/>
  <c r="BC729" i="3"/>
  <c r="AV729" i="3"/>
  <c r="X729" i="3"/>
  <c r="AR729" i="3"/>
  <c r="M729" i="3"/>
  <c r="AC729" i="3"/>
  <c r="AS729" i="3"/>
  <c r="BI729" i="3"/>
  <c r="Z729" i="3"/>
  <c r="AP729" i="3"/>
  <c r="BF729" i="3"/>
  <c r="AA729" i="3"/>
  <c r="AQ729" i="3"/>
  <c r="BG729" i="3"/>
  <c r="T729" i="3"/>
  <c r="AN729" i="3"/>
  <c r="BH729" i="3"/>
  <c r="Q729" i="3"/>
  <c r="AG729" i="3"/>
  <c r="AW729" i="3"/>
  <c r="N729" i="3"/>
  <c r="AD729" i="3"/>
  <c r="AT729" i="3"/>
  <c r="O729" i="3"/>
  <c r="AE729" i="3"/>
  <c r="AU729" i="3"/>
  <c r="P729" i="3"/>
  <c r="AJ729" i="3"/>
  <c r="BD729" i="3"/>
  <c r="U729" i="3"/>
  <c r="AK729" i="3"/>
  <c r="BA729" i="3"/>
  <c r="R729" i="3"/>
  <c r="AH729" i="3"/>
  <c r="AX729" i="3"/>
  <c r="S729" i="3"/>
  <c r="AI729" i="3"/>
  <c r="AY729" i="3"/>
  <c r="AF729" i="3"/>
  <c r="AZ729" i="3"/>
  <c r="AB729" i="3"/>
  <c r="AW728" i="3"/>
  <c r="N728" i="3"/>
  <c r="AD728" i="3"/>
  <c r="AT728" i="3"/>
  <c r="O728" i="3"/>
  <c r="AE728" i="3"/>
  <c r="AU728" i="3"/>
  <c r="P728" i="3"/>
  <c r="AF728" i="3"/>
  <c r="AV728" i="3"/>
  <c r="AG728" i="3"/>
  <c r="R728" i="3"/>
  <c r="AH728" i="3"/>
  <c r="AX728" i="3"/>
  <c r="S728" i="3"/>
  <c r="AI728" i="3"/>
  <c r="AY728" i="3"/>
  <c r="T728" i="3"/>
  <c r="AJ728" i="3"/>
  <c r="AZ728" i="3"/>
  <c r="Q728" i="3"/>
  <c r="V728" i="3"/>
  <c r="AL728" i="3"/>
  <c r="BB728" i="3"/>
  <c r="W728" i="3"/>
  <c r="AM728" i="3"/>
  <c r="BC728" i="3"/>
  <c r="X728" i="3"/>
  <c r="AN728" i="3"/>
  <c r="BD728" i="3"/>
  <c r="Z728" i="3"/>
  <c r="AP728" i="3"/>
  <c r="BF728" i="3"/>
  <c r="AA728" i="3"/>
  <c r="AQ728" i="3"/>
  <c r="BG728" i="3"/>
  <c r="AB728" i="3"/>
  <c r="AR728" i="3"/>
  <c r="BH728" i="3"/>
  <c r="P727" i="3"/>
  <c r="AF727" i="3"/>
  <c r="AV727" i="3"/>
  <c r="M727" i="3"/>
  <c r="AC727" i="3"/>
  <c r="AS727" i="3"/>
  <c r="BI727" i="3"/>
  <c r="Z727" i="3"/>
  <c r="AP727" i="3"/>
  <c r="BF727" i="3"/>
  <c r="T727" i="3"/>
  <c r="AJ727" i="3"/>
  <c r="AZ727" i="3"/>
  <c r="Q727" i="3"/>
  <c r="AG727" i="3"/>
  <c r="AW727" i="3"/>
  <c r="N727" i="3"/>
  <c r="AD727" i="3"/>
  <c r="AT727" i="3"/>
  <c r="AY727" i="3"/>
  <c r="X727" i="3"/>
  <c r="AN727" i="3"/>
  <c r="BD727" i="3"/>
  <c r="U727" i="3"/>
  <c r="AK727" i="3"/>
  <c r="BA727" i="3"/>
  <c r="R727" i="3"/>
  <c r="AH727" i="3"/>
  <c r="AX727" i="3"/>
  <c r="S727" i="3"/>
  <c r="AI727" i="3"/>
  <c r="AB727" i="3"/>
  <c r="AR727" i="3"/>
  <c r="BH727" i="3"/>
  <c r="Y727" i="3"/>
  <c r="AO727" i="3"/>
  <c r="BE727" i="3"/>
  <c r="V727" i="3"/>
  <c r="AL727" i="3"/>
  <c r="BB727" i="3"/>
  <c r="Q717" i="3"/>
  <c r="BD721" i="3"/>
  <c r="T723" i="3"/>
  <c r="AM727" i="3"/>
  <c r="BA728" i="3"/>
  <c r="U733" i="3"/>
  <c r="BL548" i="3"/>
  <c r="M550" i="3"/>
  <c r="Q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O550" i="3"/>
  <c r="U550" i="3"/>
  <c r="AA550" i="3"/>
  <c r="AF550" i="3"/>
  <c r="AK550" i="3"/>
  <c r="AQ550" i="3"/>
  <c r="AV550" i="3"/>
  <c r="BA550" i="3"/>
  <c r="BG550" i="3"/>
  <c r="P550" i="3"/>
  <c r="W550" i="3"/>
  <c r="AB550" i="3"/>
  <c r="AG550" i="3"/>
  <c r="AM550" i="3"/>
  <c r="AR550" i="3"/>
  <c r="AW550" i="3"/>
  <c r="BC550" i="3"/>
  <c r="BH550" i="3"/>
  <c r="S550" i="3"/>
  <c r="X550" i="3"/>
  <c r="AC550" i="3"/>
  <c r="AI550" i="3"/>
  <c r="AN550" i="3"/>
  <c r="AS550" i="3"/>
  <c r="AY550" i="3"/>
  <c r="BD550" i="3"/>
  <c r="BI550" i="3"/>
  <c r="AJ550" i="3"/>
  <c r="BE550" i="3"/>
  <c r="T550" i="3"/>
  <c r="AO550" i="3"/>
  <c r="Y550" i="3"/>
  <c r="AU550" i="3"/>
  <c r="AE550" i="3"/>
  <c r="AZ550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P587" i="3"/>
  <c r="T587" i="3"/>
  <c r="X587" i="3"/>
  <c r="AB587" i="3"/>
  <c r="AF587" i="3"/>
  <c r="AJ587" i="3"/>
  <c r="AN587" i="3"/>
  <c r="AR587" i="3"/>
  <c r="AV587" i="3"/>
  <c r="AZ587" i="3"/>
  <c r="BD587" i="3"/>
  <c r="BH587" i="3"/>
  <c r="U587" i="3"/>
  <c r="AK587" i="3"/>
  <c r="BA587" i="3"/>
  <c r="Y587" i="3"/>
  <c r="AO587" i="3"/>
  <c r="BE587" i="3"/>
  <c r="M587" i="3"/>
  <c r="AC587" i="3"/>
  <c r="AS587" i="3"/>
  <c r="BI587" i="3"/>
  <c r="AG587" i="3"/>
  <c r="AW587" i="3"/>
  <c r="Q587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AC598" i="3"/>
  <c r="AS598" i="3"/>
  <c r="BI598" i="3"/>
  <c r="Q598" i="3"/>
  <c r="AG598" i="3"/>
  <c r="AW598" i="3"/>
  <c r="U598" i="3"/>
  <c r="AK598" i="3"/>
  <c r="BA598" i="3"/>
  <c r="Y598" i="3"/>
  <c r="AO598" i="3"/>
  <c r="BE598" i="3"/>
  <c r="M628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N628" i="3"/>
  <c r="R628" i="3"/>
  <c r="V628" i="3"/>
  <c r="Z628" i="3"/>
  <c r="AD628" i="3"/>
  <c r="AH628" i="3"/>
  <c r="AL628" i="3"/>
  <c r="AP628" i="3"/>
  <c r="AT628" i="3"/>
  <c r="AX628" i="3"/>
  <c r="BB628" i="3"/>
  <c r="BF628" i="3"/>
  <c r="O628" i="3"/>
  <c r="S628" i="3"/>
  <c r="W628" i="3"/>
  <c r="AA628" i="3"/>
  <c r="AE628" i="3"/>
  <c r="AI628" i="3"/>
  <c r="AM628" i="3"/>
  <c r="AQ628" i="3"/>
  <c r="AU628" i="3"/>
  <c r="AY628" i="3"/>
  <c r="BC628" i="3"/>
  <c r="BG628" i="3"/>
  <c r="T628" i="3"/>
  <c r="AJ628" i="3"/>
  <c r="AZ628" i="3"/>
  <c r="X628" i="3"/>
  <c r="AN628" i="3"/>
  <c r="BD628" i="3"/>
  <c r="AB628" i="3"/>
  <c r="AR628" i="3"/>
  <c r="BH628" i="3"/>
  <c r="P628" i="3"/>
  <c r="AF628" i="3"/>
  <c r="AV628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AA651" i="3"/>
  <c r="AQ651" i="3"/>
  <c r="BG651" i="3"/>
  <c r="O651" i="3"/>
  <c r="AE651" i="3"/>
  <c r="AU651" i="3"/>
  <c r="S651" i="3"/>
  <c r="AI651" i="3"/>
  <c r="AY651" i="3"/>
  <c r="W651" i="3"/>
  <c r="AM651" i="3"/>
  <c r="BC651" i="3"/>
  <c r="O660" i="3"/>
  <c r="S660" i="3"/>
  <c r="W660" i="3"/>
  <c r="N660" i="3"/>
  <c r="T660" i="3"/>
  <c r="Y660" i="3"/>
  <c r="AC660" i="3"/>
  <c r="AG660" i="3"/>
  <c r="AK660" i="3"/>
  <c r="AO660" i="3"/>
  <c r="AS660" i="3"/>
  <c r="AW660" i="3"/>
  <c r="BA660" i="3"/>
  <c r="BE660" i="3"/>
  <c r="BI660" i="3"/>
  <c r="P660" i="3"/>
  <c r="U660" i="3"/>
  <c r="Z660" i="3"/>
  <c r="AD660" i="3"/>
  <c r="AH660" i="3"/>
  <c r="AL660" i="3"/>
  <c r="AP660" i="3"/>
  <c r="AT660" i="3"/>
  <c r="AX660" i="3"/>
  <c r="BB660" i="3"/>
  <c r="BF660" i="3"/>
  <c r="Q660" i="3"/>
  <c r="V660" i="3"/>
  <c r="AA660" i="3"/>
  <c r="AE660" i="3"/>
  <c r="AI660" i="3"/>
  <c r="AM660" i="3"/>
  <c r="AQ660" i="3"/>
  <c r="AU660" i="3"/>
  <c r="AY660" i="3"/>
  <c r="BC660" i="3"/>
  <c r="BG660" i="3"/>
  <c r="X660" i="3"/>
  <c r="AN660" i="3"/>
  <c r="BD660" i="3"/>
  <c r="AB660" i="3"/>
  <c r="AR660" i="3"/>
  <c r="BH660" i="3"/>
  <c r="M660" i="3"/>
  <c r="AF660" i="3"/>
  <c r="AV660" i="3"/>
  <c r="R660" i="3"/>
  <c r="AJ660" i="3"/>
  <c r="AZ660" i="3"/>
  <c r="R700" i="3"/>
  <c r="AH700" i="3"/>
  <c r="AX700" i="3"/>
  <c r="S700" i="3"/>
  <c r="AI700" i="3"/>
  <c r="AY700" i="3"/>
  <c r="T700" i="3"/>
  <c r="AJ700" i="3"/>
  <c r="AZ700" i="3"/>
  <c r="AC700" i="3"/>
  <c r="AG700" i="3"/>
  <c r="BA700" i="3"/>
  <c r="V700" i="3"/>
  <c r="AL700" i="3"/>
  <c r="BB700" i="3"/>
  <c r="W700" i="3"/>
  <c r="AM700" i="3"/>
  <c r="BC700" i="3"/>
  <c r="X700" i="3"/>
  <c r="AN700" i="3"/>
  <c r="BD700" i="3"/>
  <c r="AS700" i="3"/>
  <c r="AW700" i="3"/>
  <c r="Y700" i="3"/>
  <c r="AO709" i="3"/>
  <c r="N709" i="3"/>
  <c r="AD709" i="3"/>
  <c r="AT709" i="3"/>
  <c r="O709" i="3"/>
  <c r="AE709" i="3"/>
  <c r="AU709" i="3"/>
  <c r="P709" i="3"/>
  <c r="AF709" i="3"/>
  <c r="AV709" i="3"/>
  <c r="Y709" i="3"/>
  <c r="R709" i="3"/>
  <c r="AH709" i="3"/>
  <c r="AX709" i="3"/>
  <c r="S709" i="3"/>
  <c r="AI709" i="3"/>
  <c r="AY709" i="3"/>
  <c r="T709" i="3"/>
  <c r="AJ709" i="3"/>
  <c r="AZ709" i="3"/>
  <c r="V709" i="3"/>
  <c r="AL709" i="3"/>
  <c r="BB709" i="3"/>
  <c r="W709" i="3"/>
  <c r="AM709" i="3"/>
  <c r="BC709" i="3"/>
  <c r="X709" i="3"/>
  <c r="AN709" i="3"/>
  <c r="BD709" i="3"/>
  <c r="BE709" i="3"/>
  <c r="BD733" i="3"/>
  <c r="AN733" i="3"/>
  <c r="X733" i="3"/>
  <c r="BC733" i="3"/>
  <c r="AM733" i="3"/>
  <c r="W733" i="3"/>
  <c r="BB733" i="3"/>
  <c r="AL733" i="3"/>
  <c r="V733" i="3"/>
  <c r="Y706" i="3"/>
  <c r="BK710" i="3"/>
  <c r="BN710" i="3"/>
  <c r="AP715" i="3"/>
  <c r="BA717" i="3"/>
  <c r="AB721" i="3"/>
  <c r="BD723" i="3"/>
  <c r="Y728" i="3"/>
  <c r="AF731" i="3"/>
  <c r="BF552" i="3"/>
  <c r="AA552" i="3"/>
  <c r="BE552" i="3"/>
  <c r="AJ552" i="3"/>
  <c r="O552" i="3"/>
  <c r="AS552" i="3"/>
  <c r="X552" i="3"/>
  <c r="BC552" i="3"/>
  <c r="AG552" i="3"/>
  <c r="BB552" i="3"/>
  <c r="AL552" i="3"/>
  <c r="V552" i="3"/>
  <c r="AN559" i="3"/>
  <c r="X559" i="3"/>
  <c r="BA559" i="3"/>
  <c r="U559" i="3"/>
  <c r="AZ559" i="3"/>
  <c r="T559" i="3"/>
  <c r="AO559" i="3"/>
  <c r="BC559" i="3"/>
  <c r="AM559" i="3"/>
  <c r="W559" i="3"/>
  <c r="AT559" i="3"/>
  <c r="AD559" i="3"/>
  <c r="N559" i="3"/>
  <c r="BC561" i="3"/>
  <c r="AI561" i="3"/>
  <c r="O561" i="3"/>
  <c r="AT561" i="3"/>
  <c r="AD561" i="3"/>
  <c r="N561" i="3"/>
  <c r="AW561" i="3"/>
  <c r="AG561" i="3"/>
  <c r="Q561" i="3"/>
  <c r="AZ561" i="3"/>
  <c r="AJ561" i="3"/>
  <c r="T561" i="3"/>
  <c r="BE568" i="3"/>
  <c r="U568" i="3"/>
  <c r="BI568" i="3"/>
  <c r="BH568" i="3"/>
  <c r="AR568" i="3"/>
  <c r="AB568" i="3"/>
  <c r="BG568" i="3"/>
  <c r="AQ568" i="3"/>
  <c r="AA568" i="3"/>
  <c r="BF568" i="3"/>
  <c r="AP568" i="3"/>
  <c r="Z568" i="3"/>
  <c r="BL570" i="3"/>
  <c r="BD575" i="3"/>
  <c r="AJ575" i="3"/>
  <c r="P575" i="3"/>
  <c r="AU575" i="3"/>
  <c r="AE575" i="3"/>
  <c r="O575" i="3"/>
  <c r="AT575" i="3"/>
  <c r="AD575" i="3"/>
  <c r="N575" i="3"/>
  <c r="AW575" i="3"/>
  <c r="AG575" i="3"/>
  <c r="Q575" i="3"/>
  <c r="AJ577" i="3"/>
  <c r="BH577" i="3"/>
  <c r="AN577" i="3"/>
  <c r="AY577" i="3"/>
  <c r="AI577" i="3"/>
  <c r="S577" i="3"/>
  <c r="AX577" i="3"/>
  <c r="AH577" i="3"/>
  <c r="R577" i="3"/>
  <c r="BA577" i="3"/>
  <c r="AK577" i="3"/>
  <c r="U577" i="3"/>
  <c r="AJ584" i="3"/>
  <c r="P584" i="3"/>
  <c r="BD584" i="3"/>
  <c r="BC584" i="3"/>
  <c r="AM584" i="3"/>
  <c r="W584" i="3"/>
  <c r="BB584" i="3"/>
  <c r="AL584" i="3"/>
  <c r="V584" i="3"/>
  <c r="BE584" i="3"/>
  <c r="AO584" i="3"/>
  <c r="Y584" i="3"/>
  <c r="AZ591" i="3"/>
  <c r="AF591" i="3"/>
  <c r="AB591" i="3"/>
  <c r="AU591" i="3"/>
  <c r="AE591" i="3"/>
  <c r="O591" i="3"/>
  <c r="AT591" i="3"/>
  <c r="AD591" i="3"/>
  <c r="N591" i="3"/>
  <c r="AW591" i="3"/>
  <c r="AG591" i="3"/>
  <c r="Q591" i="3"/>
  <c r="AZ593" i="3"/>
  <c r="BH593" i="3"/>
  <c r="AN593" i="3"/>
  <c r="AY593" i="3"/>
  <c r="AI593" i="3"/>
  <c r="S593" i="3"/>
  <c r="AX593" i="3"/>
  <c r="AH593" i="3"/>
  <c r="R593" i="3"/>
  <c r="BA593" i="3"/>
  <c r="AK593" i="3"/>
  <c r="U593" i="3"/>
  <c r="BA600" i="3"/>
  <c r="Q600" i="3"/>
  <c r="M600" i="3"/>
  <c r="BH600" i="3"/>
  <c r="AR600" i="3"/>
  <c r="AB600" i="3"/>
  <c r="BG600" i="3"/>
  <c r="AQ600" i="3"/>
  <c r="AA600" i="3"/>
  <c r="BF600" i="3"/>
  <c r="AP600" i="3"/>
  <c r="Z600" i="3"/>
  <c r="T609" i="3"/>
  <c r="AF609" i="3"/>
  <c r="AB609" i="3"/>
  <c r="BG609" i="3"/>
  <c r="AQ609" i="3"/>
  <c r="AA609" i="3"/>
  <c r="BF609" i="3"/>
  <c r="AP609" i="3"/>
  <c r="Z609" i="3"/>
  <c r="BI609" i="3"/>
  <c r="AS609" i="3"/>
  <c r="AC609" i="3"/>
  <c r="M609" i="3"/>
  <c r="AX616" i="3"/>
  <c r="AD616" i="3"/>
  <c r="Z616" i="3"/>
  <c r="AW616" i="3"/>
  <c r="AG616" i="3"/>
  <c r="Q616" i="3"/>
  <c r="AZ616" i="3"/>
  <c r="AJ616" i="3"/>
  <c r="T616" i="3"/>
  <c r="AY616" i="3"/>
  <c r="AI616" i="3"/>
  <c r="S616" i="3"/>
  <c r="AU625" i="3"/>
  <c r="BC625" i="3"/>
  <c r="AI625" i="3"/>
  <c r="AX625" i="3"/>
  <c r="AH625" i="3"/>
  <c r="R625" i="3"/>
  <c r="BA625" i="3"/>
  <c r="AK625" i="3"/>
  <c r="U625" i="3"/>
  <c r="BD625" i="3"/>
  <c r="AN625" i="3"/>
  <c r="X625" i="3"/>
  <c r="AY637" i="3"/>
  <c r="AE637" i="3"/>
  <c r="AA637" i="3"/>
  <c r="BF637" i="3"/>
  <c r="AP637" i="3"/>
  <c r="Z637" i="3"/>
  <c r="BI637" i="3"/>
  <c r="AS637" i="3"/>
  <c r="AC637" i="3"/>
  <c r="M637" i="3"/>
  <c r="AV637" i="3"/>
  <c r="AF637" i="3"/>
  <c r="P637" i="3"/>
  <c r="AX639" i="3"/>
  <c r="AW639" i="3"/>
  <c r="Q639" i="3"/>
  <c r="AD639" i="3"/>
  <c r="BA639" i="3"/>
  <c r="U639" i="3"/>
  <c r="AZ639" i="3"/>
  <c r="AJ639" i="3"/>
  <c r="T639" i="3"/>
  <c r="AY639" i="3"/>
  <c r="AI639" i="3"/>
  <c r="S639" i="3"/>
  <c r="BI646" i="3"/>
  <c r="AO646" i="3"/>
  <c r="U646" i="3"/>
  <c r="BH646" i="3"/>
  <c r="AR646" i="3"/>
  <c r="AB646" i="3"/>
  <c r="BG646" i="3"/>
  <c r="AQ646" i="3"/>
  <c r="AA646" i="3"/>
  <c r="BF646" i="3"/>
  <c r="AP646" i="3"/>
  <c r="Z646" i="3"/>
  <c r="BN648" i="3"/>
  <c r="BK648" i="3"/>
  <c r="AT653" i="3"/>
  <c r="AP653" i="3"/>
  <c r="V653" i="3"/>
  <c r="AW653" i="3"/>
  <c r="AG653" i="3"/>
  <c r="Q653" i="3"/>
  <c r="AZ653" i="3"/>
  <c r="AJ653" i="3"/>
  <c r="T653" i="3"/>
  <c r="AY653" i="3"/>
  <c r="AI653" i="3"/>
  <c r="S653" i="3"/>
  <c r="N655" i="3"/>
  <c r="BB655" i="3"/>
  <c r="AH655" i="3"/>
  <c r="BA655" i="3"/>
  <c r="AK655" i="3"/>
  <c r="U655" i="3"/>
  <c r="BD655" i="3"/>
  <c r="AN655" i="3"/>
  <c r="X655" i="3"/>
  <c r="BC655" i="3"/>
  <c r="AM655" i="3"/>
  <c r="W655" i="3"/>
  <c r="AU662" i="3"/>
  <c r="AQ662" i="3"/>
  <c r="W662" i="3"/>
  <c r="BF662" i="3"/>
  <c r="AP662" i="3"/>
  <c r="Z662" i="3"/>
  <c r="BI662" i="3"/>
  <c r="AS662" i="3"/>
  <c r="AC662" i="3"/>
  <c r="M662" i="3"/>
  <c r="AV662" i="3"/>
  <c r="AF662" i="3"/>
  <c r="P662" i="3"/>
  <c r="U669" i="3"/>
  <c r="BI669" i="3"/>
  <c r="BE669" i="3"/>
  <c r="BD669" i="3"/>
  <c r="AN669" i="3"/>
  <c r="X669" i="3"/>
  <c r="BC669" i="3"/>
  <c r="AM669" i="3"/>
  <c r="W669" i="3"/>
  <c r="BB669" i="3"/>
  <c r="AL669" i="3"/>
  <c r="V669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Y678" i="3"/>
  <c r="AO678" i="3"/>
  <c r="BE678" i="3"/>
  <c r="M678" i="3"/>
  <c r="AC678" i="3"/>
  <c r="AS678" i="3"/>
  <c r="BI678" i="3"/>
  <c r="Q678" i="3"/>
  <c r="AG678" i="3"/>
  <c r="AW678" i="3"/>
  <c r="U678" i="3"/>
  <c r="AK678" i="3"/>
  <c r="BA678" i="3"/>
  <c r="BM688" i="3"/>
  <c r="O699" i="3"/>
  <c r="AE699" i="3"/>
  <c r="AU699" i="3"/>
  <c r="P699" i="3"/>
  <c r="AF699" i="3"/>
  <c r="AV699" i="3"/>
  <c r="M699" i="3"/>
  <c r="AC699" i="3"/>
  <c r="AS699" i="3"/>
  <c r="BI699" i="3"/>
  <c r="R699" i="3"/>
  <c r="AL699" i="3"/>
  <c r="BF699" i="3"/>
  <c r="S699" i="3"/>
  <c r="AI699" i="3"/>
  <c r="AY699" i="3"/>
  <c r="T699" i="3"/>
  <c r="AJ699" i="3"/>
  <c r="AZ699" i="3"/>
  <c r="Q699" i="3"/>
  <c r="AG699" i="3"/>
  <c r="AW699" i="3"/>
  <c r="N699" i="3"/>
  <c r="AH699" i="3"/>
  <c r="BB699" i="3"/>
  <c r="W699" i="3"/>
  <c r="AM699" i="3"/>
  <c r="BC699" i="3"/>
  <c r="X699" i="3"/>
  <c r="AN699" i="3"/>
  <c r="BD699" i="3"/>
  <c r="U699" i="3"/>
  <c r="AK699" i="3"/>
  <c r="BA699" i="3"/>
  <c r="AD699" i="3"/>
  <c r="AX699" i="3"/>
  <c r="Z699" i="3"/>
  <c r="AA699" i="3"/>
  <c r="AQ699" i="3"/>
  <c r="BG699" i="3"/>
  <c r="AB699" i="3"/>
  <c r="AR699" i="3"/>
  <c r="BH699" i="3"/>
  <c r="Y699" i="3"/>
  <c r="AO699" i="3"/>
  <c r="BE699" i="3"/>
  <c r="AT699" i="3"/>
  <c r="V699" i="3"/>
  <c r="AP699" i="3"/>
  <c r="BH717" i="3"/>
  <c r="AR717" i="3"/>
  <c r="AB717" i="3"/>
  <c r="BG717" i="3"/>
  <c r="AQ717" i="3"/>
  <c r="AA717" i="3"/>
  <c r="BF717" i="3"/>
  <c r="AP717" i="3"/>
  <c r="BG723" i="3"/>
  <c r="AQ723" i="3"/>
  <c r="AA723" i="3"/>
  <c r="BF723" i="3"/>
  <c r="AP723" i="3"/>
  <c r="Z723" i="3"/>
  <c r="BI723" i="3"/>
  <c r="AS723" i="3"/>
  <c r="AC723" i="3"/>
  <c r="M723" i="3"/>
  <c r="AE734" i="3"/>
  <c r="O734" i="3"/>
  <c r="W734" i="3"/>
  <c r="AU734" i="3"/>
  <c r="U709" i="3"/>
  <c r="AF721" i="3"/>
  <c r="AE727" i="3"/>
  <c r="AS728" i="3"/>
  <c r="AZ731" i="3"/>
  <c r="BE547" i="3"/>
  <c r="AO547" i="3"/>
  <c r="AN547" i="3"/>
  <c r="BI547" i="3"/>
  <c r="AC547" i="3"/>
  <c r="AZ547" i="3"/>
  <c r="T547" i="3"/>
  <c r="AU547" i="3"/>
  <c r="AE547" i="3"/>
  <c r="O547" i="3"/>
  <c r="AT547" i="3"/>
  <c r="AD547" i="3"/>
  <c r="N547" i="3"/>
  <c r="BK563" i="3"/>
  <c r="BN563" i="3"/>
  <c r="AQ565" i="3"/>
  <c r="S565" i="3"/>
  <c r="BB565" i="3"/>
  <c r="AL565" i="3"/>
  <c r="R565" i="3"/>
  <c r="AW565" i="3"/>
  <c r="AF565" i="3"/>
  <c r="BH565" i="3"/>
  <c r="AR565" i="3"/>
  <c r="Z565" i="3"/>
  <c r="AC565" i="3"/>
  <c r="M565" i="3"/>
  <c r="BL572" i="3"/>
  <c r="AD588" i="3"/>
  <c r="AP588" i="3"/>
  <c r="V588" i="3"/>
  <c r="BI588" i="3"/>
  <c r="AS588" i="3"/>
  <c r="AC588" i="3"/>
  <c r="M588" i="3"/>
  <c r="AV588" i="3"/>
  <c r="AF588" i="3"/>
  <c r="P588" i="3"/>
  <c r="AU588" i="3"/>
  <c r="AE588" i="3"/>
  <c r="O588" i="3"/>
  <c r="O597" i="3"/>
  <c r="AY597" i="3"/>
  <c r="BF597" i="3"/>
  <c r="AP597" i="3"/>
  <c r="BI597" i="3"/>
  <c r="AS597" i="3"/>
  <c r="S597" i="3"/>
  <c r="AV597" i="3"/>
  <c r="X597" i="3"/>
  <c r="AD597" i="3"/>
  <c r="N597" i="3"/>
  <c r="Y597" i="3"/>
  <c r="M604" i="3"/>
  <c r="BE604" i="3"/>
  <c r="AK604" i="3"/>
  <c r="Q604" i="3"/>
  <c r="AV604" i="3"/>
  <c r="AF604" i="3"/>
  <c r="P604" i="3"/>
  <c r="AU604" i="3"/>
  <c r="AE604" i="3"/>
  <c r="O604" i="3"/>
  <c r="AT604" i="3"/>
  <c r="AD604" i="3"/>
  <c r="N604" i="3"/>
  <c r="AU620" i="3"/>
  <c r="AK620" i="3"/>
  <c r="AQ620" i="3"/>
  <c r="AW620" i="3"/>
  <c r="BF620" i="3"/>
  <c r="AP620" i="3"/>
  <c r="Z620" i="3"/>
  <c r="AG620" i="3"/>
  <c r="Q620" i="3"/>
  <c r="AZ620" i="3"/>
  <c r="AJ620" i="3"/>
  <c r="T620" i="3"/>
  <c r="O641" i="3"/>
  <c r="AQ641" i="3"/>
  <c r="W641" i="3"/>
  <c r="BF641" i="3"/>
  <c r="AP641" i="3"/>
  <c r="Z641" i="3"/>
  <c r="BI641" i="3"/>
  <c r="AS641" i="3"/>
  <c r="AC641" i="3"/>
  <c r="M641" i="3"/>
  <c r="AV641" i="3"/>
  <c r="AF641" i="3"/>
  <c r="P641" i="3"/>
  <c r="BJ643" i="3"/>
  <c r="BM643" i="3"/>
  <c r="BK650" i="3"/>
  <c r="BN650" i="3"/>
  <c r="BL650" i="3"/>
  <c r="BN652" i="3"/>
  <c r="BL652" i="3"/>
  <c r="AP657" i="3"/>
  <c r="BD657" i="3"/>
  <c r="X657" i="3"/>
  <c r="AL657" i="3"/>
  <c r="BH657" i="3"/>
  <c r="AB657" i="3"/>
  <c r="AY657" i="3"/>
  <c r="AI657" i="3"/>
  <c r="S657" i="3"/>
  <c r="BA657" i="3"/>
  <c r="AK657" i="3"/>
  <c r="U657" i="3"/>
  <c r="S661" i="3"/>
  <c r="AI661" i="3"/>
  <c r="AY661" i="3"/>
  <c r="T661" i="3"/>
  <c r="AJ661" i="3"/>
  <c r="AZ661" i="3"/>
  <c r="Q661" i="3"/>
  <c r="AG661" i="3"/>
  <c r="AW661" i="3"/>
  <c r="V661" i="3"/>
  <c r="AP661" i="3"/>
  <c r="AT661" i="3"/>
  <c r="W661" i="3"/>
  <c r="AM661" i="3"/>
  <c r="BC661" i="3"/>
  <c r="X661" i="3"/>
  <c r="AN661" i="3"/>
  <c r="BD661" i="3"/>
  <c r="U661" i="3"/>
  <c r="AK661" i="3"/>
  <c r="BA661" i="3"/>
  <c r="AL661" i="3"/>
  <c r="BF661" i="3"/>
  <c r="R661" i="3"/>
  <c r="AA661" i="3"/>
  <c r="AQ661" i="3"/>
  <c r="BG661" i="3"/>
  <c r="AB661" i="3"/>
  <c r="AR661" i="3"/>
  <c r="BH661" i="3"/>
  <c r="Y661" i="3"/>
  <c r="AO661" i="3"/>
  <c r="BE661" i="3"/>
  <c r="BB661" i="3"/>
  <c r="N661" i="3"/>
  <c r="AH661" i="3"/>
  <c r="O661" i="3"/>
  <c r="AE661" i="3"/>
  <c r="AU661" i="3"/>
  <c r="P661" i="3"/>
  <c r="AF661" i="3"/>
  <c r="AV661" i="3"/>
  <c r="M661" i="3"/>
  <c r="AC661" i="3"/>
  <c r="AS661" i="3"/>
  <c r="BI661" i="3"/>
  <c r="Z661" i="3"/>
  <c r="AD661" i="3"/>
  <c r="AX661" i="3"/>
  <c r="BG690" i="3"/>
  <c r="AX690" i="3"/>
  <c r="R690" i="3"/>
  <c r="AK690" i="3"/>
  <c r="BD690" i="3"/>
  <c r="AB693" i="3"/>
  <c r="BC693" i="3"/>
  <c r="W693" i="3"/>
  <c r="AL693" i="3"/>
  <c r="BE693" i="3"/>
  <c r="Y693" i="3"/>
  <c r="AK700" i="3"/>
  <c r="M700" i="3"/>
  <c r="AF700" i="3"/>
  <c r="AU700" i="3"/>
  <c r="O700" i="3"/>
  <c r="AD700" i="3"/>
  <c r="AK703" i="3"/>
  <c r="AW703" i="3"/>
  <c r="BH703" i="3"/>
  <c r="AB703" i="3"/>
  <c r="S703" i="3"/>
  <c r="AU706" i="3"/>
  <c r="AK706" i="3"/>
  <c r="AA706" i="3"/>
  <c r="AJ706" i="3"/>
  <c r="AP706" i="3"/>
  <c r="AB709" i="3"/>
  <c r="BF709" i="3"/>
  <c r="AX721" i="3"/>
  <c r="L491" i="3"/>
  <c r="L429" i="3"/>
  <c r="L413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P607" i="3"/>
  <c r="AF607" i="3"/>
  <c r="AV607" i="3"/>
  <c r="T607" i="3"/>
  <c r="AJ607" i="3"/>
  <c r="AZ607" i="3"/>
  <c r="X607" i="3"/>
  <c r="AN607" i="3"/>
  <c r="BD607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M623" i="3"/>
  <c r="AC623" i="3"/>
  <c r="AS623" i="3"/>
  <c r="BI623" i="3"/>
  <c r="Q623" i="3"/>
  <c r="AG623" i="3"/>
  <c r="AW623" i="3"/>
  <c r="U623" i="3"/>
  <c r="AK623" i="3"/>
  <c r="BA623" i="3"/>
  <c r="Y623" i="3"/>
  <c r="AO623" i="3"/>
  <c r="BE623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AC606" i="3"/>
  <c r="AS606" i="3"/>
  <c r="BI606" i="3"/>
  <c r="Q606" i="3"/>
  <c r="AG606" i="3"/>
  <c r="AW606" i="3"/>
  <c r="U606" i="3"/>
  <c r="AK606" i="3"/>
  <c r="BA606" i="3"/>
  <c r="BE606" i="3"/>
  <c r="Y606" i="3"/>
  <c r="AO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R622" i="3"/>
  <c r="AH622" i="3"/>
  <c r="AX622" i="3"/>
  <c r="V622" i="3"/>
  <c r="AL622" i="3"/>
  <c r="BB622" i="3"/>
  <c r="Z622" i="3"/>
  <c r="AP622" i="3"/>
  <c r="BF622" i="3"/>
  <c r="N622" i="3"/>
  <c r="AD622" i="3"/>
  <c r="AT622" i="3"/>
  <c r="N592" i="3"/>
  <c r="AD592" i="3"/>
  <c r="AT592" i="3"/>
  <c r="O592" i="3"/>
  <c r="AE592" i="3"/>
  <c r="AU592" i="3"/>
  <c r="P592" i="3"/>
  <c r="AF592" i="3"/>
  <c r="AV592" i="3"/>
  <c r="Y592" i="3"/>
  <c r="AC592" i="3"/>
  <c r="AG592" i="3"/>
  <c r="U592" i="3"/>
  <c r="R592" i="3"/>
  <c r="AH592" i="3"/>
  <c r="AX592" i="3"/>
  <c r="S592" i="3"/>
  <c r="AI592" i="3"/>
  <c r="AY592" i="3"/>
  <c r="T592" i="3"/>
  <c r="AJ592" i="3"/>
  <c r="AZ592" i="3"/>
  <c r="AO592" i="3"/>
  <c r="AS592" i="3"/>
  <c r="AW592" i="3"/>
  <c r="V592" i="3"/>
  <c r="AL592" i="3"/>
  <c r="BB592" i="3"/>
  <c r="W592" i="3"/>
  <c r="AM592" i="3"/>
  <c r="BC592" i="3"/>
  <c r="X592" i="3"/>
  <c r="AN592" i="3"/>
  <c r="BD592" i="3"/>
  <c r="BE592" i="3"/>
  <c r="BI592" i="3"/>
  <c r="AK592" i="3"/>
  <c r="Z592" i="3"/>
  <c r="AP592" i="3"/>
  <c r="BF592" i="3"/>
  <c r="AA592" i="3"/>
  <c r="AQ592" i="3"/>
  <c r="BG592" i="3"/>
  <c r="AB592" i="3"/>
  <c r="AR592" i="3"/>
  <c r="BH592" i="3"/>
  <c r="M592" i="3"/>
  <c r="Q592" i="3"/>
  <c r="BA592" i="3"/>
  <c r="S608" i="3"/>
  <c r="AI608" i="3"/>
  <c r="AY608" i="3"/>
  <c r="T608" i="3"/>
  <c r="AJ608" i="3"/>
  <c r="AZ608" i="3"/>
  <c r="Q608" i="3"/>
  <c r="AG608" i="3"/>
  <c r="AW608" i="3"/>
  <c r="Z608" i="3"/>
  <c r="AD608" i="3"/>
  <c r="AX608" i="3"/>
  <c r="W608" i="3"/>
  <c r="AM608" i="3"/>
  <c r="BC608" i="3"/>
  <c r="X608" i="3"/>
  <c r="AN608" i="3"/>
  <c r="BD608" i="3"/>
  <c r="U608" i="3"/>
  <c r="AK608" i="3"/>
  <c r="BA608" i="3"/>
  <c r="AP608" i="3"/>
  <c r="AT608" i="3"/>
  <c r="V608" i="3"/>
  <c r="AA608" i="3"/>
  <c r="AQ608" i="3"/>
  <c r="BG608" i="3"/>
  <c r="AB608" i="3"/>
  <c r="AR608" i="3"/>
  <c r="BH608" i="3"/>
  <c r="Y608" i="3"/>
  <c r="AO608" i="3"/>
  <c r="BE608" i="3"/>
  <c r="BF608" i="3"/>
  <c r="R608" i="3"/>
  <c r="AL608" i="3"/>
  <c r="O608" i="3"/>
  <c r="AE608" i="3"/>
  <c r="AU608" i="3"/>
  <c r="P608" i="3"/>
  <c r="AF608" i="3"/>
  <c r="AV608" i="3"/>
  <c r="M608" i="3"/>
  <c r="AC608" i="3"/>
  <c r="AS608" i="3"/>
  <c r="BI608" i="3"/>
  <c r="N608" i="3"/>
  <c r="AH608" i="3"/>
  <c r="BB608" i="3"/>
  <c r="M624" i="3"/>
  <c r="AC624" i="3"/>
  <c r="AS624" i="3"/>
  <c r="BI624" i="3"/>
  <c r="Z624" i="3"/>
  <c r="AP624" i="3"/>
  <c r="BF624" i="3"/>
  <c r="AA624" i="3"/>
  <c r="AQ624" i="3"/>
  <c r="BG624" i="3"/>
  <c r="AB624" i="3"/>
  <c r="AF624" i="3"/>
  <c r="T624" i="3"/>
  <c r="Q624" i="3"/>
  <c r="AG624" i="3"/>
  <c r="AW624" i="3"/>
  <c r="N624" i="3"/>
  <c r="AD624" i="3"/>
  <c r="AT624" i="3"/>
  <c r="O624" i="3"/>
  <c r="AE624" i="3"/>
  <c r="AU624" i="3"/>
  <c r="X624" i="3"/>
  <c r="AR624" i="3"/>
  <c r="AV624" i="3"/>
  <c r="U624" i="3"/>
  <c r="AK624" i="3"/>
  <c r="BA624" i="3"/>
  <c r="R624" i="3"/>
  <c r="AH624" i="3"/>
  <c r="AX624" i="3"/>
  <c r="S624" i="3"/>
  <c r="AI624" i="3"/>
  <c r="AY624" i="3"/>
  <c r="AN624" i="3"/>
  <c r="BH624" i="3"/>
  <c r="AJ624" i="3"/>
  <c r="Y624" i="3"/>
  <c r="AO624" i="3"/>
  <c r="BE624" i="3"/>
  <c r="V624" i="3"/>
  <c r="AL624" i="3"/>
  <c r="BB624" i="3"/>
  <c r="W624" i="3"/>
  <c r="AM624" i="3"/>
  <c r="BC624" i="3"/>
  <c r="BD624" i="3"/>
  <c r="P624" i="3"/>
  <c r="AZ624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O605" i="3"/>
  <c r="AE605" i="3"/>
  <c r="AU605" i="3"/>
  <c r="S605" i="3"/>
  <c r="AI605" i="3"/>
  <c r="AY605" i="3"/>
  <c r="W605" i="3"/>
  <c r="AM605" i="3"/>
  <c r="BC605" i="3"/>
  <c r="AQ605" i="3"/>
  <c r="BG605" i="3"/>
  <c r="AA605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AE683" i="3"/>
  <c r="AU683" i="3"/>
  <c r="S683" i="3"/>
  <c r="AI683" i="3"/>
  <c r="AY683" i="3"/>
  <c r="W683" i="3"/>
  <c r="AM683" i="3"/>
  <c r="BC683" i="3"/>
  <c r="AA683" i="3"/>
  <c r="AQ683" i="3"/>
  <c r="BG683" i="3"/>
  <c r="S670" i="3"/>
  <c r="AI670" i="3"/>
  <c r="AY670" i="3"/>
  <c r="T670" i="3"/>
  <c r="AJ670" i="3"/>
  <c r="AZ670" i="3"/>
  <c r="Q670" i="3"/>
  <c r="AG670" i="3"/>
  <c r="AW670" i="3"/>
  <c r="V670" i="3"/>
  <c r="AP670" i="3"/>
  <c r="AT670" i="3"/>
  <c r="W670" i="3"/>
  <c r="AM670" i="3"/>
  <c r="BC670" i="3"/>
  <c r="X670" i="3"/>
  <c r="AN670" i="3"/>
  <c r="BD670" i="3"/>
  <c r="U670" i="3"/>
  <c r="AK670" i="3"/>
  <c r="BA670" i="3"/>
  <c r="AL670" i="3"/>
  <c r="BF670" i="3"/>
  <c r="R670" i="3"/>
  <c r="AA670" i="3"/>
  <c r="AQ670" i="3"/>
  <c r="BG670" i="3"/>
  <c r="AB670" i="3"/>
  <c r="AR670" i="3"/>
  <c r="BH670" i="3"/>
  <c r="Y670" i="3"/>
  <c r="AO670" i="3"/>
  <c r="BE670" i="3"/>
  <c r="BB670" i="3"/>
  <c r="N670" i="3"/>
  <c r="AH670" i="3"/>
  <c r="O670" i="3"/>
  <c r="AE670" i="3"/>
  <c r="AU670" i="3"/>
  <c r="P670" i="3"/>
  <c r="AF670" i="3"/>
  <c r="AV670" i="3"/>
  <c r="M670" i="3"/>
  <c r="AC670" i="3"/>
  <c r="AS670" i="3"/>
  <c r="BI670" i="3"/>
  <c r="Z670" i="3"/>
  <c r="AD670" i="3"/>
  <c r="AX670" i="3"/>
  <c r="AC717" i="3"/>
  <c r="Y717" i="3"/>
  <c r="M717" i="3"/>
  <c r="BI717" i="3"/>
  <c r="AS717" i="3"/>
  <c r="Q733" i="3"/>
  <c r="AW733" i="3"/>
  <c r="Y733" i="3"/>
  <c r="AG733" i="3"/>
  <c r="T732" i="3"/>
  <c r="AJ732" i="3"/>
  <c r="AZ732" i="3"/>
  <c r="Q732" i="3"/>
  <c r="AG732" i="3"/>
  <c r="AW732" i="3"/>
  <c r="N732" i="3"/>
  <c r="AD732" i="3"/>
  <c r="AT732" i="3"/>
  <c r="W732" i="3"/>
  <c r="AQ732" i="3"/>
  <c r="AU732" i="3"/>
  <c r="X732" i="3"/>
  <c r="AN732" i="3"/>
  <c r="BD732" i="3"/>
  <c r="U732" i="3"/>
  <c r="AK732" i="3"/>
  <c r="BA732" i="3"/>
  <c r="R732" i="3"/>
  <c r="AH732" i="3"/>
  <c r="AX732" i="3"/>
  <c r="AM732" i="3"/>
  <c r="BG732" i="3"/>
  <c r="S732" i="3"/>
  <c r="AB732" i="3"/>
  <c r="AR732" i="3"/>
  <c r="BH732" i="3"/>
  <c r="Y732" i="3"/>
  <c r="AO732" i="3"/>
  <c r="BE732" i="3"/>
  <c r="V732" i="3"/>
  <c r="AL732" i="3"/>
  <c r="BB732" i="3"/>
  <c r="BC732" i="3"/>
  <c r="O732" i="3"/>
  <c r="AI732" i="3"/>
  <c r="P732" i="3"/>
  <c r="AF732" i="3"/>
  <c r="AV732" i="3"/>
  <c r="M732" i="3"/>
  <c r="AC732" i="3"/>
  <c r="AS732" i="3"/>
  <c r="BI732" i="3"/>
  <c r="Z732" i="3"/>
  <c r="AP732" i="3"/>
  <c r="BF732" i="3"/>
  <c r="AA732" i="3"/>
  <c r="AE732" i="3"/>
  <c r="AY732" i="3"/>
  <c r="O715" i="3"/>
  <c r="AE715" i="3"/>
  <c r="AU715" i="3"/>
  <c r="P715" i="3"/>
  <c r="AF715" i="3"/>
  <c r="AV715" i="3"/>
  <c r="M715" i="3"/>
  <c r="AC715" i="3"/>
  <c r="AS715" i="3"/>
  <c r="BI715" i="3"/>
  <c r="R715" i="3"/>
  <c r="S715" i="3"/>
  <c r="AI715" i="3"/>
  <c r="AY715" i="3"/>
  <c r="T715" i="3"/>
  <c r="AJ715" i="3"/>
  <c r="AZ715" i="3"/>
  <c r="Q715" i="3"/>
  <c r="AG715" i="3"/>
  <c r="AW715" i="3"/>
  <c r="W715" i="3"/>
  <c r="AM715" i="3"/>
  <c r="BC715" i="3"/>
  <c r="X715" i="3"/>
  <c r="AN715" i="3"/>
  <c r="BD715" i="3"/>
  <c r="U715" i="3"/>
  <c r="AK715" i="3"/>
  <c r="BA715" i="3"/>
  <c r="AX715" i="3"/>
  <c r="AA715" i="3"/>
  <c r="AQ715" i="3"/>
  <c r="BG715" i="3"/>
  <c r="AB715" i="3"/>
  <c r="AR715" i="3"/>
  <c r="BH715" i="3"/>
  <c r="Y715" i="3"/>
  <c r="AO715" i="3"/>
  <c r="BE715" i="3"/>
  <c r="AH715" i="3"/>
  <c r="V715" i="3"/>
  <c r="AG717" i="3"/>
  <c r="AJ723" i="3"/>
  <c r="BC727" i="3"/>
  <c r="AB731" i="3"/>
  <c r="AK733" i="3"/>
  <c r="M571" i="3"/>
  <c r="Q571" i="3"/>
  <c r="U571" i="3"/>
  <c r="Y571" i="3"/>
  <c r="AC571" i="3"/>
  <c r="AG571" i="3"/>
  <c r="AK571" i="3"/>
  <c r="AO571" i="3"/>
  <c r="AS571" i="3"/>
  <c r="AW571" i="3"/>
  <c r="BA571" i="3"/>
  <c r="BE571" i="3"/>
  <c r="BI571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X571" i="3"/>
  <c r="AN571" i="3"/>
  <c r="BD571" i="3"/>
  <c r="AB571" i="3"/>
  <c r="AR571" i="3"/>
  <c r="BH571" i="3"/>
  <c r="P571" i="3"/>
  <c r="AF571" i="3"/>
  <c r="AV571" i="3"/>
  <c r="T571" i="3"/>
  <c r="AJ571" i="3"/>
  <c r="AZ571" i="3"/>
  <c r="N580" i="3"/>
  <c r="R580" i="3"/>
  <c r="V580" i="3"/>
  <c r="Z580" i="3"/>
  <c r="AD580" i="3"/>
  <c r="AH580" i="3"/>
  <c r="AL580" i="3"/>
  <c r="AP580" i="3"/>
  <c r="AT580" i="3"/>
  <c r="AX580" i="3"/>
  <c r="BB580" i="3"/>
  <c r="BF580" i="3"/>
  <c r="O580" i="3"/>
  <c r="S580" i="3"/>
  <c r="W580" i="3"/>
  <c r="AA580" i="3"/>
  <c r="AE580" i="3"/>
  <c r="AI580" i="3"/>
  <c r="AM580" i="3"/>
  <c r="AQ580" i="3"/>
  <c r="AU580" i="3"/>
  <c r="AY580" i="3"/>
  <c r="BC580" i="3"/>
  <c r="BG580" i="3"/>
  <c r="P580" i="3"/>
  <c r="T580" i="3"/>
  <c r="X580" i="3"/>
  <c r="AB580" i="3"/>
  <c r="AF580" i="3"/>
  <c r="AJ580" i="3"/>
  <c r="AN580" i="3"/>
  <c r="AR580" i="3"/>
  <c r="AV580" i="3"/>
  <c r="AZ580" i="3"/>
  <c r="BD580" i="3"/>
  <c r="BH580" i="3"/>
  <c r="Q580" i="3"/>
  <c r="AG580" i="3"/>
  <c r="AW580" i="3"/>
  <c r="U580" i="3"/>
  <c r="AK580" i="3"/>
  <c r="BA580" i="3"/>
  <c r="Y580" i="3"/>
  <c r="AO580" i="3"/>
  <c r="BE580" i="3"/>
  <c r="M580" i="3"/>
  <c r="AC580" i="3"/>
  <c r="AS580" i="3"/>
  <c r="BI580" i="3"/>
  <c r="M589" i="3"/>
  <c r="Q589" i="3"/>
  <c r="U589" i="3"/>
  <c r="Y589" i="3"/>
  <c r="AC589" i="3"/>
  <c r="AG589" i="3"/>
  <c r="AK589" i="3"/>
  <c r="AO589" i="3"/>
  <c r="AS589" i="3"/>
  <c r="AW589" i="3"/>
  <c r="BA589" i="3"/>
  <c r="BE589" i="3"/>
  <c r="BI589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P589" i="3"/>
  <c r="AF589" i="3"/>
  <c r="AV589" i="3"/>
  <c r="T589" i="3"/>
  <c r="AJ589" i="3"/>
  <c r="AZ589" i="3"/>
  <c r="X589" i="3"/>
  <c r="AN589" i="3"/>
  <c r="BD589" i="3"/>
  <c r="BH589" i="3"/>
  <c r="AB589" i="3"/>
  <c r="AR58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AE633" i="3"/>
  <c r="AU633" i="3"/>
  <c r="S633" i="3"/>
  <c r="AI633" i="3"/>
  <c r="AY633" i="3"/>
  <c r="W633" i="3"/>
  <c r="AM633" i="3"/>
  <c r="BC633" i="3"/>
  <c r="AA633" i="3"/>
  <c r="AQ633" i="3"/>
  <c r="BG633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AF642" i="3"/>
  <c r="AV642" i="3"/>
  <c r="T642" i="3"/>
  <c r="AJ642" i="3"/>
  <c r="AZ642" i="3"/>
  <c r="X642" i="3"/>
  <c r="AN642" i="3"/>
  <c r="BD642" i="3"/>
  <c r="AR642" i="3"/>
  <c r="BH642" i="3"/>
  <c r="AB642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AF665" i="3"/>
  <c r="AV665" i="3"/>
  <c r="T665" i="3"/>
  <c r="AJ665" i="3"/>
  <c r="AZ665" i="3"/>
  <c r="X665" i="3"/>
  <c r="AN665" i="3"/>
  <c r="BD665" i="3"/>
  <c r="AB665" i="3"/>
  <c r="AR665" i="3"/>
  <c r="BH665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AE674" i="3"/>
  <c r="AU674" i="3"/>
  <c r="S674" i="3"/>
  <c r="AI674" i="3"/>
  <c r="AY674" i="3"/>
  <c r="W674" i="3"/>
  <c r="AM674" i="3"/>
  <c r="BC674" i="3"/>
  <c r="AA674" i="3"/>
  <c r="AQ674" i="3"/>
  <c r="BG674" i="3"/>
  <c r="AB690" i="3"/>
  <c r="AR690" i="3"/>
  <c r="BH690" i="3"/>
  <c r="Y690" i="3"/>
  <c r="AO690" i="3"/>
  <c r="BE690" i="3"/>
  <c r="V690" i="3"/>
  <c r="AL690" i="3"/>
  <c r="BB690" i="3"/>
  <c r="BC690" i="3"/>
  <c r="O690" i="3"/>
  <c r="AI690" i="3"/>
  <c r="P690" i="3"/>
  <c r="AF690" i="3"/>
  <c r="AV690" i="3"/>
  <c r="M690" i="3"/>
  <c r="AC690" i="3"/>
  <c r="AS690" i="3"/>
  <c r="BI690" i="3"/>
  <c r="Z690" i="3"/>
  <c r="AP690" i="3"/>
  <c r="BF690" i="3"/>
  <c r="AA690" i="3"/>
  <c r="AE690" i="3"/>
  <c r="AY690" i="3"/>
  <c r="V703" i="3"/>
  <c r="AL703" i="3"/>
  <c r="BB703" i="3"/>
  <c r="W703" i="3"/>
  <c r="P703" i="3"/>
  <c r="AF703" i="3"/>
  <c r="AV703" i="3"/>
  <c r="Y703" i="3"/>
  <c r="M703" i="3"/>
  <c r="BE703" i="3"/>
  <c r="AY703" i="3"/>
  <c r="AS703" i="3"/>
  <c r="Z703" i="3"/>
  <c r="AP703" i="3"/>
  <c r="BF703" i="3"/>
  <c r="AA703" i="3"/>
  <c r="T703" i="3"/>
  <c r="AJ703" i="3"/>
  <c r="AZ703" i="3"/>
  <c r="AM703" i="3"/>
  <c r="AC703" i="3"/>
  <c r="Q703" i="3"/>
  <c r="BG703" i="3"/>
  <c r="BA703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AC719" i="3"/>
  <c r="AS719" i="3"/>
  <c r="BI719" i="3"/>
  <c r="Q719" i="3"/>
  <c r="AG719" i="3"/>
  <c r="AW719" i="3"/>
  <c r="U719" i="3"/>
  <c r="AK719" i="3"/>
  <c r="BA719" i="3"/>
  <c r="Y719" i="3"/>
  <c r="AO719" i="3"/>
  <c r="BE719" i="3"/>
  <c r="N735" i="3"/>
  <c r="R735" i="3"/>
  <c r="V735" i="3"/>
  <c r="Z735" i="3"/>
  <c r="AD735" i="3"/>
  <c r="AH735" i="3"/>
  <c r="AL735" i="3"/>
  <c r="AP735" i="3"/>
  <c r="AT735" i="3"/>
  <c r="AX735" i="3"/>
  <c r="BB735" i="3"/>
  <c r="BF735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AG735" i="3"/>
  <c r="AW735" i="3"/>
  <c r="U735" i="3"/>
  <c r="AK735" i="3"/>
  <c r="BA735" i="3"/>
  <c r="Y735" i="3"/>
  <c r="AO735" i="3"/>
  <c r="BE735" i="3"/>
  <c r="M735" i="3"/>
  <c r="AC735" i="3"/>
  <c r="AS735" i="3"/>
  <c r="BI735" i="3"/>
  <c r="AZ733" i="3"/>
  <c r="AJ733" i="3"/>
  <c r="T733" i="3"/>
  <c r="AY733" i="3"/>
  <c r="AI733" i="3"/>
  <c r="S733" i="3"/>
  <c r="AX733" i="3"/>
  <c r="AH733" i="3"/>
  <c r="R733" i="3"/>
  <c r="BE706" i="3"/>
  <c r="Q709" i="3"/>
  <c r="BF715" i="3"/>
  <c r="AR721" i="3"/>
  <c r="AA727" i="3"/>
  <c r="AO728" i="3"/>
  <c r="BA552" i="3"/>
  <c r="AQ552" i="3"/>
  <c r="AZ552" i="3"/>
  <c r="AE552" i="3"/>
  <c r="BH552" i="3"/>
  <c r="AN552" i="3"/>
  <c r="S552" i="3"/>
  <c r="AW552" i="3"/>
  <c r="AB552" i="3"/>
  <c r="AX552" i="3"/>
  <c r="AH552" i="3"/>
  <c r="R552" i="3"/>
  <c r="BG559" i="3"/>
  <c r="AV559" i="3"/>
  <c r="AS559" i="3"/>
  <c r="M559" i="3"/>
  <c r="AR559" i="3"/>
  <c r="BH559" i="3"/>
  <c r="AG559" i="3"/>
  <c r="AY559" i="3"/>
  <c r="AI559" i="3"/>
  <c r="S559" i="3"/>
  <c r="AP559" i="3"/>
  <c r="Z559" i="3"/>
  <c r="AQ561" i="3"/>
  <c r="AM561" i="3"/>
  <c r="S561" i="3"/>
  <c r="BF561" i="3"/>
  <c r="AP561" i="3"/>
  <c r="Z561" i="3"/>
  <c r="BI561" i="3"/>
  <c r="AS561" i="3"/>
  <c r="AC561" i="3"/>
  <c r="M561" i="3"/>
  <c r="AV561" i="3"/>
  <c r="AF561" i="3"/>
  <c r="P561" i="3"/>
  <c r="AO568" i="3"/>
  <c r="AW568" i="3"/>
  <c r="AS568" i="3"/>
  <c r="BD568" i="3"/>
  <c r="AN568" i="3"/>
  <c r="X568" i="3"/>
  <c r="BC568" i="3"/>
  <c r="AM568" i="3"/>
  <c r="W568" i="3"/>
  <c r="BB568" i="3"/>
  <c r="AL568" i="3"/>
  <c r="V568" i="3"/>
  <c r="BH575" i="3"/>
  <c r="AN575" i="3"/>
  <c r="T575" i="3"/>
  <c r="BG575" i="3"/>
  <c r="AQ575" i="3"/>
  <c r="AA575" i="3"/>
  <c r="BF575" i="3"/>
  <c r="AP575" i="3"/>
  <c r="Z575" i="3"/>
  <c r="BI575" i="3"/>
  <c r="AS575" i="3"/>
  <c r="AC575" i="3"/>
  <c r="M575" i="3"/>
  <c r="AV577" i="3"/>
  <c r="AR577" i="3"/>
  <c r="X577" i="3"/>
  <c r="AU577" i="3"/>
  <c r="AE577" i="3"/>
  <c r="O577" i="3"/>
  <c r="AT577" i="3"/>
  <c r="AD577" i="3"/>
  <c r="N577" i="3"/>
  <c r="AW577" i="3"/>
  <c r="AG577" i="3"/>
  <c r="Q577" i="3"/>
  <c r="T584" i="3"/>
  <c r="BH584" i="3"/>
  <c r="AN584" i="3"/>
  <c r="AY584" i="3"/>
  <c r="AI584" i="3"/>
  <c r="S584" i="3"/>
  <c r="AX584" i="3"/>
  <c r="AH584" i="3"/>
  <c r="R584" i="3"/>
  <c r="BA584" i="3"/>
  <c r="AK584" i="3"/>
  <c r="U584" i="3"/>
  <c r="BD591" i="3"/>
  <c r="AJ591" i="3"/>
  <c r="P591" i="3"/>
  <c r="BG591" i="3"/>
  <c r="AQ591" i="3"/>
  <c r="AA591" i="3"/>
  <c r="BF591" i="3"/>
  <c r="AP591" i="3"/>
  <c r="Z591" i="3"/>
  <c r="BI591" i="3"/>
  <c r="AS591" i="3"/>
  <c r="AC591" i="3"/>
  <c r="M591" i="3"/>
  <c r="AV593" i="3"/>
  <c r="AR593" i="3"/>
  <c r="X593" i="3"/>
  <c r="AU593" i="3"/>
  <c r="AE593" i="3"/>
  <c r="O593" i="3"/>
  <c r="AT593" i="3"/>
  <c r="AD593" i="3"/>
  <c r="N593" i="3"/>
  <c r="AW593" i="3"/>
  <c r="AG593" i="3"/>
  <c r="Q593" i="3"/>
  <c r="AK600" i="3"/>
  <c r="BI600" i="3"/>
  <c r="BE600" i="3"/>
  <c r="BD600" i="3"/>
  <c r="AN600" i="3"/>
  <c r="X600" i="3"/>
  <c r="BC600" i="3"/>
  <c r="AM600" i="3"/>
  <c r="W600" i="3"/>
  <c r="BB600" i="3"/>
  <c r="AL600" i="3"/>
  <c r="V600" i="3"/>
  <c r="AZ609" i="3"/>
  <c r="P609" i="3"/>
  <c r="BD609" i="3"/>
  <c r="BC609" i="3"/>
  <c r="AM609" i="3"/>
  <c r="W609" i="3"/>
  <c r="BB609" i="3"/>
  <c r="AL609" i="3"/>
  <c r="V609" i="3"/>
  <c r="BE609" i="3"/>
  <c r="AO609" i="3"/>
  <c r="Y609" i="3"/>
  <c r="BB616" i="3"/>
  <c r="AH616" i="3"/>
  <c r="N616" i="3"/>
  <c r="BI616" i="3"/>
  <c r="AS616" i="3"/>
  <c r="AC616" i="3"/>
  <c r="M616" i="3"/>
  <c r="AV616" i="3"/>
  <c r="AF616" i="3"/>
  <c r="P616" i="3"/>
  <c r="AU616" i="3"/>
  <c r="AE616" i="3"/>
  <c r="O616" i="3"/>
  <c r="BG625" i="3"/>
  <c r="AM625" i="3"/>
  <c r="S625" i="3"/>
  <c r="AT625" i="3"/>
  <c r="AD625" i="3"/>
  <c r="N625" i="3"/>
  <c r="AW625" i="3"/>
  <c r="AG625" i="3"/>
  <c r="Q625" i="3"/>
  <c r="AZ625" i="3"/>
  <c r="AJ625" i="3"/>
  <c r="T625" i="3"/>
  <c r="AI637" i="3"/>
  <c r="O637" i="3"/>
  <c r="BC637" i="3"/>
  <c r="BB637" i="3"/>
  <c r="AL637" i="3"/>
  <c r="V637" i="3"/>
  <c r="BE637" i="3"/>
  <c r="AO637" i="3"/>
  <c r="Y637" i="3"/>
  <c r="BH637" i="3"/>
  <c r="AR637" i="3"/>
  <c r="AB637" i="3"/>
  <c r="AH639" i="3"/>
  <c r="R639" i="3"/>
  <c r="AO639" i="3"/>
  <c r="BB639" i="3"/>
  <c r="V639" i="3"/>
  <c r="AS639" i="3"/>
  <c r="M639" i="3"/>
  <c r="AV639" i="3"/>
  <c r="AF639" i="3"/>
  <c r="P639" i="3"/>
  <c r="AU639" i="3"/>
  <c r="AE639" i="3"/>
  <c r="O639" i="3"/>
  <c r="AS646" i="3"/>
  <c r="Y646" i="3"/>
  <c r="AW646" i="3"/>
  <c r="BD646" i="3"/>
  <c r="AN646" i="3"/>
  <c r="X646" i="3"/>
  <c r="BC646" i="3"/>
  <c r="AM646" i="3"/>
  <c r="W646" i="3"/>
  <c r="BB646" i="3"/>
  <c r="AL646" i="3"/>
  <c r="V646" i="3"/>
  <c r="AH653" i="3"/>
  <c r="AD653" i="3"/>
  <c r="Z653" i="3"/>
  <c r="BI653" i="3"/>
  <c r="AS653" i="3"/>
  <c r="AC653" i="3"/>
  <c r="M653" i="3"/>
  <c r="AV653" i="3"/>
  <c r="AF653" i="3"/>
  <c r="P653" i="3"/>
  <c r="AU653" i="3"/>
  <c r="AE653" i="3"/>
  <c r="O653" i="3"/>
  <c r="BF655" i="3"/>
  <c r="AL655" i="3"/>
  <c r="R655" i="3"/>
  <c r="AW655" i="3"/>
  <c r="AG655" i="3"/>
  <c r="Q655" i="3"/>
  <c r="AZ655" i="3"/>
  <c r="AJ655" i="3"/>
  <c r="T655" i="3"/>
  <c r="AY655" i="3"/>
  <c r="AI655" i="3"/>
  <c r="S655" i="3"/>
  <c r="AE662" i="3"/>
  <c r="AA662" i="3"/>
  <c r="AY662" i="3"/>
  <c r="BB662" i="3"/>
  <c r="AL662" i="3"/>
  <c r="V662" i="3"/>
  <c r="BE662" i="3"/>
  <c r="AO662" i="3"/>
  <c r="Y662" i="3"/>
  <c r="BH662" i="3"/>
  <c r="AR662" i="3"/>
  <c r="AB662" i="3"/>
  <c r="BK664" i="3"/>
  <c r="AW669" i="3"/>
  <c r="AS669" i="3"/>
  <c r="AO669" i="3"/>
  <c r="AZ669" i="3"/>
  <c r="AJ669" i="3"/>
  <c r="T669" i="3"/>
  <c r="AY669" i="3"/>
  <c r="AI669" i="3"/>
  <c r="S669" i="3"/>
  <c r="AX669" i="3"/>
  <c r="AH669" i="3"/>
  <c r="R669" i="3"/>
  <c r="BK697" i="3"/>
  <c r="O702" i="3"/>
  <c r="AE702" i="3"/>
  <c r="AU702" i="3"/>
  <c r="P702" i="3"/>
  <c r="AF702" i="3"/>
  <c r="AV702" i="3"/>
  <c r="M702" i="3"/>
  <c r="AC702" i="3"/>
  <c r="AS702" i="3"/>
  <c r="BI702" i="3"/>
  <c r="N702" i="3"/>
  <c r="AH702" i="3"/>
  <c r="BB702" i="3"/>
  <c r="S702" i="3"/>
  <c r="AI702" i="3"/>
  <c r="AY702" i="3"/>
  <c r="T702" i="3"/>
  <c r="AJ702" i="3"/>
  <c r="AZ702" i="3"/>
  <c r="Q702" i="3"/>
  <c r="AG702" i="3"/>
  <c r="AW702" i="3"/>
  <c r="Z702" i="3"/>
  <c r="AD702" i="3"/>
  <c r="AX702" i="3"/>
  <c r="W702" i="3"/>
  <c r="AM702" i="3"/>
  <c r="BC702" i="3"/>
  <c r="X702" i="3"/>
  <c r="AN702" i="3"/>
  <c r="BD702" i="3"/>
  <c r="U702" i="3"/>
  <c r="AK702" i="3"/>
  <c r="BA702" i="3"/>
  <c r="AP702" i="3"/>
  <c r="AT702" i="3"/>
  <c r="V702" i="3"/>
  <c r="AA702" i="3"/>
  <c r="AQ702" i="3"/>
  <c r="BG702" i="3"/>
  <c r="AB702" i="3"/>
  <c r="AR702" i="3"/>
  <c r="BH702" i="3"/>
  <c r="Y702" i="3"/>
  <c r="AO702" i="3"/>
  <c r="BE702" i="3"/>
  <c r="BF702" i="3"/>
  <c r="R702" i="3"/>
  <c r="AL702" i="3"/>
  <c r="BD717" i="3"/>
  <c r="AN717" i="3"/>
  <c r="X717" i="3"/>
  <c r="BC717" i="3"/>
  <c r="AM717" i="3"/>
  <c r="W717" i="3"/>
  <c r="BB717" i="3"/>
  <c r="AL717" i="3"/>
  <c r="V717" i="3"/>
  <c r="BC723" i="3"/>
  <c r="AM723" i="3"/>
  <c r="W723" i="3"/>
  <c r="BB723" i="3"/>
  <c r="AL723" i="3"/>
  <c r="V723" i="3"/>
  <c r="BE723" i="3"/>
  <c r="AO723" i="3"/>
  <c r="Y723" i="3"/>
  <c r="O730" i="3"/>
  <c r="S730" i="3"/>
  <c r="W730" i="3"/>
  <c r="AA730" i="3"/>
  <c r="AE730" i="3"/>
  <c r="AI730" i="3"/>
  <c r="AM730" i="3"/>
  <c r="AQ730" i="3"/>
  <c r="AU730" i="3"/>
  <c r="AY730" i="3"/>
  <c r="BC730" i="3"/>
  <c r="BG730" i="3"/>
  <c r="P730" i="3"/>
  <c r="T730" i="3"/>
  <c r="X730" i="3"/>
  <c r="AB730" i="3"/>
  <c r="AF730" i="3"/>
  <c r="AJ730" i="3"/>
  <c r="AN730" i="3"/>
  <c r="AR730" i="3"/>
  <c r="AV730" i="3"/>
  <c r="AZ730" i="3"/>
  <c r="BD730" i="3"/>
  <c r="BH730" i="3"/>
  <c r="M730" i="3"/>
  <c r="Q730" i="3"/>
  <c r="U730" i="3"/>
  <c r="Y730" i="3"/>
  <c r="AC730" i="3"/>
  <c r="AG730" i="3"/>
  <c r="AK730" i="3"/>
  <c r="AO730" i="3"/>
  <c r="AS730" i="3"/>
  <c r="AW730" i="3"/>
  <c r="BA730" i="3"/>
  <c r="BE730" i="3"/>
  <c r="BI730" i="3"/>
  <c r="N730" i="3"/>
  <c r="AD730" i="3"/>
  <c r="AT730" i="3"/>
  <c r="R730" i="3"/>
  <c r="AH730" i="3"/>
  <c r="AX730" i="3"/>
  <c r="V730" i="3"/>
  <c r="AL730" i="3"/>
  <c r="BB730" i="3"/>
  <c r="Z730" i="3"/>
  <c r="AP730" i="3"/>
  <c r="BF730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R736" i="3"/>
  <c r="V736" i="3"/>
  <c r="Z736" i="3"/>
  <c r="AD736" i="3"/>
  <c r="AH736" i="3"/>
  <c r="AL736" i="3"/>
  <c r="AP736" i="3"/>
  <c r="AT736" i="3"/>
  <c r="AX736" i="3"/>
  <c r="BB736" i="3"/>
  <c r="BF736" i="3"/>
  <c r="O736" i="3"/>
  <c r="S736" i="3"/>
  <c r="W736" i="3"/>
  <c r="AA736" i="3"/>
  <c r="AE736" i="3"/>
  <c r="AI736" i="3"/>
  <c r="AM736" i="3"/>
  <c r="AQ736" i="3"/>
  <c r="AU736" i="3"/>
  <c r="AY736" i="3"/>
  <c r="BC736" i="3"/>
  <c r="BG736" i="3"/>
  <c r="P736" i="3"/>
  <c r="AF736" i="3"/>
  <c r="AV736" i="3"/>
  <c r="T736" i="3"/>
  <c r="AJ736" i="3"/>
  <c r="AZ736" i="3"/>
  <c r="X736" i="3"/>
  <c r="AN736" i="3"/>
  <c r="BD736" i="3"/>
  <c r="AB736" i="3"/>
  <c r="AR736" i="3"/>
  <c r="BH736" i="3"/>
  <c r="AK709" i="3"/>
  <c r="AT715" i="3"/>
  <c r="AV721" i="3"/>
  <c r="AR723" i="3"/>
  <c r="AU727" i="3"/>
  <c r="BI728" i="3"/>
  <c r="M733" i="3"/>
  <c r="AA734" i="3"/>
  <c r="Y547" i="3"/>
  <c r="AG547" i="3"/>
  <c r="AF547" i="3"/>
  <c r="BA547" i="3"/>
  <c r="U547" i="3"/>
  <c r="AR547" i="3"/>
  <c r="BG547" i="3"/>
  <c r="AQ547" i="3"/>
  <c r="AA547" i="3"/>
  <c r="BF547" i="3"/>
  <c r="AP547" i="3"/>
  <c r="Z547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Q549" i="3"/>
  <c r="Y549" i="3"/>
  <c r="AG549" i="3"/>
  <c r="AO549" i="3"/>
  <c r="AW549" i="3"/>
  <c r="BE549" i="3"/>
  <c r="R549" i="3"/>
  <c r="Z549" i="3"/>
  <c r="AH549" i="3"/>
  <c r="AP549" i="3"/>
  <c r="AX549" i="3"/>
  <c r="BF549" i="3"/>
  <c r="M549" i="3"/>
  <c r="U549" i="3"/>
  <c r="AC549" i="3"/>
  <c r="AK549" i="3"/>
  <c r="AS549" i="3"/>
  <c r="BA549" i="3"/>
  <c r="BI549" i="3"/>
  <c r="AD549" i="3"/>
  <c r="AL549" i="3"/>
  <c r="N549" i="3"/>
  <c r="AT549" i="3"/>
  <c r="V549" i="3"/>
  <c r="BB549" i="3"/>
  <c r="BM556" i="3"/>
  <c r="AU565" i="3"/>
  <c r="X565" i="3"/>
  <c r="AY565" i="3"/>
  <c r="AX565" i="3"/>
  <c r="AH565" i="3"/>
  <c r="BI565" i="3"/>
  <c r="AS565" i="3"/>
  <c r="AA565" i="3"/>
  <c r="BD565" i="3"/>
  <c r="AN565" i="3"/>
  <c r="T565" i="3"/>
  <c r="Y565" i="3"/>
  <c r="P565" i="3"/>
  <c r="BJ579" i="3"/>
  <c r="N588" i="3"/>
  <c r="Z588" i="3"/>
  <c r="AX588" i="3"/>
  <c r="BE588" i="3"/>
  <c r="AO588" i="3"/>
  <c r="Y588" i="3"/>
  <c r="BH588" i="3"/>
  <c r="AR588" i="3"/>
  <c r="AB588" i="3"/>
  <c r="BG588" i="3"/>
  <c r="AQ588" i="3"/>
  <c r="AA588" i="3"/>
  <c r="BL590" i="3"/>
  <c r="BJ595" i="3"/>
  <c r="BG597" i="3"/>
  <c r="AE597" i="3"/>
  <c r="BB597" i="3"/>
  <c r="AJ597" i="3"/>
  <c r="BE597" i="3"/>
  <c r="AO597" i="3"/>
  <c r="BH597" i="3"/>
  <c r="AR597" i="3"/>
  <c r="P597" i="3"/>
  <c r="Z597" i="3"/>
  <c r="AK597" i="3"/>
  <c r="U597" i="3"/>
  <c r="BI604" i="3"/>
  <c r="AO604" i="3"/>
  <c r="U604" i="3"/>
  <c r="BH604" i="3"/>
  <c r="AR604" i="3"/>
  <c r="AB604" i="3"/>
  <c r="BG604" i="3"/>
  <c r="AQ604" i="3"/>
  <c r="AA604" i="3"/>
  <c r="BF604" i="3"/>
  <c r="AP604" i="3"/>
  <c r="Z604" i="3"/>
  <c r="AM620" i="3"/>
  <c r="BI620" i="3"/>
  <c r="W620" i="3"/>
  <c r="AI620" i="3"/>
  <c r="AO620" i="3"/>
  <c r="BB620" i="3"/>
  <c r="AL620" i="3"/>
  <c r="V620" i="3"/>
  <c r="AC620" i="3"/>
  <c r="M620" i="3"/>
  <c r="AV620" i="3"/>
  <c r="AF620" i="3"/>
  <c r="P620" i="3"/>
  <c r="BK634" i="3"/>
  <c r="AU641" i="3"/>
  <c r="AA641" i="3"/>
  <c r="AY641" i="3"/>
  <c r="BB641" i="3"/>
  <c r="AL641" i="3"/>
  <c r="V641" i="3"/>
  <c r="BE641" i="3"/>
  <c r="AO641" i="3"/>
  <c r="Y641" i="3"/>
  <c r="BH641" i="3"/>
  <c r="AR641" i="3"/>
  <c r="AB641" i="3"/>
  <c r="BN643" i="3"/>
  <c r="AH657" i="3"/>
  <c r="AV657" i="3"/>
  <c r="P657" i="3"/>
  <c r="AD657" i="3"/>
  <c r="AZ657" i="3"/>
  <c r="T657" i="3"/>
  <c r="AU657" i="3"/>
  <c r="AE657" i="3"/>
  <c r="O657" i="3"/>
  <c r="AW657" i="3"/>
  <c r="AG657" i="3"/>
  <c r="Q657" i="3"/>
  <c r="BL659" i="3"/>
  <c r="BN659" i="3"/>
  <c r="BJ659" i="3"/>
  <c r="AQ690" i="3"/>
  <c r="AT690" i="3"/>
  <c r="N690" i="3"/>
  <c r="AG690" i="3"/>
  <c r="AZ690" i="3"/>
  <c r="T690" i="3"/>
  <c r="BD693" i="3"/>
  <c r="AY693" i="3"/>
  <c r="S693" i="3"/>
  <c r="AH693" i="3"/>
  <c r="BA693" i="3"/>
  <c r="U693" i="3"/>
  <c r="U700" i="3"/>
  <c r="BH700" i="3"/>
  <c r="AB700" i="3"/>
  <c r="AQ700" i="3"/>
  <c r="BF700" i="3"/>
  <c r="Z700" i="3"/>
  <c r="U703" i="3"/>
  <c r="AO703" i="3"/>
  <c r="BD703" i="3"/>
  <c r="X703" i="3"/>
  <c r="O703" i="3"/>
  <c r="AD703" i="3"/>
  <c r="AM706" i="3"/>
  <c r="AC706" i="3"/>
  <c r="S706" i="3"/>
  <c r="AF706" i="3"/>
  <c r="BG709" i="3"/>
  <c r="AP709" i="3"/>
  <c r="K539" i="3"/>
  <c r="K537" i="3"/>
  <c r="L534" i="3"/>
  <c r="N534" i="3" s="1"/>
  <c r="K533" i="3"/>
  <c r="K527" i="3"/>
  <c r="L526" i="3"/>
  <c r="K525" i="3"/>
  <c r="L524" i="3"/>
  <c r="K523" i="3"/>
  <c r="K521" i="3"/>
  <c r="K519" i="3"/>
  <c r="L458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O611" i="3"/>
  <c r="S611" i="3"/>
  <c r="W611" i="3"/>
  <c r="AA611" i="3"/>
  <c r="AE611" i="3"/>
  <c r="AI611" i="3"/>
  <c r="AM611" i="3"/>
  <c r="AQ611" i="3"/>
  <c r="AU611" i="3"/>
  <c r="AY611" i="3"/>
  <c r="BC611" i="3"/>
  <c r="BG611" i="3"/>
  <c r="T611" i="3"/>
  <c r="AJ611" i="3"/>
  <c r="AZ611" i="3"/>
  <c r="X611" i="3"/>
  <c r="AN611" i="3"/>
  <c r="BD611" i="3"/>
  <c r="AB611" i="3"/>
  <c r="AR611" i="3"/>
  <c r="BH611" i="3"/>
  <c r="P611" i="3"/>
  <c r="AF611" i="3"/>
  <c r="AV611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Y627" i="3"/>
  <c r="AO627" i="3"/>
  <c r="BE627" i="3"/>
  <c r="M627" i="3"/>
  <c r="AC627" i="3"/>
  <c r="AS627" i="3"/>
  <c r="BI627" i="3"/>
  <c r="Q627" i="3"/>
  <c r="AG627" i="3"/>
  <c r="AW627" i="3"/>
  <c r="U627" i="3"/>
  <c r="AK627" i="3"/>
  <c r="BA627" i="3"/>
  <c r="O610" i="3"/>
  <c r="S610" i="3"/>
  <c r="W610" i="3"/>
  <c r="AA610" i="3"/>
  <c r="AE610" i="3"/>
  <c r="AI610" i="3"/>
  <c r="AM610" i="3"/>
  <c r="AQ610" i="3"/>
  <c r="AU610" i="3"/>
  <c r="AY610" i="3"/>
  <c r="BC610" i="3"/>
  <c r="BG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M610" i="3"/>
  <c r="Q610" i="3"/>
  <c r="U610" i="3"/>
  <c r="Y610" i="3"/>
  <c r="AC610" i="3"/>
  <c r="AG610" i="3"/>
  <c r="AK610" i="3"/>
  <c r="AO610" i="3"/>
  <c r="AS610" i="3"/>
  <c r="AW610" i="3"/>
  <c r="BA610" i="3"/>
  <c r="BE610" i="3"/>
  <c r="BI610" i="3"/>
  <c r="V610" i="3"/>
  <c r="AL610" i="3"/>
  <c r="BB610" i="3"/>
  <c r="Z610" i="3"/>
  <c r="AP610" i="3"/>
  <c r="BF610" i="3"/>
  <c r="N610" i="3"/>
  <c r="AD610" i="3"/>
  <c r="AT610" i="3"/>
  <c r="AX610" i="3"/>
  <c r="R610" i="3"/>
  <c r="AH610" i="3"/>
  <c r="O626" i="3"/>
  <c r="S626" i="3"/>
  <c r="W626" i="3"/>
  <c r="AA626" i="3"/>
  <c r="AE626" i="3"/>
  <c r="AI626" i="3"/>
  <c r="AM626" i="3"/>
  <c r="AQ626" i="3"/>
  <c r="AU626" i="3"/>
  <c r="AY626" i="3"/>
  <c r="BC626" i="3"/>
  <c r="BG626" i="3"/>
  <c r="P626" i="3"/>
  <c r="T626" i="3"/>
  <c r="X626" i="3"/>
  <c r="AB626" i="3"/>
  <c r="AF626" i="3"/>
  <c r="AJ626" i="3"/>
  <c r="AN626" i="3"/>
  <c r="AR626" i="3"/>
  <c r="AV626" i="3"/>
  <c r="AZ626" i="3"/>
  <c r="BD626" i="3"/>
  <c r="BH626" i="3"/>
  <c r="M626" i="3"/>
  <c r="Q626" i="3"/>
  <c r="U626" i="3"/>
  <c r="Y626" i="3"/>
  <c r="AC626" i="3"/>
  <c r="AG626" i="3"/>
  <c r="AK626" i="3"/>
  <c r="AO626" i="3"/>
  <c r="AS626" i="3"/>
  <c r="AW626" i="3"/>
  <c r="BA626" i="3"/>
  <c r="BE626" i="3"/>
  <c r="BI626" i="3"/>
  <c r="N626" i="3"/>
  <c r="AD626" i="3"/>
  <c r="AT626" i="3"/>
  <c r="R626" i="3"/>
  <c r="AH626" i="3"/>
  <c r="AX626" i="3"/>
  <c r="V626" i="3"/>
  <c r="AL626" i="3"/>
  <c r="BB626" i="3"/>
  <c r="BF626" i="3"/>
  <c r="Z626" i="3"/>
  <c r="AP626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T677" i="3"/>
  <c r="X677" i="3"/>
  <c r="AB677" i="3"/>
  <c r="AF677" i="3"/>
  <c r="AJ677" i="3"/>
  <c r="AN677" i="3"/>
  <c r="AR677" i="3"/>
  <c r="AV677" i="3"/>
  <c r="AZ677" i="3"/>
  <c r="BD677" i="3"/>
  <c r="BH677" i="3"/>
  <c r="M677" i="3"/>
  <c r="Q677" i="3"/>
  <c r="U677" i="3"/>
  <c r="Y677" i="3"/>
  <c r="AC677" i="3"/>
  <c r="AG677" i="3"/>
  <c r="AK677" i="3"/>
  <c r="AO677" i="3"/>
  <c r="AS677" i="3"/>
  <c r="AW677" i="3"/>
  <c r="BA677" i="3"/>
  <c r="BE677" i="3"/>
  <c r="BI677" i="3"/>
  <c r="Z677" i="3"/>
  <c r="AP677" i="3"/>
  <c r="BF677" i="3"/>
  <c r="N677" i="3"/>
  <c r="AD677" i="3"/>
  <c r="AT677" i="3"/>
  <c r="R677" i="3"/>
  <c r="AH677" i="3"/>
  <c r="AX677" i="3"/>
  <c r="V677" i="3"/>
  <c r="AL677" i="3"/>
  <c r="BB677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P613" i="3"/>
  <c r="AF613" i="3"/>
  <c r="AV613" i="3"/>
  <c r="T613" i="3"/>
  <c r="AJ613" i="3"/>
  <c r="AZ613" i="3"/>
  <c r="X613" i="3"/>
  <c r="AN613" i="3"/>
  <c r="BD613" i="3"/>
  <c r="AB613" i="3"/>
  <c r="AR613" i="3"/>
  <c r="BH613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S680" i="3"/>
  <c r="AI680" i="3"/>
  <c r="AY680" i="3"/>
  <c r="W680" i="3"/>
  <c r="AM680" i="3"/>
  <c r="BC680" i="3"/>
  <c r="AA680" i="3"/>
  <c r="AQ680" i="3"/>
  <c r="BG680" i="3"/>
  <c r="O680" i="3"/>
  <c r="AE680" i="3"/>
  <c r="AU680" i="3"/>
  <c r="O687" i="3"/>
  <c r="S687" i="3"/>
  <c r="W687" i="3"/>
  <c r="AA687" i="3"/>
  <c r="AE687" i="3"/>
  <c r="AI687" i="3"/>
  <c r="AM687" i="3"/>
  <c r="AQ687" i="3"/>
  <c r="AU687" i="3"/>
  <c r="AY687" i="3"/>
  <c r="BC687" i="3"/>
  <c r="BG687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Q687" i="3"/>
  <c r="U687" i="3"/>
  <c r="Y687" i="3"/>
  <c r="AC687" i="3"/>
  <c r="AG687" i="3"/>
  <c r="AK687" i="3"/>
  <c r="AO687" i="3"/>
  <c r="AS687" i="3"/>
  <c r="AW687" i="3"/>
  <c r="BA687" i="3"/>
  <c r="BE687" i="3"/>
  <c r="BI687" i="3"/>
  <c r="Z687" i="3"/>
  <c r="AP687" i="3"/>
  <c r="BF687" i="3"/>
  <c r="N687" i="3"/>
  <c r="AD687" i="3"/>
  <c r="AT687" i="3"/>
  <c r="R687" i="3"/>
  <c r="AH687" i="3"/>
  <c r="AX687" i="3"/>
  <c r="V687" i="3"/>
  <c r="AL687" i="3"/>
  <c r="BB687" i="3"/>
  <c r="Y721" i="3"/>
  <c r="AO721" i="3"/>
  <c r="BE721" i="3"/>
  <c r="V721" i="3"/>
  <c r="AL721" i="3"/>
  <c r="BB721" i="3"/>
  <c r="W721" i="3"/>
  <c r="AM721" i="3"/>
  <c r="BC721" i="3"/>
  <c r="M721" i="3"/>
  <c r="AC721" i="3"/>
  <c r="AS721" i="3"/>
  <c r="BI721" i="3"/>
  <c r="Z721" i="3"/>
  <c r="AP721" i="3"/>
  <c r="BF721" i="3"/>
  <c r="AA721" i="3"/>
  <c r="AQ721" i="3"/>
  <c r="BG721" i="3"/>
  <c r="T721" i="3"/>
  <c r="AZ721" i="3"/>
  <c r="Q721" i="3"/>
  <c r="AG721" i="3"/>
  <c r="AW721" i="3"/>
  <c r="N721" i="3"/>
  <c r="AD721" i="3"/>
  <c r="AT721" i="3"/>
  <c r="O721" i="3"/>
  <c r="AE721" i="3"/>
  <c r="AU721" i="3"/>
  <c r="AJ721" i="3"/>
  <c r="U721" i="3"/>
  <c r="AK721" i="3"/>
  <c r="BA721" i="3"/>
  <c r="R721" i="3"/>
  <c r="AH721" i="3"/>
  <c r="Y731" i="3"/>
  <c r="AO731" i="3"/>
  <c r="BE731" i="3"/>
  <c r="V731" i="3"/>
  <c r="AL731" i="3"/>
  <c r="BB731" i="3"/>
  <c r="W731" i="3"/>
  <c r="AM731" i="3"/>
  <c r="BC731" i="3"/>
  <c r="M731" i="3"/>
  <c r="AC731" i="3"/>
  <c r="AS731" i="3"/>
  <c r="BI731" i="3"/>
  <c r="Z731" i="3"/>
  <c r="AP731" i="3"/>
  <c r="BF731" i="3"/>
  <c r="AA731" i="3"/>
  <c r="AQ731" i="3"/>
  <c r="BG731" i="3"/>
  <c r="BD731" i="3"/>
  <c r="Q731" i="3"/>
  <c r="AG731" i="3"/>
  <c r="AW731" i="3"/>
  <c r="N731" i="3"/>
  <c r="AD731" i="3"/>
  <c r="AT731" i="3"/>
  <c r="O731" i="3"/>
  <c r="AE731" i="3"/>
  <c r="AU731" i="3"/>
  <c r="AN731" i="3"/>
  <c r="U731" i="3"/>
  <c r="AK731" i="3"/>
  <c r="BA731" i="3"/>
  <c r="R731" i="3"/>
  <c r="AH731" i="3"/>
  <c r="AX731" i="3"/>
  <c r="S731" i="3"/>
  <c r="AI731" i="3"/>
  <c r="AY731" i="3"/>
  <c r="X731" i="3"/>
  <c r="AL715" i="3"/>
  <c r="AW717" i="3"/>
  <c r="X721" i="3"/>
  <c r="AZ723" i="3"/>
  <c r="U728" i="3"/>
  <c r="AR731" i="3"/>
  <c r="BA733" i="3"/>
  <c r="O546" i="3"/>
  <c r="S546" i="3"/>
  <c r="W546" i="3"/>
  <c r="AA546" i="3"/>
  <c r="AE546" i="3"/>
  <c r="AI546" i="3"/>
  <c r="AM546" i="3"/>
  <c r="AQ546" i="3"/>
  <c r="AU546" i="3"/>
  <c r="AY546" i="3"/>
  <c r="BC546" i="3"/>
  <c r="BG546" i="3"/>
  <c r="P546" i="3"/>
  <c r="T546" i="3"/>
  <c r="X546" i="3"/>
  <c r="AB546" i="3"/>
  <c r="AF546" i="3"/>
  <c r="AJ546" i="3"/>
  <c r="AN546" i="3"/>
  <c r="AR546" i="3"/>
  <c r="AV546" i="3"/>
  <c r="AZ546" i="3"/>
  <c r="BD546" i="3"/>
  <c r="BH546" i="3"/>
  <c r="M546" i="3"/>
  <c r="U546" i="3"/>
  <c r="AC546" i="3"/>
  <c r="AK546" i="3"/>
  <c r="AS546" i="3"/>
  <c r="BA546" i="3"/>
  <c r="BI546" i="3"/>
  <c r="N546" i="3"/>
  <c r="V546" i="3"/>
  <c r="AD546" i="3"/>
  <c r="AL546" i="3"/>
  <c r="AT546" i="3"/>
  <c r="BB546" i="3"/>
  <c r="Q546" i="3"/>
  <c r="Y546" i="3"/>
  <c r="AG546" i="3"/>
  <c r="AO546" i="3"/>
  <c r="AW546" i="3"/>
  <c r="BE546" i="3"/>
  <c r="R546" i="3"/>
  <c r="AX546" i="3"/>
  <c r="Z546" i="3"/>
  <c r="BF546" i="3"/>
  <c r="AH546" i="3"/>
  <c r="AP546" i="3"/>
  <c r="O555" i="3"/>
  <c r="S555" i="3"/>
  <c r="W555" i="3"/>
  <c r="AA555" i="3"/>
  <c r="AE555" i="3"/>
  <c r="AI555" i="3"/>
  <c r="P555" i="3"/>
  <c r="U555" i="3"/>
  <c r="Z555" i="3"/>
  <c r="AF555" i="3"/>
  <c r="AK555" i="3"/>
  <c r="AO555" i="3"/>
  <c r="AS555" i="3"/>
  <c r="AW555" i="3"/>
  <c r="BA555" i="3"/>
  <c r="BE555" i="3"/>
  <c r="BI555" i="3"/>
  <c r="Q555" i="3"/>
  <c r="V555" i="3"/>
  <c r="AB555" i="3"/>
  <c r="AG555" i="3"/>
  <c r="AL555" i="3"/>
  <c r="AP555" i="3"/>
  <c r="AT555" i="3"/>
  <c r="AX555" i="3"/>
  <c r="BB555" i="3"/>
  <c r="BF555" i="3"/>
  <c r="M555" i="3"/>
  <c r="R555" i="3"/>
  <c r="X555" i="3"/>
  <c r="AC555" i="3"/>
  <c r="AH555" i="3"/>
  <c r="AM555" i="3"/>
  <c r="AQ555" i="3"/>
  <c r="AU555" i="3"/>
  <c r="AY555" i="3"/>
  <c r="BC555" i="3"/>
  <c r="BG555" i="3"/>
  <c r="AD555" i="3"/>
  <c r="AV555" i="3"/>
  <c r="N555" i="3"/>
  <c r="AJ555" i="3"/>
  <c r="AZ555" i="3"/>
  <c r="T555" i="3"/>
  <c r="AN555" i="3"/>
  <c r="BD555" i="3"/>
  <c r="BH555" i="3"/>
  <c r="Y555" i="3"/>
  <c r="AR555" i="3"/>
  <c r="M564" i="3"/>
  <c r="Q564" i="3"/>
  <c r="U564" i="3"/>
  <c r="Y564" i="3"/>
  <c r="AC564" i="3"/>
  <c r="N564" i="3"/>
  <c r="R564" i="3"/>
  <c r="V564" i="3"/>
  <c r="Z564" i="3"/>
  <c r="AD564" i="3"/>
  <c r="AH564" i="3"/>
  <c r="AL564" i="3"/>
  <c r="AP564" i="3"/>
  <c r="AT564" i="3"/>
  <c r="AX564" i="3"/>
  <c r="BB564" i="3"/>
  <c r="BF564" i="3"/>
  <c r="O564" i="3"/>
  <c r="S564" i="3"/>
  <c r="W564" i="3"/>
  <c r="AA564" i="3"/>
  <c r="AE564" i="3"/>
  <c r="AI564" i="3"/>
  <c r="AM564" i="3"/>
  <c r="AQ564" i="3"/>
  <c r="AU564" i="3"/>
  <c r="AY564" i="3"/>
  <c r="BC564" i="3"/>
  <c r="BG564" i="3"/>
  <c r="P564" i="3"/>
  <c r="AF564" i="3"/>
  <c r="AN564" i="3"/>
  <c r="AV564" i="3"/>
  <c r="BD564" i="3"/>
  <c r="T564" i="3"/>
  <c r="AG564" i="3"/>
  <c r="AO564" i="3"/>
  <c r="AW564" i="3"/>
  <c r="BE564" i="3"/>
  <c r="X564" i="3"/>
  <c r="AJ564" i="3"/>
  <c r="AR564" i="3"/>
  <c r="AZ564" i="3"/>
  <c r="BH564" i="3"/>
  <c r="AB564" i="3"/>
  <c r="BI564" i="3"/>
  <c r="AK564" i="3"/>
  <c r="AS564" i="3"/>
  <c r="BA564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S573" i="3"/>
  <c r="AI573" i="3"/>
  <c r="AY573" i="3"/>
  <c r="W573" i="3"/>
  <c r="AM573" i="3"/>
  <c r="BC573" i="3"/>
  <c r="AA573" i="3"/>
  <c r="AQ573" i="3"/>
  <c r="BG573" i="3"/>
  <c r="AU573" i="3"/>
  <c r="O573" i="3"/>
  <c r="AE573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AC582" i="3"/>
  <c r="AS582" i="3"/>
  <c r="BI582" i="3"/>
  <c r="Q582" i="3"/>
  <c r="AG582" i="3"/>
  <c r="AW582" i="3"/>
  <c r="U582" i="3"/>
  <c r="AK582" i="3"/>
  <c r="BA582" i="3"/>
  <c r="AO582" i="3"/>
  <c r="BE582" i="3"/>
  <c r="Y582" i="3"/>
  <c r="N612" i="3"/>
  <c r="R612" i="3"/>
  <c r="V612" i="3"/>
  <c r="Z612" i="3"/>
  <c r="AD612" i="3"/>
  <c r="AH612" i="3"/>
  <c r="AL612" i="3"/>
  <c r="AP612" i="3"/>
  <c r="AT612" i="3"/>
  <c r="AX612" i="3"/>
  <c r="BB612" i="3"/>
  <c r="BF612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P612" i="3"/>
  <c r="T612" i="3"/>
  <c r="X612" i="3"/>
  <c r="AB612" i="3"/>
  <c r="AF612" i="3"/>
  <c r="AJ612" i="3"/>
  <c r="AN612" i="3"/>
  <c r="AR612" i="3"/>
  <c r="AV612" i="3"/>
  <c r="AZ612" i="3"/>
  <c r="BD612" i="3"/>
  <c r="BH612" i="3"/>
  <c r="Q612" i="3"/>
  <c r="AG612" i="3"/>
  <c r="AW612" i="3"/>
  <c r="U612" i="3"/>
  <c r="AK612" i="3"/>
  <c r="BA612" i="3"/>
  <c r="Y612" i="3"/>
  <c r="AO612" i="3"/>
  <c r="BE612" i="3"/>
  <c r="M612" i="3"/>
  <c r="AC612" i="3"/>
  <c r="AS612" i="3"/>
  <c r="BI612" i="3"/>
  <c r="P635" i="3"/>
  <c r="T635" i="3"/>
  <c r="X635" i="3"/>
  <c r="AB635" i="3"/>
  <c r="AF635" i="3"/>
  <c r="AJ635" i="3"/>
  <c r="AN635" i="3"/>
  <c r="AR635" i="3"/>
  <c r="AV635" i="3"/>
  <c r="AZ635" i="3"/>
  <c r="BD635" i="3"/>
  <c r="BH635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N635" i="3"/>
  <c r="R635" i="3"/>
  <c r="V635" i="3"/>
  <c r="Z635" i="3"/>
  <c r="AD635" i="3"/>
  <c r="AH635" i="3"/>
  <c r="AL635" i="3"/>
  <c r="AP635" i="3"/>
  <c r="AT635" i="3"/>
  <c r="AX635" i="3"/>
  <c r="BB635" i="3"/>
  <c r="BF635" i="3"/>
  <c r="AA635" i="3"/>
  <c r="AQ635" i="3"/>
  <c r="BG635" i="3"/>
  <c r="O635" i="3"/>
  <c r="AE635" i="3"/>
  <c r="AU635" i="3"/>
  <c r="S635" i="3"/>
  <c r="AI635" i="3"/>
  <c r="AY635" i="3"/>
  <c r="AM635" i="3"/>
  <c r="BC635" i="3"/>
  <c r="W635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AA644" i="3"/>
  <c r="AQ644" i="3"/>
  <c r="BG644" i="3"/>
  <c r="O644" i="3"/>
  <c r="AE644" i="3"/>
  <c r="AU644" i="3"/>
  <c r="S644" i="3"/>
  <c r="AI644" i="3"/>
  <c r="AY644" i="3"/>
  <c r="W644" i="3"/>
  <c r="AM644" i="3"/>
  <c r="BC644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AC667" i="3"/>
  <c r="AS667" i="3"/>
  <c r="BI667" i="3"/>
  <c r="Q667" i="3"/>
  <c r="AG667" i="3"/>
  <c r="AW667" i="3"/>
  <c r="U667" i="3"/>
  <c r="AK667" i="3"/>
  <c r="BA667" i="3"/>
  <c r="Y667" i="3"/>
  <c r="AO667" i="3"/>
  <c r="BE667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AB676" i="3"/>
  <c r="AR676" i="3"/>
  <c r="BH676" i="3"/>
  <c r="P676" i="3"/>
  <c r="AF676" i="3"/>
  <c r="AV676" i="3"/>
  <c r="T676" i="3"/>
  <c r="AJ676" i="3"/>
  <c r="AZ676" i="3"/>
  <c r="X676" i="3"/>
  <c r="AN676" i="3"/>
  <c r="BD676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U692" i="3"/>
  <c r="AK692" i="3"/>
  <c r="BA692" i="3"/>
  <c r="Y692" i="3"/>
  <c r="AO692" i="3"/>
  <c r="BE692" i="3"/>
  <c r="M692" i="3"/>
  <c r="AC692" i="3"/>
  <c r="AS692" i="3"/>
  <c r="BI692" i="3"/>
  <c r="Q692" i="3"/>
  <c r="AG692" i="3"/>
  <c r="AW692" i="3"/>
  <c r="N706" i="3"/>
  <c r="AD706" i="3"/>
  <c r="AT706" i="3"/>
  <c r="R706" i="3"/>
  <c r="AH706" i="3"/>
  <c r="AX706" i="3"/>
  <c r="X706" i="3"/>
  <c r="AN706" i="3"/>
  <c r="BD706" i="3"/>
  <c r="AI706" i="3"/>
  <c r="M706" i="3"/>
  <c r="AS706" i="3"/>
  <c r="W706" i="3"/>
  <c r="BC706" i="3"/>
  <c r="AO706" i="3"/>
  <c r="V706" i="3"/>
  <c r="AL706" i="3"/>
  <c r="BB706" i="3"/>
  <c r="AB706" i="3"/>
  <c r="AR706" i="3"/>
  <c r="BH706" i="3"/>
  <c r="AQ706" i="3"/>
  <c r="U706" i="3"/>
  <c r="BA706" i="3"/>
  <c r="AE706" i="3"/>
  <c r="BI706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Z720" i="3"/>
  <c r="AP720" i="3"/>
  <c r="BF720" i="3"/>
  <c r="N720" i="3"/>
  <c r="AD720" i="3"/>
  <c r="AT720" i="3"/>
  <c r="R720" i="3"/>
  <c r="AH720" i="3"/>
  <c r="AX720" i="3"/>
  <c r="V720" i="3"/>
  <c r="AL720" i="3"/>
  <c r="BB720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Q724" i="3"/>
  <c r="AG724" i="3"/>
  <c r="AW724" i="3"/>
  <c r="U724" i="3"/>
  <c r="AK724" i="3"/>
  <c r="BA724" i="3"/>
  <c r="Y724" i="3"/>
  <c r="AO724" i="3"/>
  <c r="BE724" i="3"/>
  <c r="M724" i="3"/>
  <c r="AC724" i="3"/>
  <c r="AS724" i="3"/>
  <c r="BI724" i="3"/>
  <c r="AV733" i="3"/>
  <c r="AF733" i="3"/>
  <c r="P733" i="3"/>
  <c r="AU733" i="3"/>
  <c r="AE733" i="3"/>
  <c r="O733" i="3"/>
  <c r="AT733" i="3"/>
  <c r="AD733" i="3"/>
  <c r="N733" i="3"/>
  <c r="BN734" i="3"/>
  <c r="AG709" i="3"/>
  <c r="U717" i="3"/>
  <c r="BH721" i="3"/>
  <c r="X723" i="3"/>
  <c r="AQ727" i="3"/>
  <c r="BE728" i="3"/>
  <c r="AO733" i="3"/>
  <c r="AK552" i="3"/>
  <c r="AF552" i="3"/>
  <c r="U552" i="3"/>
  <c r="AU552" i="3"/>
  <c r="Y552" i="3"/>
  <c r="BD552" i="3"/>
  <c r="AI552" i="3"/>
  <c r="M552" i="3"/>
  <c r="AR552" i="3"/>
  <c r="W552" i="3"/>
  <c r="AT552" i="3"/>
  <c r="AD552" i="3"/>
  <c r="N552" i="3"/>
  <c r="AF559" i="3"/>
  <c r="P559" i="3"/>
  <c r="AK559" i="3"/>
  <c r="BI559" i="3"/>
  <c r="AJ559" i="3"/>
  <c r="BD559" i="3"/>
  <c r="Y559" i="3"/>
  <c r="AU559" i="3"/>
  <c r="AE559" i="3"/>
  <c r="O559" i="3"/>
  <c r="AL559" i="3"/>
  <c r="V559" i="3"/>
  <c r="AA561" i="3"/>
  <c r="W561" i="3"/>
  <c r="AU561" i="3"/>
  <c r="BB561" i="3"/>
  <c r="AL561" i="3"/>
  <c r="V561" i="3"/>
  <c r="BE561" i="3"/>
  <c r="AO561" i="3"/>
  <c r="Y561" i="3"/>
  <c r="BH561" i="3"/>
  <c r="AR561" i="3"/>
  <c r="AB561" i="3"/>
  <c r="BA568" i="3"/>
  <c r="AG568" i="3"/>
  <c r="AC568" i="3"/>
  <c r="AZ568" i="3"/>
  <c r="AJ568" i="3"/>
  <c r="T568" i="3"/>
  <c r="AY568" i="3"/>
  <c r="AI568" i="3"/>
  <c r="S568" i="3"/>
  <c r="AX568" i="3"/>
  <c r="AH568" i="3"/>
  <c r="R568" i="3"/>
  <c r="AR575" i="3"/>
  <c r="X575" i="3"/>
  <c r="AV575" i="3"/>
  <c r="BC575" i="3"/>
  <c r="AM575" i="3"/>
  <c r="W575" i="3"/>
  <c r="BB575" i="3"/>
  <c r="AL575" i="3"/>
  <c r="V575" i="3"/>
  <c r="BE575" i="3"/>
  <c r="AO575" i="3"/>
  <c r="Y575" i="3"/>
  <c r="T577" i="3"/>
  <c r="AF577" i="3"/>
  <c r="AB577" i="3"/>
  <c r="BG577" i="3"/>
  <c r="AQ577" i="3"/>
  <c r="AA577" i="3"/>
  <c r="BF577" i="3"/>
  <c r="AP577" i="3"/>
  <c r="Z577" i="3"/>
  <c r="BI577" i="3"/>
  <c r="AS577" i="3"/>
  <c r="AC577" i="3"/>
  <c r="M577" i="3"/>
  <c r="AV584" i="3"/>
  <c r="AR584" i="3"/>
  <c r="X584" i="3"/>
  <c r="AU584" i="3"/>
  <c r="AE584" i="3"/>
  <c r="O584" i="3"/>
  <c r="AT584" i="3"/>
  <c r="AD584" i="3"/>
  <c r="N584" i="3"/>
  <c r="AW584" i="3"/>
  <c r="AG584" i="3"/>
  <c r="Q584" i="3"/>
  <c r="BL586" i="3"/>
  <c r="AN591" i="3"/>
  <c r="T591" i="3"/>
  <c r="BH591" i="3"/>
  <c r="BC591" i="3"/>
  <c r="AM591" i="3"/>
  <c r="W591" i="3"/>
  <c r="BB591" i="3"/>
  <c r="AL591" i="3"/>
  <c r="V591" i="3"/>
  <c r="BE591" i="3"/>
  <c r="AO591" i="3"/>
  <c r="Y591" i="3"/>
  <c r="AJ593" i="3"/>
  <c r="AF593" i="3"/>
  <c r="AB593" i="3"/>
  <c r="BG593" i="3"/>
  <c r="AQ593" i="3"/>
  <c r="AA593" i="3"/>
  <c r="BF593" i="3"/>
  <c r="AP593" i="3"/>
  <c r="Z593" i="3"/>
  <c r="BI593" i="3"/>
  <c r="AS593" i="3"/>
  <c r="AC593" i="3"/>
  <c r="M593" i="3"/>
  <c r="AW600" i="3"/>
  <c r="AS600" i="3"/>
  <c r="AO600" i="3"/>
  <c r="AZ600" i="3"/>
  <c r="AJ600" i="3"/>
  <c r="T600" i="3"/>
  <c r="AY600" i="3"/>
  <c r="AI600" i="3"/>
  <c r="S600" i="3"/>
  <c r="AX600" i="3"/>
  <c r="AH600" i="3"/>
  <c r="R600" i="3"/>
  <c r="AJ609" i="3"/>
  <c r="BH609" i="3"/>
  <c r="AN609" i="3"/>
  <c r="AY609" i="3"/>
  <c r="AI609" i="3"/>
  <c r="S609" i="3"/>
  <c r="AX609" i="3"/>
  <c r="AH609" i="3"/>
  <c r="R609" i="3"/>
  <c r="BA609" i="3"/>
  <c r="AK609" i="3"/>
  <c r="U609" i="3"/>
  <c r="AL616" i="3"/>
  <c r="R616" i="3"/>
  <c r="BF616" i="3"/>
  <c r="BE616" i="3"/>
  <c r="AO616" i="3"/>
  <c r="Y616" i="3"/>
  <c r="BH616" i="3"/>
  <c r="AR616" i="3"/>
  <c r="AB616" i="3"/>
  <c r="BG616" i="3"/>
  <c r="AQ616" i="3"/>
  <c r="AA616" i="3"/>
  <c r="AE625" i="3"/>
  <c r="AQ625" i="3"/>
  <c r="W625" i="3"/>
  <c r="BF625" i="3"/>
  <c r="AP625" i="3"/>
  <c r="Z625" i="3"/>
  <c r="BI625" i="3"/>
  <c r="AS625" i="3"/>
  <c r="AC625" i="3"/>
  <c r="M625" i="3"/>
  <c r="AV625" i="3"/>
  <c r="AF625" i="3"/>
  <c r="P625" i="3"/>
  <c r="S637" i="3"/>
  <c r="BG637" i="3"/>
  <c r="AM637" i="3"/>
  <c r="AX637" i="3"/>
  <c r="AH637" i="3"/>
  <c r="R637" i="3"/>
  <c r="BA637" i="3"/>
  <c r="AK637" i="3"/>
  <c r="U637" i="3"/>
  <c r="BD637" i="3"/>
  <c r="AN637" i="3"/>
  <c r="X637" i="3"/>
  <c r="BF639" i="3"/>
  <c r="AP639" i="3"/>
  <c r="AG639" i="3"/>
  <c r="AT639" i="3"/>
  <c r="N639" i="3"/>
  <c r="AK639" i="3"/>
  <c r="BH639" i="3"/>
  <c r="AR639" i="3"/>
  <c r="AB639" i="3"/>
  <c r="BG639" i="3"/>
  <c r="AQ639" i="3"/>
  <c r="AA639" i="3"/>
  <c r="AC646" i="3"/>
  <c r="BA646" i="3"/>
  <c r="AG646" i="3"/>
  <c r="AZ646" i="3"/>
  <c r="AJ646" i="3"/>
  <c r="T646" i="3"/>
  <c r="AY646" i="3"/>
  <c r="AI646" i="3"/>
  <c r="S646" i="3"/>
  <c r="AX646" i="3"/>
  <c r="AH646" i="3"/>
  <c r="R646" i="3"/>
  <c r="R653" i="3"/>
  <c r="N653" i="3"/>
  <c r="BB653" i="3"/>
  <c r="BE653" i="3"/>
  <c r="AO653" i="3"/>
  <c r="Y653" i="3"/>
  <c r="BH653" i="3"/>
  <c r="AR653" i="3"/>
  <c r="AB653" i="3"/>
  <c r="BG653" i="3"/>
  <c r="AQ653" i="3"/>
  <c r="AA653" i="3"/>
  <c r="AT655" i="3"/>
  <c r="AP655" i="3"/>
  <c r="V655" i="3"/>
  <c r="BI655" i="3"/>
  <c r="AS655" i="3"/>
  <c r="AC655" i="3"/>
  <c r="M655" i="3"/>
  <c r="AV655" i="3"/>
  <c r="AF655" i="3"/>
  <c r="P655" i="3"/>
  <c r="AU655" i="3"/>
  <c r="AE655" i="3"/>
  <c r="O655" i="3"/>
  <c r="O662" i="3"/>
  <c r="BC662" i="3"/>
  <c r="AI662" i="3"/>
  <c r="AX662" i="3"/>
  <c r="AH662" i="3"/>
  <c r="R662" i="3"/>
  <c r="BA662" i="3"/>
  <c r="AK662" i="3"/>
  <c r="U662" i="3"/>
  <c r="BD662" i="3"/>
  <c r="AN662" i="3"/>
  <c r="X662" i="3"/>
  <c r="BL664" i="3"/>
  <c r="BA669" i="3"/>
  <c r="AG669" i="3"/>
  <c r="AC669" i="3"/>
  <c r="Y669" i="3"/>
  <c r="AV669" i="3"/>
  <c r="AF669" i="3"/>
  <c r="P669" i="3"/>
  <c r="AU669" i="3"/>
  <c r="AE669" i="3"/>
  <c r="O669" i="3"/>
  <c r="AT669" i="3"/>
  <c r="AD669" i="3"/>
  <c r="N669" i="3"/>
  <c r="BN707" i="3"/>
  <c r="BK707" i="3"/>
  <c r="M714" i="3"/>
  <c r="AZ717" i="3"/>
  <c r="AJ717" i="3"/>
  <c r="T717" i="3"/>
  <c r="AY717" i="3"/>
  <c r="AI717" i="3"/>
  <c r="S717" i="3"/>
  <c r="AX717" i="3"/>
  <c r="AH717" i="3"/>
  <c r="R717" i="3"/>
  <c r="AY723" i="3"/>
  <c r="AI723" i="3"/>
  <c r="S723" i="3"/>
  <c r="AX723" i="3"/>
  <c r="AH723" i="3"/>
  <c r="R723" i="3"/>
  <c r="BA723" i="3"/>
  <c r="AK723" i="3"/>
  <c r="U723" i="3"/>
  <c r="AG706" i="3"/>
  <c r="BA709" i="3"/>
  <c r="AO717" i="3"/>
  <c r="BN722" i="3"/>
  <c r="BJ722" i="3"/>
  <c r="M728" i="3"/>
  <c r="T731" i="3"/>
  <c r="AC733" i="3"/>
  <c r="AQ734" i="3"/>
  <c r="BJ734" i="3" s="1"/>
  <c r="AW547" i="3"/>
  <c r="BD547" i="3"/>
  <c r="X547" i="3"/>
  <c r="AS547" i="3"/>
  <c r="M547" i="3"/>
  <c r="AJ547" i="3"/>
  <c r="BC547" i="3"/>
  <c r="AM547" i="3"/>
  <c r="W547" i="3"/>
  <c r="BB547" i="3"/>
  <c r="AL547" i="3"/>
  <c r="V547" i="3"/>
  <c r="BK556" i="3"/>
  <c r="BN556" i="3"/>
  <c r="BL556" i="3"/>
  <c r="BJ556" i="3"/>
  <c r="AD565" i="3"/>
  <c r="BC565" i="3"/>
  <c r="AI565" i="3"/>
  <c r="AT565" i="3"/>
  <c r="AB565" i="3"/>
  <c r="BE565" i="3"/>
  <c r="AO565" i="3"/>
  <c r="V565" i="3"/>
  <c r="AZ565" i="3"/>
  <c r="AJ565" i="3"/>
  <c r="N565" i="3"/>
  <c r="U565" i="3"/>
  <c r="U567" i="3"/>
  <c r="AK567" i="3"/>
  <c r="BA567" i="3"/>
  <c r="R567" i="3"/>
  <c r="AH567" i="3"/>
  <c r="AX567" i="3"/>
  <c r="S567" i="3"/>
  <c r="AI567" i="3"/>
  <c r="AY567" i="3"/>
  <c r="AF567" i="3"/>
  <c r="AZ567" i="3"/>
  <c r="AB567" i="3"/>
  <c r="Y567" i="3"/>
  <c r="AO567" i="3"/>
  <c r="BE567" i="3"/>
  <c r="V567" i="3"/>
  <c r="AL567" i="3"/>
  <c r="BB567" i="3"/>
  <c r="W567" i="3"/>
  <c r="AM567" i="3"/>
  <c r="BC567" i="3"/>
  <c r="AV567" i="3"/>
  <c r="X567" i="3"/>
  <c r="AR567" i="3"/>
  <c r="M567" i="3"/>
  <c r="AC567" i="3"/>
  <c r="AS567" i="3"/>
  <c r="BI567" i="3"/>
  <c r="Z567" i="3"/>
  <c r="AP567" i="3"/>
  <c r="BF567" i="3"/>
  <c r="AA567" i="3"/>
  <c r="AQ567" i="3"/>
  <c r="BG567" i="3"/>
  <c r="T567" i="3"/>
  <c r="AN567" i="3"/>
  <c r="BH567" i="3"/>
  <c r="Q567" i="3"/>
  <c r="AG567" i="3"/>
  <c r="AW567" i="3"/>
  <c r="N567" i="3"/>
  <c r="AD567" i="3"/>
  <c r="AT567" i="3"/>
  <c r="O567" i="3"/>
  <c r="AE567" i="3"/>
  <c r="AU567" i="3"/>
  <c r="P567" i="3"/>
  <c r="AJ567" i="3"/>
  <c r="BD567" i="3"/>
  <c r="BL574" i="3"/>
  <c r="BN579" i="3"/>
  <c r="BN581" i="3"/>
  <c r="BJ581" i="3"/>
  <c r="AT588" i="3"/>
  <c r="BB588" i="3"/>
  <c r="AH588" i="3"/>
  <c r="BA588" i="3"/>
  <c r="AK588" i="3"/>
  <c r="U588" i="3"/>
  <c r="BD588" i="3"/>
  <c r="AN588" i="3"/>
  <c r="X588" i="3"/>
  <c r="BC588" i="3"/>
  <c r="AM588" i="3"/>
  <c r="W588" i="3"/>
  <c r="BN595" i="3"/>
  <c r="BC597" i="3"/>
  <c r="AU597" i="3"/>
  <c r="AX597" i="3"/>
  <c r="AB597" i="3"/>
  <c r="BA597" i="3"/>
  <c r="AI597" i="3"/>
  <c r="BD597" i="3"/>
  <c r="AN597" i="3"/>
  <c r="AL597" i="3"/>
  <c r="V597" i="3"/>
  <c r="AG597" i="3"/>
  <c r="Q597" i="3"/>
  <c r="AS604" i="3"/>
  <c r="Y604" i="3"/>
  <c r="AW604" i="3"/>
  <c r="BD604" i="3"/>
  <c r="AN604" i="3"/>
  <c r="X604" i="3"/>
  <c r="BC604" i="3"/>
  <c r="AM604" i="3"/>
  <c r="W604" i="3"/>
  <c r="BB604" i="3"/>
  <c r="AL604" i="3"/>
  <c r="V604" i="3"/>
  <c r="AA620" i="3"/>
  <c r="BA620" i="3"/>
  <c r="BG620" i="3"/>
  <c r="S620" i="3"/>
  <c r="AE620" i="3"/>
  <c r="AX620" i="3"/>
  <c r="AH620" i="3"/>
  <c r="R620" i="3"/>
  <c r="Y620" i="3"/>
  <c r="BH620" i="3"/>
  <c r="AR620" i="3"/>
  <c r="AB620" i="3"/>
  <c r="BN634" i="3"/>
  <c r="BL634" i="3"/>
  <c r="AE641" i="3"/>
  <c r="BC641" i="3"/>
  <c r="AI641" i="3"/>
  <c r="AX641" i="3"/>
  <c r="AH641" i="3"/>
  <c r="R641" i="3"/>
  <c r="BA641" i="3"/>
  <c r="AK641" i="3"/>
  <c r="U641" i="3"/>
  <c r="BD641" i="3"/>
  <c r="AN641" i="3"/>
  <c r="X641" i="3"/>
  <c r="W645" i="3"/>
  <c r="AM645" i="3"/>
  <c r="BC645" i="3"/>
  <c r="X645" i="3"/>
  <c r="AN645" i="3"/>
  <c r="BD645" i="3"/>
  <c r="U645" i="3"/>
  <c r="AK645" i="3"/>
  <c r="BA645" i="3"/>
  <c r="AL645" i="3"/>
  <c r="BF645" i="3"/>
  <c r="R645" i="3"/>
  <c r="AA645" i="3"/>
  <c r="AQ645" i="3"/>
  <c r="BG645" i="3"/>
  <c r="AB645" i="3"/>
  <c r="AR645" i="3"/>
  <c r="BH645" i="3"/>
  <c r="Y645" i="3"/>
  <c r="AO645" i="3"/>
  <c r="BE645" i="3"/>
  <c r="BB645" i="3"/>
  <c r="N645" i="3"/>
  <c r="AH645" i="3"/>
  <c r="O645" i="3"/>
  <c r="AE645" i="3"/>
  <c r="AU645" i="3"/>
  <c r="P645" i="3"/>
  <c r="AF645" i="3"/>
  <c r="AV645" i="3"/>
  <c r="M645" i="3"/>
  <c r="AC645" i="3"/>
  <c r="AS645" i="3"/>
  <c r="BI645" i="3"/>
  <c r="Z645" i="3"/>
  <c r="AD645" i="3"/>
  <c r="AX645" i="3"/>
  <c r="S645" i="3"/>
  <c r="AI645" i="3"/>
  <c r="AY645" i="3"/>
  <c r="T645" i="3"/>
  <c r="AJ645" i="3"/>
  <c r="AZ645" i="3"/>
  <c r="Q645" i="3"/>
  <c r="AG645" i="3"/>
  <c r="AW645" i="3"/>
  <c r="V645" i="3"/>
  <c r="AP645" i="3"/>
  <c r="AT645" i="3"/>
  <c r="AX657" i="3"/>
  <c r="BF657" i="3"/>
  <c r="AN657" i="3"/>
  <c r="BB657" i="3"/>
  <c r="V657" i="3"/>
  <c r="AR657" i="3"/>
  <c r="BG657" i="3"/>
  <c r="AQ657" i="3"/>
  <c r="AA657" i="3"/>
  <c r="BI657" i="3"/>
  <c r="AS657" i="3"/>
  <c r="AC657" i="3"/>
  <c r="M657" i="3"/>
  <c r="BK668" i="3"/>
  <c r="S690" i="3"/>
  <c r="AM690" i="3"/>
  <c r="AH690" i="3"/>
  <c r="BA690" i="3"/>
  <c r="U690" i="3"/>
  <c r="AN690" i="3"/>
  <c r="AF693" i="3"/>
  <c r="AZ693" i="3"/>
  <c r="AM693" i="3"/>
  <c r="BB693" i="3"/>
  <c r="V693" i="3"/>
  <c r="BE700" i="3"/>
  <c r="Q700" i="3"/>
  <c r="AV700" i="3"/>
  <c r="P700" i="3"/>
  <c r="AE700" i="3"/>
  <c r="AT700" i="3"/>
  <c r="N700" i="3"/>
  <c r="AQ703" i="3"/>
  <c r="BC703" i="3"/>
  <c r="AR703" i="3"/>
  <c r="AI703" i="3"/>
  <c r="AX703" i="3"/>
  <c r="R703" i="3"/>
  <c r="O706" i="3"/>
  <c r="BF706" i="3"/>
  <c r="AZ706" i="3"/>
  <c r="T706" i="3"/>
  <c r="BH709" i="3"/>
  <c r="AQ709" i="3"/>
  <c r="Z709" i="3"/>
  <c r="AI721" i="3"/>
  <c r="M615" i="3"/>
  <c r="Q615" i="3"/>
  <c r="U615" i="3"/>
  <c r="Y615" i="3"/>
  <c r="AC615" i="3"/>
  <c r="AG615" i="3"/>
  <c r="AK615" i="3"/>
  <c r="AO615" i="3"/>
  <c r="AS615" i="3"/>
  <c r="AW615" i="3"/>
  <c r="BA615" i="3"/>
  <c r="BE615" i="3"/>
  <c r="BI615" i="3"/>
  <c r="N615" i="3"/>
  <c r="R615" i="3"/>
  <c r="V615" i="3"/>
  <c r="Z615" i="3"/>
  <c r="AD615" i="3"/>
  <c r="AH615" i="3"/>
  <c r="AL615" i="3"/>
  <c r="AP615" i="3"/>
  <c r="AT615" i="3"/>
  <c r="AX615" i="3"/>
  <c r="BB615" i="3"/>
  <c r="BF615" i="3"/>
  <c r="O615" i="3"/>
  <c r="S615" i="3"/>
  <c r="W615" i="3"/>
  <c r="AA615" i="3"/>
  <c r="AE615" i="3"/>
  <c r="AI615" i="3"/>
  <c r="AM615" i="3"/>
  <c r="AQ615" i="3"/>
  <c r="AU615" i="3"/>
  <c r="AY615" i="3"/>
  <c r="BC615" i="3"/>
  <c r="BG615" i="3"/>
  <c r="AB615" i="3"/>
  <c r="AR615" i="3"/>
  <c r="BH615" i="3"/>
  <c r="P615" i="3"/>
  <c r="AF615" i="3"/>
  <c r="AV615" i="3"/>
  <c r="T615" i="3"/>
  <c r="AJ615" i="3"/>
  <c r="AZ615" i="3"/>
  <c r="BD615" i="3"/>
  <c r="X615" i="3"/>
  <c r="AN615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U631" i="3"/>
  <c r="AK631" i="3"/>
  <c r="BA631" i="3"/>
  <c r="Y631" i="3"/>
  <c r="AO631" i="3"/>
  <c r="BE631" i="3"/>
  <c r="M631" i="3"/>
  <c r="AC631" i="3"/>
  <c r="AS631" i="3"/>
  <c r="BI631" i="3"/>
  <c r="AW631" i="3"/>
  <c r="Q631" i="3"/>
  <c r="AG631" i="3"/>
  <c r="N614" i="3"/>
  <c r="R614" i="3"/>
  <c r="V614" i="3"/>
  <c r="Z614" i="3"/>
  <c r="AD614" i="3"/>
  <c r="AH614" i="3"/>
  <c r="AL614" i="3"/>
  <c r="AP614" i="3"/>
  <c r="AT614" i="3"/>
  <c r="AX614" i="3"/>
  <c r="BB614" i="3"/>
  <c r="BF614" i="3"/>
  <c r="O614" i="3"/>
  <c r="S614" i="3"/>
  <c r="W614" i="3"/>
  <c r="AA614" i="3"/>
  <c r="AE614" i="3"/>
  <c r="AI614" i="3"/>
  <c r="AM614" i="3"/>
  <c r="AQ614" i="3"/>
  <c r="AU614" i="3"/>
  <c r="AY614" i="3"/>
  <c r="BC614" i="3"/>
  <c r="BG614" i="3"/>
  <c r="P614" i="3"/>
  <c r="T614" i="3"/>
  <c r="X614" i="3"/>
  <c r="AB614" i="3"/>
  <c r="AF614" i="3"/>
  <c r="AJ614" i="3"/>
  <c r="AN614" i="3"/>
  <c r="AR614" i="3"/>
  <c r="AV614" i="3"/>
  <c r="AZ614" i="3"/>
  <c r="BD614" i="3"/>
  <c r="BH614" i="3"/>
  <c r="M614" i="3"/>
  <c r="AC614" i="3"/>
  <c r="AS614" i="3"/>
  <c r="BI614" i="3"/>
  <c r="Q614" i="3"/>
  <c r="AG614" i="3"/>
  <c r="AW614" i="3"/>
  <c r="U614" i="3"/>
  <c r="AK614" i="3"/>
  <c r="BA614" i="3"/>
  <c r="AO614" i="3"/>
  <c r="BE614" i="3"/>
  <c r="Y61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Z630" i="3"/>
  <c r="AP630" i="3"/>
  <c r="BF630" i="3"/>
  <c r="N630" i="3"/>
  <c r="AD630" i="3"/>
  <c r="AT630" i="3"/>
  <c r="R630" i="3"/>
  <c r="AH630" i="3"/>
  <c r="AX630" i="3"/>
  <c r="AL630" i="3"/>
  <c r="BB630" i="3"/>
  <c r="V630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R681" i="3"/>
  <c r="AH681" i="3"/>
  <c r="AX681" i="3"/>
  <c r="V681" i="3"/>
  <c r="AL681" i="3"/>
  <c r="BB681" i="3"/>
  <c r="Z681" i="3"/>
  <c r="AP681" i="3"/>
  <c r="BF681" i="3"/>
  <c r="N681" i="3"/>
  <c r="AD681" i="3"/>
  <c r="AT68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T621" i="3"/>
  <c r="AJ621" i="3"/>
  <c r="AZ621" i="3"/>
  <c r="X621" i="3"/>
  <c r="AN621" i="3"/>
  <c r="BD621" i="3"/>
  <c r="AB621" i="3"/>
  <c r="AR621" i="3"/>
  <c r="BH621" i="3"/>
  <c r="P621" i="3"/>
  <c r="AF621" i="3"/>
  <c r="AV621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AC684" i="3"/>
  <c r="AS684" i="3"/>
  <c r="BI684" i="3"/>
  <c r="Q684" i="3"/>
  <c r="AG684" i="3"/>
  <c r="AW684" i="3"/>
  <c r="U684" i="3"/>
  <c r="AK684" i="3"/>
  <c r="BA684" i="3"/>
  <c r="Y684" i="3"/>
  <c r="AO684" i="3"/>
  <c r="BE684" i="3"/>
  <c r="AA638" i="3"/>
  <c r="T638" i="3"/>
  <c r="AJ638" i="3"/>
  <c r="AZ638" i="3"/>
  <c r="Q638" i="3"/>
  <c r="AG638" i="3"/>
  <c r="AW638" i="3"/>
  <c r="V638" i="3"/>
  <c r="Z638" i="3"/>
  <c r="N638" i="3"/>
  <c r="BF638" i="3"/>
  <c r="AQ638" i="3"/>
  <c r="O638" i="3"/>
  <c r="AE638" i="3"/>
  <c r="X638" i="3"/>
  <c r="AN638" i="3"/>
  <c r="BD638" i="3"/>
  <c r="U638" i="3"/>
  <c r="AK638" i="3"/>
  <c r="BA638" i="3"/>
  <c r="AL638" i="3"/>
  <c r="AM638" i="3"/>
  <c r="AD638" i="3"/>
  <c r="R638" i="3"/>
  <c r="AY638" i="3"/>
  <c r="S638" i="3"/>
  <c r="AI638" i="3"/>
  <c r="AB638" i="3"/>
  <c r="AR638" i="3"/>
  <c r="BH638" i="3"/>
  <c r="Y638" i="3"/>
  <c r="AO638" i="3"/>
  <c r="BE638" i="3"/>
  <c r="AT638" i="3"/>
  <c r="AU638" i="3"/>
  <c r="AP638" i="3"/>
  <c r="BG638" i="3"/>
  <c r="W638" i="3"/>
  <c r="P638" i="3"/>
  <c r="AF638" i="3"/>
  <c r="AV638" i="3"/>
  <c r="M638" i="3"/>
  <c r="AC638" i="3"/>
  <c r="AS638" i="3"/>
  <c r="BI638" i="3"/>
  <c r="BB638" i="3"/>
  <c r="BC638" i="3"/>
  <c r="AX638" i="3"/>
  <c r="AH638" i="3"/>
  <c r="T686" i="3"/>
  <c r="AJ686" i="3"/>
  <c r="AZ686" i="3"/>
  <c r="Q686" i="3"/>
  <c r="AG686" i="3"/>
  <c r="AW686" i="3"/>
  <c r="N686" i="3"/>
  <c r="AD686" i="3"/>
  <c r="AT686" i="3"/>
  <c r="AA686" i="3"/>
  <c r="AE686" i="3"/>
  <c r="AY686" i="3"/>
  <c r="X686" i="3"/>
  <c r="AN686" i="3"/>
  <c r="BD686" i="3"/>
  <c r="U686" i="3"/>
  <c r="AK686" i="3"/>
  <c r="BA686" i="3"/>
  <c r="R686" i="3"/>
  <c r="AH686" i="3"/>
  <c r="AX686" i="3"/>
  <c r="AQ686" i="3"/>
  <c r="AU686" i="3"/>
  <c r="W686" i="3"/>
  <c r="AB686" i="3"/>
  <c r="AR686" i="3"/>
  <c r="BH686" i="3"/>
  <c r="Y686" i="3"/>
  <c r="AO686" i="3"/>
  <c r="BE686" i="3"/>
  <c r="V686" i="3"/>
  <c r="AL686" i="3"/>
  <c r="BB686" i="3"/>
  <c r="BG686" i="3"/>
  <c r="S686" i="3"/>
  <c r="AM686" i="3"/>
  <c r="P686" i="3"/>
  <c r="AF686" i="3"/>
  <c r="AV686" i="3"/>
  <c r="M686" i="3"/>
  <c r="AC686" i="3"/>
  <c r="AS686" i="3"/>
  <c r="BI686" i="3"/>
  <c r="Z686" i="3"/>
  <c r="AP686" i="3"/>
  <c r="BF686" i="3"/>
  <c r="O686" i="3"/>
  <c r="AI686" i="3"/>
  <c r="BC686" i="3"/>
  <c r="Y725" i="3"/>
  <c r="AO725" i="3"/>
  <c r="BE725" i="3"/>
  <c r="V725" i="3"/>
  <c r="AL725" i="3"/>
  <c r="BB725" i="3"/>
  <c r="W725" i="3"/>
  <c r="AM725" i="3"/>
  <c r="BC725" i="3"/>
  <c r="AV725" i="3"/>
  <c r="X725" i="3"/>
  <c r="AR725" i="3"/>
  <c r="M725" i="3"/>
  <c r="AC725" i="3"/>
  <c r="AS725" i="3"/>
  <c r="BI725" i="3"/>
  <c r="Z725" i="3"/>
  <c r="AP725" i="3"/>
  <c r="BF725" i="3"/>
  <c r="AA725" i="3"/>
  <c r="AQ725" i="3"/>
  <c r="BG725" i="3"/>
  <c r="T725" i="3"/>
  <c r="AN725" i="3"/>
  <c r="BH725" i="3"/>
  <c r="Q725" i="3"/>
  <c r="AG725" i="3"/>
  <c r="AW725" i="3"/>
  <c r="N725" i="3"/>
  <c r="AD725" i="3"/>
  <c r="AT725" i="3"/>
  <c r="O725" i="3"/>
  <c r="AE725" i="3"/>
  <c r="AU725" i="3"/>
  <c r="P725" i="3"/>
  <c r="AJ725" i="3"/>
  <c r="BD725" i="3"/>
  <c r="U725" i="3"/>
  <c r="AK725" i="3"/>
  <c r="BA725" i="3"/>
  <c r="R725" i="3"/>
  <c r="AH725" i="3"/>
  <c r="AX725" i="3"/>
  <c r="S725" i="3"/>
  <c r="AI725" i="3"/>
  <c r="AY725" i="3"/>
  <c r="AF725" i="3"/>
  <c r="AZ725" i="3"/>
  <c r="AB725" i="3"/>
  <c r="AB723" i="3"/>
  <c r="AV723" i="3"/>
  <c r="AF723" i="3"/>
  <c r="P723" i="3"/>
  <c r="BK709" i="3"/>
  <c r="BN709" i="3"/>
  <c r="BB715" i="3"/>
  <c r="AN721" i="3"/>
  <c r="W727" i="3"/>
  <c r="AK728" i="3"/>
  <c r="BH731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N557" i="3"/>
  <c r="R557" i="3"/>
  <c r="V557" i="3"/>
  <c r="Z557" i="3"/>
  <c r="AD557" i="3"/>
  <c r="AH557" i="3"/>
  <c r="AL557" i="3"/>
  <c r="AP557" i="3"/>
  <c r="AT557" i="3"/>
  <c r="AX557" i="3"/>
  <c r="BB557" i="3"/>
  <c r="BF557" i="3"/>
  <c r="O557" i="3"/>
  <c r="S557" i="3"/>
  <c r="W557" i="3"/>
  <c r="AA557" i="3"/>
  <c r="AE557" i="3"/>
  <c r="AI557" i="3"/>
  <c r="AM557" i="3"/>
  <c r="AQ557" i="3"/>
  <c r="AU557" i="3"/>
  <c r="AY557" i="3"/>
  <c r="BC557" i="3"/>
  <c r="BG557" i="3"/>
  <c r="X557" i="3"/>
  <c r="AN557" i="3"/>
  <c r="BD557" i="3"/>
  <c r="AB557" i="3"/>
  <c r="AR557" i="3"/>
  <c r="BH557" i="3"/>
  <c r="P557" i="3"/>
  <c r="AF557" i="3"/>
  <c r="AV557" i="3"/>
  <c r="T557" i="3"/>
  <c r="AJ557" i="3"/>
  <c r="AZ557" i="3"/>
  <c r="N566" i="3"/>
  <c r="R566" i="3"/>
  <c r="V566" i="3"/>
  <c r="Z566" i="3"/>
  <c r="AD566" i="3"/>
  <c r="AH566" i="3"/>
  <c r="AL566" i="3"/>
  <c r="AP566" i="3"/>
  <c r="AT566" i="3"/>
  <c r="AX566" i="3"/>
  <c r="BB566" i="3"/>
  <c r="BF566" i="3"/>
  <c r="O566" i="3"/>
  <c r="S566" i="3"/>
  <c r="W566" i="3"/>
  <c r="AA566" i="3"/>
  <c r="AE566" i="3"/>
  <c r="AI566" i="3"/>
  <c r="AM566" i="3"/>
  <c r="AQ566" i="3"/>
  <c r="AU566" i="3"/>
  <c r="AY566" i="3"/>
  <c r="BC566" i="3"/>
  <c r="BG566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Q566" i="3"/>
  <c r="AG566" i="3"/>
  <c r="AW566" i="3"/>
  <c r="U566" i="3"/>
  <c r="AK566" i="3"/>
  <c r="BA566" i="3"/>
  <c r="Y566" i="3"/>
  <c r="AO566" i="3"/>
  <c r="BE566" i="3"/>
  <c r="M566" i="3"/>
  <c r="AC566" i="3"/>
  <c r="AS566" i="3"/>
  <c r="BI566" i="3"/>
  <c r="N596" i="3"/>
  <c r="R596" i="3"/>
  <c r="V596" i="3"/>
  <c r="Z596" i="3"/>
  <c r="AD596" i="3"/>
  <c r="AH596" i="3"/>
  <c r="AL596" i="3"/>
  <c r="AP596" i="3"/>
  <c r="AT596" i="3"/>
  <c r="AX596" i="3"/>
  <c r="O596" i="3"/>
  <c r="S596" i="3"/>
  <c r="W596" i="3"/>
  <c r="AA596" i="3"/>
  <c r="AE596" i="3"/>
  <c r="AI596" i="3"/>
  <c r="AM596" i="3"/>
  <c r="AQ596" i="3"/>
  <c r="AU596" i="3"/>
  <c r="AY596" i="3"/>
  <c r="BC596" i="3"/>
  <c r="BG596" i="3"/>
  <c r="P596" i="3"/>
  <c r="T596" i="3"/>
  <c r="X596" i="3"/>
  <c r="AB596" i="3"/>
  <c r="AF596" i="3"/>
  <c r="AJ596" i="3"/>
  <c r="AN596" i="3"/>
  <c r="AR596" i="3"/>
  <c r="AV596" i="3"/>
  <c r="AZ596" i="3"/>
  <c r="BD596" i="3"/>
  <c r="BH596" i="3"/>
  <c r="Q596" i="3"/>
  <c r="AG596" i="3"/>
  <c r="AW596" i="3"/>
  <c r="BF596" i="3"/>
  <c r="U596" i="3"/>
  <c r="AK596" i="3"/>
  <c r="BA596" i="3"/>
  <c r="BI596" i="3"/>
  <c r="Y596" i="3"/>
  <c r="AO596" i="3"/>
  <c r="BB596" i="3"/>
  <c r="AC596" i="3"/>
  <c r="AS596" i="3"/>
  <c r="BE596" i="3"/>
  <c r="M596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S649" i="3"/>
  <c r="AI649" i="3"/>
  <c r="AY649" i="3"/>
  <c r="W649" i="3"/>
  <c r="AM649" i="3"/>
  <c r="BC649" i="3"/>
  <c r="AA649" i="3"/>
  <c r="AQ649" i="3"/>
  <c r="BG649" i="3"/>
  <c r="O649" i="3"/>
  <c r="AE649" i="3"/>
  <c r="AU649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R658" i="3"/>
  <c r="Z658" i="3"/>
  <c r="AH658" i="3"/>
  <c r="AP658" i="3"/>
  <c r="AX658" i="3"/>
  <c r="BF658" i="3"/>
  <c r="T658" i="3"/>
  <c r="AB658" i="3"/>
  <c r="AJ658" i="3"/>
  <c r="AR658" i="3"/>
  <c r="AZ658" i="3"/>
  <c r="BH658" i="3"/>
  <c r="N658" i="3"/>
  <c r="V658" i="3"/>
  <c r="AD658" i="3"/>
  <c r="AL658" i="3"/>
  <c r="AT658" i="3"/>
  <c r="BB658" i="3"/>
  <c r="AN658" i="3"/>
  <c r="P658" i="3"/>
  <c r="AV658" i="3"/>
  <c r="X658" i="3"/>
  <c r="BD658" i="3"/>
  <c r="AF658" i="3"/>
  <c r="M693" i="3"/>
  <c r="AC693" i="3"/>
  <c r="AS693" i="3"/>
  <c r="BI693" i="3"/>
  <c r="Z693" i="3"/>
  <c r="AP693" i="3"/>
  <c r="BF693" i="3"/>
  <c r="AA693" i="3"/>
  <c r="AQ693" i="3"/>
  <c r="BG693" i="3"/>
  <c r="X693" i="3"/>
  <c r="AR693" i="3"/>
  <c r="AV693" i="3"/>
  <c r="Q693" i="3"/>
  <c r="AG693" i="3"/>
  <c r="AW693" i="3"/>
  <c r="N693" i="3"/>
  <c r="AD693" i="3"/>
  <c r="AT693" i="3"/>
  <c r="O693" i="3"/>
  <c r="AE693" i="3"/>
  <c r="AU693" i="3"/>
  <c r="T693" i="3"/>
  <c r="AN693" i="3"/>
  <c r="BH693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R708" i="3"/>
  <c r="AH708" i="3"/>
  <c r="AX708" i="3"/>
  <c r="V708" i="3"/>
  <c r="AL708" i="3"/>
  <c r="BB708" i="3"/>
  <c r="Z708" i="3"/>
  <c r="AP708" i="3"/>
  <c r="BF708" i="3"/>
  <c r="N708" i="3"/>
  <c r="AD708" i="3"/>
  <c r="AT708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AB726" i="3"/>
  <c r="AR726" i="3"/>
  <c r="BH726" i="3"/>
  <c r="P726" i="3"/>
  <c r="AF726" i="3"/>
  <c r="AV726" i="3"/>
  <c r="T726" i="3"/>
  <c r="AJ726" i="3"/>
  <c r="AZ726" i="3"/>
  <c r="X726" i="3"/>
  <c r="AN726" i="3"/>
  <c r="BD726" i="3"/>
  <c r="BH733" i="3"/>
  <c r="AR733" i="3"/>
  <c r="AB733" i="3"/>
  <c r="BG733" i="3"/>
  <c r="AQ733" i="3"/>
  <c r="AA733" i="3"/>
  <c r="BF733" i="3"/>
  <c r="AP733" i="3"/>
  <c r="Z733" i="3"/>
  <c r="AW709" i="3"/>
  <c r="Z715" i="3"/>
  <c r="AK717" i="3"/>
  <c r="AN723" i="3"/>
  <c r="BG727" i="3"/>
  <c r="P731" i="3"/>
  <c r="BE733" i="3"/>
  <c r="P552" i="3"/>
  <c r="AV552" i="3"/>
  <c r="BI552" i="3"/>
  <c r="AO552" i="3"/>
  <c r="T552" i="3"/>
  <c r="AY552" i="3"/>
  <c r="AC552" i="3"/>
  <c r="BG552" i="3"/>
  <c r="AM552" i="3"/>
  <c r="Q552" i="3"/>
  <c r="AP552" i="3"/>
  <c r="BK554" i="3"/>
  <c r="BN554" i="3"/>
  <c r="BB559" i="3"/>
  <c r="BF559" i="3"/>
  <c r="AC559" i="3"/>
  <c r="BE559" i="3"/>
  <c r="AB559" i="3"/>
  <c r="AW559" i="3"/>
  <c r="Q559" i="3"/>
  <c r="AQ559" i="3"/>
  <c r="AA559" i="3"/>
  <c r="AX559" i="3"/>
  <c r="AH559" i="3"/>
  <c r="BG561" i="3"/>
  <c r="AY561" i="3"/>
  <c r="AE561" i="3"/>
  <c r="AX561" i="3"/>
  <c r="AH561" i="3"/>
  <c r="R561" i="3"/>
  <c r="BA561" i="3"/>
  <c r="AK561" i="3"/>
  <c r="U561" i="3"/>
  <c r="BD561" i="3"/>
  <c r="AN561" i="3"/>
  <c r="Y568" i="3"/>
  <c r="AK568" i="3"/>
  <c r="Q568" i="3"/>
  <c r="M568" i="3"/>
  <c r="AV568" i="3"/>
  <c r="AF568" i="3"/>
  <c r="P568" i="3"/>
  <c r="AU568" i="3"/>
  <c r="AE568" i="3"/>
  <c r="O568" i="3"/>
  <c r="AT568" i="3"/>
  <c r="AD568" i="3"/>
  <c r="AB575" i="3"/>
  <c r="AZ575" i="3"/>
  <c r="AF575" i="3"/>
  <c r="AY575" i="3"/>
  <c r="AI575" i="3"/>
  <c r="S575" i="3"/>
  <c r="AX575" i="3"/>
  <c r="AH575" i="3"/>
  <c r="R575" i="3"/>
  <c r="BA575" i="3"/>
  <c r="AK575" i="3"/>
  <c r="AZ577" i="3"/>
  <c r="P577" i="3"/>
  <c r="BD577" i="3"/>
  <c r="BC577" i="3"/>
  <c r="AM577" i="3"/>
  <c r="W577" i="3"/>
  <c r="BB577" i="3"/>
  <c r="AL577" i="3"/>
  <c r="V577" i="3"/>
  <c r="BE577" i="3"/>
  <c r="AO577" i="3"/>
  <c r="AZ584" i="3"/>
  <c r="AF584" i="3"/>
  <c r="AB584" i="3"/>
  <c r="BG584" i="3"/>
  <c r="AQ584" i="3"/>
  <c r="AA584" i="3"/>
  <c r="BF584" i="3"/>
  <c r="AP584" i="3"/>
  <c r="Z584" i="3"/>
  <c r="BI584" i="3"/>
  <c r="AS584" i="3"/>
  <c r="AC584" i="3"/>
  <c r="X591" i="3"/>
  <c r="AV591" i="3"/>
  <c r="AR591" i="3"/>
  <c r="AY591" i="3"/>
  <c r="AI591" i="3"/>
  <c r="S591" i="3"/>
  <c r="AX591" i="3"/>
  <c r="AH591" i="3"/>
  <c r="R591" i="3"/>
  <c r="BA591" i="3"/>
  <c r="AK591" i="3"/>
  <c r="T593" i="3"/>
  <c r="P593" i="3"/>
  <c r="BD593" i="3"/>
  <c r="BC593" i="3"/>
  <c r="AM593" i="3"/>
  <c r="W593" i="3"/>
  <c r="BB593" i="3"/>
  <c r="AL593" i="3"/>
  <c r="V593" i="3"/>
  <c r="BE593" i="3"/>
  <c r="AO593" i="3"/>
  <c r="U600" i="3"/>
  <c r="AG600" i="3"/>
  <c r="AC600" i="3"/>
  <c r="Y600" i="3"/>
  <c r="AV600" i="3"/>
  <c r="AF600" i="3"/>
  <c r="P600" i="3"/>
  <c r="AU600" i="3"/>
  <c r="AE600" i="3"/>
  <c r="O600" i="3"/>
  <c r="AT600" i="3"/>
  <c r="AD600" i="3"/>
  <c r="AV609" i="3"/>
  <c r="AR609" i="3"/>
  <c r="X609" i="3"/>
  <c r="AU609" i="3"/>
  <c r="AE609" i="3"/>
  <c r="O609" i="3"/>
  <c r="AT609" i="3"/>
  <c r="AD609" i="3"/>
  <c r="N609" i="3"/>
  <c r="AW609" i="3"/>
  <c r="AG609" i="3"/>
  <c r="V616" i="3"/>
  <c r="AT616" i="3"/>
  <c r="AP616" i="3"/>
  <c r="BA616" i="3"/>
  <c r="AK616" i="3"/>
  <c r="U616" i="3"/>
  <c r="BD616" i="3"/>
  <c r="AN616" i="3"/>
  <c r="X616" i="3"/>
  <c r="BC616" i="3"/>
  <c r="AM616" i="3"/>
  <c r="O625" i="3"/>
  <c r="AA625" i="3"/>
  <c r="AY625" i="3"/>
  <c r="BB625" i="3"/>
  <c r="AL625" i="3"/>
  <c r="V625" i="3"/>
  <c r="BE625" i="3"/>
  <c r="AO625" i="3"/>
  <c r="Y625" i="3"/>
  <c r="BH625" i="3"/>
  <c r="AR625" i="3"/>
  <c r="AU637" i="3"/>
  <c r="AQ637" i="3"/>
  <c r="W637" i="3"/>
  <c r="AT637" i="3"/>
  <c r="AD637" i="3"/>
  <c r="N637" i="3"/>
  <c r="AW637" i="3"/>
  <c r="AG637" i="3"/>
  <c r="Q637" i="3"/>
  <c r="AZ637" i="3"/>
  <c r="AJ637" i="3"/>
  <c r="Z639" i="3"/>
  <c r="BE639" i="3"/>
  <c r="Y639" i="3"/>
  <c r="AL639" i="3"/>
  <c r="BI639" i="3"/>
  <c r="AC639" i="3"/>
  <c r="BD639" i="3"/>
  <c r="AN639" i="3"/>
  <c r="X639" i="3"/>
  <c r="BC639" i="3"/>
  <c r="AM639" i="3"/>
  <c r="M646" i="3"/>
  <c r="BE646" i="3"/>
  <c r="AK646" i="3"/>
  <c r="Q646" i="3"/>
  <c r="AV646" i="3"/>
  <c r="AF646" i="3"/>
  <c r="P646" i="3"/>
  <c r="AU646" i="3"/>
  <c r="AE646" i="3"/>
  <c r="O646" i="3"/>
  <c r="BL646" i="3" s="1"/>
  <c r="AT646" i="3"/>
  <c r="AD646" i="3"/>
  <c r="AX653" i="3"/>
  <c r="BF653" i="3"/>
  <c r="AL653" i="3"/>
  <c r="BA653" i="3"/>
  <c r="AK653" i="3"/>
  <c r="U653" i="3"/>
  <c r="BD653" i="3"/>
  <c r="AN653" i="3"/>
  <c r="X653" i="3"/>
  <c r="BC653" i="3"/>
  <c r="AM653" i="3"/>
  <c r="AD655" i="3"/>
  <c r="Z655" i="3"/>
  <c r="AX655" i="3"/>
  <c r="BE655" i="3"/>
  <c r="AO655" i="3"/>
  <c r="Y655" i="3"/>
  <c r="BH655" i="3"/>
  <c r="AR655" i="3"/>
  <c r="AB655" i="3"/>
  <c r="BG655" i="3"/>
  <c r="AQ655" i="3"/>
  <c r="BG662" i="3"/>
  <c r="AM662" i="3"/>
  <c r="S662" i="3"/>
  <c r="AT662" i="3"/>
  <c r="AD662" i="3"/>
  <c r="N662" i="3"/>
  <c r="AW662" i="3"/>
  <c r="AG662" i="3"/>
  <c r="Q662" i="3"/>
  <c r="AZ662" i="3"/>
  <c r="AJ662" i="3"/>
  <c r="AK669" i="3"/>
  <c r="Q669" i="3"/>
  <c r="M669" i="3"/>
  <c r="BH669" i="3"/>
  <c r="AR669" i="3"/>
  <c r="AB669" i="3"/>
  <c r="BG669" i="3"/>
  <c r="AQ669" i="3"/>
  <c r="AA669" i="3"/>
  <c r="BF669" i="3"/>
  <c r="AP669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T671" i="3"/>
  <c r="AJ671" i="3"/>
  <c r="AZ671" i="3"/>
  <c r="X671" i="3"/>
  <c r="AN671" i="3"/>
  <c r="BD671" i="3"/>
  <c r="AB671" i="3"/>
  <c r="AR671" i="3"/>
  <c r="BH671" i="3"/>
  <c r="P671" i="3"/>
  <c r="AF671" i="3"/>
  <c r="AV671" i="3"/>
  <c r="M689" i="3"/>
  <c r="AC689" i="3"/>
  <c r="AS689" i="3"/>
  <c r="BI689" i="3"/>
  <c r="Z689" i="3"/>
  <c r="AP689" i="3"/>
  <c r="BF689" i="3"/>
  <c r="AA689" i="3"/>
  <c r="AQ689" i="3"/>
  <c r="BG689" i="3"/>
  <c r="AB689" i="3"/>
  <c r="AF689" i="3"/>
  <c r="AZ689" i="3"/>
  <c r="Q689" i="3"/>
  <c r="AG689" i="3"/>
  <c r="AW689" i="3"/>
  <c r="N689" i="3"/>
  <c r="AD689" i="3"/>
  <c r="AT689" i="3"/>
  <c r="O689" i="3"/>
  <c r="AE689" i="3"/>
  <c r="AU689" i="3"/>
  <c r="X689" i="3"/>
  <c r="AR689" i="3"/>
  <c r="AV689" i="3"/>
  <c r="U689" i="3"/>
  <c r="AK689" i="3"/>
  <c r="BA689" i="3"/>
  <c r="R689" i="3"/>
  <c r="AH689" i="3"/>
  <c r="AX689" i="3"/>
  <c r="S689" i="3"/>
  <c r="AI689" i="3"/>
  <c r="AY689" i="3"/>
  <c r="AN689" i="3"/>
  <c r="BH689" i="3"/>
  <c r="T689" i="3"/>
  <c r="Y689" i="3"/>
  <c r="AO689" i="3"/>
  <c r="BE689" i="3"/>
  <c r="V689" i="3"/>
  <c r="AL689" i="3"/>
  <c r="BB689" i="3"/>
  <c r="W689" i="3"/>
  <c r="AM689" i="3"/>
  <c r="BC689" i="3"/>
  <c r="BD689" i="3"/>
  <c r="P689" i="3"/>
  <c r="AJ689" i="3"/>
  <c r="BK691" i="3"/>
  <c r="BM694" i="3"/>
  <c r="R705" i="3"/>
  <c r="AH705" i="3"/>
  <c r="AX705" i="3"/>
  <c r="T705" i="3"/>
  <c r="AJ705" i="3"/>
  <c r="AZ705" i="3"/>
  <c r="W705" i="3"/>
  <c r="BC705" i="3"/>
  <c r="AO705" i="3"/>
  <c r="AA705" i="3"/>
  <c r="BG705" i="3"/>
  <c r="AK705" i="3"/>
  <c r="V705" i="3"/>
  <c r="AL705" i="3"/>
  <c r="BB705" i="3"/>
  <c r="X705" i="3"/>
  <c r="AN705" i="3"/>
  <c r="BD705" i="3"/>
  <c r="AE705" i="3"/>
  <c r="Q705" i="3"/>
  <c r="AW705" i="3"/>
  <c r="AI705" i="3"/>
  <c r="M705" i="3"/>
  <c r="AS705" i="3"/>
  <c r="Z705" i="3"/>
  <c r="AP705" i="3"/>
  <c r="BF705" i="3"/>
  <c r="AB705" i="3"/>
  <c r="AR705" i="3"/>
  <c r="BH705" i="3"/>
  <c r="AM705" i="3"/>
  <c r="Y705" i="3"/>
  <c r="BE705" i="3"/>
  <c r="AQ705" i="3"/>
  <c r="U705" i="3"/>
  <c r="BA705" i="3"/>
  <c r="N705" i="3"/>
  <c r="AD705" i="3"/>
  <c r="AT705" i="3"/>
  <c r="P705" i="3"/>
  <c r="AF705" i="3"/>
  <c r="AV705" i="3"/>
  <c r="O705" i="3"/>
  <c r="AU705" i="3"/>
  <c r="AG705" i="3"/>
  <c r="S705" i="3"/>
  <c r="AY705" i="3"/>
  <c r="AC705" i="3"/>
  <c r="BI705" i="3"/>
  <c r="AZ714" i="3"/>
  <c r="P714" i="3"/>
  <c r="AJ714" i="3"/>
  <c r="BL714" i="3" s="1"/>
  <c r="T714" i="3"/>
  <c r="AV717" i="3"/>
  <c r="AF717" i="3"/>
  <c r="P717" i="3"/>
  <c r="AU717" i="3"/>
  <c r="AE717" i="3"/>
  <c r="O717" i="3"/>
  <c r="AT717" i="3"/>
  <c r="AD717" i="3"/>
  <c r="N717" i="3"/>
  <c r="AU723" i="3"/>
  <c r="AE723" i="3"/>
  <c r="O723" i="3"/>
  <c r="AT723" i="3"/>
  <c r="AD723" i="3"/>
  <c r="N723" i="3"/>
  <c r="AW723" i="3"/>
  <c r="AG723" i="3"/>
  <c r="Q723" i="3"/>
  <c r="N715" i="3"/>
  <c r="BE717" i="3"/>
  <c r="P721" i="3"/>
  <c r="O727" i="3"/>
  <c r="AC728" i="3"/>
  <c r="AJ731" i="3"/>
  <c r="AS733" i="3"/>
  <c r="BG734" i="3"/>
  <c r="BL734" i="3" s="1"/>
  <c r="Q547" i="3"/>
  <c r="AV547" i="3"/>
  <c r="P547" i="3"/>
  <c r="AK547" i="3"/>
  <c r="BH547" i="3"/>
  <c r="AB547" i="3"/>
  <c r="AY547" i="3"/>
  <c r="AI547" i="3"/>
  <c r="S547" i="3"/>
  <c r="AX547" i="3"/>
  <c r="AH547" i="3"/>
  <c r="BG565" i="3"/>
  <c r="AM565" i="3"/>
  <c r="BF565" i="3"/>
  <c r="AP565" i="3"/>
  <c r="W565" i="3"/>
  <c r="BA565" i="3"/>
  <c r="AK565" i="3"/>
  <c r="O565" i="3"/>
  <c r="BL565" i="3" s="1"/>
  <c r="AV565" i="3"/>
  <c r="AE565" i="3"/>
  <c r="AG565" i="3"/>
  <c r="Y569" i="3"/>
  <c r="AO569" i="3"/>
  <c r="BE569" i="3"/>
  <c r="V569" i="3"/>
  <c r="AL569" i="3"/>
  <c r="BB569" i="3"/>
  <c r="W569" i="3"/>
  <c r="AM569" i="3"/>
  <c r="BC569" i="3"/>
  <c r="BH569" i="3"/>
  <c r="T569" i="3"/>
  <c r="X569" i="3"/>
  <c r="M569" i="3"/>
  <c r="AC569" i="3"/>
  <c r="AS569" i="3"/>
  <c r="BI569" i="3"/>
  <c r="Z569" i="3"/>
  <c r="AP569" i="3"/>
  <c r="BF569" i="3"/>
  <c r="AA569" i="3"/>
  <c r="AQ569" i="3"/>
  <c r="BG569" i="3"/>
  <c r="P569" i="3"/>
  <c r="AJ569" i="3"/>
  <c r="AN569" i="3"/>
  <c r="Q569" i="3"/>
  <c r="AG569" i="3"/>
  <c r="AW569" i="3"/>
  <c r="N569" i="3"/>
  <c r="AD569" i="3"/>
  <c r="AT569" i="3"/>
  <c r="O569" i="3"/>
  <c r="AE569" i="3"/>
  <c r="AU569" i="3"/>
  <c r="AB569" i="3"/>
  <c r="AF569" i="3"/>
  <c r="AZ569" i="3"/>
  <c r="U569" i="3"/>
  <c r="AK569" i="3"/>
  <c r="BA569" i="3"/>
  <c r="R569" i="3"/>
  <c r="AH569" i="3"/>
  <c r="AX569" i="3"/>
  <c r="S569" i="3"/>
  <c r="AI569" i="3"/>
  <c r="AY569" i="3"/>
  <c r="AR569" i="3"/>
  <c r="AV569" i="3"/>
  <c r="BD569" i="3"/>
  <c r="BF588" i="3"/>
  <c r="AL588" i="3"/>
  <c r="R588" i="3"/>
  <c r="AW588" i="3"/>
  <c r="AG588" i="3"/>
  <c r="Q588" i="3"/>
  <c r="AZ588" i="3"/>
  <c r="AJ588" i="3"/>
  <c r="T588" i="3"/>
  <c r="AY588" i="3"/>
  <c r="AI588" i="3"/>
  <c r="AQ597" i="3"/>
  <c r="AM597" i="3"/>
  <c r="W597" i="3"/>
  <c r="AT597" i="3"/>
  <c r="T597" i="3"/>
  <c r="AW597" i="3"/>
  <c r="AA597" i="3"/>
  <c r="AZ597" i="3"/>
  <c r="AF597" i="3"/>
  <c r="AH597" i="3"/>
  <c r="R597" i="3"/>
  <c r="AC597" i="3"/>
  <c r="AC604" i="3"/>
  <c r="BA604" i="3"/>
  <c r="AG604" i="3"/>
  <c r="AZ604" i="3"/>
  <c r="AJ604" i="3"/>
  <c r="T604" i="3"/>
  <c r="AY604" i="3"/>
  <c r="AI604" i="3"/>
  <c r="S604" i="3"/>
  <c r="AX604" i="3"/>
  <c r="AH604" i="3"/>
  <c r="BC620" i="3"/>
  <c r="AS620" i="3"/>
  <c r="AY620" i="3"/>
  <c r="BE620" i="3"/>
  <c r="O620" i="3"/>
  <c r="AT620" i="3"/>
  <c r="AD620" i="3"/>
  <c r="N620" i="3"/>
  <c r="U620" i="3"/>
  <c r="BD620" i="3"/>
  <c r="AN620" i="3"/>
  <c r="BL636" i="3"/>
  <c r="BG641" i="3"/>
  <c r="AM641" i="3"/>
  <c r="S641" i="3"/>
  <c r="AT641" i="3"/>
  <c r="AD641" i="3"/>
  <c r="N641" i="3"/>
  <c r="AW641" i="3"/>
  <c r="AG641" i="3"/>
  <c r="Q641" i="3"/>
  <c r="AZ641" i="3"/>
  <c r="AJ641" i="3"/>
  <c r="Z647" i="3"/>
  <c r="AP647" i="3"/>
  <c r="BF647" i="3"/>
  <c r="AA647" i="3"/>
  <c r="AQ647" i="3"/>
  <c r="BG647" i="3"/>
  <c r="AB647" i="3"/>
  <c r="AR647" i="3"/>
  <c r="BH647" i="3"/>
  <c r="BI647" i="3"/>
  <c r="U647" i="3"/>
  <c r="BE647" i="3"/>
  <c r="N647" i="3"/>
  <c r="AD647" i="3"/>
  <c r="AT647" i="3"/>
  <c r="O647" i="3"/>
  <c r="AE647" i="3"/>
  <c r="AU647" i="3"/>
  <c r="P647" i="3"/>
  <c r="AF647" i="3"/>
  <c r="AV647" i="3"/>
  <c r="M647" i="3"/>
  <c r="Q647" i="3"/>
  <c r="AK647" i="3"/>
  <c r="Y647" i="3"/>
  <c r="R647" i="3"/>
  <c r="AH647" i="3"/>
  <c r="AX647" i="3"/>
  <c r="S647" i="3"/>
  <c r="AI647" i="3"/>
  <c r="AY647" i="3"/>
  <c r="T647" i="3"/>
  <c r="AJ647" i="3"/>
  <c r="AZ647" i="3"/>
  <c r="AC647" i="3"/>
  <c r="AG647" i="3"/>
  <c r="BA647" i="3"/>
  <c r="V647" i="3"/>
  <c r="AL647" i="3"/>
  <c r="BB647" i="3"/>
  <c r="W647" i="3"/>
  <c r="AM647" i="3"/>
  <c r="BC647" i="3"/>
  <c r="X647" i="3"/>
  <c r="AN647" i="3"/>
  <c r="BD647" i="3"/>
  <c r="AS647" i="3"/>
  <c r="AW647" i="3"/>
  <c r="AO647" i="3"/>
  <c r="R657" i="3"/>
  <c r="Z657" i="3"/>
  <c r="AF657" i="3"/>
  <c r="AT657" i="3"/>
  <c r="N657" i="3"/>
  <c r="AJ657" i="3"/>
  <c r="BC657" i="3"/>
  <c r="AM657" i="3"/>
  <c r="W657" i="3"/>
  <c r="BE657" i="3"/>
  <c r="AO657" i="3"/>
  <c r="BM659" i="3"/>
  <c r="BL666" i="3"/>
  <c r="BM668" i="3"/>
  <c r="BL668" i="3"/>
  <c r="AU690" i="3"/>
  <c r="W690" i="3"/>
  <c r="AD690" i="3"/>
  <c r="AW690" i="3"/>
  <c r="Q690" i="3"/>
  <c r="AJ690" i="3"/>
  <c r="P693" i="3"/>
  <c r="AJ693" i="3"/>
  <c r="AI693" i="3"/>
  <c r="AX693" i="3"/>
  <c r="R693" i="3"/>
  <c r="AK693" i="3"/>
  <c r="AO700" i="3"/>
  <c r="BI700" i="3"/>
  <c r="AR700" i="3"/>
  <c r="BG700" i="3"/>
  <c r="AA700" i="3"/>
  <c r="AP700" i="3"/>
  <c r="BI703" i="3"/>
  <c r="AG703" i="3"/>
  <c r="AU703" i="3"/>
  <c r="AN703" i="3"/>
  <c r="AE703" i="3"/>
  <c r="AT703" i="3"/>
  <c r="N703" i="3"/>
  <c r="BG706" i="3"/>
  <c r="AY706" i="3"/>
  <c r="AV706" i="3"/>
  <c r="P706" i="3"/>
  <c r="AR709" i="3"/>
  <c r="AA709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AE712" i="3"/>
  <c r="AU712" i="3"/>
  <c r="S712" i="3"/>
  <c r="AI712" i="3"/>
  <c r="AY712" i="3"/>
  <c r="W712" i="3"/>
  <c r="AM712" i="3"/>
  <c r="BC712" i="3"/>
  <c r="AA712" i="3"/>
  <c r="AQ712" i="3"/>
  <c r="BG712" i="3"/>
  <c r="BN718" i="3"/>
  <c r="BJ718" i="3"/>
  <c r="S721" i="3"/>
  <c r="BM721" i="3" s="1"/>
  <c r="BN583" i="3"/>
  <c r="BL594" i="3"/>
  <c r="BJ599" i="3"/>
  <c r="BL656" i="3"/>
  <c r="BJ663" i="3"/>
  <c r="BM672" i="3"/>
  <c r="P716" i="3"/>
  <c r="T716" i="3"/>
  <c r="X716" i="3"/>
  <c r="AB716" i="3"/>
  <c r="AF716" i="3"/>
  <c r="AJ716" i="3"/>
  <c r="AN716" i="3"/>
  <c r="AR716" i="3"/>
  <c r="AV716" i="3"/>
  <c r="AZ716" i="3"/>
  <c r="BD716" i="3"/>
  <c r="BH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N716" i="3"/>
  <c r="R716" i="3"/>
  <c r="V716" i="3"/>
  <c r="Z716" i="3"/>
  <c r="AD716" i="3"/>
  <c r="AH716" i="3"/>
  <c r="AL716" i="3"/>
  <c r="AP716" i="3"/>
  <c r="AT716" i="3"/>
  <c r="AX716" i="3"/>
  <c r="BB716" i="3"/>
  <c r="BF716" i="3"/>
  <c r="S716" i="3"/>
  <c r="AI716" i="3"/>
  <c r="AY716" i="3"/>
  <c r="W716" i="3"/>
  <c r="AM716" i="3"/>
  <c r="BC716" i="3"/>
  <c r="AA716" i="3"/>
  <c r="AQ716" i="3"/>
  <c r="BG716" i="3"/>
  <c r="O716" i="3"/>
  <c r="AE716" i="3"/>
  <c r="AU716" i="3"/>
  <c r="BL698" i="3"/>
  <c r="BN599" i="3"/>
  <c r="BN640" i="3"/>
  <c r="BL640" i="3"/>
  <c r="BN672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Q696" i="3"/>
  <c r="AG696" i="3"/>
  <c r="AW696" i="3"/>
  <c r="U696" i="3"/>
  <c r="AK696" i="3"/>
  <c r="BA696" i="3"/>
  <c r="Y696" i="3"/>
  <c r="AO696" i="3"/>
  <c r="BE696" i="3"/>
  <c r="M696" i="3"/>
  <c r="AC696" i="3"/>
  <c r="AS696" i="3"/>
  <c r="BI696" i="3"/>
  <c r="BJ698" i="3"/>
  <c r="BK701" i="3"/>
  <c r="BM682" i="3"/>
  <c r="BL722" i="3"/>
  <c r="BN551" i="3"/>
  <c r="BJ551" i="3"/>
  <c r="BL560" i="3"/>
  <c r="BL578" i="3"/>
  <c r="BN656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J711" i="3"/>
  <c r="AZ711" i="3"/>
  <c r="X711" i="3"/>
  <c r="AN711" i="3"/>
  <c r="BD711" i="3"/>
  <c r="AB711" i="3"/>
  <c r="AR711" i="3"/>
  <c r="BH711" i="3"/>
  <c r="P711" i="3"/>
  <c r="AF711" i="3"/>
  <c r="AV711" i="3"/>
  <c r="BL718" i="3"/>
  <c r="BM718" i="3"/>
  <c r="BJ553" i="3"/>
  <c r="BK553" i="3"/>
  <c r="BN553" i="3"/>
  <c r="BN562" i="3"/>
  <c r="BK562" i="3"/>
  <c r="BJ583" i="3"/>
  <c r="BK640" i="3"/>
  <c r="BJ656" i="3"/>
  <c r="BK656" i="3"/>
  <c r="BM663" i="3"/>
  <c r="BM722" i="3"/>
  <c r="BK695" i="3"/>
  <c r="BN701" i="3"/>
  <c r="L467" i="3"/>
  <c r="L463" i="3"/>
  <c r="L507" i="3"/>
  <c r="L503" i="3"/>
  <c r="L499" i="3"/>
  <c r="L495" i="3"/>
  <c r="L490" i="3"/>
  <c r="L443" i="3"/>
  <c r="L442" i="3"/>
  <c r="L441" i="3"/>
  <c r="L437" i="3"/>
  <c r="L434" i="3"/>
  <c r="L433" i="3"/>
  <c r="L395" i="3"/>
  <c r="L393" i="3"/>
  <c r="L391" i="3"/>
  <c r="L389" i="3"/>
  <c r="L545" i="3"/>
  <c r="K489" i="3"/>
  <c r="K488" i="3"/>
  <c r="K459" i="3"/>
  <c r="T459" i="3" s="1"/>
  <c r="K458" i="3"/>
  <c r="AE458" i="3" s="1"/>
  <c r="K457" i="3"/>
  <c r="K456" i="3"/>
  <c r="K428" i="3"/>
  <c r="K427" i="3"/>
  <c r="K403" i="3"/>
  <c r="N403" i="3" s="1"/>
  <c r="K387" i="3"/>
  <c r="Q387" i="3" s="1"/>
  <c r="K386" i="3"/>
  <c r="L523" i="3"/>
  <c r="N523" i="3" s="1"/>
  <c r="L522" i="3"/>
  <c r="M522" i="3" s="1"/>
  <c r="L521" i="3"/>
  <c r="N521" i="3" s="1"/>
  <c r="L520" i="3"/>
  <c r="M520" i="3" s="1"/>
  <c r="L519" i="3"/>
  <c r="N519" i="3" s="1"/>
  <c r="L518" i="3"/>
  <c r="L517" i="3"/>
  <c r="K517" i="3"/>
  <c r="L516" i="3"/>
  <c r="K516" i="3"/>
  <c r="L515" i="3"/>
  <c r="L514" i="3"/>
  <c r="L513" i="3"/>
  <c r="L512" i="3"/>
  <c r="L511" i="3"/>
  <c r="L506" i="3"/>
  <c r="K505" i="3"/>
  <c r="K504" i="3"/>
  <c r="L487" i="3"/>
  <c r="L483" i="3"/>
  <c r="L479" i="3"/>
  <c r="L474" i="3"/>
  <c r="K473" i="3"/>
  <c r="K472" i="3"/>
  <c r="L455" i="3"/>
  <c r="L451" i="3"/>
  <c r="L447" i="3"/>
  <c r="K443" i="3"/>
  <c r="S443" i="3" s="1"/>
  <c r="L426" i="3"/>
  <c r="L425" i="3"/>
  <c r="L421" i="3"/>
  <c r="L417" i="3"/>
  <c r="K413" i="3"/>
  <c r="M413" i="3" s="1"/>
  <c r="L411" i="3"/>
  <c r="K411" i="3"/>
  <c r="L401" i="3"/>
  <c r="L399" i="3"/>
  <c r="L397" i="3"/>
  <c r="K395" i="3"/>
  <c r="K394" i="3"/>
  <c r="L385" i="3"/>
  <c r="L383" i="3"/>
  <c r="L381" i="3"/>
  <c r="K379" i="3"/>
  <c r="N379" i="3" s="1"/>
  <c r="K378" i="3"/>
  <c r="N533" i="3"/>
  <c r="N526" i="3"/>
  <c r="N525" i="3"/>
  <c r="N524" i="3"/>
  <c r="L539" i="3"/>
  <c r="M539" i="3" s="1"/>
  <c r="L538" i="3"/>
  <c r="K538" i="3"/>
  <c r="BG538" i="3" s="1"/>
  <c r="K532" i="3"/>
  <c r="K518" i="3"/>
  <c r="L498" i="3"/>
  <c r="K497" i="3"/>
  <c r="K496" i="3"/>
  <c r="L482" i="3"/>
  <c r="K481" i="3"/>
  <c r="K480" i="3"/>
  <c r="K467" i="3"/>
  <c r="AD467" i="3" s="1"/>
  <c r="L466" i="3"/>
  <c r="K466" i="3"/>
  <c r="K465" i="3"/>
  <c r="K464" i="3"/>
  <c r="K451" i="3"/>
  <c r="L450" i="3"/>
  <c r="K450" i="3"/>
  <c r="R450" i="3" s="1"/>
  <c r="K449" i="3"/>
  <c r="K448" i="3"/>
  <c r="K436" i="3"/>
  <c r="K435" i="3"/>
  <c r="K421" i="3"/>
  <c r="AK421" i="3" s="1"/>
  <c r="L419" i="3"/>
  <c r="K419" i="3"/>
  <c r="K407" i="3"/>
  <c r="P407" i="3" s="1"/>
  <c r="K399" i="3"/>
  <c r="N399" i="3" s="1"/>
  <c r="K398" i="3"/>
  <c r="K391" i="3"/>
  <c r="N391" i="3" s="1"/>
  <c r="K390" i="3"/>
  <c r="K383" i="3"/>
  <c r="M383" i="3" s="1"/>
  <c r="K382" i="3"/>
  <c r="K375" i="3"/>
  <c r="M375" i="3" s="1"/>
  <c r="K374" i="3"/>
  <c r="K370" i="3"/>
  <c r="K369" i="3"/>
  <c r="S369" i="3" s="1"/>
  <c r="K368" i="3"/>
  <c r="K367" i="3"/>
  <c r="K366" i="3"/>
  <c r="K362" i="3"/>
  <c r="K360" i="3"/>
  <c r="AC518" i="3"/>
  <c r="BA518" i="3"/>
  <c r="X518" i="3"/>
  <c r="AJ518" i="3"/>
  <c r="BD518" i="3"/>
  <c r="AN516" i="3"/>
  <c r="AK516" i="3"/>
  <c r="AY516" i="3"/>
  <c r="K545" i="3"/>
  <c r="L544" i="3"/>
  <c r="K544" i="3"/>
  <c r="L543" i="3"/>
  <c r="K543" i="3"/>
  <c r="L542" i="3"/>
  <c r="K542" i="3"/>
  <c r="L541" i="3"/>
  <c r="K541" i="3"/>
  <c r="L540" i="3"/>
  <c r="K540" i="3"/>
  <c r="L537" i="3"/>
  <c r="T537" i="3" s="1"/>
  <c r="L536" i="3"/>
  <c r="K536" i="3"/>
  <c r="L535" i="3"/>
  <c r="K535" i="3"/>
  <c r="L532" i="3"/>
  <c r="L531" i="3"/>
  <c r="K531" i="3"/>
  <c r="L530" i="3"/>
  <c r="K530" i="3"/>
  <c r="L529" i="3"/>
  <c r="K529" i="3"/>
  <c r="L528" i="3"/>
  <c r="K528" i="3"/>
  <c r="L527" i="3"/>
  <c r="L509" i="3"/>
  <c r="L508" i="3"/>
  <c r="L501" i="3"/>
  <c r="L500" i="3"/>
  <c r="L493" i="3"/>
  <c r="L492" i="3"/>
  <c r="L485" i="3"/>
  <c r="L484" i="3"/>
  <c r="L477" i="3"/>
  <c r="L476" i="3"/>
  <c r="L469" i="3"/>
  <c r="L468" i="3"/>
  <c r="Z467" i="3"/>
  <c r="BF467" i="3"/>
  <c r="S467" i="3"/>
  <c r="W466" i="3"/>
  <c r="AA466" i="3"/>
  <c r="BC466" i="3"/>
  <c r="BG466" i="3"/>
  <c r="N466" i="3"/>
  <c r="V466" i="3"/>
  <c r="L461" i="3"/>
  <c r="L460" i="3"/>
  <c r="N459" i="3"/>
  <c r="P459" i="3"/>
  <c r="R459" i="3"/>
  <c r="V459" i="3"/>
  <c r="X459" i="3"/>
  <c r="Z459" i="3"/>
  <c r="AD459" i="3"/>
  <c r="AF459" i="3"/>
  <c r="AH459" i="3"/>
  <c r="AL459" i="3"/>
  <c r="AN459" i="3"/>
  <c r="AP459" i="3"/>
  <c r="AT459" i="3"/>
  <c r="AV459" i="3"/>
  <c r="AX459" i="3"/>
  <c r="BB459" i="3"/>
  <c r="BD459" i="3"/>
  <c r="BF459" i="3"/>
  <c r="M459" i="3"/>
  <c r="Q459" i="3"/>
  <c r="U459" i="3"/>
  <c r="AC459" i="3"/>
  <c r="AG459" i="3"/>
  <c r="AK459" i="3"/>
  <c r="AS459" i="3"/>
  <c r="AW459" i="3"/>
  <c r="BA459" i="3"/>
  <c r="BI459" i="3"/>
  <c r="O459" i="3"/>
  <c r="S459" i="3"/>
  <c r="AA459" i="3"/>
  <c r="AE459" i="3"/>
  <c r="AI459" i="3"/>
  <c r="AQ459" i="3"/>
  <c r="AU459" i="3"/>
  <c r="AY459" i="3"/>
  <c r="BG459" i="3"/>
  <c r="AA458" i="3"/>
  <c r="BG458" i="3"/>
  <c r="V458" i="3"/>
  <c r="L453" i="3"/>
  <c r="L452" i="3"/>
  <c r="O451" i="3"/>
  <c r="Y451" i="3"/>
  <c r="AE451" i="3"/>
  <c r="AO451" i="3"/>
  <c r="AU451" i="3"/>
  <c r="BE451" i="3"/>
  <c r="P451" i="3"/>
  <c r="AJ451" i="3"/>
  <c r="AV451" i="3"/>
  <c r="R451" i="3"/>
  <c r="AD451" i="3"/>
  <c r="AX451" i="3"/>
  <c r="P450" i="3"/>
  <c r="T450" i="3"/>
  <c r="X450" i="3"/>
  <c r="AB450" i="3"/>
  <c r="AF450" i="3"/>
  <c r="AJ450" i="3"/>
  <c r="AN450" i="3"/>
  <c r="AR450" i="3"/>
  <c r="AV450" i="3"/>
  <c r="AZ450" i="3"/>
  <c r="BD450" i="3"/>
  <c r="BH450" i="3"/>
  <c r="Q450" i="3"/>
  <c r="Y450" i="3"/>
  <c r="AG450" i="3"/>
  <c r="AO450" i="3"/>
  <c r="AW450" i="3"/>
  <c r="BE450" i="3"/>
  <c r="O450" i="3"/>
  <c r="W450" i="3"/>
  <c r="AE450" i="3"/>
  <c r="AM450" i="3"/>
  <c r="AU450" i="3"/>
  <c r="BC450" i="3"/>
  <c r="L445" i="3"/>
  <c r="L444" i="3"/>
  <c r="M443" i="3"/>
  <c r="Q443" i="3"/>
  <c r="U443" i="3"/>
  <c r="Y443" i="3"/>
  <c r="AC443" i="3"/>
  <c r="AG443" i="3"/>
  <c r="AK443" i="3"/>
  <c r="AO443" i="3"/>
  <c r="AS443" i="3"/>
  <c r="AW443" i="3"/>
  <c r="BA443" i="3"/>
  <c r="BE443" i="3"/>
  <c r="BI443" i="3"/>
  <c r="T443" i="3"/>
  <c r="AB443" i="3"/>
  <c r="AJ443" i="3"/>
  <c r="AR443" i="3"/>
  <c r="AZ443" i="3"/>
  <c r="BH443" i="3"/>
  <c r="R443" i="3"/>
  <c r="Z443" i="3"/>
  <c r="AH443" i="3"/>
  <c r="AP443" i="3"/>
  <c r="AX443" i="3"/>
  <c r="BF443" i="3"/>
  <c r="L438" i="3"/>
  <c r="L430" i="3"/>
  <c r="L422" i="3"/>
  <c r="Y421" i="3"/>
  <c r="BE421" i="3"/>
  <c r="Z421" i="3"/>
  <c r="X419" i="3"/>
  <c r="AJ419" i="3"/>
  <c r="BD419" i="3"/>
  <c r="Y419" i="3"/>
  <c r="O419" i="3"/>
  <c r="S419" i="3"/>
  <c r="L416" i="3"/>
  <c r="L414" i="3"/>
  <c r="AG413" i="3"/>
  <c r="AW413" i="3"/>
  <c r="R413" i="3"/>
  <c r="AX413" i="3"/>
  <c r="BH413" i="3"/>
  <c r="P411" i="3"/>
  <c r="T411" i="3"/>
  <c r="AF411" i="3"/>
  <c r="AJ411" i="3"/>
  <c r="AV411" i="3"/>
  <c r="AZ411" i="3"/>
  <c r="S411" i="3"/>
  <c r="AA411" i="3"/>
  <c r="AY411" i="3"/>
  <c r="BG411" i="3"/>
  <c r="BE411" i="3"/>
  <c r="U411" i="3"/>
  <c r="N407" i="3"/>
  <c r="R407" i="3"/>
  <c r="T407" i="3"/>
  <c r="V407" i="3"/>
  <c r="Z407" i="3"/>
  <c r="AB407" i="3"/>
  <c r="AD407" i="3"/>
  <c r="AH407" i="3"/>
  <c r="AJ407" i="3"/>
  <c r="AL407" i="3"/>
  <c r="AP407" i="3"/>
  <c r="AR407" i="3"/>
  <c r="AT407" i="3"/>
  <c r="AX407" i="3"/>
  <c r="AZ407" i="3"/>
  <c r="BB407" i="3"/>
  <c r="BF407" i="3"/>
  <c r="BH407" i="3"/>
  <c r="O407" i="3"/>
  <c r="W407" i="3"/>
  <c r="AA407" i="3"/>
  <c r="AE407" i="3"/>
  <c r="AM407" i="3"/>
  <c r="AQ407" i="3"/>
  <c r="AU407" i="3"/>
  <c r="BC407" i="3"/>
  <c r="BG407" i="3"/>
  <c r="Q407" i="3"/>
  <c r="AG407" i="3"/>
  <c r="AO407" i="3"/>
  <c r="AW407" i="3"/>
  <c r="M407" i="3"/>
  <c r="U407" i="3"/>
  <c r="AC407" i="3"/>
  <c r="AS407" i="3"/>
  <c r="BA407" i="3"/>
  <c r="BI407" i="3"/>
  <c r="L404" i="3"/>
  <c r="R403" i="3"/>
  <c r="T403" i="3"/>
  <c r="Z403" i="3"/>
  <c r="AB403" i="3"/>
  <c r="AH403" i="3"/>
  <c r="AJ403" i="3"/>
  <c r="AP403" i="3"/>
  <c r="AR403" i="3"/>
  <c r="AX403" i="3"/>
  <c r="AZ403" i="3"/>
  <c r="BF403" i="3"/>
  <c r="BH403" i="3"/>
  <c r="U403" i="3"/>
  <c r="Y403" i="3"/>
  <c r="AK403" i="3"/>
  <c r="AO403" i="3"/>
  <c r="BA403" i="3"/>
  <c r="BE403" i="3"/>
  <c r="AA403" i="3"/>
  <c r="AI403" i="3"/>
  <c r="BG403" i="3"/>
  <c r="O403" i="3"/>
  <c r="AM403" i="3"/>
  <c r="AU403" i="3"/>
  <c r="T399" i="3"/>
  <c r="AJ399" i="3"/>
  <c r="AZ399" i="3"/>
  <c r="AA399" i="3"/>
  <c r="BG399" i="3"/>
  <c r="Q399" i="3"/>
  <c r="L396" i="3"/>
  <c r="P395" i="3"/>
  <c r="AF395" i="3"/>
  <c r="AV395" i="3"/>
  <c r="Q395" i="3"/>
  <c r="AW395" i="3"/>
  <c r="AU395" i="3"/>
  <c r="L392" i="3"/>
  <c r="P391" i="3"/>
  <c r="T391" i="3"/>
  <c r="X391" i="3"/>
  <c r="AB391" i="3"/>
  <c r="AF391" i="3"/>
  <c r="AJ391" i="3"/>
  <c r="AN391" i="3"/>
  <c r="AR391" i="3"/>
  <c r="AV391" i="3"/>
  <c r="AZ391" i="3"/>
  <c r="BD391" i="3"/>
  <c r="BH391" i="3"/>
  <c r="Q391" i="3"/>
  <c r="Y391" i="3"/>
  <c r="AG391" i="3"/>
  <c r="AO391" i="3"/>
  <c r="AW391" i="3"/>
  <c r="BE391" i="3"/>
  <c r="S391" i="3"/>
  <c r="AI391" i="3"/>
  <c r="AY391" i="3"/>
  <c r="O391" i="3"/>
  <c r="AE391" i="3"/>
  <c r="AU391" i="3"/>
  <c r="L388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P387" i="3"/>
  <c r="X387" i="3"/>
  <c r="AF387" i="3"/>
  <c r="AN387" i="3"/>
  <c r="AV387" i="3"/>
  <c r="BD387" i="3"/>
  <c r="N387" i="3"/>
  <c r="AD387" i="3"/>
  <c r="AT387" i="3"/>
  <c r="R387" i="3"/>
  <c r="AH387" i="3"/>
  <c r="AX387" i="3"/>
  <c r="L384" i="3"/>
  <c r="S383" i="3"/>
  <c r="AI383" i="3"/>
  <c r="AY383" i="3"/>
  <c r="X383" i="3"/>
  <c r="BD383" i="3"/>
  <c r="N383" i="3"/>
  <c r="L380" i="3"/>
  <c r="P379" i="3"/>
  <c r="R379" i="3"/>
  <c r="T379" i="3"/>
  <c r="X379" i="3"/>
  <c r="Z379" i="3"/>
  <c r="AB379" i="3"/>
  <c r="AF379" i="3"/>
  <c r="AH379" i="3"/>
  <c r="AJ379" i="3"/>
  <c r="AN379" i="3"/>
  <c r="AP379" i="3"/>
  <c r="AR379" i="3"/>
  <c r="AV379" i="3"/>
  <c r="AX379" i="3"/>
  <c r="AZ379" i="3"/>
  <c r="BD379" i="3"/>
  <c r="BF379" i="3"/>
  <c r="BH379" i="3"/>
  <c r="S379" i="3"/>
  <c r="W379" i="3"/>
  <c r="AA379" i="3"/>
  <c r="AI379" i="3"/>
  <c r="AM379" i="3"/>
  <c r="AQ379" i="3"/>
  <c r="AY379" i="3"/>
  <c r="BC379" i="3"/>
  <c r="BG379" i="3"/>
  <c r="U379" i="3"/>
  <c r="AC379" i="3"/>
  <c r="AK379" i="3"/>
  <c r="BA379" i="3"/>
  <c r="BI379" i="3"/>
  <c r="Q379" i="3"/>
  <c r="AG379" i="3"/>
  <c r="AO379" i="3"/>
  <c r="AW379" i="3"/>
  <c r="L376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P375" i="3"/>
  <c r="X375" i="3"/>
  <c r="AF375" i="3"/>
  <c r="AN375" i="3"/>
  <c r="AV375" i="3"/>
  <c r="BD375" i="3"/>
  <c r="R375" i="3"/>
  <c r="AH375" i="3"/>
  <c r="AX375" i="3"/>
  <c r="N375" i="3"/>
  <c r="AT375" i="3"/>
  <c r="AL375" i="3"/>
  <c r="L372" i="3"/>
  <c r="L371" i="3"/>
  <c r="L370" i="3"/>
  <c r="M369" i="3"/>
  <c r="O369" i="3"/>
  <c r="Q369" i="3"/>
  <c r="U369" i="3"/>
  <c r="W369" i="3"/>
  <c r="Y369" i="3"/>
  <c r="AC369" i="3"/>
  <c r="AE369" i="3"/>
  <c r="AG369" i="3"/>
  <c r="AK369" i="3"/>
  <c r="AM369" i="3"/>
  <c r="AO369" i="3"/>
  <c r="AS369" i="3"/>
  <c r="AU369" i="3"/>
  <c r="AW369" i="3"/>
  <c r="BA369" i="3"/>
  <c r="BC369" i="3"/>
  <c r="BE369" i="3"/>
  <c r="BI369" i="3"/>
  <c r="N369" i="3"/>
  <c r="R369" i="3"/>
  <c r="Z369" i="3"/>
  <c r="AD369" i="3"/>
  <c r="AH369" i="3"/>
  <c r="AP369" i="3"/>
  <c r="AT369" i="3"/>
  <c r="AX369" i="3"/>
  <c r="BF369" i="3"/>
  <c r="T369" i="3"/>
  <c r="AB369" i="3"/>
  <c r="AR369" i="3"/>
  <c r="AZ369" i="3"/>
  <c r="BH369" i="3"/>
  <c r="AF369" i="3"/>
  <c r="AV369" i="3"/>
  <c r="X369" i="3"/>
  <c r="BD369" i="3"/>
  <c r="L364" i="3"/>
  <c r="L363" i="3"/>
  <c r="L362" i="3"/>
  <c r="K361" i="3"/>
  <c r="BH539" i="3"/>
  <c r="BF539" i="3"/>
  <c r="BB539" i="3"/>
  <c r="AZ539" i="3"/>
  <c r="AX539" i="3"/>
  <c r="AT539" i="3"/>
  <c r="AR539" i="3"/>
  <c r="AP539" i="3"/>
  <c r="AL539" i="3"/>
  <c r="AJ539" i="3"/>
  <c r="AH539" i="3"/>
  <c r="AD539" i="3"/>
  <c r="AB539" i="3"/>
  <c r="Z539" i="3"/>
  <c r="V539" i="3"/>
  <c r="T539" i="3"/>
  <c r="R539" i="3"/>
  <c r="N539" i="3"/>
  <c r="BI538" i="3"/>
  <c r="BE538" i="3"/>
  <c r="BA538" i="3"/>
  <c r="AW538" i="3"/>
  <c r="AS538" i="3"/>
  <c r="AO538" i="3"/>
  <c r="AK538" i="3"/>
  <c r="AG538" i="3"/>
  <c r="AC538" i="3"/>
  <c r="Y538" i="3"/>
  <c r="U538" i="3"/>
  <c r="Q538" i="3"/>
  <c r="M538" i="3"/>
  <c r="BI534" i="3"/>
  <c r="BG534" i="3"/>
  <c r="BE534" i="3"/>
  <c r="BC534" i="3"/>
  <c r="BA534" i="3"/>
  <c r="AY534" i="3"/>
  <c r="AW534" i="3"/>
  <c r="AU534" i="3"/>
  <c r="AS534" i="3"/>
  <c r="AQ534" i="3"/>
  <c r="AO534" i="3"/>
  <c r="AM534" i="3"/>
  <c r="AK534" i="3"/>
  <c r="AI534" i="3"/>
  <c r="AG534" i="3"/>
  <c r="AE534" i="3"/>
  <c r="AC534" i="3"/>
  <c r="AA534" i="3"/>
  <c r="Y534" i="3"/>
  <c r="W534" i="3"/>
  <c r="U534" i="3"/>
  <c r="S534" i="3"/>
  <c r="Q534" i="3"/>
  <c r="O534" i="3"/>
  <c r="M534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M533" i="3"/>
  <c r="BF527" i="3"/>
  <c r="BB527" i="3"/>
  <c r="AX527" i="3"/>
  <c r="AT527" i="3"/>
  <c r="AP527" i="3"/>
  <c r="AL527" i="3"/>
  <c r="AH527" i="3"/>
  <c r="AD527" i="3"/>
  <c r="Z527" i="3"/>
  <c r="V527" i="3"/>
  <c r="R527" i="3"/>
  <c r="N527" i="3"/>
  <c r="BI526" i="3"/>
  <c r="BG526" i="3"/>
  <c r="BE526" i="3"/>
  <c r="BC526" i="3"/>
  <c r="BA526" i="3"/>
  <c r="AY526" i="3"/>
  <c r="AW526" i="3"/>
  <c r="AU526" i="3"/>
  <c r="AS526" i="3"/>
  <c r="AQ526" i="3"/>
  <c r="AO526" i="3"/>
  <c r="AM526" i="3"/>
  <c r="AK526" i="3"/>
  <c r="AI526" i="3"/>
  <c r="AG526" i="3"/>
  <c r="AE526" i="3"/>
  <c r="AC526" i="3"/>
  <c r="AA526" i="3"/>
  <c r="Y526" i="3"/>
  <c r="W526" i="3"/>
  <c r="U526" i="3"/>
  <c r="S526" i="3"/>
  <c r="Q526" i="3"/>
  <c r="O526" i="3"/>
  <c r="M526" i="3"/>
  <c r="BI525" i="3"/>
  <c r="BG525" i="3"/>
  <c r="BE525" i="3"/>
  <c r="BC525" i="3"/>
  <c r="BA525" i="3"/>
  <c r="AY525" i="3"/>
  <c r="AW525" i="3"/>
  <c r="AU525" i="3"/>
  <c r="AS525" i="3"/>
  <c r="AQ525" i="3"/>
  <c r="AO525" i="3"/>
  <c r="AM525" i="3"/>
  <c r="AK525" i="3"/>
  <c r="AI525" i="3"/>
  <c r="AG525" i="3"/>
  <c r="AE525" i="3"/>
  <c r="AC525" i="3"/>
  <c r="AA525" i="3"/>
  <c r="Y525" i="3"/>
  <c r="W525" i="3"/>
  <c r="U525" i="3"/>
  <c r="S525" i="3"/>
  <c r="Q525" i="3"/>
  <c r="O525" i="3"/>
  <c r="M525" i="3"/>
  <c r="BI524" i="3"/>
  <c r="BG524" i="3"/>
  <c r="BE524" i="3"/>
  <c r="BC524" i="3"/>
  <c r="BA524" i="3"/>
  <c r="AY524" i="3"/>
  <c r="AW524" i="3"/>
  <c r="AU524" i="3"/>
  <c r="AS524" i="3"/>
  <c r="AQ524" i="3"/>
  <c r="AO524" i="3"/>
  <c r="AM524" i="3"/>
  <c r="AK524" i="3"/>
  <c r="AI524" i="3"/>
  <c r="AG524" i="3"/>
  <c r="AE524" i="3"/>
  <c r="AC524" i="3"/>
  <c r="AA524" i="3"/>
  <c r="Y524" i="3"/>
  <c r="W524" i="3"/>
  <c r="U524" i="3"/>
  <c r="S524" i="3"/>
  <c r="Q524" i="3"/>
  <c r="O524" i="3"/>
  <c r="M524" i="3"/>
  <c r="BE523" i="3"/>
  <c r="BA523" i="3"/>
  <c r="AO523" i="3"/>
  <c r="AK523" i="3"/>
  <c r="Y523" i="3"/>
  <c r="U523" i="3"/>
  <c r="BH522" i="3"/>
  <c r="BF522" i="3"/>
  <c r="BD522" i="3"/>
  <c r="BB522" i="3"/>
  <c r="AZ522" i="3"/>
  <c r="AX522" i="3"/>
  <c r="AV522" i="3"/>
  <c r="AT522" i="3"/>
  <c r="AR522" i="3"/>
  <c r="AP522" i="3"/>
  <c r="AN522" i="3"/>
  <c r="AL522" i="3"/>
  <c r="AJ522" i="3"/>
  <c r="AH522" i="3"/>
  <c r="AF522" i="3"/>
  <c r="AD522" i="3"/>
  <c r="AB522" i="3"/>
  <c r="Z522" i="3"/>
  <c r="X522" i="3"/>
  <c r="V522" i="3"/>
  <c r="T522" i="3"/>
  <c r="R522" i="3"/>
  <c r="P522" i="3"/>
  <c r="N522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0" i="3"/>
  <c r="BD520" i="3"/>
  <c r="BB520" i="3"/>
  <c r="AZ520" i="3"/>
  <c r="AV520" i="3"/>
  <c r="AT520" i="3"/>
  <c r="AR520" i="3"/>
  <c r="AN520" i="3"/>
  <c r="AL520" i="3"/>
  <c r="AJ520" i="3"/>
  <c r="AF520" i="3"/>
  <c r="AD520" i="3"/>
  <c r="AB520" i="3"/>
  <c r="X520" i="3"/>
  <c r="V520" i="3"/>
  <c r="T520" i="3"/>
  <c r="P520" i="3"/>
  <c r="N520" i="3"/>
  <c r="BA519" i="3"/>
  <c r="AW519" i="3"/>
  <c r="AK519" i="3"/>
  <c r="AG519" i="3"/>
  <c r="U519" i="3"/>
  <c r="Q519" i="3"/>
  <c r="BG517" i="3"/>
  <c r="BC517" i="3"/>
  <c r="AY517" i="3"/>
  <c r="AU517" i="3"/>
  <c r="AQ517" i="3"/>
  <c r="AM517" i="3"/>
  <c r="AI517" i="3"/>
  <c r="AE517" i="3"/>
  <c r="AA517" i="3"/>
  <c r="W517" i="3"/>
  <c r="S517" i="3"/>
  <c r="O517" i="3"/>
  <c r="K515" i="3"/>
  <c r="K514" i="3"/>
  <c r="K513" i="3"/>
  <c r="K512" i="3"/>
  <c r="K511" i="3"/>
  <c r="L510" i="3"/>
  <c r="K509" i="3"/>
  <c r="K508" i="3"/>
  <c r="L505" i="3"/>
  <c r="L504" i="3"/>
  <c r="T504" i="3" s="1"/>
  <c r="L502" i="3"/>
  <c r="K501" i="3"/>
  <c r="K500" i="3"/>
  <c r="L497" i="3"/>
  <c r="T497" i="3" s="1"/>
  <c r="L496" i="3"/>
  <c r="L494" i="3"/>
  <c r="K493" i="3"/>
  <c r="K492" i="3"/>
  <c r="L489" i="3"/>
  <c r="L488" i="3"/>
  <c r="L486" i="3"/>
  <c r="K485" i="3"/>
  <c r="K484" i="3"/>
  <c r="L481" i="3"/>
  <c r="L480" i="3"/>
  <c r="L478" i="3"/>
  <c r="K477" i="3"/>
  <c r="K476" i="3"/>
  <c r="L473" i="3"/>
  <c r="L472" i="3"/>
  <c r="N472" i="3" s="1"/>
  <c r="K471" i="3"/>
  <c r="L470" i="3"/>
  <c r="K470" i="3"/>
  <c r="K469" i="3"/>
  <c r="K468" i="3"/>
  <c r="L465" i="3"/>
  <c r="L464" i="3"/>
  <c r="K463" i="3"/>
  <c r="L462" i="3"/>
  <c r="K462" i="3"/>
  <c r="K461" i="3"/>
  <c r="K460" i="3"/>
  <c r="L457" i="3"/>
  <c r="L456" i="3"/>
  <c r="K455" i="3"/>
  <c r="L454" i="3"/>
  <c r="K454" i="3"/>
  <c r="K453" i="3"/>
  <c r="K452" i="3"/>
  <c r="L449" i="3"/>
  <c r="L448" i="3"/>
  <c r="U448" i="3" s="1"/>
  <c r="K447" i="3"/>
  <c r="L446" i="3"/>
  <c r="K446" i="3"/>
  <c r="K445" i="3"/>
  <c r="K444" i="3"/>
  <c r="K439" i="3"/>
  <c r="L435" i="3"/>
  <c r="K431" i="3"/>
  <c r="L427" i="3"/>
  <c r="L423" i="3"/>
  <c r="K423" i="3"/>
  <c r="L420" i="3"/>
  <c r="L418" i="3"/>
  <c r="K417" i="3"/>
  <c r="L415" i="3"/>
  <c r="K415" i="3"/>
  <c r="L410" i="3"/>
  <c r="K409" i="3"/>
  <c r="L406" i="3"/>
  <c r="K405" i="3"/>
  <c r="L402" i="3"/>
  <c r="K401" i="3"/>
  <c r="L398" i="3"/>
  <c r="K397" i="3"/>
  <c r="K396" i="3"/>
  <c r="L394" i="3"/>
  <c r="V394" i="3" s="1"/>
  <c r="K393" i="3"/>
  <c r="K392" i="3"/>
  <c r="L390" i="3"/>
  <c r="K389" i="3"/>
  <c r="K388" i="3"/>
  <c r="L386" i="3"/>
  <c r="R386" i="3" s="1"/>
  <c r="K385" i="3"/>
  <c r="K384" i="3"/>
  <c r="L382" i="3"/>
  <c r="O382" i="3" s="1"/>
  <c r="K381" i="3"/>
  <c r="K380" i="3"/>
  <c r="L378" i="3"/>
  <c r="K377" i="3"/>
  <c r="K376" i="3"/>
  <c r="L374" i="3"/>
  <c r="K373" i="3"/>
  <c r="K372" i="3"/>
  <c r="K371" i="3"/>
  <c r="BA370" i="3"/>
  <c r="AB370" i="3"/>
  <c r="L368" i="3"/>
  <c r="Z368" i="3" s="1"/>
  <c r="L367" i="3"/>
  <c r="L366" i="3"/>
  <c r="K365" i="3"/>
  <c r="K364" i="3"/>
  <c r="K363" i="3"/>
  <c r="M362" i="3"/>
  <c r="Q362" i="3"/>
  <c r="U362" i="3"/>
  <c r="Y362" i="3"/>
  <c r="AC362" i="3"/>
  <c r="AG362" i="3"/>
  <c r="AK362" i="3"/>
  <c r="AO362" i="3"/>
  <c r="AS362" i="3"/>
  <c r="AW362" i="3"/>
  <c r="BA362" i="3"/>
  <c r="BE362" i="3"/>
  <c r="BI362" i="3"/>
  <c r="T362" i="3"/>
  <c r="AB362" i="3"/>
  <c r="AJ362" i="3"/>
  <c r="AR362" i="3"/>
  <c r="AZ362" i="3"/>
  <c r="BH362" i="3"/>
  <c r="Z362" i="3"/>
  <c r="AP362" i="3"/>
  <c r="BF362" i="3"/>
  <c r="AL362" i="3"/>
  <c r="AD362" i="3"/>
  <c r="AT362" i="3"/>
  <c r="L360" i="3"/>
  <c r="L359" i="3"/>
  <c r="K359" i="3"/>
  <c r="L358" i="3"/>
  <c r="K358" i="3"/>
  <c r="BI539" i="3"/>
  <c r="BG539" i="3"/>
  <c r="BE539" i="3"/>
  <c r="BC539" i="3"/>
  <c r="BA539" i="3"/>
  <c r="AY539" i="3"/>
  <c r="AW539" i="3"/>
  <c r="AU539" i="3"/>
  <c r="AS539" i="3"/>
  <c r="AQ539" i="3"/>
  <c r="AO539" i="3"/>
  <c r="AM539" i="3"/>
  <c r="AK539" i="3"/>
  <c r="AI539" i="3"/>
  <c r="AG539" i="3"/>
  <c r="AE539" i="3"/>
  <c r="AC539" i="3"/>
  <c r="AA539" i="3"/>
  <c r="Y539" i="3"/>
  <c r="W539" i="3"/>
  <c r="U539" i="3"/>
  <c r="S539" i="3"/>
  <c r="Q539" i="3"/>
  <c r="O539" i="3"/>
  <c r="BH538" i="3"/>
  <c r="BD538" i="3"/>
  <c r="AZ538" i="3"/>
  <c r="AV538" i="3"/>
  <c r="AR538" i="3"/>
  <c r="AN538" i="3"/>
  <c r="AJ538" i="3"/>
  <c r="AF538" i="3"/>
  <c r="AB538" i="3"/>
  <c r="X538" i="3"/>
  <c r="T538" i="3"/>
  <c r="P538" i="3"/>
  <c r="BH534" i="3"/>
  <c r="BF534" i="3"/>
  <c r="BD534" i="3"/>
  <c r="BB534" i="3"/>
  <c r="AZ534" i="3"/>
  <c r="AX534" i="3"/>
  <c r="AV534" i="3"/>
  <c r="AT534" i="3"/>
  <c r="AR534" i="3"/>
  <c r="AP534" i="3"/>
  <c r="AN534" i="3"/>
  <c r="AL534" i="3"/>
  <c r="AJ534" i="3"/>
  <c r="AH534" i="3"/>
  <c r="AF534" i="3"/>
  <c r="AD534" i="3"/>
  <c r="AB534" i="3"/>
  <c r="Z534" i="3"/>
  <c r="X534" i="3"/>
  <c r="V534" i="3"/>
  <c r="T534" i="3"/>
  <c r="R534" i="3"/>
  <c r="P534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BH526" i="3"/>
  <c r="BF526" i="3"/>
  <c r="BD526" i="3"/>
  <c r="BB526" i="3"/>
  <c r="AZ526" i="3"/>
  <c r="AX526" i="3"/>
  <c r="AV526" i="3"/>
  <c r="AT526" i="3"/>
  <c r="AR526" i="3"/>
  <c r="AP526" i="3"/>
  <c r="AN526" i="3"/>
  <c r="AL526" i="3"/>
  <c r="AJ526" i="3"/>
  <c r="AH526" i="3"/>
  <c r="AF526" i="3"/>
  <c r="AD526" i="3"/>
  <c r="AB526" i="3"/>
  <c r="Z526" i="3"/>
  <c r="X526" i="3"/>
  <c r="V526" i="3"/>
  <c r="T526" i="3"/>
  <c r="R526" i="3"/>
  <c r="P526" i="3"/>
  <c r="BH525" i="3"/>
  <c r="BF525" i="3"/>
  <c r="BD525" i="3"/>
  <c r="BB525" i="3"/>
  <c r="AZ525" i="3"/>
  <c r="AX525" i="3"/>
  <c r="AV525" i="3"/>
  <c r="AT525" i="3"/>
  <c r="AR525" i="3"/>
  <c r="AP525" i="3"/>
  <c r="AN525" i="3"/>
  <c r="AL525" i="3"/>
  <c r="AJ525" i="3"/>
  <c r="AH525" i="3"/>
  <c r="AF525" i="3"/>
  <c r="AD525" i="3"/>
  <c r="AB525" i="3"/>
  <c r="Z525" i="3"/>
  <c r="X525" i="3"/>
  <c r="V525" i="3"/>
  <c r="T525" i="3"/>
  <c r="R525" i="3"/>
  <c r="P525" i="3"/>
  <c r="BH524" i="3"/>
  <c r="BF524" i="3"/>
  <c r="BD524" i="3"/>
  <c r="BB524" i="3"/>
  <c r="AZ524" i="3"/>
  <c r="AX524" i="3"/>
  <c r="AV524" i="3"/>
  <c r="AT524" i="3"/>
  <c r="AR524" i="3"/>
  <c r="AP524" i="3"/>
  <c r="AN524" i="3"/>
  <c r="AL524" i="3"/>
  <c r="AJ524" i="3"/>
  <c r="AH524" i="3"/>
  <c r="AF524" i="3"/>
  <c r="AD524" i="3"/>
  <c r="AB524" i="3"/>
  <c r="Z524" i="3"/>
  <c r="X524" i="3"/>
  <c r="V524" i="3"/>
  <c r="T524" i="3"/>
  <c r="R524" i="3"/>
  <c r="P524" i="3"/>
  <c r="BH523" i="3"/>
  <c r="BD523" i="3"/>
  <c r="AZ523" i="3"/>
  <c r="AV523" i="3"/>
  <c r="AR523" i="3"/>
  <c r="AN523" i="3"/>
  <c r="AJ523" i="3"/>
  <c r="AF523" i="3"/>
  <c r="AB523" i="3"/>
  <c r="X523" i="3"/>
  <c r="T523" i="3"/>
  <c r="P523" i="3"/>
  <c r="BI522" i="3"/>
  <c r="BG522" i="3"/>
  <c r="BE522" i="3"/>
  <c r="BC522" i="3"/>
  <c r="BA522" i="3"/>
  <c r="AY522" i="3"/>
  <c r="AW522" i="3"/>
  <c r="AU522" i="3"/>
  <c r="AS522" i="3"/>
  <c r="AQ522" i="3"/>
  <c r="AO522" i="3"/>
  <c r="AM522" i="3"/>
  <c r="AK522" i="3"/>
  <c r="AI522" i="3"/>
  <c r="AG522" i="3"/>
  <c r="AE522" i="3"/>
  <c r="AC522" i="3"/>
  <c r="AA522" i="3"/>
  <c r="Y522" i="3"/>
  <c r="W522" i="3"/>
  <c r="U522" i="3"/>
  <c r="S522" i="3"/>
  <c r="Q522" i="3"/>
  <c r="O522" i="3"/>
  <c r="BF521" i="3"/>
  <c r="BB521" i="3"/>
  <c r="AX521" i="3"/>
  <c r="AT521" i="3"/>
  <c r="AP521" i="3"/>
  <c r="AL521" i="3"/>
  <c r="AH521" i="3"/>
  <c r="AD521" i="3"/>
  <c r="Z521" i="3"/>
  <c r="V521" i="3"/>
  <c r="R521" i="3"/>
  <c r="BI520" i="3"/>
  <c r="BG520" i="3"/>
  <c r="BE520" i="3"/>
  <c r="BC520" i="3"/>
  <c r="BA520" i="3"/>
  <c r="AY520" i="3"/>
  <c r="AW520" i="3"/>
  <c r="AU520" i="3"/>
  <c r="AS520" i="3"/>
  <c r="AQ520" i="3"/>
  <c r="AO520" i="3"/>
  <c r="AM520" i="3"/>
  <c r="AK520" i="3"/>
  <c r="AI520" i="3"/>
  <c r="AG520" i="3"/>
  <c r="AE520" i="3"/>
  <c r="AC520" i="3"/>
  <c r="AA520" i="3"/>
  <c r="Y520" i="3"/>
  <c r="W520" i="3"/>
  <c r="U520" i="3"/>
  <c r="S520" i="3"/>
  <c r="Q520" i="3"/>
  <c r="O520" i="3"/>
  <c r="BH519" i="3"/>
  <c r="BF519" i="3"/>
  <c r="BD519" i="3"/>
  <c r="AZ519" i="3"/>
  <c r="AX519" i="3"/>
  <c r="AV519" i="3"/>
  <c r="AR519" i="3"/>
  <c r="AP519" i="3"/>
  <c r="AN519" i="3"/>
  <c r="AJ519" i="3"/>
  <c r="AH519" i="3"/>
  <c r="AF519" i="3"/>
  <c r="AB519" i="3"/>
  <c r="Z519" i="3"/>
  <c r="X519" i="3"/>
  <c r="T519" i="3"/>
  <c r="R519" i="3"/>
  <c r="P519" i="3"/>
  <c r="BF517" i="3"/>
  <c r="BB517" i="3"/>
  <c r="AX517" i="3"/>
  <c r="AT517" i="3"/>
  <c r="AP517" i="3"/>
  <c r="AL517" i="3"/>
  <c r="AH517" i="3"/>
  <c r="AD517" i="3"/>
  <c r="Z517" i="3"/>
  <c r="V517" i="3"/>
  <c r="R517" i="3"/>
  <c r="BG505" i="3"/>
  <c r="AQ505" i="3"/>
  <c r="AA505" i="3"/>
  <c r="Q504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K352" i="3" l="1"/>
  <c r="K342" i="3"/>
  <c r="K338" i="3"/>
  <c r="K336" i="3"/>
  <c r="K326" i="3"/>
  <c r="X411" i="3"/>
  <c r="BI517" i="3"/>
  <c r="K350" i="3"/>
  <c r="K346" i="3"/>
  <c r="K343" i="3"/>
  <c r="L342" i="3"/>
  <c r="L334" i="3"/>
  <c r="K334" i="3"/>
  <c r="K330" i="3"/>
  <c r="BN713" i="3"/>
  <c r="BM701" i="3"/>
  <c r="K328" i="3"/>
  <c r="AC370" i="3"/>
  <c r="AY505" i="3"/>
  <c r="N516" i="3"/>
  <c r="BE517" i="3"/>
  <c r="X395" i="3"/>
  <c r="BN716" i="3"/>
  <c r="BM705" i="3"/>
  <c r="BJ701" i="3"/>
  <c r="BL701" i="3"/>
  <c r="L350" i="3"/>
  <c r="O350" i="3" s="1"/>
  <c r="AD383" i="3"/>
  <c r="R383" i="3"/>
  <c r="AF383" i="3"/>
  <c r="BC383" i="3"/>
  <c r="AM383" i="3"/>
  <c r="W383" i="3"/>
  <c r="S395" i="3"/>
  <c r="BE395" i="3"/>
  <c r="Y395" i="3"/>
  <c r="AZ395" i="3"/>
  <c r="AJ395" i="3"/>
  <c r="T395" i="3"/>
  <c r="AG399" i="3"/>
  <c r="U399" i="3"/>
  <c r="AI399" i="3"/>
  <c r="BD399" i="3"/>
  <c r="AN399" i="3"/>
  <c r="X399" i="3"/>
  <c r="X413" i="3"/>
  <c r="BF413" i="3"/>
  <c r="Z413" i="3"/>
  <c r="BA413" i="3"/>
  <c r="AK413" i="3"/>
  <c r="V421" i="3"/>
  <c r="AB421" i="3"/>
  <c r="AD458" i="3"/>
  <c r="P458" i="3"/>
  <c r="AA467" i="3"/>
  <c r="M467" i="3"/>
  <c r="BH516" i="3"/>
  <c r="AZ516" i="3"/>
  <c r="T516" i="3"/>
  <c r="AB419" i="3"/>
  <c r="AR419" i="3"/>
  <c r="BH419" i="3"/>
  <c r="AO419" i="3"/>
  <c r="AE419" i="3"/>
  <c r="AY419" i="3"/>
  <c r="P419" i="3"/>
  <c r="AF419" i="3"/>
  <c r="AV419" i="3"/>
  <c r="Q419" i="3"/>
  <c r="AW419" i="3"/>
  <c r="AU419" i="3"/>
  <c r="S451" i="3"/>
  <c r="AA451" i="3"/>
  <c r="AI451" i="3"/>
  <c r="AQ451" i="3"/>
  <c r="AY451" i="3"/>
  <c r="BG451" i="3"/>
  <c r="X451" i="3"/>
  <c r="AN451" i="3"/>
  <c r="BD451" i="3"/>
  <c r="V451" i="3"/>
  <c r="AL451" i="3"/>
  <c r="BB451" i="3"/>
  <c r="M451" i="3"/>
  <c r="U451" i="3"/>
  <c r="AC451" i="3"/>
  <c r="AK451" i="3"/>
  <c r="AS451" i="3"/>
  <c r="BA451" i="3"/>
  <c r="BI451" i="3"/>
  <c r="AB451" i="3"/>
  <c r="AR451" i="3"/>
  <c r="BH451" i="3"/>
  <c r="Z451" i="3"/>
  <c r="AP451" i="3"/>
  <c r="BF451" i="3"/>
  <c r="O466" i="3"/>
  <c r="AE466" i="3"/>
  <c r="AU466" i="3"/>
  <c r="P466" i="3"/>
  <c r="AV466" i="3"/>
  <c r="AD466" i="3"/>
  <c r="S466" i="3"/>
  <c r="AI466" i="3"/>
  <c r="AY466" i="3"/>
  <c r="X466" i="3"/>
  <c r="BD466" i="3"/>
  <c r="AL466" i="3"/>
  <c r="Q518" i="3"/>
  <c r="AK518" i="3"/>
  <c r="BI518" i="3"/>
  <c r="AB518" i="3"/>
  <c r="AR518" i="3"/>
  <c r="BH518" i="3"/>
  <c r="M518" i="3"/>
  <c r="AS518" i="3"/>
  <c r="P518" i="3"/>
  <c r="AF518" i="3"/>
  <c r="AV518" i="3"/>
  <c r="AB516" i="3"/>
  <c r="AR516" i="3"/>
  <c r="M516" i="3"/>
  <c r="AS516" i="3"/>
  <c r="AA516" i="3"/>
  <c r="BG516" i="3"/>
  <c r="P516" i="3"/>
  <c r="AF516" i="3"/>
  <c r="AV516" i="3"/>
  <c r="U516" i="3"/>
  <c r="BA516" i="3"/>
  <c r="AI516" i="3"/>
  <c r="BM711" i="3"/>
  <c r="BM712" i="3"/>
  <c r="O421" i="3"/>
  <c r="M421" i="3"/>
  <c r="AC421" i="3"/>
  <c r="AS421" i="3"/>
  <c r="BI421" i="3"/>
  <c r="AR421" i="3"/>
  <c r="AP421" i="3"/>
  <c r="BB421" i="3"/>
  <c r="Q421" i="3"/>
  <c r="AG421" i="3"/>
  <c r="AW421" i="3"/>
  <c r="T421" i="3"/>
  <c r="AZ421" i="3"/>
  <c r="BF421" i="3"/>
  <c r="P467" i="3"/>
  <c r="R467" i="3"/>
  <c r="AH467" i="3"/>
  <c r="AX467" i="3"/>
  <c r="U467" i="3"/>
  <c r="BA467" i="3"/>
  <c r="AI467" i="3"/>
  <c r="V467" i="3"/>
  <c r="AL467" i="3"/>
  <c r="BB467" i="3"/>
  <c r="AC467" i="3"/>
  <c r="BI467" i="3"/>
  <c r="AQ467" i="3"/>
  <c r="O413" i="3"/>
  <c r="Q413" i="3"/>
  <c r="U413" i="3"/>
  <c r="M458" i="3"/>
  <c r="S458" i="3"/>
  <c r="AI458" i="3"/>
  <c r="AY458" i="3"/>
  <c r="X458" i="3"/>
  <c r="BD458" i="3"/>
  <c r="AL458" i="3"/>
  <c r="W458" i="3"/>
  <c r="AM458" i="3"/>
  <c r="BC458" i="3"/>
  <c r="AF458" i="3"/>
  <c r="N458" i="3"/>
  <c r="AT458" i="3"/>
  <c r="BL711" i="3"/>
  <c r="BJ711" i="3"/>
  <c r="K335" i="3"/>
  <c r="K327" i="3"/>
  <c r="L326" i="3"/>
  <c r="AG504" i="3"/>
  <c r="AD370" i="3"/>
  <c r="AK370" i="3"/>
  <c r="N378" i="3"/>
  <c r="BA505" i="3"/>
  <c r="Y519" i="3"/>
  <c r="AO519" i="3"/>
  <c r="BE519" i="3"/>
  <c r="M523" i="3"/>
  <c r="AC523" i="3"/>
  <c r="AS523" i="3"/>
  <c r="BI523" i="3"/>
  <c r="P539" i="3"/>
  <c r="X539" i="3"/>
  <c r="AF539" i="3"/>
  <c r="AN539" i="3"/>
  <c r="AV539" i="3"/>
  <c r="BD539" i="3"/>
  <c r="S362" i="3"/>
  <c r="AN369" i="3"/>
  <c r="P369" i="3"/>
  <c r="AJ369" i="3"/>
  <c r="BB369" i="3"/>
  <c r="AL369" i="3"/>
  <c r="V369" i="3"/>
  <c r="BG369" i="3"/>
  <c r="AY369" i="3"/>
  <c r="AQ369" i="3"/>
  <c r="AI369" i="3"/>
  <c r="AA369" i="3"/>
  <c r="AX383" i="3"/>
  <c r="AV383" i="3"/>
  <c r="P383" i="3"/>
  <c r="AU383" i="3"/>
  <c r="AE383" i="3"/>
  <c r="O383" i="3"/>
  <c r="AY395" i="3"/>
  <c r="AE395" i="3"/>
  <c r="AO395" i="3"/>
  <c r="BH395" i="3"/>
  <c r="AR395" i="3"/>
  <c r="AB395" i="3"/>
  <c r="BA399" i="3"/>
  <c r="AY399" i="3"/>
  <c r="S399" i="3"/>
  <c r="AV399" i="3"/>
  <c r="AF399" i="3"/>
  <c r="P399" i="3"/>
  <c r="AE403" i="3"/>
  <c r="AY403" i="3"/>
  <c r="S403" i="3"/>
  <c r="AW403" i="3"/>
  <c r="AG403" i="3"/>
  <c r="Q403" i="3"/>
  <c r="BD403" i="3"/>
  <c r="AV403" i="3"/>
  <c r="AN403" i="3"/>
  <c r="AF403" i="3"/>
  <c r="X403" i="3"/>
  <c r="P403" i="3"/>
  <c r="BA411" i="3"/>
  <c r="AO411" i="3"/>
  <c r="AQ411" i="3"/>
  <c r="BH411" i="3"/>
  <c r="AR411" i="3"/>
  <c r="AB411" i="3"/>
  <c r="BD413" i="3"/>
  <c r="AR413" i="3"/>
  <c r="AP413" i="3"/>
  <c r="BI413" i="3"/>
  <c r="AS413" i="3"/>
  <c r="AC413" i="3"/>
  <c r="BE419" i="3"/>
  <c r="AZ419" i="3"/>
  <c r="T419" i="3"/>
  <c r="BH421" i="3"/>
  <c r="BA421" i="3"/>
  <c r="U421" i="3"/>
  <c r="AT451" i="3"/>
  <c r="N451" i="3"/>
  <c r="AF451" i="3"/>
  <c r="BC451" i="3"/>
  <c r="AM451" i="3"/>
  <c r="W451" i="3"/>
  <c r="AV458" i="3"/>
  <c r="AU458" i="3"/>
  <c r="O458" i="3"/>
  <c r="BB466" i="3"/>
  <c r="AN466" i="3"/>
  <c r="AQ466" i="3"/>
  <c r="BG467" i="3"/>
  <c r="AS467" i="3"/>
  <c r="AT467" i="3"/>
  <c r="N467" i="3"/>
  <c r="AQ516" i="3"/>
  <c r="AC516" i="3"/>
  <c r="AJ516" i="3"/>
  <c r="AZ518" i="3"/>
  <c r="T518" i="3"/>
  <c r="U518" i="3"/>
  <c r="K351" i="3"/>
  <c r="O342" i="3"/>
  <c r="AW504" i="3"/>
  <c r="V366" i="3"/>
  <c r="BH370" i="3"/>
  <c r="U370" i="3"/>
  <c r="M519" i="3"/>
  <c r="AC519" i="3"/>
  <c r="AS519" i="3"/>
  <c r="BI519" i="3"/>
  <c r="Q523" i="3"/>
  <c r="AG523" i="3"/>
  <c r="AW523" i="3"/>
  <c r="AT383" i="3"/>
  <c r="AH383" i="3"/>
  <c r="AN383" i="3"/>
  <c r="BG383" i="3"/>
  <c r="AQ383" i="3"/>
  <c r="AA383" i="3"/>
  <c r="AI395" i="3"/>
  <c r="O395" i="3"/>
  <c r="AG395" i="3"/>
  <c r="BD395" i="3"/>
  <c r="AN395" i="3"/>
  <c r="AW399" i="3"/>
  <c r="AK399" i="3"/>
  <c r="AQ399" i="3"/>
  <c r="BH399" i="3"/>
  <c r="AR399" i="3"/>
  <c r="AB399" i="3"/>
  <c r="BC403" i="3"/>
  <c r="W403" i="3"/>
  <c r="AQ403" i="3"/>
  <c r="BI403" i="3"/>
  <c r="AS403" i="3"/>
  <c r="AC403" i="3"/>
  <c r="M403" i="3"/>
  <c r="BB403" i="3"/>
  <c r="AT403" i="3"/>
  <c r="AL403" i="3"/>
  <c r="AD403" i="3"/>
  <c r="V403" i="3"/>
  <c r="AK411" i="3"/>
  <c r="Y411" i="3"/>
  <c r="AI411" i="3"/>
  <c r="BD411" i="3"/>
  <c r="AN411" i="3"/>
  <c r="AN413" i="3"/>
  <c r="AB413" i="3"/>
  <c r="AH413" i="3"/>
  <c r="BE413" i="3"/>
  <c r="AO413" i="3"/>
  <c r="Y413" i="3"/>
  <c r="AI419" i="3"/>
  <c r="AG419" i="3"/>
  <c r="AN419" i="3"/>
  <c r="AL421" i="3"/>
  <c r="AJ421" i="3"/>
  <c r="AO421" i="3"/>
  <c r="AH451" i="3"/>
  <c r="AZ451" i="3"/>
  <c r="T451" i="3"/>
  <c r="AW451" i="3"/>
  <c r="AG451" i="3"/>
  <c r="Q451" i="3"/>
  <c r="BB458" i="3"/>
  <c r="AN458" i="3"/>
  <c r="AQ458" i="3"/>
  <c r="AT466" i="3"/>
  <c r="AF466" i="3"/>
  <c r="AM466" i="3"/>
  <c r="AY467" i="3"/>
  <c r="AK467" i="3"/>
  <c r="AP467" i="3"/>
  <c r="S516" i="3"/>
  <c r="BD516" i="3"/>
  <c r="X516" i="3"/>
  <c r="AN518" i="3"/>
  <c r="BE518" i="3"/>
  <c r="BJ646" i="3"/>
  <c r="BM725" i="3"/>
  <c r="BL725" i="3"/>
  <c r="BM630" i="3"/>
  <c r="BL706" i="3"/>
  <c r="BM646" i="3"/>
  <c r="BJ600" i="3"/>
  <c r="BJ626" i="3"/>
  <c r="BM626" i="3"/>
  <c r="BM706" i="3"/>
  <c r="BL703" i="3"/>
  <c r="BK597" i="3"/>
  <c r="BJ624" i="3"/>
  <c r="BM623" i="3"/>
  <c r="BK584" i="3"/>
  <c r="BM628" i="3"/>
  <c r="BL679" i="3"/>
  <c r="P532" i="3"/>
  <c r="BJ714" i="3"/>
  <c r="BJ705" i="3"/>
  <c r="BJ630" i="3"/>
  <c r="BL630" i="3"/>
  <c r="BJ667" i="3"/>
  <c r="BJ644" i="3"/>
  <c r="BL626" i="3"/>
  <c r="BM624" i="3"/>
  <c r="BL624" i="3"/>
  <c r="BJ622" i="3"/>
  <c r="BL623" i="3"/>
  <c r="BJ623" i="3"/>
  <c r="BM734" i="3"/>
  <c r="BM709" i="3"/>
  <c r="BL628" i="3"/>
  <c r="BJ628" i="3"/>
  <c r="BM679" i="3"/>
  <c r="N419" i="3"/>
  <c r="N450" i="3"/>
  <c r="M466" i="3"/>
  <c r="BC538" i="3"/>
  <c r="R395" i="3"/>
  <c r="N411" i="3"/>
  <c r="O443" i="3"/>
  <c r="BL712" i="3"/>
  <c r="BJ712" i="3"/>
  <c r="BJ703" i="3"/>
  <c r="BM647" i="3"/>
  <c r="BJ647" i="3"/>
  <c r="BJ620" i="3"/>
  <c r="BM547" i="3"/>
  <c r="BJ662" i="3"/>
  <c r="BL625" i="3"/>
  <c r="BJ568" i="3"/>
  <c r="BL649" i="3"/>
  <c r="BL686" i="3"/>
  <c r="BJ681" i="3"/>
  <c r="BM631" i="3"/>
  <c r="BJ706" i="3"/>
  <c r="BL644" i="3"/>
  <c r="BM627" i="3"/>
  <c r="BM622" i="3"/>
  <c r="BM703" i="3"/>
  <c r="BJ709" i="3"/>
  <c r="BJ679" i="3"/>
  <c r="BL629" i="3"/>
  <c r="BJ629" i="3"/>
  <c r="BL647" i="3"/>
  <c r="BM588" i="3"/>
  <c r="BL705" i="3"/>
  <c r="BM649" i="3"/>
  <c r="BJ649" i="3"/>
  <c r="BJ725" i="3"/>
  <c r="BL631" i="3"/>
  <c r="BJ631" i="3"/>
  <c r="BM644" i="3"/>
  <c r="BL627" i="3"/>
  <c r="BJ627" i="3"/>
  <c r="BL702" i="3"/>
  <c r="BL622" i="3"/>
  <c r="BL709" i="3"/>
  <c r="BK713" i="3"/>
  <c r="BM629" i="3"/>
  <c r="BM726" i="3"/>
  <c r="BJ693" i="3"/>
  <c r="BN693" i="3"/>
  <c r="BJ658" i="3"/>
  <c r="BM658" i="3"/>
  <c r="BM596" i="3"/>
  <c r="BJ566" i="3"/>
  <c r="BL557" i="3"/>
  <c r="BJ557" i="3"/>
  <c r="BJ686" i="3"/>
  <c r="BL638" i="3"/>
  <c r="BK684" i="3"/>
  <c r="BN684" i="3"/>
  <c r="BL684" i="3"/>
  <c r="BJ684" i="3"/>
  <c r="BM621" i="3"/>
  <c r="BL621" i="3"/>
  <c r="BN621" i="3"/>
  <c r="BJ621" i="3"/>
  <c r="BN614" i="3"/>
  <c r="BK614" i="3"/>
  <c r="BJ614" i="3"/>
  <c r="BM615" i="3"/>
  <c r="BN657" i="3"/>
  <c r="BK657" i="3"/>
  <c r="BM645" i="3"/>
  <c r="BM620" i="3"/>
  <c r="BN655" i="3"/>
  <c r="BK655" i="3"/>
  <c r="BN593" i="3"/>
  <c r="BK593" i="3"/>
  <c r="BL584" i="3"/>
  <c r="BN552" i="3"/>
  <c r="BK552" i="3"/>
  <c r="BL733" i="3"/>
  <c r="BL720" i="3"/>
  <c r="BK692" i="3"/>
  <c r="BN692" i="3"/>
  <c r="BK667" i="3"/>
  <c r="BN667" i="3"/>
  <c r="BL667" i="3"/>
  <c r="BL612" i="3"/>
  <c r="BK582" i="3"/>
  <c r="BN582" i="3"/>
  <c r="BL582" i="3"/>
  <c r="BJ582" i="3"/>
  <c r="BM573" i="3"/>
  <c r="BN573" i="3"/>
  <c r="BJ573" i="3"/>
  <c r="BM564" i="3"/>
  <c r="BK555" i="3"/>
  <c r="BN555" i="3"/>
  <c r="BK546" i="3"/>
  <c r="BN546" i="3"/>
  <c r="BJ731" i="3"/>
  <c r="BL721" i="3"/>
  <c r="BJ687" i="3"/>
  <c r="BN687" i="3"/>
  <c r="BL687" i="3"/>
  <c r="BJ680" i="3"/>
  <c r="BM613" i="3"/>
  <c r="BK626" i="3"/>
  <c r="BN626" i="3"/>
  <c r="BM610" i="3"/>
  <c r="BL657" i="3"/>
  <c r="BN549" i="3"/>
  <c r="BJ549" i="3"/>
  <c r="BM549" i="3"/>
  <c r="BM736" i="3"/>
  <c r="BJ717" i="3"/>
  <c r="BM702" i="3"/>
  <c r="BL639" i="3"/>
  <c r="BL593" i="3"/>
  <c r="BM733" i="3"/>
  <c r="BL674" i="3"/>
  <c r="BJ674" i="3"/>
  <c r="BM665" i="3"/>
  <c r="BM633" i="3"/>
  <c r="BK633" i="3"/>
  <c r="BL589" i="3"/>
  <c r="BN589" i="3"/>
  <c r="BJ589" i="3"/>
  <c r="BN732" i="3"/>
  <c r="BL670" i="3"/>
  <c r="BM670" i="3"/>
  <c r="BL683" i="3"/>
  <c r="BJ683" i="3"/>
  <c r="BL608" i="3"/>
  <c r="BM608" i="3"/>
  <c r="BL606" i="3"/>
  <c r="BK623" i="3"/>
  <c r="BN623" i="3"/>
  <c r="BL607" i="3"/>
  <c r="BN607" i="3"/>
  <c r="BJ607" i="3"/>
  <c r="BM657" i="3"/>
  <c r="BJ604" i="3"/>
  <c r="BK604" i="3"/>
  <c r="BN604" i="3"/>
  <c r="BL597" i="3"/>
  <c r="BL547" i="3"/>
  <c r="BM678" i="3"/>
  <c r="BN637" i="3"/>
  <c r="BK637" i="3"/>
  <c r="BN600" i="3"/>
  <c r="BK600" i="3"/>
  <c r="BJ559" i="3"/>
  <c r="BL552" i="3"/>
  <c r="BM660" i="3"/>
  <c r="BN598" i="3"/>
  <c r="BK598" i="3"/>
  <c r="BJ598" i="3"/>
  <c r="BM587" i="3"/>
  <c r="BL550" i="3"/>
  <c r="BJ550" i="3"/>
  <c r="BM727" i="3"/>
  <c r="BL728" i="3"/>
  <c r="BJ654" i="3"/>
  <c r="BN654" i="3"/>
  <c r="BN679" i="3"/>
  <c r="BK679" i="3"/>
  <c r="BJ585" i="3"/>
  <c r="BN585" i="3"/>
  <c r="BK585" i="3"/>
  <c r="BM585" i="3"/>
  <c r="BK629" i="3"/>
  <c r="BN629" i="3"/>
  <c r="BL685" i="3"/>
  <c r="BJ685" i="3"/>
  <c r="BK619" i="3"/>
  <c r="BN619" i="3"/>
  <c r="BL603" i="3"/>
  <c r="BJ603" i="3"/>
  <c r="BL522" i="3"/>
  <c r="BK696" i="3"/>
  <c r="BN696" i="3"/>
  <c r="BL716" i="3"/>
  <c r="BJ671" i="3"/>
  <c r="BK669" i="3"/>
  <c r="BN669" i="3"/>
  <c r="L354" i="3"/>
  <c r="K348" i="3"/>
  <c r="L338" i="3"/>
  <c r="S505" i="3"/>
  <c r="T517" i="3"/>
  <c r="AB517" i="3"/>
  <c r="AJ517" i="3"/>
  <c r="AR517" i="3"/>
  <c r="AZ517" i="3"/>
  <c r="BH517" i="3"/>
  <c r="V519" i="3"/>
  <c r="AD519" i="3"/>
  <c r="AL519" i="3"/>
  <c r="AT519" i="3"/>
  <c r="BB519" i="3"/>
  <c r="P521" i="3"/>
  <c r="X521" i="3"/>
  <c r="AF521" i="3"/>
  <c r="AN521" i="3"/>
  <c r="AV521" i="3"/>
  <c r="BD521" i="3"/>
  <c r="R523" i="3"/>
  <c r="Z523" i="3"/>
  <c r="AH523" i="3"/>
  <c r="AP523" i="3"/>
  <c r="AX523" i="3"/>
  <c r="BF523" i="3"/>
  <c r="V538" i="3"/>
  <c r="AD538" i="3"/>
  <c r="AL538" i="3"/>
  <c r="AT538" i="3"/>
  <c r="BB538" i="3"/>
  <c r="BB362" i="3"/>
  <c r="AX362" i="3"/>
  <c r="R362" i="3"/>
  <c r="AV362" i="3"/>
  <c r="AF362" i="3"/>
  <c r="P362" i="3"/>
  <c r="BC362" i="3"/>
  <c r="AU362" i="3"/>
  <c r="AM362" i="3"/>
  <c r="AE362" i="3"/>
  <c r="W362" i="3"/>
  <c r="O362" i="3"/>
  <c r="BB370" i="3"/>
  <c r="AR370" i="3"/>
  <c r="AS370" i="3"/>
  <c r="M370" i="3"/>
  <c r="T390" i="3"/>
  <c r="T427" i="3"/>
  <c r="M517" i="3"/>
  <c r="U517" i="3"/>
  <c r="AC517" i="3"/>
  <c r="AK517" i="3"/>
  <c r="AS517" i="3"/>
  <c r="BA517" i="3"/>
  <c r="S519" i="3"/>
  <c r="AA519" i="3"/>
  <c r="AI519" i="3"/>
  <c r="AQ519" i="3"/>
  <c r="AY519" i="3"/>
  <c r="BG519" i="3"/>
  <c r="R520" i="3"/>
  <c r="Z520" i="3"/>
  <c r="AH520" i="3"/>
  <c r="AP520" i="3"/>
  <c r="AX520" i="3"/>
  <c r="BF520" i="3"/>
  <c r="Q521" i="3"/>
  <c r="Y521" i="3"/>
  <c r="AG521" i="3"/>
  <c r="AO521" i="3"/>
  <c r="AW521" i="3"/>
  <c r="BE521" i="3"/>
  <c r="O523" i="3"/>
  <c r="W523" i="3"/>
  <c r="AE523" i="3"/>
  <c r="AM523" i="3"/>
  <c r="AU523" i="3"/>
  <c r="BC523" i="3"/>
  <c r="S538" i="3"/>
  <c r="AA538" i="3"/>
  <c r="AI538" i="3"/>
  <c r="AQ538" i="3"/>
  <c r="AY538" i="3"/>
  <c r="V375" i="3"/>
  <c r="BF375" i="3"/>
  <c r="Z375" i="3"/>
  <c r="AZ375" i="3"/>
  <c r="AJ375" i="3"/>
  <c r="T375" i="3"/>
  <c r="BE375" i="3"/>
  <c r="AW375" i="3"/>
  <c r="AO375" i="3"/>
  <c r="AG375" i="3"/>
  <c r="Y375" i="3"/>
  <c r="Q375" i="3"/>
  <c r="BE379" i="3"/>
  <c r="Y379" i="3"/>
  <c r="AS379" i="3"/>
  <c r="M379" i="3"/>
  <c r="AU379" i="3"/>
  <c r="AE379" i="3"/>
  <c r="O379" i="3"/>
  <c r="BB379" i="3"/>
  <c r="AT379" i="3"/>
  <c r="AL379" i="3"/>
  <c r="AD379" i="3"/>
  <c r="V379" i="3"/>
  <c r="AL383" i="3"/>
  <c r="BF383" i="3"/>
  <c r="Z383" i="3"/>
  <c r="AZ383" i="3"/>
  <c r="AJ383" i="3"/>
  <c r="T383" i="3"/>
  <c r="BE383" i="3"/>
  <c r="AW383" i="3"/>
  <c r="AO383" i="3"/>
  <c r="AG383" i="3"/>
  <c r="Y383" i="3"/>
  <c r="Q383" i="3"/>
  <c r="BF387" i="3"/>
  <c r="Z387" i="3"/>
  <c r="AL387" i="3"/>
  <c r="BH387" i="3"/>
  <c r="AR387" i="3"/>
  <c r="AB387" i="3"/>
  <c r="BI387" i="3"/>
  <c r="BA387" i="3"/>
  <c r="AS387" i="3"/>
  <c r="AK387" i="3"/>
  <c r="AC387" i="3"/>
  <c r="U387" i="3"/>
  <c r="M387" i="3"/>
  <c r="AM391" i="3"/>
  <c r="BG391" i="3"/>
  <c r="AA391" i="3"/>
  <c r="BA391" i="3"/>
  <c r="AK391" i="3"/>
  <c r="U391" i="3"/>
  <c r="BF391" i="3"/>
  <c r="AX391" i="3"/>
  <c r="AP391" i="3"/>
  <c r="AH391" i="3"/>
  <c r="Z391" i="3"/>
  <c r="R391" i="3"/>
  <c r="BG395" i="3"/>
  <c r="AA395" i="3"/>
  <c r="AM395" i="3"/>
  <c r="BI395" i="3"/>
  <c r="AS395" i="3"/>
  <c r="AC395" i="3"/>
  <c r="M395" i="3"/>
  <c r="BB395" i="3"/>
  <c r="AT395" i="3"/>
  <c r="AL395" i="3"/>
  <c r="AD395" i="3"/>
  <c r="V395" i="3"/>
  <c r="N395" i="3"/>
  <c r="AO399" i="3"/>
  <c r="BI399" i="3"/>
  <c r="AC399" i="3"/>
  <c r="BC399" i="3"/>
  <c r="AM399" i="3"/>
  <c r="W399" i="3"/>
  <c r="BF399" i="3"/>
  <c r="AX399" i="3"/>
  <c r="AP399" i="3"/>
  <c r="AH399" i="3"/>
  <c r="Z399" i="3"/>
  <c r="R399" i="3"/>
  <c r="AK407" i="3"/>
  <c r="BE407" i="3"/>
  <c r="Y407" i="3"/>
  <c r="AY407" i="3"/>
  <c r="AI407" i="3"/>
  <c r="S407" i="3"/>
  <c r="BD407" i="3"/>
  <c r="AV407" i="3"/>
  <c r="AN407" i="3"/>
  <c r="AF407" i="3"/>
  <c r="X407" i="3"/>
  <c r="AS411" i="3"/>
  <c r="M411" i="3"/>
  <c r="AG411" i="3"/>
  <c r="BC411" i="3"/>
  <c r="AM411" i="3"/>
  <c r="W411" i="3"/>
  <c r="BF411" i="3"/>
  <c r="AX411" i="3"/>
  <c r="AP411" i="3"/>
  <c r="AH411" i="3"/>
  <c r="Z411" i="3"/>
  <c r="R411" i="3"/>
  <c r="AV413" i="3"/>
  <c r="P413" i="3"/>
  <c r="AJ413" i="3"/>
  <c r="BB413" i="3"/>
  <c r="AL413" i="3"/>
  <c r="V413" i="3"/>
  <c r="BG413" i="3"/>
  <c r="AY413" i="3"/>
  <c r="AQ413" i="3"/>
  <c r="AI413" i="3"/>
  <c r="AA413" i="3"/>
  <c r="S413" i="3"/>
  <c r="AQ419" i="3"/>
  <c r="BC419" i="3"/>
  <c r="W419" i="3"/>
  <c r="BA419" i="3"/>
  <c r="AK419" i="3"/>
  <c r="U419" i="3"/>
  <c r="BF419" i="3"/>
  <c r="AX419" i="3"/>
  <c r="AP419" i="3"/>
  <c r="AH419" i="3"/>
  <c r="Z419" i="3"/>
  <c r="R419" i="3"/>
  <c r="AT421" i="3"/>
  <c r="N421" i="3"/>
  <c r="AH421" i="3"/>
  <c r="BD421" i="3"/>
  <c r="AN421" i="3"/>
  <c r="X421" i="3"/>
  <c r="BG421" i="3"/>
  <c r="AY421" i="3"/>
  <c r="AQ421" i="3"/>
  <c r="AI421" i="3"/>
  <c r="AA421" i="3"/>
  <c r="S421" i="3"/>
  <c r="BB443" i="3"/>
  <c r="AL443" i="3"/>
  <c r="V443" i="3"/>
  <c r="BD443" i="3"/>
  <c r="AN443" i="3"/>
  <c r="X443" i="3"/>
  <c r="BG443" i="3"/>
  <c r="AY443" i="3"/>
  <c r="AQ443" i="3"/>
  <c r="AI443" i="3"/>
  <c r="AA443" i="3"/>
  <c r="AY450" i="3"/>
  <c r="AI450" i="3"/>
  <c r="S450" i="3"/>
  <c r="BA450" i="3"/>
  <c r="AK450" i="3"/>
  <c r="U450" i="3"/>
  <c r="BF450" i="3"/>
  <c r="AX450" i="3"/>
  <c r="AP450" i="3"/>
  <c r="AH450" i="3"/>
  <c r="Z450" i="3"/>
  <c r="AX458" i="3"/>
  <c r="AH458" i="3"/>
  <c r="R458" i="3"/>
  <c r="AZ458" i="3"/>
  <c r="AJ458" i="3"/>
  <c r="T458" i="3"/>
  <c r="BE458" i="3"/>
  <c r="AW458" i="3"/>
  <c r="AO458" i="3"/>
  <c r="AG458" i="3"/>
  <c r="Y458" i="3"/>
  <c r="Q458" i="3"/>
  <c r="BC459" i="3"/>
  <c r="AM459" i="3"/>
  <c r="W459" i="3"/>
  <c r="BE459" i="3"/>
  <c r="AO459" i="3"/>
  <c r="Y459" i="3"/>
  <c r="BH459" i="3"/>
  <c r="AZ459" i="3"/>
  <c r="AR459" i="3"/>
  <c r="AJ459" i="3"/>
  <c r="AB459" i="3"/>
  <c r="AX466" i="3"/>
  <c r="AH466" i="3"/>
  <c r="R466" i="3"/>
  <c r="AZ466" i="3"/>
  <c r="AJ466" i="3"/>
  <c r="T466" i="3"/>
  <c r="BE466" i="3"/>
  <c r="AW466" i="3"/>
  <c r="AO466" i="3"/>
  <c r="AG466" i="3"/>
  <c r="Y466" i="3"/>
  <c r="Q466" i="3"/>
  <c r="BC467" i="3"/>
  <c r="AM467" i="3"/>
  <c r="W467" i="3"/>
  <c r="BE467" i="3"/>
  <c r="AO467" i="3"/>
  <c r="Y467" i="3"/>
  <c r="BH467" i="3"/>
  <c r="AZ467" i="3"/>
  <c r="AR467" i="3"/>
  <c r="AJ467" i="3"/>
  <c r="AB467" i="3"/>
  <c r="T467" i="3"/>
  <c r="BC516" i="3"/>
  <c r="AM516" i="3"/>
  <c r="W516" i="3"/>
  <c r="BE516" i="3"/>
  <c r="AO516" i="3"/>
  <c r="Y516" i="3"/>
  <c r="BF516" i="3"/>
  <c r="AX516" i="3"/>
  <c r="AP516" i="3"/>
  <c r="AH516" i="3"/>
  <c r="Z516" i="3"/>
  <c r="R516" i="3"/>
  <c r="BL696" i="3"/>
  <c r="BJ696" i="3"/>
  <c r="BK712" i="3"/>
  <c r="BN712" i="3"/>
  <c r="BM641" i="3"/>
  <c r="BL717" i="3"/>
  <c r="BN705" i="3"/>
  <c r="BK705" i="3"/>
  <c r="BM671" i="3"/>
  <c r="BJ669" i="3"/>
  <c r="BJ637" i="3"/>
  <c r="BL609" i="3"/>
  <c r="BL600" i="3"/>
  <c r="BM575" i="3"/>
  <c r="BL568" i="3"/>
  <c r="BL726" i="3"/>
  <c r="BJ726" i="3"/>
  <c r="BJ708" i="3"/>
  <c r="BL693" i="3"/>
  <c r="BN658" i="3"/>
  <c r="BK658" i="3"/>
  <c r="BL658" i="3"/>
  <c r="BL596" i="3"/>
  <c r="BL566" i="3"/>
  <c r="BN557" i="3"/>
  <c r="BK557" i="3"/>
  <c r="BK723" i="3"/>
  <c r="BK725" i="3"/>
  <c r="BN725" i="3"/>
  <c r="BK638" i="3"/>
  <c r="BM684" i="3"/>
  <c r="BK621" i="3"/>
  <c r="BM681" i="3"/>
  <c r="BL614" i="3"/>
  <c r="BL615" i="3"/>
  <c r="BN615" i="3"/>
  <c r="BJ615" i="3"/>
  <c r="BJ700" i="3"/>
  <c r="BL645" i="3"/>
  <c r="BJ567" i="3"/>
  <c r="BN567" i="3"/>
  <c r="BK567" i="3"/>
  <c r="BK547" i="3"/>
  <c r="BK728" i="3"/>
  <c r="BN728" i="3"/>
  <c r="BM723" i="3"/>
  <c r="BK714" i="3"/>
  <c r="BJ584" i="3"/>
  <c r="BL559" i="3"/>
  <c r="BN733" i="3"/>
  <c r="BK724" i="3"/>
  <c r="BM724" i="3"/>
  <c r="BJ724" i="3"/>
  <c r="BM676" i="3"/>
  <c r="BM667" i="3"/>
  <c r="BN644" i="3"/>
  <c r="BK644" i="3"/>
  <c r="BJ635" i="3"/>
  <c r="BK573" i="3"/>
  <c r="BL564" i="3"/>
  <c r="BJ564" i="3"/>
  <c r="BJ546" i="3"/>
  <c r="BL546" i="3"/>
  <c r="BL731" i="3"/>
  <c r="BJ721" i="3"/>
  <c r="BK680" i="3"/>
  <c r="BN680" i="3"/>
  <c r="BL613" i="3"/>
  <c r="BJ613" i="3"/>
  <c r="BN610" i="3"/>
  <c r="BK610" i="3"/>
  <c r="BL610" i="3"/>
  <c r="BK611" i="3"/>
  <c r="BM611" i="3"/>
  <c r="BK693" i="3"/>
  <c r="BM693" i="3"/>
  <c r="BJ588" i="3"/>
  <c r="BK549" i="3"/>
  <c r="BL549" i="3"/>
  <c r="BL736" i="3"/>
  <c r="BM730" i="3"/>
  <c r="BM669" i="3"/>
  <c r="BJ655" i="3"/>
  <c r="BN653" i="3"/>
  <c r="BK653" i="3"/>
  <c r="BL616" i="3"/>
  <c r="BJ593" i="3"/>
  <c r="BM584" i="3"/>
  <c r="BL577" i="3"/>
  <c r="BN559" i="3"/>
  <c r="BK559" i="3"/>
  <c r="BJ735" i="3"/>
  <c r="BK690" i="3"/>
  <c r="BN690" i="3"/>
  <c r="BM674" i="3"/>
  <c r="BN674" i="3"/>
  <c r="BK674" i="3"/>
  <c r="BL665" i="3"/>
  <c r="BN665" i="3"/>
  <c r="BJ665" i="3"/>
  <c r="BM642" i="3"/>
  <c r="BK589" i="3"/>
  <c r="BN580" i="3"/>
  <c r="BK580" i="3"/>
  <c r="BM580" i="3"/>
  <c r="BM571" i="3"/>
  <c r="BL715" i="3"/>
  <c r="BK717" i="3"/>
  <c r="BM683" i="3"/>
  <c r="BK683" i="3"/>
  <c r="BN683" i="3"/>
  <c r="BL605" i="3"/>
  <c r="BN605" i="3"/>
  <c r="BJ605" i="3"/>
  <c r="BM592" i="3"/>
  <c r="BJ592" i="3"/>
  <c r="BK607" i="3"/>
  <c r="BN661" i="3"/>
  <c r="BK661" i="3"/>
  <c r="BJ661" i="3"/>
  <c r="BL588" i="3"/>
  <c r="BM565" i="3"/>
  <c r="BN547" i="3"/>
  <c r="BJ547" i="3"/>
  <c r="BM714" i="3"/>
  <c r="BJ699" i="3"/>
  <c r="BN699" i="3"/>
  <c r="BL678" i="3"/>
  <c r="BJ678" i="3"/>
  <c r="BN662" i="3"/>
  <c r="BM655" i="3"/>
  <c r="BJ653" i="3"/>
  <c r="BM593" i="3"/>
  <c r="BL591" i="3"/>
  <c r="BM577" i="3"/>
  <c r="BL575" i="3"/>
  <c r="BL561" i="3"/>
  <c r="BJ733" i="3"/>
  <c r="BM700" i="3"/>
  <c r="BL660" i="3"/>
  <c r="BN651" i="3"/>
  <c r="BJ651" i="3"/>
  <c r="BL587" i="3"/>
  <c r="BJ587" i="3"/>
  <c r="BL727" i="3"/>
  <c r="BK727" i="3"/>
  <c r="BN729" i="3"/>
  <c r="BK729" i="3"/>
  <c r="BJ713" i="3"/>
  <c r="BM713" i="3"/>
  <c r="BM654" i="3"/>
  <c r="BN617" i="3"/>
  <c r="BJ617" i="3"/>
  <c r="BK617" i="3"/>
  <c r="BL585" i="3"/>
  <c r="BN685" i="3"/>
  <c r="BM618" i="3"/>
  <c r="BN603" i="3"/>
  <c r="BK603" i="3"/>
  <c r="BM696" i="3"/>
  <c r="BM716" i="3"/>
  <c r="BJ716" i="3"/>
  <c r="BN641" i="3"/>
  <c r="BJ641" i="3"/>
  <c r="BM604" i="3"/>
  <c r="BJ569" i="3"/>
  <c r="BN569" i="3"/>
  <c r="BK569" i="3"/>
  <c r="BN717" i="3"/>
  <c r="BJ689" i="3"/>
  <c r="BN689" i="3"/>
  <c r="BL671" i="3"/>
  <c r="BN609" i="3"/>
  <c r="BJ609" i="3"/>
  <c r="BK726" i="3"/>
  <c r="BN726" i="3"/>
  <c r="BM708" i="3"/>
  <c r="BK649" i="3"/>
  <c r="BN649" i="3"/>
  <c r="BN638" i="3"/>
  <c r="BM638" i="3"/>
  <c r="BJ638" i="3"/>
  <c r="BK681" i="3"/>
  <c r="BN681" i="3"/>
  <c r="BL681" i="3"/>
  <c r="BK615" i="3"/>
  <c r="BM690" i="3"/>
  <c r="BL567" i="3"/>
  <c r="BL655" i="3"/>
  <c r="BJ639" i="3"/>
  <c r="BM637" i="3"/>
  <c r="BK625" i="3"/>
  <c r="BN625" i="3"/>
  <c r="BN577" i="3"/>
  <c r="BK577" i="3"/>
  <c r="BM568" i="3"/>
  <c r="BN724" i="3"/>
  <c r="BJ720" i="3"/>
  <c r="BM720" i="3"/>
  <c r="BM692" i="3"/>
  <c r="BL692" i="3"/>
  <c r="BJ692" i="3"/>
  <c r="BL676" i="3"/>
  <c r="BJ676" i="3"/>
  <c r="BL635" i="3"/>
  <c r="BN635" i="3"/>
  <c r="BK635" i="3"/>
  <c r="BK612" i="3"/>
  <c r="BN612" i="3"/>
  <c r="BM612" i="3"/>
  <c r="BL573" i="3"/>
  <c r="BN564" i="3"/>
  <c r="BK564" i="3"/>
  <c r="BM555" i="3"/>
  <c r="BN731" i="3"/>
  <c r="BK731" i="3"/>
  <c r="BK721" i="3"/>
  <c r="BN613" i="3"/>
  <c r="BK613" i="3"/>
  <c r="BM677" i="3"/>
  <c r="BJ610" i="3"/>
  <c r="BL611" i="3"/>
  <c r="BJ611" i="3"/>
  <c r="BK620" i="3"/>
  <c r="BN620" i="3"/>
  <c r="BK736" i="3"/>
  <c r="BN736" i="3"/>
  <c r="BN730" i="3"/>
  <c r="BJ730" i="3"/>
  <c r="BJ702" i="3"/>
  <c r="BN702" i="3"/>
  <c r="BK702" i="3"/>
  <c r="BN639" i="3"/>
  <c r="BK639" i="3"/>
  <c r="BM625" i="3"/>
  <c r="BN591" i="3"/>
  <c r="BK591" i="3"/>
  <c r="BJ577" i="3"/>
  <c r="BM561" i="3"/>
  <c r="BM552" i="3"/>
  <c r="BM735" i="3"/>
  <c r="BL735" i="3"/>
  <c r="BK735" i="3"/>
  <c r="BN735" i="3"/>
  <c r="BJ719" i="3"/>
  <c r="BM719" i="3"/>
  <c r="BL690" i="3"/>
  <c r="BK665" i="3"/>
  <c r="BN642" i="3"/>
  <c r="BL642" i="3"/>
  <c r="BJ642" i="3"/>
  <c r="BL580" i="3"/>
  <c r="BJ580" i="3"/>
  <c r="BL571" i="3"/>
  <c r="BJ571" i="3"/>
  <c r="BM715" i="3"/>
  <c r="BK715" i="3"/>
  <c r="BL732" i="3"/>
  <c r="BJ732" i="3"/>
  <c r="BK670" i="3"/>
  <c r="BN670" i="3"/>
  <c r="BJ670" i="3"/>
  <c r="BM605" i="3"/>
  <c r="BK605" i="3"/>
  <c r="BJ608" i="3"/>
  <c r="BN608" i="3"/>
  <c r="BK608" i="3"/>
  <c r="BL592" i="3"/>
  <c r="BK622" i="3"/>
  <c r="BN622" i="3"/>
  <c r="BM606" i="3"/>
  <c r="BN700" i="3"/>
  <c r="BK700" i="3"/>
  <c r="BK641" i="3"/>
  <c r="BN597" i="3"/>
  <c r="BJ597" i="3"/>
  <c r="BM597" i="3"/>
  <c r="BK699" i="3"/>
  <c r="BM699" i="3"/>
  <c r="BN678" i="3"/>
  <c r="BK678" i="3"/>
  <c r="BK662" i="3"/>
  <c r="BM616" i="3"/>
  <c r="BK609" i="3"/>
  <c r="BM609" i="3"/>
  <c r="BJ591" i="3"/>
  <c r="BJ575" i="3"/>
  <c r="BJ561" i="3"/>
  <c r="BK660" i="3"/>
  <c r="BN660" i="3"/>
  <c r="BJ660" i="3"/>
  <c r="BL651" i="3"/>
  <c r="BK651" i="3"/>
  <c r="BM550" i="3"/>
  <c r="BN550" i="3"/>
  <c r="BK550" i="3"/>
  <c r="BN727" i="3"/>
  <c r="BM728" i="3"/>
  <c r="BM729" i="3"/>
  <c r="BL729" i="3"/>
  <c r="BL713" i="3"/>
  <c r="BL617" i="3"/>
  <c r="BM617" i="3"/>
  <c r="BJ601" i="3"/>
  <c r="BN601" i="3"/>
  <c r="BK601" i="3"/>
  <c r="BN618" i="3"/>
  <c r="BK618" i="3"/>
  <c r="BL618" i="3"/>
  <c r="BJ602" i="3"/>
  <c r="BM602" i="3"/>
  <c r="BM619" i="3"/>
  <c r="K347" i="3"/>
  <c r="L346" i="3"/>
  <c r="M346" i="3" s="1"/>
  <c r="AI505" i="3"/>
  <c r="P517" i="3"/>
  <c r="X517" i="3"/>
  <c r="AF517" i="3"/>
  <c r="AN517" i="3"/>
  <c r="AV517" i="3"/>
  <c r="BD517" i="3"/>
  <c r="T521" i="3"/>
  <c r="AB521" i="3"/>
  <c r="AJ521" i="3"/>
  <c r="AR521" i="3"/>
  <c r="AZ521" i="3"/>
  <c r="BH521" i="3"/>
  <c r="V523" i="3"/>
  <c r="AD523" i="3"/>
  <c r="AL523" i="3"/>
  <c r="AT523" i="3"/>
  <c r="BB523" i="3"/>
  <c r="R538" i="3"/>
  <c r="Z538" i="3"/>
  <c r="AH538" i="3"/>
  <c r="AP538" i="3"/>
  <c r="AX538" i="3"/>
  <c r="BF538" i="3"/>
  <c r="N362" i="3"/>
  <c r="V362" i="3"/>
  <c r="AH362" i="3"/>
  <c r="BD362" i="3"/>
  <c r="AN362" i="3"/>
  <c r="X362" i="3"/>
  <c r="BG362" i="3"/>
  <c r="AY362" i="3"/>
  <c r="AQ362" i="3"/>
  <c r="AI362" i="3"/>
  <c r="AA362" i="3"/>
  <c r="AP370" i="3"/>
  <c r="BI370" i="3"/>
  <c r="T449" i="3"/>
  <c r="Q517" i="3"/>
  <c r="Y517" i="3"/>
  <c r="AG517" i="3"/>
  <c r="AO517" i="3"/>
  <c r="AW517" i="3"/>
  <c r="O519" i="3"/>
  <c r="W519" i="3"/>
  <c r="AE519" i="3"/>
  <c r="AM519" i="3"/>
  <c r="AU519" i="3"/>
  <c r="BC519" i="3"/>
  <c r="M521" i="3"/>
  <c r="U521" i="3"/>
  <c r="AC521" i="3"/>
  <c r="AK521" i="3"/>
  <c r="AS521" i="3"/>
  <c r="BA521" i="3"/>
  <c r="BI521" i="3"/>
  <c r="S523" i="3"/>
  <c r="AA523" i="3"/>
  <c r="AI523" i="3"/>
  <c r="AQ523" i="3"/>
  <c r="AY523" i="3"/>
  <c r="BG523" i="3"/>
  <c r="O538" i="3"/>
  <c r="W538" i="3"/>
  <c r="AE538" i="3"/>
  <c r="AM538" i="3"/>
  <c r="AU538" i="3"/>
  <c r="BB375" i="3"/>
  <c r="AD375" i="3"/>
  <c r="AP375" i="3"/>
  <c r="BH375" i="3"/>
  <c r="AR375" i="3"/>
  <c r="AB375" i="3"/>
  <c r="BI375" i="3"/>
  <c r="BA375" i="3"/>
  <c r="AS375" i="3"/>
  <c r="AK375" i="3"/>
  <c r="AC375" i="3"/>
  <c r="U375" i="3"/>
  <c r="BB383" i="3"/>
  <c r="V383" i="3"/>
  <c r="AP383" i="3"/>
  <c r="BH383" i="3"/>
  <c r="AR383" i="3"/>
  <c r="AB383" i="3"/>
  <c r="BI383" i="3"/>
  <c r="BA383" i="3"/>
  <c r="AS383" i="3"/>
  <c r="AK383" i="3"/>
  <c r="AC383" i="3"/>
  <c r="U383" i="3"/>
  <c r="AP387" i="3"/>
  <c r="BB387" i="3"/>
  <c r="V387" i="3"/>
  <c r="AZ387" i="3"/>
  <c r="AJ387" i="3"/>
  <c r="T387" i="3"/>
  <c r="BE387" i="3"/>
  <c r="AW387" i="3"/>
  <c r="AO387" i="3"/>
  <c r="AG387" i="3"/>
  <c r="Y387" i="3"/>
  <c r="BC391" i="3"/>
  <c r="W391" i="3"/>
  <c r="AQ391" i="3"/>
  <c r="BI391" i="3"/>
  <c r="AS391" i="3"/>
  <c r="AC391" i="3"/>
  <c r="M391" i="3"/>
  <c r="BB391" i="3"/>
  <c r="AT391" i="3"/>
  <c r="AL391" i="3"/>
  <c r="AD391" i="3"/>
  <c r="V391" i="3"/>
  <c r="AQ395" i="3"/>
  <c r="BC395" i="3"/>
  <c r="W395" i="3"/>
  <c r="BA395" i="3"/>
  <c r="AK395" i="3"/>
  <c r="U395" i="3"/>
  <c r="BF395" i="3"/>
  <c r="AX395" i="3"/>
  <c r="AP395" i="3"/>
  <c r="AH395" i="3"/>
  <c r="Z395" i="3"/>
  <c r="BE399" i="3"/>
  <c r="Y399" i="3"/>
  <c r="AS399" i="3"/>
  <c r="M399" i="3"/>
  <c r="AU399" i="3"/>
  <c r="AE399" i="3"/>
  <c r="O399" i="3"/>
  <c r="BB399" i="3"/>
  <c r="AT399" i="3"/>
  <c r="AL399" i="3"/>
  <c r="AD399" i="3"/>
  <c r="V399" i="3"/>
  <c r="BI411" i="3"/>
  <c r="AC411" i="3"/>
  <c r="AW411" i="3"/>
  <c r="Q411" i="3"/>
  <c r="AU411" i="3"/>
  <c r="AE411" i="3"/>
  <c r="O411" i="3"/>
  <c r="BB411" i="3"/>
  <c r="AT411" i="3"/>
  <c r="AL411" i="3"/>
  <c r="AD411" i="3"/>
  <c r="V411" i="3"/>
  <c r="AF413" i="3"/>
  <c r="AZ413" i="3"/>
  <c r="T413" i="3"/>
  <c r="AT413" i="3"/>
  <c r="AD413" i="3"/>
  <c r="N413" i="3"/>
  <c r="BC413" i="3"/>
  <c r="AU413" i="3"/>
  <c r="AM413" i="3"/>
  <c r="AE413" i="3"/>
  <c r="W413" i="3"/>
  <c r="BG419" i="3"/>
  <c r="AA419" i="3"/>
  <c r="AM419" i="3"/>
  <c r="BI419" i="3"/>
  <c r="AS419" i="3"/>
  <c r="AC419" i="3"/>
  <c r="M419" i="3"/>
  <c r="BB419" i="3"/>
  <c r="AT419" i="3"/>
  <c r="AL419" i="3"/>
  <c r="AD419" i="3"/>
  <c r="V419" i="3"/>
  <c r="AD421" i="3"/>
  <c r="AX421" i="3"/>
  <c r="R421" i="3"/>
  <c r="AV421" i="3"/>
  <c r="AF421" i="3"/>
  <c r="P421" i="3"/>
  <c r="BC421" i="3"/>
  <c r="AU421" i="3"/>
  <c r="AM421" i="3"/>
  <c r="AE421" i="3"/>
  <c r="W421" i="3"/>
  <c r="AT443" i="3"/>
  <c r="AD443" i="3"/>
  <c r="N443" i="3"/>
  <c r="AV443" i="3"/>
  <c r="AF443" i="3"/>
  <c r="P443" i="3"/>
  <c r="BK443" i="3" s="1"/>
  <c r="BC443" i="3"/>
  <c r="AU443" i="3"/>
  <c r="AM443" i="3"/>
  <c r="AE443" i="3"/>
  <c r="W443" i="3"/>
  <c r="BG450" i="3"/>
  <c r="AQ450" i="3"/>
  <c r="AA450" i="3"/>
  <c r="BI450" i="3"/>
  <c r="AS450" i="3"/>
  <c r="AC450" i="3"/>
  <c r="M450" i="3"/>
  <c r="BB450" i="3"/>
  <c r="AT450" i="3"/>
  <c r="AL450" i="3"/>
  <c r="AD450" i="3"/>
  <c r="V450" i="3"/>
  <c r="BF458" i="3"/>
  <c r="AP458" i="3"/>
  <c r="Z458" i="3"/>
  <c r="BH458" i="3"/>
  <c r="AR458" i="3"/>
  <c r="AB458" i="3"/>
  <c r="BI458" i="3"/>
  <c r="BA458" i="3"/>
  <c r="AS458" i="3"/>
  <c r="AK458" i="3"/>
  <c r="AC458" i="3"/>
  <c r="U458" i="3"/>
  <c r="BF466" i="3"/>
  <c r="AP466" i="3"/>
  <c r="Z466" i="3"/>
  <c r="BH466" i="3"/>
  <c r="AR466" i="3"/>
  <c r="AB466" i="3"/>
  <c r="BI466" i="3"/>
  <c r="BA466" i="3"/>
  <c r="AS466" i="3"/>
  <c r="AK466" i="3"/>
  <c r="AC466" i="3"/>
  <c r="U466" i="3"/>
  <c r="AU467" i="3"/>
  <c r="AE467" i="3"/>
  <c r="O467" i="3"/>
  <c r="AW467" i="3"/>
  <c r="AG467" i="3"/>
  <c r="Q467" i="3"/>
  <c r="BD467" i="3"/>
  <c r="AV467" i="3"/>
  <c r="AN467" i="3"/>
  <c r="AF467" i="3"/>
  <c r="X467" i="3"/>
  <c r="BI516" i="3"/>
  <c r="AU516" i="3"/>
  <c r="AE516" i="3"/>
  <c r="O516" i="3"/>
  <c r="AW516" i="3"/>
  <c r="AG516" i="3"/>
  <c r="Q516" i="3"/>
  <c r="BB516" i="3"/>
  <c r="AT516" i="3"/>
  <c r="AL516" i="3"/>
  <c r="AD516" i="3"/>
  <c r="V516" i="3"/>
  <c r="N538" i="3"/>
  <c r="N517" i="3"/>
  <c r="BN711" i="3"/>
  <c r="BK711" i="3"/>
  <c r="BK716" i="3"/>
  <c r="BJ657" i="3"/>
  <c r="BK647" i="3"/>
  <c r="BN647" i="3"/>
  <c r="BL620" i="3"/>
  <c r="BM569" i="3"/>
  <c r="BL569" i="3"/>
  <c r="BL723" i="3"/>
  <c r="BK689" i="3"/>
  <c r="BM689" i="3"/>
  <c r="BL689" i="3"/>
  <c r="BK671" i="3"/>
  <c r="BN671" i="3"/>
  <c r="BM662" i="3"/>
  <c r="BK646" i="3"/>
  <c r="BN646" i="3"/>
  <c r="BM591" i="3"/>
  <c r="BN568" i="3"/>
  <c r="BK568" i="3"/>
  <c r="BK708" i="3"/>
  <c r="BN708" i="3"/>
  <c r="BL708" i="3"/>
  <c r="BN596" i="3"/>
  <c r="BK596" i="3"/>
  <c r="BJ596" i="3"/>
  <c r="BN566" i="3"/>
  <c r="BK566" i="3"/>
  <c r="BM566" i="3"/>
  <c r="BM557" i="3"/>
  <c r="BK686" i="3"/>
  <c r="BN686" i="3"/>
  <c r="BM686" i="3"/>
  <c r="BK630" i="3"/>
  <c r="BN630" i="3"/>
  <c r="BM614" i="3"/>
  <c r="BK631" i="3"/>
  <c r="BN631" i="3"/>
  <c r="BK645" i="3"/>
  <c r="BN645" i="3"/>
  <c r="BJ645" i="3"/>
  <c r="BM567" i="3"/>
  <c r="BN565" i="3"/>
  <c r="BJ565" i="3"/>
  <c r="BM717" i="3"/>
  <c r="BL669" i="3"/>
  <c r="BM600" i="3"/>
  <c r="BJ552" i="3"/>
  <c r="BL724" i="3"/>
  <c r="BN720" i="3"/>
  <c r="BK720" i="3"/>
  <c r="BN706" i="3"/>
  <c r="BK706" i="3"/>
  <c r="BN676" i="3"/>
  <c r="BK676" i="3"/>
  <c r="BM635" i="3"/>
  <c r="BJ612" i="3"/>
  <c r="BM582" i="3"/>
  <c r="BJ555" i="3"/>
  <c r="BL555" i="3"/>
  <c r="BM546" i="3"/>
  <c r="BM731" i="3"/>
  <c r="BN721" i="3"/>
  <c r="BK687" i="3"/>
  <c r="BM687" i="3"/>
  <c r="BL680" i="3"/>
  <c r="BM680" i="3"/>
  <c r="BJ677" i="3"/>
  <c r="BK677" i="3"/>
  <c r="BN677" i="3"/>
  <c r="BL677" i="3"/>
  <c r="BK627" i="3"/>
  <c r="BN627" i="3"/>
  <c r="BN611" i="3"/>
  <c r="BJ690" i="3"/>
  <c r="BK733" i="3"/>
  <c r="BJ736" i="3"/>
  <c r="BL730" i="3"/>
  <c r="BK730" i="3"/>
  <c r="BN714" i="3"/>
  <c r="BL662" i="3"/>
  <c r="BL653" i="3"/>
  <c r="BL637" i="3"/>
  <c r="BJ625" i="3"/>
  <c r="BK616" i="3"/>
  <c r="BN616" i="3"/>
  <c r="BJ616" i="3"/>
  <c r="BN575" i="3"/>
  <c r="BK575" i="3"/>
  <c r="BN561" i="3"/>
  <c r="BK561" i="3"/>
  <c r="BM559" i="3"/>
  <c r="BN719" i="3"/>
  <c r="BK719" i="3"/>
  <c r="BL719" i="3"/>
  <c r="BN703" i="3"/>
  <c r="BK703" i="3"/>
  <c r="BK642" i="3"/>
  <c r="BL633" i="3"/>
  <c r="BN633" i="3"/>
  <c r="BJ633" i="3"/>
  <c r="BM589" i="3"/>
  <c r="BN571" i="3"/>
  <c r="BK571" i="3"/>
  <c r="BJ715" i="3"/>
  <c r="BN715" i="3"/>
  <c r="BK732" i="3"/>
  <c r="BM732" i="3"/>
  <c r="BN624" i="3"/>
  <c r="BK624" i="3"/>
  <c r="BN592" i="3"/>
  <c r="BK592" i="3"/>
  <c r="BN606" i="3"/>
  <c r="BK606" i="3"/>
  <c r="BJ606" i="3"/>
  <c r="BM607" i="3"/>
  <c r="BL700" i="3"/>
  <c r="BL661" i="3"/>
  <c r="BM661" i="3"/>
  <c r="BL641" i="3"/>
  <c r="BL604" i="3"/>
  <c r="BN588" i="3"/>
  <c r="BK588" i="3"/>
  <c r="BK565" i="3"/>
  <c r="BN723" i="3"/>
  <c r="BL699" i="3"/>
  <c r="BM653" i="3"/>
  <c r="BM639" i="3"/>
  <c r="BM651" i="3"/>
  <c r="BN628" i="3"/>
  <c r="BK628" i="3"/>
  <c r="BL598" i="3"/>
  <c r="BM598" i="3"/>
  <c r="BN587" i="3"/>
  <c r="BK587" i="3"/>
  <c r="BJ723" i="3"/>
  <c r="BJ727" i="3"/>
  <c r="BJ728" i="3"/>
  <c r="BJ729" i="3"/>
  <c r="BK654" i="3"/>
  <c r="BL654" i="3"/>
  <c r="BM601" i="3"/>
  <c r="BL601" i="3"/>
  <c r="BK685" i="3"/>
  <c r="BM685" i="3"/>
  <c r="BJ618" i="3"/>
  <c r="BK602" i="3"/>
  <c r="BN602" i="3"/>
  <c r="BL602" i="3"/>
  <c r="BL619" i="3"/>
  <c r="BJ619" i="3"/>
  <c r="BM603" i="3"/>
  <c r="BN584" i="3"/>
  <c r="K340" i="3"/>
  <c r="K339" i="3"/>
  <c r="L330" i="3"/>
  <c r="K354" i="3"/>
  <c r="N354" i="3" s="1"/>
  <c r="K332" i="3"/>
  <c r="K331" i="3"/>
  <c r="BL519" i="3"/>
  <c r="BM519" i="3"/>
  <c r="BL538" i="3"/>
  <c r="BM538" i="3"/>
  <c r="BK539" i="3"/>
  <c r="BM450" i="3"/>
  <c r="BJ450" i="3"/>
  <c r="BK467" i="3"/>
  <c r="AQ537" i="3"/>
  <c r="BH537" i="3"/>
  <c r="AB537" i="3"/>
  <c r="AW518" i="3"/>
  <c r="AO518" i="3"/>
  <c r="AG518" i="3"/>
  <c r="Y518" i="3"/>
  <c r="K356" i="3"/>
  <c r="K355" i="3"/>
  <c r="K344" i="3"/>
  <c r="BL450" i="3"/>
  <c r="BG537" i="3"/>
  <c r="AA537" i="3"/>
  <c r="AR537" i="3"/>
  <c r="BJ538" i="3"/>
  <c r="BJ519" i="3"/>
  <c r="K357" i="3"/>
  <c r="L356" i="3"/>
  <c r="BN522" i="3"/>
  <c r="BJ521" i="3"/>
  <c r="K353" i="3"/>
  <c r="L352" i="3"/>
  <c r="N352" i="3" s="1"/>
  <c r="K349" i="3"/>
  <c r="L348" i="3"/>
  <c r="N348" i="3" s="1"/>
  <c r="K345" i="3"/>
  <c r="L344" i="3"/>
  <c r="N344" i="3" s="1"/>
  <c r="K341" i="3"/>
  <c r="L340" i="3"/>
  <c r="K337" i="3"/>
  <c r="L336" i="3"/>
  <c r="K333" i="3"/>
  <c r="L332" i="3"/>
  <c r="K329" i="3"/>
  <c r="L328" i="3"/>
  <c r="K325" i="3"/>
  <c r="P428" i="3"/>
  <c r="R428" i="3"/>
  <c r="Z428" i="3"/>
  <c r="AH428" i="3"/>
  <c r="AP428" i="3"/>
  <c r="AX428" i="3"/>
  <c r="BF428" i="3"/>
  <c r="W428" i="3"/>
  <c r="AM428" i="3"/>
  <c r="BC428" i="3"/>
  <c r="AG428" i="3"/>
  <c r="M428" i="3"/>
  <c r="AS428" i="3"/>
  <c r="N436" i="3"/>
  <c r="P436" i="3"/>
  <c r="X436" i="3"/>
  <c r="AF436" i="3"/>
  <c r="AN436" i="3"/>
  <c r="AV436" i="3"/>
  <c r="BD436" i="3"/>
  <c r="S436" i="3"/>
  <c r="AI436" i="3"/>
  <c r="AY436" i="3"/>
  <c r="U436" i="3"/>
  <c r="BA436" i="3"/>
  <c r="AG436" i="3"/>
  <c r="O505" i="3"/>
  <c r="W505" i="3"/>
  <c r="AE505" i="3"/>
  <c r="AM505" i="3"/>
  <c r="AU505" i="3"/>
  <c r="BC505" i="3"/>
  <c r="BK517" i="3"/>
  <c r="BL520" i="3"/>
  <c r="U505" i="3"/>
  <c r="AE366" i="3"/>
  <c r="BI366" i="3"/>
  <c r="AC366" i="3"/>
  <c r="BB366" i="3"/>
  <c r="AL366" i="3"/>
  <c r="Q368" i="3"/>
  <c r="BE368" i="3"/>
  <c r="M368" i="3"/>
  <c r="AT368" i="3"/>
  <c r="W368" i="3"/>
  <c r="BH378" i="3"/>
  <c r="W378" i="3"/>
  <c r="S378" i="3"/>
  <c r="AU378" i="3"/>
  <c r="U378" i="3"/>
  <c r="AD378" i="3"/>
  <c r="M386" i="3"/>
  <c r="BC386" i="3"/>
  <c r="W386" i="3"/>
  <c r="AX386" i="3"/>
  <c r="AH386" i="3"/>
  <c r="W394" i="3"/>
  <c r="BI394" i="3"/>
  <c r="AC394" i="3"/>
  <c r="BB394" i="3"/>
  <c r="AL394" i="3"/>
  <c r="AC428" i="3"/>
  <c r="Q428" i="3"/>
  <c r="AE428" i="3"/>
  <c r="BB428" i="3"/>
  <c r="AL428" i="3"/>
  <c r="V428" i="3"/>
  <c r="Q436" i="3"/>
  <c r="BG436" i="3"/>
  <c r="AA436" i="3"/>
  <c r="AZ436" i="3"/>
  <c r="AJ436" i="3"/>
  <c r="T436" i="3"/>
  <c r="AR448" i="3"/>
  <c r="BF448" i="3"/>
  <c r="Z448" i="3"/>
  <c r="BA448" i="3"/>
  <c r="AK448" i="3"/>
  <c r="P366" i="3"/>
  <c r="R366" i="3"/>
  <c r="Z366" i="3"/>
  <c r="AH366" i="3"/>
  <c r="AP366" i="3"/>
  <c r="AX366" i="3"/>
  <c r="BF366" i="3"/>
  <c r="U366" i="3"/>
  <c r="AK366" i="3"/>
  <c r="BA366" i="3"/>
  <c r="AA366" i="3"/>
  <c r="BG366" i="3"/>
  <c r="AM366" i="3"/>
  <c r="P368" i="3"/>
  <c r="N368" i="3"/>
  <c r="V368" i="3"/>
  <c r="AD368" i="3"/>
  <c r="O368" i="3"/>
  <c r="AE368" i="3"/>
  <c r="AP368" i="3"/>
  <c r="AX368" i="3"/>
  <c r="BF368" i="3"/>
  <c r="AC368" i="3"/>
  <c r="AW368" i="3"/>
  <c r="Y368" i="3"/>
  <c r="AG368" i="3"/>
  <c r="BG368" i="3"/>
  <c r="P378" i="3"/>
  <c r="R378" i="3"/>
  <c r="Z378" i="3"/>
  <c r="AH378" i="3"/>
  <c r="M378" i="3"/>
  <c r="AC378" i="3"/>
  <c r="AQ378" i="3"/>
  <c r="AY378" i="3"/>
  <c r="BG378" i="3"/>
  <c r="AI378" i="3"/>
  <c r="BB378" i="3"/>
  <c r="AV378" i="3"/>
  <c r="AR378" i="3"/>
  <c r="P386" i="3"/>
  <c r="N386" i="3"/>
  <c r="V386" i="3"/>
  <c r="AD386" i="3"/>
  <c r="AL386" i="3"/>
  <c r="AT386" i="3"/>
  <c r="BB386" i="3"/>
  <c r="O386" i="3"/>
  <c r="AE386" i="3"/>
  <c r="AU386" i="3"/>
  <c r="Q386" i="3"/>
  <c r="AW386" i="3"/>
  <c r="AC386" i="3"/>
  <c r="BI386" i="3"/>
  <c r="P394" i="3"/>
  <c r="R394" i="3"/>
  <c r="Z394" i="3"/>
  <c r="AH394" i="3"/>
  <c r="AP394" i="3"/>
  <c r="AX394" i="3"/>
  <c r="BF394" i="3"/>
  <c r="U394" i="3"/>
  <c r="AK394" i="3"/>
  <c r="BA394" i="3"/>
  <c r="AA394" i="3"/>
  <c r="BG394" i="3"/>
  <c r="AM394" i="3"/>
  <c r="O448" i="3"/>
  <c r="Q448" i="3"/>
  <c r="Y448" i="3"/>
  <c r="AG448" i="3"/>
  <c r="AO448" i="3"/>
  <c r="AW448" i="3"/>
  <c r="BE448" i="3"/>
  <c r="R448" i="3"/>
  <c r="AH448" i="3"/>
  <c r="AX448" i="3"/>
  <c r="T448" i="3"/>
  <c r="AJ448" i="3"/>
  <c r="AZ448" i="3"/>
  <c r="M457" i="3"/>
  <c r="S457" i="3"/>
  <c r="AA457" i="3"/>
  <c r="AI457" i="3"/>
  <c r="AQ457" i="3"/>
  <c r="AY457" i="3"/>
  <c r="BG457" i="3"/>
  <c r="V457" i="3"/>
  <c r="AL457" i="3"/>
  <c r="BB457" i="3"/>
  <c r="X457" i="3"/>
  <c r="AN457" i="3"/>
  <c r="BD457" i="3"/>
  <c r="O457" i="3"/>
  <c r="W457" i="3"/>
  <c r="AE457" i="3"/>
  <c r="AM457" i="3"/>
  <c r="AU457" i="3"/>
  <c r="BC457" i="3"/>
  <c r="N457" i="3"/>
  <c r="AD457" i="3"/>
  <c r="AT457" i="3"/>
  <c r="P457" i="3"/>
  <c r="AF457" i="3"/>
  <c r="AV457" i="3"/>
  <c r="P464" i="3"/>
  <c r="N464" i="3"/>
  <c r="V464" i="3"/>
  <c r="AD464" i="3"/>
  <c r="AL464" i="3"/>
  <c r="AT464" i="3"/>
  <c r="BB464" i="3"/>
  <c r="M464" i="3"/>
  <c r="AC464" i="3"/>
  <c r="AS464" i="3"/>
  <c r="BI464" i="3"/>
  <c r="AA464" i="3"/>
  <c r="AQ464" i="3"/>
  <c r="BG464" i="3"/>
  <c r="R464" i="3"/>
  <c r="Z464" i="3"/>
  <c r="AH464" i="3"/>
  <c r="AP464" i="3"/>
  <c r="AX464" i="3"/>
  <c r="BF464" i="3"/>
  <c r="U464" i="3"/>
  <c r="AK464" i="3"/>
  <c r="BA464" i="3"/>
  <c r="S464" i="3"/>
  <c r="AI464" i="3"/>
  <c r="AY464" i="3"/>
  <c r="M473" i="3"/>
  <c r="S473" i="3"/>
  <c r="AA473" i="3"/>
  <c r="AI473" i="3"/>
  <c r="AQ473" i="3"/>
  <c r="AY473" i="3"/>
  <c r="BG473" i="3"/>
  <c r="V473" i="3"/>
  <c r="AL473" i="3"/>
  <c r="BB473" i="3"/>
  <c r="X473" i="3"/>
  <c r="AN473" i="3"/>
  <c r="W473" i="3"/>
  <c r="AM473" i="3"/>
  <c r="BC473" i="3"/>
  <c r="AD473" i="3"/>
  <c r="P473" i="3"/>
  <c r="AV473" i="3"/>
  <c r="O473" i="3"/>
  <c r="AE473" i="3"/>
  <c r="AU473" i="3"/>
  <c r="N473" i="3"/>
  <c r="AT473" i="3"/>
  <c r="AF473" i="3"/>
  <c r="BD473" i="3"/>
  <c r="P480" i="3"/>
  <c r="Z480" i="3"/>
  <c r="AP480" i="3"/>
  <c r="BF480" i="3"/>
  <c r="AM480" i="3"/>
  <c r="U480" i="3"/>
  <c r="BA480" i="3"/>
  <c r="R480" i="3"/>
  <c r="AH480" i="3"/>
  <c r="AX480" i="3"/>
  <c r="W480" i="3"/>
  <c r="BC480" i="3"/>
  <c r="AK480" i="3"/>
  <c r="M489" i="3"/>
  <c r="O489" i="3"/>
  <c r="W489" i="3"/>
  <c r="AE489" i="3"/>
  <c r="AM489" i="3"/>
  <c r="AU489" i="3"/>
  <c r="BC489" i="3"/>
  <c r="N489" i="3"/>
  <c r="AD489" i="3"/>
  <c r="AT489" i="3"/>
  <c r="P489" i="3"/>
  <c r="AF489" i="3"/>
  <c r="AV489" i="3"/>
  <c r="AA489" i="3"/>
  <c r="AQ489" i="3"/>
  <c r="BG489" i="3"/>
  <c r="AL489" i="3"/>
  <c r="X489" i="3"/>
  <c r="BD489" i="3"/>
  <c r="S489" i="3"/>
  <c r="AI489" i="3"/>
  <c r="AY489" i="3"/>
  <c r="V489" i="3"/>
  <c r="BB489" i="3"/>
  <c r="AN489" i="3"/>
  <c r="P496" i="3"/>
  <c r="R496" i="3"/>
  <c r="Z496" i="3"/>
  <c r="AH496" i="3"/>
  <c r="AP496" i="3"/>
  <c r="AX496" i="3"/>
  <c r="BF496" i="3"/>
  <c r="W496" i="3"/>
  <c r="AM496" i="3"/>
  <c r="BC496" i="3"/>
  <c r="U496" i="3"/>
  <c r="AK496" i="3"/>
  <c r="BA496" i="3"/>
  <c r="N496" i="3"/>
  <c r="AD496" i="3"/>
  <c r="AT496" i="3"/>
  <c r="O496" i="3"/>
  <c r="AU496" i="3"/>
  <c r="AC496" i="3"/>
  <c r="BI496" i="3"/>
  <c r="V496" i="3"/>
  <c r="AL496" i="3"/>
  <c r="BB496" i="3"/>
  <c r="AE496" i="3"/>
  <c r="M496" i="3"/>
  <c r="AS496" i="3"/>
  <c r="N505" i="3"/>
  <c r="T505" i="3"/>
  <c r="AB505" i="3"/>
  <c r="AJ505" i="3"/>
  <c r="AR505" i="3"/>
  <c r="AZ505" i="3"/>
  <c r="BH505" i="3"/>
  <c r="P505" i="3"/>
  <c r="AF505" i="3"/>
  <c r="AV505" i="3"/>
  <c r="BI505" i="3"/>
  <c r="AS505" i="3"/>
  <c r="AC505" i="3"/>
  <c r="M505" i="3"/>
  <c r="X505" i="3"/>
  <c r="AN505" i="3"/>
  <c r="BD505" i="3"/>
  <c r="AK505" i="3"/>
  <c r="BC366" i="3"/>
  <c r="AQ366" i="3"/>
  <c r="AS366" i="3"/>
  <c r="M366" i="3"/>
  <c r="AT366" i="3"/>
  <c r="AD366" i="3"/>
  <c r="N366" i="3"/>
  <c r="AU368" i="3"/>
  <c r="AO368" i="3"/>
  <c r="BB368" i="3"/>
  <c r="AL368" i="3"/>
  <c r="AH368" i="3"/>
  <c r="R368" i="3"/>
  <c r="O378" i="3"/>
  <c r="AT378" i="3"/>
  <c r="BC378" i="3"/>
  <c r="AK378" i="3"/>
  <c r="AL378" i="3"/>
  <c r="V378" i="3"/>
  <c r="AS386" i="3"/>
  <c r="AG386" i="3"/>
  <c r="AM386" i="3"/>
  <c r="BF386" i="3"/>
  <c r="AP386" i="3"/>
  <c r="Z386" i="3"/>
  <c r="BC394" i="3"/>
  <c r="AQ394" i="3"/>
  <c r="AS394" i="3"/>
  <c r="M394" i="3"/>
  <c r="AT394" i="3"/>
  <c r="AD394" i="3"/>
  <c r="N394" i="3"/>
  <c r="BI428" i="3"/>
  <c r="AW428" i="3"/>
  <c r="AU428" i="3"/>
  <c r="O428" i="3"/>
  <c r="AT428" i="3"/>
  <c r="AD428" i="3"/>
  <c r="N428" i="3"/>
  <c r="AW436" i="3"/>
  <c r="AK436" i="3"/>
  <c r="AQ436" i="3"/>
  <c r="BH436" i="3"/>
  <c r="AR436" i="3"/>
  <c r="AB436" i="3"/>
  <c r="BH448" i="3"/>
  <c r="AB448" i="3"/>
  <c r="AP448" i="3"/>
  <c r="BI448" i="3"/>
  <c r="AS448" i="3"/>
  <c r="AC448" i="3"/>
  <c r="M448" i="3"/>
  <c r="BK521" i="3"/>
  <c r="BL521" i="3"/>
  <c r="BJ522" i="3"/>
  <c r="BM522" i="3"/>
  <c r="BK524" i="3"/>
  <c r="BJ524" i="3"/>
  <c r="BL539" i="3"/>
  <c r="BM539" i="3"/>
  <c r="BK520" i="3"/>
  <c r="BL524" i="3"/>
  <c r="BN369" i="3"/>
  <c r="BN407" i="3"/>
  <c r="BK413" i="3"/>
  <c r="BN413" i="3"/>
  <c r="BK459" i="3"/>
  <c r="N480" i="3"/>
  <c r="V480" i="3"/>
  <c r="AD480" i="3"/>
  <c r="AL480" i="3"/>
  <c r="AT480" i="3"/>
  <c r="BB480" i="3"/>
  <c r="O480" i="3"/>
  <c r="AE480" i="3"/>
  <c r="AU480" i="3"/>
  <c r="M480" i="3"/>
  <c r="AC480" i="3"/>
  <c r="AS480" i="3"/>
  <c r="BI480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AY537" i="3"/>
  <c r="AI537" i="3"/>
  <c r="S537" i="3"/>
  <c r="AZ537" i="3"/>
  <c r="AJ537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BH356" i="3"/>
  <c r="BF356" i="3"/>
  <c r="BD356" i="3"/>
  <c r="BB356" i="3"/>
  <c r="AZ356" i="3"/>
  <c r="AX356" i="3"/>
  <c r="AV356" i="3"/>
  <c r="AT356" i="3"/>
  <c r="AR356" i="3"/>
  <c r="AP356" i="3"/>
  <c r="AN356" i="3"/>
  <c r="AL356" i="3"/>
  <c r="AJ356" i="3"/>
  <c r="AH356" i="3"/>
  <c r="AF356" i="3"/>
  <c r="AD356" i="3"/>
  <c r="AB356" i="3"/>
  <c r="Z356" i="3"/>
  <c r="X356" i="3"/>
  <c r="V356" i="3"/>
  <c r="T356" i="3"/>
  <c r="R356" i="3"/>
  <c r="P356" i="3"/>
  <c r="N356" i="3"/>
  <c r="BF352" i="3"/>
  <c r="BB352" i="3"/>
  <c r="AX352" i="3"/>
  <c r="AT352" i="3"/>
  <c r="AP352" i="3"/>
  <c r="AL352" i="3"/>
  <c r="AH352" i="3"/>
  <c r="AD352" i="3"/>
  <c r="AB352" i="3"/>
  <c r="X352" i="3"/>
  <c r="T352" i="3"/>
  <c r="P352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H348" i="3"/>
  <c r="BD348" i="3"/>
  <c r="AZ348" i="3"/>
  <c r="AV348" i="3"/>
  <c r="AR348" i="3"/>
  <c r="AN348" i="3"/>
  <c r="AJ348" i="3"/>
  <c r="AF348" i="3"/>
  <c r="AD348" i="3"/>
  <c r="Z348" i="3"/>
  <c r="V348" i="3"/>
  <c r="R348" i="3"/>
  <c r="BI346" i="3"/>
  <c r="BE346" i="3"/>
  <c r="BA346" i="3"/>
  <c r="AW346" i="3"/>
  <c r="AS346" i="3"/>
  <c r="AO346" i="3"/>
  <c r="AK346" i="3"/>
  <c r="AG346" i="3"/>
  <c r="AC346" i="3"/>
  <c r="Y346" i="3"/>
  <c r="U346" i="3"/>
  <c r="O346" i="3"/>
  <c r="BH344" i="3"/>
  <c r="BD344" i="3"/>
  <c r="AZ344" i="3"/>
  <c r="AV344" i="3"/>
  <c r="AR344" i="3"/>
  <c r="AN344" i="3"/>
  <c r="AJ344" i="3"/>
  <c r="AF344" i="3"/>
  <c r="Z344" i="3"/>
  <c r="V344" i="3"/>
  <c r="R344" i="3"/>
  <c r="BI342" i="3"/>
  <c r="BE342" i="3"/>
  <c r="BA342" i="3"/>
  <c r="AW342" i="3"/>
  <c r="AS342" i="3"/>
  <c r="AO342" i="3"/>
  <c r="AK342" i="3"/>
  <c r="AG342" i="3"/>
  <c r="AC342" i="3"/>
  <c r="Y342" i="3"/>
  <c r="U342" i="3"/>
  <c r="Q342" i="3"/>
  <c r="M342" i="3"/>
  <c r="BH340" i="3"/>
  <c r="BD340" i="3"/>
  <c r="AZ340" i="3"/>
  <c r="AV340" i="3"/>
  <c r="AR340" i="3"/>
  <c r="AN340" i="3"/>
  <c r="AH340" i="3"/>
  <c r="AD340" i="3"/>
  <c r="Z340" i="3"/>
  <c r="V340" i="3"/>
  <c r="P340" i="3"/>
  <c r="BG338" i="3"/>
  <c r="BC338" i="3"/>
  <c r="AY338" i="3"/>
  <c r="AU338" i="3"/>
  <c r="AP338" i="3"/>
  <c r="AH338" i="3"/>
  <c r="V338" i="3"/>
  <c r="N338" i="3"/>
  <c r="BC336" i="3"/>
  <c r="AU336" i="3"/>
  <c r="AM336" i="3"/>
  <c r="AE336" i="3"/>
  <c r="W336" i="3"/>
  <c r="O336" i="3"/>
  <c r="BH334" i="3"/>
  <c r="AZ334" i="3"/>
  <c r="AR334" i="3"/>
  <c r="AJ334" i="3"/>
  <c r="AB334" i="3"/>
  <c r="T334" i="3"/>
  <c r="BE332" i="3"/>
  <c r="AW332" i="3"/>
  <c r="AO332" i="3"/>
  <c r="AG332" i="3"/>
  <c r="Y332" i="3"/>
  <c r="Q332" i="3"/>
  <c r="BF330" i="3"/>
  <c r="AT330" i="3"/>
  <c r="AL330" i="3"/>
  <c r="AD330" i="3"/>
  <c r="V330" i="3"/>
  <c r="N330" i="3"/>
  <c r="BC328" i="3"/>
  <c r="AU328" i="3"/>
  <c r="AM328" i="3"/>
  <c r="AE328" i="3"/>
  <c r="S328" i="3"/>
  <c r="BD326" i="3"/>
  <c r="AV326" i="3"/>
  <c r="AN326" i="3"/>
  <c r="AJ326" i="3"/>
  <c r="AF326" i="3"/>
  <c r="X326" i="3"/>
  <c r="P32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R414" i="3"/>
  <c r="Z414" i="3"/>
  <c r="AH414" i="3"/>
  <c r="AP414" i="3"/>
  <c r="AX414" i="3"/>
  <c r="BF414" i="3"/>
  <c r="N414" i="3"/>
  <c r="V414" i="3"/>
  <c r="AD414" i="3"/>
  <c r="AL414" i="3"/>
  <c r="AT414" i="3"/>
  <c r="BB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R422" i="3"/>
  <c r="V422" i="3"/>
  <c r="Z422" i="3"/>
  <c r="AD422" i="3"/>
  <c r="AH422" i="3"/>
  <c r="AL422" i="3"/>
  <c r="AP422" i="3"/>
  <c r="AT422" i="3"/>
  <c r="AX422" i="3"/>
  <c r="BB422" i="3"/>
  <c r="BF422" i="3"/>
  <c r="P422" i="3"/>
  <c r="X422" i="3"/>
  <c r="AF422" i="3"/>
  <c r="AN422" i="3"/>
  <c r="AV422" i="3"/>
  <c r="BD422" i="3"/>
  <c r="T422" i="3"/>
  <c r="AB422" i="3"/>
  <c r="AJ422" i="3"/>
  <c r="AR422" i="3"/>
  <c r="AZ422" i="3"/>
  <c r="BH422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R425" i="3"/>
  <c r="V425" i="3"/>
  <c r="Z425" i="3"/>
  <c r="AD425" i="3"/>
  <c r="AH425" i="3"/>
  <c r="AL425" i="3"/>
  <c r="AP425" i="3"/>
  <c r="AT425" i="3"/>
  <c r="AX425" i="3"/>
  <c r="BB425" i="3"/>
  <c r="BF425" i="3"/>
  <c r="P425" i="3"/>
  <c r="X425" i="3"/>
  <c r="AF425" i="3"/>
  <c r="AN425" i="3"/>
  <c r="AV425" i="3"/>
  <c r="BD425" i="3"/>
  <c r="T425" i="3"/>
  <c r="AB425" i="3"/>
  <c r="AJ425" i="3"/>
  <c r="AR425" i="3"/>
  <c r="AZ425" i="3"/>
  <c r="BH425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R433" i="3"/>
  <c r="V433" i="3"/>
  <c r="Z433" i="3"/>
  <c r="AD433" i="3"/>
  <c r="AH433" i="3"/>
  <c r="AL433" i="3"/>
  <c r="AP433" i="3"/>
  <c r="AT433" i="3"/>
  <c r="AX433" i="3"/>
  <c r="BB433" i="3"/>
  <c r="BF433" i="3"/>
  <c r="T433" i="3"/>
  <c r="AB433" i="3"/>
  <c r="AJ433" i="3"/>
  <c r="AR433" i="3"/>
  <c r="AZ433" i="3"/>
  <c r="BH433" i="3"/>
  <c r="P433" i="3"/>
  <c r="X433" i="3"/>
  <c r="AF433" i="3"/>
  <c r="AN433" i="3"/>
  <c r="AV433" i="3"/>
  <c r="BD43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Q404" i="3"/>
  <c r="Y404" i="3"/>
  <c r="AG404" i="3"/>
  <c r="AO404" i="3"/>
  <c r="AW404" i="3"/>
  <c r="BE404" i="3"/>
  <c r="M404" i="3"/>
  <c r="BN404" i="3" s="1"/>
  <c r="U404" i="3"/>
  <c r="AC404" i="3"/>
  <c r="AK404" i="3"/>
  <c r="AS404" i="3"/>
  <c r="BA404" i="3"/>
  <c r="BI404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M420" i="3"/>
  <c r="U420" i="3"/>
  <c r="AC420" i="3"/>
  <c r="AK420" i="3"/>
  <c r="AS420" i="3"/>
  <c r="BA420" i="3"/>
  <c r="BI420" i="3"/>
  <c r="Q420" i="3"/>
  <c r="Y420" i="3"/>
  <c r="AG420" i="3"/>
  <c r="AO420" i="3"/>
  <c r="AW420" i="3"/>
  <c r="BE420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O432" i="3"/>
  <c r="W432" i="3"/>
  <c r="AE432" i="3"/>
  <c r="AM432" i="3"/>
  <c r="AU432" i="3"/>
  <c r="BC432" i="3"/>
  <c r="S432" i="3"/>
  <c r="AA432" i="3"/>
  <c r="AI432" i="3"/>
  <c r="AQ432" i="3"/>
  <c r="AY432" i="3"/>
  <c r="BG432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P483" i="3"/>
  <c r="T483" i="3"/>
  <c r="X483" i="3"/>
  <c r="AB483" i="3"/>
  <c r="AF483" i="3"/>
  <c r="AJ483" i="3"/>
  <c r="AN483" i="3"/>
  <c r="AR483" i="3"/>
  <c r="AV483" i="3"/>
  <c r="AZ483" i="3"/>
  <c r="BD483" i="3"/>
  <c r="BH483" i="3"/>
  <c r="N483" i="3"/>
  <c r="R483" i="3"/>
  <c r="V483" i="3"/>
  <c r="Z483" i="3"/>
  <c r="AD483" i="3"/>
  <c r="AH483" i="3"/>
  <c r="AL483" i="3"/>
  <c r="AP483" i="3"/>
  <c r="AT483" i="3"/>
  <c r="AX483" i="3"/>
  <c r="BB483" i="3"/>
  <c r="BF483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O499" i="3"/>
  <c r="S499" i="3"/>
  <c r="W499" i="3"/>
  <c r="AA499" i="3"/>
  <c r="AE499" i="3"/>
  <c r="AI499" i="3"/>
  <c r="AM499" i="3"/>
  <c r="AQ499" i="3"/>
  <c r="AU499" i="3"/>
  <c r="AY499" i="3"/>
  <c r="BC499" i="3"/>
  <c r="BG499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O502" i="3"/>
  <c r="S502" i="3"/>
  <c r="W502" i="3"/>
  <c r="AA502" i="3"/>
  <c r="AE502" i="3"/>
  <c r="AI502" i="3"/>
  <c r="AM502" i="3"/>
  <c r="AQ502" i="3"/>
  <c r="AU502" i="3"/>
  <c r="AY502" i="3"/>
  <c r="BC502" i="3"/>
  <c r="BG502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O359" i="3"/>
  <c r="W359" i="3"/>
  <c r="AE359" i="3"/>
  <c r="AM359" i="3"/>
  <c r="AU359" i="3"/>
  <c r="BC359" i="3"/>
  <c r="S359" i="3"/>
  <c r="AI359" i="3"/>
  <c r="AY359" i="3"/>
  <c r="AA359" i="3"/>
  <c r="BG359" i="3"/>
  <c r="AQ359" i="3"/>
  <c r="N360" i="3"/>
  <c r="R360" i="3"/>
  <c r="V360" i="3"/>
  <c r="Z360" i="3"/>
  <c r="AD360" i="3"/>
  <c r="AH360" i="3"/>
  <c r="AL360" i="3"/>
  <c r="AP360" i="3"/>
  <c r="AT360" i="3"/>
  <c r="AX360" i="3"/>
  <c r="BB360" i="3"/>
  <c r="BF360" i="3"/>
  <c r="M360" i="3"/>
  <c r="U360" i="3"/>
  <c r="AC360" i="3"/>
  <c r="AK360" i="3"/>
  <c r="AS360" i="3"/>
  <c r="BA360" i="3"/>
  <c r="BI360" i="3"/>
  <c r="AA360" i="3"/>
  <c r="AQ360" i="3"/>
  <c r="BG360" i="3"/>
  <c r="AE360" i="3"/>
  <c r="AM360" i="3"/>
  <c r="W360" i="3"/>
  <c r="BM362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M363" i="3"/>
  <c r="Q363" i="3"/>
  <c r="U363" i="3"/>
  <c r="Y363" i="3"/>
  <c r="AC363" i="3"/>
  <c r="AG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O363" i="3"/>
  <c r="W363" i="3"/>
  <c r="AE363" i="3"/>
  <c r="AL363" i="3"/>
  <c r="AP363" i="3"/>
  <c r="AT363" i="3"/>
  <c r="AX363" i="3"/>
  <c r="BB363" i="3"/>
  <c r="BF363" i="3"/>
  <c r="S363" i="3"/>
  <c r="AI363" i="3"/>
  <c r="AR363" i="3"/>
  <c r="AZ363" i="3"/>
  <c r="BH363" i="3"/>
  <c r="AN363" i="3"/>
  <c r="BD363" i="3"/>
  <c r="AA363" i="3"/>
  <c r="AV363" i="3"/>
  <c r="N367" i="3"/>
  <c r="R367" i="3"/>
  <c r="V367" i="3"/>
  <c r="Z367" i="3"/>
  <c r="AD367" i="3"/>
  <c r="AH367" i="3"/>
  <c r="AL367" i="3"/>
  <c r="AP367" i="3"/>
  <c r="AT367" i="3"/>
  <c r="AX367" i="3"/>
  <c r="BB367" i="3"/>
  <c r="BF367" i="3"/>
  <c r="M367" i="3"/>
  <c r="U367" i="3"/>
  <c r="AC367" i="3"/>
  <c r="AK367" i="3"/>
  <c r="AS367" i="3"/>
  <c r="BA367" i="3"/>
  <c r="BI367" i="3"/>
  <c r="W367" i="3"/>
  <c r="AM367" i="3"/>
  <c r="BC367" i="3"/>
  <c r="AQ367" i="3"/>
  <c r="S367" i="3"/>
  <c r="AI367" i="3"/>
  <c r="N374" i="3"/>
  <c r="R374" i="3"/>
  <c r="V374" i="3"/>
  <c r="Z374" i="3"/>
  <c r="AD374" i="3"/>
  <c r="AH374" i="3"/>
  <c r="AL374" i="3"/>
  <c r="AP374" i="3"/>
  <c r="AT374" i="3"/>
  <c r="AX374" i="3"/>
  <c r="BB374" i="3"/>
  <c r="BF374" i="3"/>
  <c r="O374" i="3"/>
  <c r="W374" i="3"/>
  <c r="AE374" i="3"/>
  <c r="AM374" i="3"/>
  <c r="AU374" i="3"/>
  <c r="BC374" i="3"/>
  <c r="M374" i="3"/>
  <c r="AC374" i="3"/>
  <c r="AS374" i="3"/>
  <c r="BI374" i="3"/>
  <c r="AG374" i="3"/>
  <c r="Y374" i="3"/>
  <c r="BE374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Q380" i="3"/>
  <c r="U380" i="3"/>
  <c r="Y380" i="3"/>
  <c r="AC380" i="3"/>
  <c r="AG380" i="3"/>
  <c r="AK380" i="3"/>
  <c r="AO380" i="3"/>
  <c r="AS380" i="3"/>
  <c r="AW380" i="3"/>
  <c r="BA380" i="3"/>
  <c r="BE380" i="3"/>
  <c r="BI380" i="3"/>
  <c r="S380" i="3"/>
  <c r="AA380" i="3"/>
  <c r="AI380" i="3"/>
  <c r="AQ380" i="3"/>
  <c r="AY380" i="3"/>
  <c r="BG380" i="3"/>
  <c r="O380" i="3"/>
  <c r="W380" i="3"/>
  <c r="AE380" i="3"/>
  <c r="AM380" i="3"/>
  <c r="AU380" i="3"/>
  <c r="BC380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O385" i="3"/>
  <c r="S385" i="3"/>
  <c r="W385" i="3"/>
  <c r="AA385" i="3"/>
  <c r="AE385" i="3"/>
  <c r="AI385" i="3"/>
  <c r="AM385" i="3"/>
  <c r="AQ385" i="3"/>
  <c r="AU385" i="3"/>
  <c r="AY385" i="3"/>
  <c r="BC385" i="3"/>
  <c r="BG385" i="3"/>
  <c r="M385" i="3"/>
  <c r="U385" i="3"/>
  <c r="AC385" i="3"/>
  <c r="AK385" i="3"/>
  <c r="AS385" i="3"/>
  <c r="BA385" i="3"/>
  <c r="BI385" i="3"/>
  <c r="Q385" i="3"/>
  <c r="Y385" i="3"/>
  <c r="AG385" i="3"/>
  <c r="AO385" i="3"/>
  <c r="AW385" i="3"/>
  <c r="BE385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O393" i="3"/>
  <c r="S393" i="3"/>
  <c r="W393" i="3"/>
  <c r="AA393" i="3"/>
  <c r="AE393" i="3"/>
  <c r="AI393" i="3"/>
  <c r="AM393" i="3"/>
  <c r="AQ393" i="3"/>
  <c r="AU393" i="3"/>
  <c r="AY393" i="3"/>
  <c r="BC393" i="3"/>
  <c r="BG393" i="3"/>
  <c r="M393" i="3"/>
  <c r="U393" i="3"/>
  <c r="AC393" i="3"/>
  <c r="AK393" i="3"/>
  <c r="AS393" i="3"/>
  <c r="BA393" i="3"/>
  <c r="BI393" i="3"/>
  <c r="Q393" i="3"/>
  <c r="Y393" i="3"/>
  <c r="AG393" i="3"/>
  <c r="AO393" i="3"/>
  <c r="AW393" i="3"/>
  <c r="BE393" i="3"/>
  <c r="M398" i="3"/>
  <c r="Q398" i="3"/>
  <c r="U398" i="3"/>
  <c r="Y398" i="3"/>
  <c r="AC398" i="3"/>
  <c r="AG398" i="3"/>
  <c r="AK398" i="3"/>
  <c r="AO398" i="3"/>
  <c r="AS398" i="3"/>
  <c r="T398" i="3"/>
  <c r="AB398" i="3"/>
  <c r="AJ398" i="3"/>
  <c r="AR398" i="3"/>
  <c r="AW398" i="3"/>
  <c r="BA398" i="3"/>
  <c r="BE398" i="3"/>
  <c r="BI398" i="3"/>
  <c r="V398" i="3"/>
  <c r="AL398" i="3"/>
  <c r="AX398" i="3"/>
  <c r="BF398" i="3"/>
  <c r="Z398" i="3"/>
  <c r="AP398" i="3"/>
  <c r="BD398" i="3"/>
  <c r="BH398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3" i="3"/>
  <c r="U423" i="3"/>
  <c r="AC423" i="3"/>
  <c r="AK423" i="3"/>
  <c r="AS423" i="3"/>
  <c r="BA423" i="3"/>
  <c r="BI423" i="3"/>
  <c r="Q423" i="3"/>
  <c r="Y423" i="3"/>
  <c r="AG423" i="3"/>
  <c r="AO423" i="3"/>
  <c r="AW423" i="3"/>
  <c r="BE423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Q435" i="3"/>
  <c r="Y435" i="3"/>
  <c r="AG435" i="3"/>
  <c r="AO435" i="3"/>
  <c r="AW435" i="3"/>
  <c r="BE435" i="3"/>
  <c r="O435" i="3"/>
  <c r="AE435" i="3"/>
  <c r="AU435" i="3"/>
  <c r="S435" i="3"/>
  <c r="AI435" i="3"/>
  <c r="AY435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O446" i="3"/>
  <c r="S446" i="3"/>
  <c r="W446" i="3"/>
  <c r="AA446" i="3"/>
  <c r="AE446" i="3"/>
  <c r="AI446" i="3"/>
  <c r="AM446" i="3"/>
  <c r="AQ446" i="3"/>
  <c r="AU446" i="3"/>
  <c r="M446" i="3"/>
  <c r="U446" i="3"/>
  <c r="AC446" i="3"/>
  <c r="AK446" i="3"/>
  <c r="AS446" i="3"/>
  <c r="AY446" i="3"/>
  <c r="BC446" i="3"/>
  <c r="BG446" i="3"/>
  <c r="Q446" i="3"/>
  <c r="Y446" i="3"/>
  <c r="AG446" i="3"/>
  <c r="AO446" i="3"/>
  <c r="AW446" i="3"/>
  <c r="BA446" i="3"/>
  <c r="BE446" i="3"/>
  <c r="BI446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O453" i="3"/>
  <c r="S453" i="3"/>
  <c r="W453" i="3"/>
  <c r="AA453" i="3"/>
  <c r="AE453" i="3"/>
  <c r="AI453" i="3"/>
  <c r="AM453" i="3"/>
  <c r="AQ453" i="3"/>
  <c r="AU453" i="3"/>
  <c r="AY453" i="3"/>
  <c r="BC453" i="3"/>
  <c r="BG453" i="3"/>
  <c r="M453" i="3"/>
  <c r="Q453" i="3"/>
  <c r="U453" i="3"/>
  <c r="Y453" i="3"/>
  <c r="AC453" i="3"/>
  <c r="AG453" i="3"/>
  <c r="AK453" i="3"/>
  <c r="AO453" i="3"/>
  <c r="AS453" i="3"/>
  <c r="AW453" i="3"/>
  <c r="BA453" i="3"/>
  <c r="BE453" i="3"/>
  <c r="BI453" i="3"/>
  <c r="P456" i="3"/>
  <c r="T456" i="3"/>
  <c r="X456" i="3"/>
  <c r="AB456" i="3"/>
  <c r="AF456" i="3"/>
  <c r="AJ456" i="3"/>
  <c r="AN456" i="3"/>
  <c r="AR456" i="3"/>
  <c r="AV456" i="3"/>
  <c r="AZ456" i="3"/>
  <c r="BD456" i="3"/>
  <c r="BH456" i="3"/>
  <c r="Q456" i="3"/>
  <c r="Y456" i="3"/>
  <c r="AG456" i="3"/>
  <c r="AO456" i="3"/>
  <c r="AW456" i="3"/>
  <c r="BE456" i="3"/>
  <c r="O456" i="3"/>
  <c r="W456" i="3"/>
  <c r="AE456" i="3"/>
  <c r="AM456" i="3"/>
  <c r="AU456" i="3"/>
  <c r="BC456" i="3"/>
  <c r="M462" i="3"/>
  <c r="O462" i="3"/>
  <c r="Q462" i="3"/>
  <c r="S462" i="3"/>
  <c r="U462" i="3"/>
  <c r="W462" i="3"/>
  <c r="Y462" i="3"/>
  <c r="AA462" i="3"/>
  <c r="AC462" i="3"/>
  <c r="AE462" i="3"/>
  <c r="AG462" i="3"/>
  <c r="AI462" i="3"/>
  <c r="AK462" i="3"/>
  <c r="AM462" i="3"/>
  <c r="AO462" i="3"/>
  <c r="AQ462" i="3"/>
  <c r="AS462" i="3"/>
  <c r="AU462" i="3"/>
  <c r="AW462" i="3"/>
  <c r="AY462" i="3"/>
  <c r="BA462" i="3"/>
  <c r="BC462" i="3"/>
  <c r="BE462" i="3"/>
  <c r="BG462" i="3"/>
  <c r="BI462" i="3"/>
  <c r="N462" i="3"/>
  <c r="R462" i="3"/>
  <c r="V462" i="3"/>
  <c r="Z462" i="3"/>
  <c r="AD462" i="3"/>
  <c r="AH462" i="3"/>
  <c r="AL462" i="3"/>
  <c r="AP462" i="3"/>
  <c r="AT462" i="3"/>
  <c r="AX462" i="3"/>
  <c r="BB462" i="3"/>
  <c r="BF462" i="3"/>
  <c r="P462" i="3"/>
  <c r="T462" i="3"/>
  <c r="X462" i="3"/>
  <c r="AB462" i="3"/>
  <c r="AF462" i="3"/>
  <c r="AJ462" i="3"/>
  <c r="AN462" i="3"/>
  <c r="AR462" i="3"/>
  <c r="AV462" i="3"/>
  <c r="AZ462" i="3"/>
  <c r="BD462" i="3"/>
  <c r="BH462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R465" i="3"/>
  <c r="Z465" i="3"/>
  <c r="AH465" i="3"/>
  <c r="AP465" i="3"/>
  <c r="AX465" i="3"/>
  <c r="BF465" i="3"/>
  <c r="T465" i="3"/>
  <c r="AB465" i="3"/>
  <c r="AJ465" i="3"/>
  <c r="AR465" i="3"/>
  <c r="AZ465" i="3"/>
  <c r="BH465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P476" i="3"/>
  <c r="T476" i="3"/>
  <c r="X476" i="3"/>
  <c r="AB476" i="3"/>
  <c r="AF476" i="3"/>
  <c r="AJ476" i="3"/>
  <c r="AN476" i="3"/>
  <c r="AR476" i="3"/>
  <c r="AV476" i="3"/>
  <c r="AZ476" i="3"/>
  <c r="BD476" i="3"/>
  <c r="BH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N481" i="3"/>
  <c r="R481" i="3"/>
  <c r="V481" i="3"/>
  <c r="Z481" i="3"/>
  <c r="AD481" i="3"/>
  <c r="AH481" i="3"/>
  <c r="AL481" i="3"/>
  <c r="AP481" i="3"/>
  <c r="AT481" i="3"/>
  <c r="AX481" i="3"/>
  <c r="BB481" i="3"/>
  <c r="BF481" i="3"/>
  <c r="M481" i="3"/>
  <c r="U481" i="3"/>
  <c r="AC481" i="3"/>
  <c r="AK481" i="3"/>
  <c r="AS481" i="3"/>
  <c r="BA481" i="3"/>
  <c r="BI481" i="3"/>
  <c r="S481" i="3"/>
  <c r="AA481" i="3"/>
  <c r="AI481" i="3"/>
  <c r="AQ481" i="3"/>
  <c r="AY481" i="3"/>
  <c r="BG481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X488" i="3"/>
  <c r="AF488" i="3"/>
  <c r="AN488" i="3"/>
  <c r="AV488" i="3"/>
  <c r="BD488" i="3"/>
  <c r="N488" i="3"/>
  <c r="V488" i="3"/>
  <c r="AD488" i="3"/>
  <c r="AL488" i="3"/>
  <c r="AT488" i="3"/>
  <c r="BB488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O501" i="3"/>
  <c r="S501" i="3"/>
  <c r="W501" i="3"/>
  <c r="AA501" i="3"/>
  <c r="AE501" i="3"/>
  <c r="AI501" i="3"/>
  <c r="AM501" i="3"/>
  <c r="AQ501" i="3"/>
  <c r="AU501" i="3"/>
  <c r="AY501" i="3"/>
  <c r="BC501" i="3"/>
  <c r="BG501" i="3"/>
  <c r="M501" i="3"/>
  <c r="Q501" i="3"/>
  <c r="U501" i="3"/>
  <c r="Y501" i="3"/>
  <c r="AC501" i="3"/>
  <c r="AG501" i="3"/>
  <c r="AK501" i="3"/>
  <c r="AO501" i="3"/>
  <c r="AS501" i="3"/>
  <c r="AW501" i="3"/>
  <c r="BA501" i="3"/>
  <c r="BE501" i="3"/>
  <c r="BI501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O512" i="3"/>
  <c r="S512" i="3"/>
  <c r="W512" i="3"/>
  <c r="AA512" i="3"/>
  <c r="AE512" i="3"/>
  <c r="AI512" i="3"/>
  <c r="AM512" i="3"/>
  <c r="AQ512" i="3"/>
  <c r="AU512" i="3"/>
  <c r="AY512" i="3"/>
  <c r="BC512" i="3"/>
  <c r="BG512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04" i="3"/>
  <c r="AE504" i="3"/>
  <c r="AU504" i="3"/>
  <c r="BN519" i="3"/>
  <c r="BK519" i="3"/>
  <c r="BN521" i="3"/>
  <c r="BJ523" i="3"/>
  <c r="BK525" i="3"/>
  <c r="BM525" i="3"/>
  <c r="BL526" i="3"/>
  <c r="BN533" i="3"/>
  <c r="BK533" i="3"/>
  <c r="BM534" i="3"/>
  <c r="AU360" i="3"/>
  <c r="S360" i="3"/>
  <c r="AG360" i="3"/>
  <c r="BD360" i="3"/>
  <c r="AN360" i="3"/>
  <c r="X360" i="3"/>
  <c r="AA367" i="3"/>
  <c r="BE367" i="3"/>
  <c r="BH367" i="3"/>
  <c r="O370" i="3"/>
  <c r="S370" i="3"/>
  <c r="W370" i="3"/>
  <c r="AA370" i="3"/>
  <c r="AE370" i="3"/>
  <c r="AI370" i="3"/>
  <c r="AM370" i="3"/>
  <c r="AQ370" i="3"/>
  <c r="AU370" i="3"/>
  <c r="AY370" i="3"/>
  <c r="BC370" i="3"/>
  <c r="BG370" i="3"/>
  <c r="P370" i="3"/>
  <c r="X370" i="3"/>
  <c r="AF370" i="3"/>
  <c r="AN370" i="3"/>
  <c r="AV370" i="3"/>
  <c r="BD370" i="3"/>
  <c r="R370" i="3"/>
  <c r="AH370" i="3"/>
  <c r="AX370" i="3"/>
  <c r="N370" i="3"/>
  <c r="AT370" i="3"/>
  <c r="AL370" i="3"/>
  <c r="BA374" i="3"/>
  <c r="AY374" i="3"/>
  <c r="S374" i="3"/>
  <c r="BD374" i="3"/>
  <c r="AN374" i="3"/>
  <c r="X374" i="3"/>
  <c r="AX382" i="3"/>
  <c r="AD382" i="3"/>
  <c r="AN382" i="3"/>
  <c r="BG382" i="3"/>
  <c r="AQ382" i="3"/>
  <c r="AA382" i="3"/>
  <c r="BL383" i="3"/>
  <c r="BJ383" i="3"/>
  <c r="BN387" i="3"/>
  <c r="BM387" i="3"/>
  <c r="AU390" i="3"/>
  <c r="AW390" i="3"/>
  <c r="Q390" i="3"/>
  <c r="AV390" i="3"/>
  <c r="X390" i="3"/>
  <c r="BK399" i="3"/>
  <c r="BN399" i="3"/>
  <c r="L357" i="3"/>
  <c r="O357" i="3" s="1"/>
  <c r="L355" i="3"/>
  <c r="M355" i="3" s="1"/>
  <c r="L353" i="3"/>
  <c r="P353" i="3" s="1"/>
  <c r="L351" i="3"/>
  <c r="T351" i="3" s="1"/>
  <c r="L349" i="3"/>
  <c r="S349" i="3" s="1"/>
  <c r="L347" i="3"/>
  <c r="V347" i="3" s="1"/>
  <c r="L345" i="3"/>
  <c r="W345" i="3" s="1"/>
  <c r="L343" i="3"/>
  <c r="P343" i="3" s="1"/>
  <c r="L341" i="3"/>
  <c r="S341" i="3" s="1"/>
  <c r="L339" i="3"/>
  <c r="P339" i="3" s="1"/>
  <c r="L337" i="3"/>
  <c r="O337" i="3" s="1"/>
  <c r="L335" i="3"/>
  <c r="P335" i="3" s="1"/>
  <c r="L333" i="3"/>
  <c r="M333" i="3" s="1"/>
  <c r="L331" i="3"/>
  <c r="N331" i="3" s="1"/>
  <c r="L329" i="3"/>
  <c r="O329" i="3" s="1"/>
  <c r="L327" i="3"/>
  <c r="P327" i="3" s="1"/>
  <c r="L325" i="3"/>
  <c r="N325" i="3" s="1"/>
  <c r="L324" i="3"/>
  <c r="K324" i="3"/>
  <c r="BI356" i="3"/>
  <c r="BG356" i="3"/>
  <c r="BE356" i="3"/>
  <c r="BC356" i="3"/>
  <c r="BA356" i="3"/>
  <c r="AY356" i="3"/>
  <c r="AW356" i="3"/>
  <c r="AU356" i="3"/>
  <c r="AS356" i="3"/>
  <c r="AQ356" i="3"/>
  <c r="AO356" i="3"/>
  <c r="AM356" i="3"/>
  <c r="AK356" i="3"/>
  <c r="AI356" i="3"/>
  <c r="AG356" i="3"/>
  <c r="AE356" i="3"/>
  <c r="AC356" i="3"/>
  <c r="AA356" i="3"/>
  <c r="Y356" i="3"/>
  <c r="W356" i="3"/>
  <c r="U356" i="3"/>
  <c r="S356" i="3"/>
  <c r="Q356" i="3"/>
  <c r="O356" i="3"/>
  <c r="BI354" i="3"/>
  <c r="BG354" i="3"/>
  <c r="BE354" i="3"/>
  <c r="BC354" i="3"/>
  <c r="BA354" i="3"/>
  <c r="AY354" i="3"/>
  <c r="AW354" i="3"/>
  <c r="AU354" i="3"/>
  <c r="AS354" i="3"/>
  <c r="AQ354" i="3"/>
  <c r="AO354" i="3"/>
  <c r="AM354" i="3"/>
  <c r="AK354" i="3"/>
  <c r="AI354" i="3"/>
  <c r="AG354" i="3"/>
  <c r="AE354" i="3"/>
  <c r="AC354" i="3"/>
  <c r="AA354" i="3"/>
  <c r="Y354" i="3"/>
  <c r="W354" i="3"/>
  <c r="U354" i="3"/>
  <c r="S354" i="3"/>
  <c r="Q354" i="3"/>
  <c r="O354" i="3"/>
  <c r="M354" i="3"/>
  <c r="BI352" i="3"/>
  <c r="BG352" i="3"/>
  <c r="BE352" i="3"/>
  <c r="BC352" i="3"/>
  <c r="BA352" i="3"/>
  <c r="AY352" i="3"/>
  <c r="AW352" i="3"/>
  <c r="AU352" i="3"/>
  <c r="AS352" i="3"/>
  <c r="AQ352" i="3"/>
  <c r="AO352" i="3"/>
  <c r="AM352" i="3"/>
  <c r="AK352" i="3"/>
  <c r="AI352" i="3"/>
  <c r="AG352" i="3"/>
  <c r="AE352" i="3"/>
  <c r="AC352" i="3"/>
  <c r="AA352" i="3"/>
  <c r="Y352" i="3"/>
  <c r="W352" i="3"/>
  <c r="U352" i="3"/>
  <c r="S352" i="3"/>
  <c r="Q352" i="3"/>
  <c r="O352" i="3"/>
  <c r="M352" i="3"/>
  <c r="BH350" i="3"/>
  <c r="BF350" i="3"/>
  <c r="BD350" i="3"/>
  <c r="BB350" i="3"/>
  <c r="AZ350" i="3"/>
  <c r="AX350" i="3"/>
  <c r="AV350" i="3"/>
  <c r="AT350" i="3"/>
  <c r="AR350" i="3"/>
  <c r="AP350" i="3"/>
  <c r="AN350" i="3"/>
  <c r="AL350" i="3"/>
  <c r="AJ350" i="3"/>
  <c r="AH350" i="3"/>
  <c r="AF350" i="3"/>
  <c r="AD350" i="3"/>
  <c r="AB350" i="3"/>
  <c r="Z350" i="3"/>
  <c r="X350" i="3"/>
  <c r="V350" i="3"/>
  <c r="T350" i="3"/>
  <c r="R350" i="3"/>
  <c r="P350" i="3"/>
  <c r="N350" i="3"/>
  <c r="BI348" i="3"/>
  <c r="BG348" i="3"/>
  <c r="BE348" i="3"/>
  <c r="BC348" i="3"/>
  <c r="BA348" i="3"/>
  <c r="AY348" i="3"/>
  <c r="AW348" i="3"/>
  <c r="AU348" i="3"/>
  <c r="AS348" i="3"/>
  <c r="AQ348" i="3"/>
  <c r="AO348" i="3"/>
  <c r="AM348" i="3"/>
  <c r="AK348" i="3"/>
  <c r="AI348" i="3"/>
  <c r="AG348" i="3"/>
  <c r="AE348" i="3"/>
  <c r="AC348" i="3"/>
  <c r="AA348" i="3"/>
  <c r="Y348" i="3"/>
  <c r="W348" i="3"/>
  <c r="U348" i="3"/>
  <c r="S348" i="3"/>
  <c r="Q348" i="3"/>
  <c r="O348" i="3"/>
  <c r="M348" i="3"/>
  <c r="BH346" i="3"/>
  <c r="BF346" i="3"/>
  <c r="BD346" i="3"/>
  <c r="BB346" i="3"/>
  <c r="AZ346" i="3"/>
  <c r="AX346" i="3"/>
  <c r="AV346" i="3"/>
  <c r="AT346" i="3"/>
  <c r="AR346" i="3"/>
  <c r="AP346" i="3"/>
  <c r="AN346" i="3"/>
  <c r="AL346" i="3"/>
  <c r="AJ346" i="3"/>
  <c r="AH346" i="3"/>
  <c r="AF346" i="3"/>
  <c r="AD346" i="3"/>
  <c r="AB346" i="3"/>
  <c r="Z346" i="3"/>
  <c r="X346" i="3"/>
  <c r="V346" i="3"/>
  <c r="T346" i="3"/>
  <c r="R346" i="3"/>
  <c r="P346" i="3"/>
  <c r="N346" i="3"/>
  <c r="BI344" i="3"/>
  <c r="BG344" i="3"/>
  <c r="BE344" i="3"/>
  <c r="BC344" i="3"/>
  <c r="BA344" i="3"/>
  <c r="AY344" i="3"/>
  <c r="AW344" i="3"/>
  <c r="AU344" i="3"/>
  <c r="AS344" i="3"/>
  <c r="AQ344" i="3"/>
  <c r="AO344" i="3"/>
  <c r="AM344" i="3"/>
  <c r="AK344" i="3"/>
  <c r="AI344" i="3"/>
  <c r="AG344" i="3"/>
  <c r="AE344" i="3"/>
  <c r="AC344" i="3"/>
  <c r="AA344" i="3"/>
  <c r="Y344" i="3"/>
  <c r="W344" i="3"/>
  <c r="U344" i="3"/>
  <c r="S344" i="3"/>
  <c r="Q344" i="3"/>
  <c r="O344" i="3"/>
  <c r="M344" i="3"/>
  <c r="BH342" i="3"/>
  <c r="BF342" i="3"/>
  <c r="BD342" i="3"/>
  <c r="BB342" i="3"/>
  <c r="AZ342" i="3"/>
  <c r="AX342" i="3"/>
  <c r="AV342" i="3"/>
  <c r="AT342" i="3"/>
  <c r="AR342" i="3"/>
  <c r="AP342" i="3"/>
  <c r="AN342" i="3"/>
  <c r="AL342" i="3"/>
  <c r="AJ342" i="3"/>
  <c r="AH342" i="3"/>
  <c r="AF342" i="3"/>
  <c r="AD342" i="3"/>
  <c r="AB342" i="3"/>
  <c r="Z342" i="3"/>
  <c r="X342" i="3"/>
  <c r="V342" i="3"/>
  <c r="T342" i="3"/>
  <c r="R342" i="3"/>
  <c r="P342" i="3"/>
  <c r="N342" i="3"/>
  <c r="BI340" i="3"/>
  <c r="BG340" i="3"/>
  <c r="BE340" i="3"/>
  <c r="BC340" i="3"/>
  <c r="BA340" i="3"/>
  <c r="AY340" i="3"/>
  <c r="AW340" i="3"/>
  <c r="AU340" i="3"/>
  <c r="AS340" i="3"/>
  <c r="AQ340" i="3"/>
  <c r="AO340" i="3"/>
  <c r="AM340" i="3"/>
  <c r="AK340" i="3"/>
  <c r="AI340" i="3"/>
  <c r="AG340" i="3"/>
  <c r="AE340" i="3"/>
  <c r="AC340" i="3"/>
  <c r="AA340" i="3"/>
  <c r="Y340" i="3"/>
  <c r="W340" i="3"/>
  <c r="U340" i="3"/>
  <c r="S340" i="3"/>
  <c r="Q340" i="3"/>
  <c r="O340" i="3"/>
  <c r="M340" i="3"/>
  <c r="BH338" i="3"/>
  <c r="BF338" i="3"/>
  <c r="BD338" i="3"/>
  <c r="BB338" i="3"/>
  <c r="AZ338" i="3"/>
  <c r="AX338" i="3"/>
  <c r="AV338" i="3"/>
  <c r="AT338" i="3"/>
  <c r="AR338" i="3"/>
  <c r="AN338" i="3"/>
  <c r="AJ338" i="3"/>
  <c r="AF338" i="3"/>
  <c r="AB338" i="3"/>
  <c r="X338" i="3"/>
  <c r="T338" i="3"/>
  <c r="P338" i="3"/>
  <c r="BI336" i="3"/>
  <c r="BE336" i="3"/>
  <c r="BA336" i="3"/>
  <c r="AW336" i="3"/>
  <c r="AS336" i="3"/>
  <c r="AO336" i="3"/>
  <c r="AK336" i="3"/>
  <c r="AG336" i="3"/>
  <c r="AC336" i="3"/>
  <c r="Y336" i="3"/>
  <c r="U336" i="3"/>
  <c r="Q336" i="3"/>
  <c r="M336" i="3"/>
  <c r="BF334" i="3"/>
  <c r="BB334" i="3"/>
  <c r="AX334" i="3"/>
  <c r="AT334" i="3"/>
  <c r="AP334" i="3"/>
  <c r="AL334" i="3"/>
  <c r="AH334" i="3"/>
  <c r="AD334" i="3"/>
  <c r="Z334" i="3"/>
  <c r="V334" i="3"/>
  <c r="R334" i="3"/>
  <c r="N334" i="3"/>
  <c r="BG332" i="3"/>
  <c r="BC332" i="3"/>
  <c r="AY332" i="3"/>
  <c r="AU332" i="3"/>
  <c r="AQ332" i="3"/>
  <c r="AM332" i="3"/>
  <c r="AI332" i="3"/>
  <c r="AE332" i="3"/>
  <c r="AA332" i="3"/>
  <c r="W332" i="3"/>
  <c r="S332" i="3"/>
  <c r="O332" i="3"/>
  <c r="BH330" i="3"/>
  <c r="BD330" i="3"/>
  <c r="AZ330" i="3"/>
  <c r="AV330" i="3"/>
  <c r="AR330" i="3"/>
  <c r="AN330" i="3"/>
  <c r="AJ330" i="3"/>
  <c r="AF330" i="3"/>
  <c r="AB330" i="3"/>
  <c r="X330" i="3"/>
  <c r="T330" i="3"/>
  <c r="P330" i="3"/>
  <c r="BI328" i="3"/>
  <c r="BE328" i="3"/>
  <c r="BA328" i="3"/>
  <c r="AW328" i="3"/>
  <c r="AS328" i="3"/>
  <c r="AO328" i="3"/>
  <c r="AK328" i="3"/>
  <c r="AG328" i="3"/>
  <c r="AC328" i="3"/>
  <c r="Y328" i="3"/>
  <c r="U328" i="3"/>
  <c r="Q328" i="3"/>
  <c r="M328" i="3"/>
  <c r="BF326" i="3"/>
  <c r="BB326" i="3"/>
  <c r="AX326" i="3"/>
  <c r="AT326" i="3"/>
  <c r="AP326" i="3"/>
  <c r="AL326" i="3"/>
  <c r="AH326" i="3"/>
  <c r="AD326" i="3"/>
  <c r="Z326" i="3"/>
  <c r="V326" i="3"/>
  <c r="R326" i="3"/>
  <c r="N326" i="3"/>
  <c r="BN525" i="3"/>
  <c r="BN518" i="3"/>
  <c r="Y504" i="3"/>
  <c r="AO504" i="3"/>
  <c r="BE504" i="3"/>
  <c r="V370" i="3"/>
  <c r="BF370" i="3"/>
  <c r="Z370" i="3"/>
  <c r="AZ370" i="3"/>
  <c r="AJ370" i="3"/>
  <c r="T370" i="3"/>
  <c r="BE370" i="3"/>
  <c r="AW370" i="3"/>
  <c r="AO370" i="3"/>
  <c r="AG370" i="3"/>
  <c r="Y370" i="3"/>
  <c r="Q370" i="3"/>
  <c r="W504" i="3"/>
  <c r="AM504" i="3"/>
  <c r="BC504" i="3"/>
  <c r="BN524" i="3"/>
  <c r="BN539" i="3"/>
  <c r="BC360" i="3"/>
  <c r="O360" i="3"/>
  <c r="AI360" i="3"/>
  <c r="BE360" i="3"/>
  <c r="AO360" i="3"/>
  <c r="Y360" i="3"/>
  <c r="BH360" i="3"/>
  <c r="AZ360" i="3"/>
  <c r="AR360" i="3"/>
  <c r="AJ360" i="3"/>
  <c r="AB360" i="3"/>
  <c r="T360" i="3"/>
  <c r="M361" i="3"/>
  <c r="O361" i="3"/>
  <c r="Q361" i="3"/>
  <c r="S361" i="3"/>
  <c r="U361" i="3"/>
  <c r="W361" i="3"/>
  <c r="Y361" i="3"/>
  <c r="AA361" i="3"/>
  <c r="N361" i="3"/>
  <c r="R361" i="3"/>
  <c r="V361" i="3"/>
  <c r="Z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P361" i="3"/>
  <c r="X361" i="3"/>
  <c r="AD361" i="3"/>
  <c r="AH361" i="3"/>
  <c r="AL361" i="3"/>
  <c r="AP361" i="3"/>
  <c r="AT361" i="3"/>
  <c r="AX361" i="3"/>
  <c r="BB361" i="3"/>
  <c r="BF361" i="3"/>
  <c r="AB361" i="3"/>
  <c r="AJ361" i="3"/>
  <c r="AR361" i="3"/>
  <c r="AZ361" i="3"/>
  <c r="BH361" i="3"/>
  <c r="T361" i="3"/>
  <c r="AN361" i="3"/>
  <c r="BD361" i="3"/>
  <c r="AV361" i="3"/>
  <c r="AF361" i="3"/>
  <c r="BG367" i="3"/>
  <c r="AU367" i="3"/>
  <c r="O367" i="3"/>
  <c r="AW367" i="3"/>
  <c r="AG367" i="3"/>
  <c r="Q367" i="3"/>
  <c r="BD367" i="3"/>
  <c r="AV367" i="3"/>
  <c r="AN367" i="3"/>
  <c r="AF367" i="3"/>
  <c r="X367" i="3"/>
  <c r="P367" i="3"/>
  <c r="BN368" i="3"/>
  <c r="AO374" i="3"/>
  <c r="Q374" i="3"/>
  <c r="AK374" i="3"/>
  <c r="BG374" i="3"/>
  <c r="AQ374" i="3"/>
  <c r="AA374" i="3"/>
  <c r="BH374" i="3"/>
  <c r="AZ374" i="3"/>
  <c r="AR374" i="3"/>
  <c r="AJ374" i="3"/>
  <c r="AB374" i="3"/>
  <c r="T374" i="3"/>
  <c r="BL375" i="3"/>
  <c r="BJ375" i="3"/>
  <c r="BK375" i="3"/>
  <c r="BN375" i="3"/>
  <c r="BJ379" i="3"/>
  <c r="BM379" i="3"/>
  <c r="BN379" i="3"/>
  <c r="AH382" i="3"/>
  <c r="AT382" i="3"/>
  <c r="N382" i="3"/>
  <c r="AV382" i="3"/>
  <c r="AF382" i="3"/>
  <c r="P382" i="3"/>
  <c r="BC382" i="3"/>
  <c r="AU382" i="3"/>
  <c r="AM382" i="3"/>
  <c r="AE382" i="3"/>
  <c r="W382" i="3"/>
  <c r="BN386" i="3"/>
  <c r="AY390" i="3"/>
  <c r="S390" i="3"/>
  <c r="AE390" i="3"/>
  <c r="BE390" i="3"/>
  <c r="AO390" i="3"/>
  <c r="Y390" i="3"/>
  <c r="BH390" i="3"/>
  <c r="AZ390" i="3"/>
  <c r="AR390" i="3"/>
  <c r="AJ390" i="3"/>
  <c r="AB390" i="3"/>
  <c r="BL391" i="3"/>
  <c r="BK391" i="3"/>
  <c r="BN391" i="3"/>
  <c r="BM395" i="3"/>
  <c r="BL395" i="3"/>
  <c r="BN395" i="3"/>
  <c r="BJ395" i="3"/>
  <c r="AV398" i="3"/>
  <c r="R398" i="3"/>
  <c r="AT398" i="3"/>
  <c r="N398" i="3"/>
  <c r="BC398" i="3"/>
  <c r="AU398" i="3"/>
  <c r="AF398" i="3"/>
  <c r="P398" i="3"/>
  <c r="AM398" i="3"/>
  <c r="AE398" i="3"/>
  <c r="W398" i="3"/>
  <c r="O398" i="3"/>
  <c r="AU427" i="3"/>
  <c r="O427" i="3"/>
  <c r="AI427" i="3"/>
  <c r="BE427" i="3"/>
  <c r="AO427" i="3"/>
  <c r="Y427" i="3"/>
  <c r="BH427" i="3"/>
  <c r="AZ427" i="3"/>
  <c r="AR427" i="3"/>
  <c r="AJ427" i="3"/>
  <c r="AB427" i="3"/>
  <c r="BG435" i="3"/>
  <c r="AA435" i="3"/>
  <c r="AM435" i="3"/>
  <c r="BI435" i="3"/>
  <c r="AS435" i="3"/>
  <c r="AC435" i="3"/>
  <c r="M435" i="3"/>
  <c r="BB435" i="3"/>
  <c r="AT435" i="3"/>
  <c r="AL435" i="3"/>
  <c r="AD435" i="3"/>
  <c r="V435" i="3"/>
  <c r="N435" i="3"/>
  <c r="BE449" i="3"/>
  <c r="AO449" i="3"/>
  <c r="Y449" i="3"/>
  <c r="BG449" i="3"/>
  <c r="AQ449" i="3"/>
  <c r="AA449" i="3"/>
  <c r="BH449" i="3"/>
  <c r="AZ449" i="3"/>
  <c r="AR449" i="3"/>
  <c r="AJ449" i="3"/>
  <c r="AB449" i="3"/>
  <c r="BK450" i="3"/>
  <c r="BN450" i="3"/>
  <c r="BJ451" i="3"/>
  <c r="BN451" i="3"/>
  <c r="BL451" i="3"/>
  <c r="BG456" i="3"/>
  <c r="AQ456" i="3"/>
  <c r="AA456" i="3"/>
  <c r="BI456" i="3"/>
  <c r="AS456" i="3"/>
  <c r="AC456" i="3"/>
  <c r="M456" i="3"/>
  <c r="BB456" i="3"/>
  <c r="AT456" i="3"/>
  <c r="AL456" i="3"/>
  <c r="AD456" i="3"/>
  <c r="V456" i="3"/>
  <c r="N456" i="3"/>
  <c r="BD465" i="3"/>
  <c r="AN465" i="3"/>
  <c r="X465" i="3"/>
  <c r="BB465" i="3"/>
  <c r="AL465" i="3"/>
  <c r="V465" i="3"/>
  <c r="BG465" i="3"/>
  <c r="AY465" i="3"/>
  <c r="AQ465" i="3"/>
  <c r="AI465" i="3"/>
  <c r="AA465" i="3"/>
  <c r="S465" i="3"/>
  <c r="BL466" i="3"/>
  <c r="BK466" i="3"/>
  <c r="BN466" i="3"/>
  <c r="BL467" i="3"/>
  <c r="BM467" i="3"/>
  <c r="BG472" i="3"/>
  <c r="AQ472" i="3"/>
  <c r="AA472" i="3"/>
  <c r="BI472" i="3"/>
  <c r="AS472" i="3"/>
  <c r="AC472" i="3"/>
  <c r="M472" i="3"/>
  <c r="BB472" i="3"/>
  <c r="AT472" i="3"/>
  <c r="AL472" i="3"/>
  <c r="AD472" i="3"/>
  <c r="V472" i="3"/>
  <c r="BC481" i="3"/>
  <c r="AM481" i="3"/>
  <c r="W481" i="3"/>
  <c r="BE481" i="3"/>
  <c r="AO481" i="3"/>
  <c r="Y481" i="3"/>
  <c r="BH481" i="3"/>
  <c r="AZ481" i="3"/>
  <c r="AR481" i="3"/>
  <c r="AJ481" i="3"/>
  <c r="AB481" i="3"/>
  <c r="T481" i="3"/>
  <c r="BF488" i="3"/>
  <c r="AP488" i="3"/>
  <c r="Z488" i="3"/>
  <c r="BH488" i="3"/>
  <c r="AR488" i="3"/>
  <c r="AB488" i="3"/>
  <c r="BI488" i="3"/>
  <c r="BA488" i="3"/>
  <c r="AS488" i="3"/>
  <c r="AK488" i="3"/>
  <c r="AC488" i="3"/>
  <c r="U488" i="3"/>
  <c r="M488" i="3"/>
  <c r="BC497" i="3"/>
  <c r="AM497" i="3"/>
  <c r="W497" i="3"/>
  <c r="BE497" i="3"/>
  <c r="AO497" i="3"/>
  <c r="Y497" i="3"/>
  <c r="BH497" i="3"/>
  <c r="AZ497" i="3"/>
  <c r="AR497" i="3"/>
  <c r="AJ497" i="3"/>
  <c r="AB497" i="3"/>
  <c r="BH504" i="3"/>
  <c r="AZ504" i="3"/>
  <c r="AR504" i="3"/>
  <c r="AJ504" i="3"/>
  <c r="AB504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G527" i="3"/>
  <c r="BC527" i="3"/>
  <c r="AY527" i="3"/>
  <c r="AU527" i="3"/>
  <c r="AQ527" i="3"/>
  <c r="AM527" i="3"/>
  <c r="AI527" i="3"/>
  <c r="AE527" i="3"/>
  <c r="AA527" i="3"/>
  <c r="W527" i="3"/>
  <c r="S527" i="3"/>
  <c r="BM527" i="3" s="1"/>
  <c r="O527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7" i="3"/>
  <c r="R537" i="3"/>
  <c r="V537" i="3"/>
  <c r="Z537" i="3"/>
  <c r="AD537" i="3"/>
  <c r="AH537" i="3"/>
  <c r="AL537" i="3"/>
  <c r="AP537" i="3"/>
  <c r="AT537" i="3"/>
  <c r="AX537" i="3"/>
  <c r="BB537" i="3"/>
  <c r="BF537" i="3"/>
  <c r="M537" i="3"/>
  <c r="Q537" i="3"/>
  <c r="U537" i="3"/>
  <c r="Y537" i="3"/>
  <c r="AC537" i="3"/>
  <c r="AG537" i="3"/>
  <c r="AK537" i="3"/>
  <c r="AO537" i="3"/>
  <c r="AS537" i="3"/>
  <c r="AW537" i="3"/>
  <c r="BA537" i="3"/>
  <c r="BE537" i="3"/>
  <c r="BI537" i="3"/>
  <c r="BL516" i="3"/>
  <c r="BJ516" i="3"/>
  <c r="M527" i="3"/>
  <c r="BC537" i="3"/>
  <c r="AU537" i="3"/>
  <c r="AM537" i="3"/>
  <c r="AE537" i="3"/>
  <c r="W537" i="3"/>
  <c r="O537" i="3"/>
  <c r="BD537" i="3"/>
  <c r="AV537" i="3"/>
  <c r="AN537" i="3"/>
  <c r="AF537" i="3"/>
  <c r="X537" i="3"/>
  <c r="P537" i="3"/>
  <c r="BH354" i="3"/>
  <c r="BF354" i="3"/>
  <c r="BD354" i="3"/>
  <c r="BB354" i="3"/>
  <c r="AZ354" i="3"/>
  <c r="AX354" i="3"/>
  <c r="AV354" i="3"/>
  <c r="AT354" i="3"/>
  <c r="AR354" i="3"/>
  <c r="AP354" i="3"/>
  <c r="AN354" i="3"/>
  <c r="AL354" i="3"/>
  <c r="AJ354" i="3"/>
  <c r="AH354" i="3"/>
  <c r="AF354" i="3"/>
  <c r="AD354" i="3"/>
  <c r="AB354" i="3"/>
  <c r="Z354" i="3"/>
  <c r="X354" i="3"/>
  <c r="V354" i="3"/>
  <c r="T354" i="3"/>
  <c r="R354" i="3"/>
  <c r="P354" i="3"/>
  <c r="BK354" i="3" s="1"/>
  <c r="BH352" i="3"/>
  <c r="BD352" i="3"/>
  <c r="AZ352" i="3"/>
  <c r="AV352" i="3"/>
  <c r="AR352" i="3"/>
  <c r="AN352" i="3"/>
  <c r="AJ352" i="3"/>
  <c r="AF352" i="3"/>
  <c r="Z352" i="3"/>
  <c r="V352" i="3"/>
  <c r="R352" i="3"/>
  <c r="BG350" i="3"/>
  <c r="BC350" i="3"/>
  <c r="AY350" i="3"/>
  <c r="AU350" i="3"/>
  <c r="AQ350" i="3"/>
  <c r="AM350" i="3"/>
  <c r="AI350" i="3"/>
  <c r="AE350" i="3"/>
  <c r="AA350" i="3"/>
  <c r="W350" i="3"/>
  <c r="S350" i="3"/>
  <c r="BF348" i="3"/>
  <c r="BB348" i="3"/>
  <c r="AX348" i="3"/>
  <c r="AT348" i="3"/>
  <c r="AP348" i="3"/>
  <c r="AL348" i="3"/>
  <c r="AH348" i="3"/>
  <c r="AB348" i="3"/>
  <c r="X348" i="3"/>
  <c r="T348" i="3"/>
  <c r="P348" i="3"/>
  <c r="BG346" i="3"/>
  <c r="BC346" i="3"/>
  <c r="AY346" i="3"/>
  <c r="AU346" i="3"/>
  <c r="AQ346" i="3"/>
  <c r="AM346" i="3"/>
  <c r="AI346" i="3"/>
  <c r="AE346" i="3"/>
  <c r="AA346" i="3"/>
  <c r="W346" i="3"/>
  <c r="S346" i="3"/>
  <c r="BM346" i="3" s="1"/>
  <c r="Q346" i="3"/>
  <c r="BF344" i="3"/>
  <c r="BB344" i="3"/>
  <c r="AX344" i="3"/>
  <c r="AT344" i="3"/>
  <c r="AP344" i="3"/>
  <c r="AL344" i="3"/>
  <c r="AH344" i="3"/>
  <c r="AD344" i="3"/>
  <c r="AB344" i="3"/>
  <c r="X344" i="3"/>
  <c r="T344" i="3"/>
  <c r="P344" i="3"/>
  <c r="BG342" i="3"/>
  <c r="BC342" i="3"/>
  <c r="AY342" i="3"/>
  <c r="AU342" i="3"/>
  <c r="AQ342" i="3"/>
  <c r="AM342" i="3"/>
  <c r="AI342" i="3"/>
  <c r="AE342" i="3"/>
  <c r="AA342" i="3"/>
  <c r="W342" i="3"/>
  <c r="S342" i="3"/>
  <c r="BM342" i="3" s="1"/>
  <c r="BF340" i="3"/>
  <c r="BB340" i="3"/>
  <c r="AX340" i="3"/>
  <c r="AT340" i="3"/>
  <c r="AP340" i="3"/>
  <c r="AL340" i="3"/>
  <c r="AJ340" i="3"/>
  <c r="AF340" i="3"/>
  <c r="AB340" i="3"/>
  <c r="X340" i="3"/>
  <c r="T340" i="3"/>
  <c r="R340" i="3"/>
  <c r="BI338" i="3"/>
  <c r="BE338" i="3"/>
  <c r="BA338" i="3"/>
  <c r="AW338" i="3"/>
  <c r="AS338" i="3"/>
  <c r="AL338" i="3"/>
  <c r="AD338" i="3"/>
  <c r="Z338" i="3"/>
  <c r="R338" i="3"/>
  <c r="BG336" i="3"/>
  <c r="AY336" i="3"/>
  <c r="AQ336" i="3"/>
  <c r="AI336" i="3"/>
  <c r="AA336" i="3"/>
  <c r="S336" i="3"/>
  <c r="BD334" i="3"/>
  <c r="AV334" i="3"/>
  <c r="AN334" i="3"/>
  <c r="AF334" i="3"/>
  <c r="X334" i="3"/>
  <c r="P334" i="3"/>
  <c r="BI332" i="3"/>
  <c r="BA332" i="3"/>
  <c r="AS332" i="3"/>
  <c r="AK332" i="3"/>
  <c r="AC332" i="3"/>
  <c r="U332" i="3"/>
  <c r="M332" i="3"/>
  <c r="BK332" i="3" s="1"/>
  <c r="BB330" i="3"/>
  <c r="AX330" i="3"/>
  <c r="AP330" i="3"/>
  <c r="AH330" i="3"/>
  <c r="Z330" i="3"/>
  <c r="R330" i="3"/>
  <c r="BG328" i="3"/>
  <c r="AY328" i="3"/>
  <c r="AQ328" i="3"/>
  <c r="AI328" i="3"/>
  <c r="AA328" i="3"/>
  <c r="W328" i="3"/>
  <c r="O328" i="3"/>
  <c r="BH326" i="3"/>
  <c r="AZ326" i="3"/>
  <c r="AR326" i="3"/>
  <c r="AB326" i="3"/>
  <c r="T32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T406" i="3"/>
  <c r="AB406" i="3"/>
  <c r="AJ406" i="3"/>
  <c r="AR406" i="3"/>
  <c r="AZ406" i="3"/>
  <c r="BH406" i="3"/>
  <c r="P406" i="3"/>
  <c r="X406" i="3"/>
  <c r="AF406" i="3"/>
  <c r="AN406" i="3"/>
  <c r="AV406" i="3"/>
  <c r="BD406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R430" i="3"/>
  <c r="V430" i="3"/>
  <c r="Z430" i="3"/>
  <c r="AD430" i="3"/>
  <c r="AH430" i="3"/>
  <c r="AL430" i="3"/>
  <c r="AP430" i="3"/>
  <c r="AT430" i="3"/>
  <c r="AX430" i="3"/>
  <c r="BB430" i="3"/>
  <c r="BF430" i="3"/>
  <c r="T430" i="3"/>
  <c r="AB430" i="3"/>
  <c r="AJ430" i="3"/>
  <c r="AR430" i="3"/>
  <c r="AZ430" i="3"/>
  <c r="BH430" i="3"/>
  <c r="P430" i="3"/>
  <c r="X430" i="3"/>
  <c r="AF430" i="3"/>
  <c r="AN430" i="3"/>
  <c r="AV430" i="3"/>
  <c r="BD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R438" i="3"/>
  <c r="V438" i="3"/>
  <c r="Z438" i="3"/>
  <c r="AD438" i="3"/>
  <c r="AH438" i="3"/>
  <c r="AL438" i="3"/>
  <c r="AP438" i="3"/>
  <c r="AT438" i="3"/>
  <c r="AX438" i="3"/>
  <c r="BB438" i="3"/>
  <c r="BF438" i="3"/>
  <c r="P438" i="3"/>
  <c r="X438" i="3"/>
  <c r="AF438" i="3"/>
  <c r="AN438" i="3"/>
  <c r="AV438" i="3"/>
  <c r="BD438" i="3"/>
  <c r="T438" i="3"/>
  <c r="AB438" i="3"/>
  <c r="AJ438" i="3"/>
  <c r="AR438" i="3"/>
  <c r="AZ438" i="3"/>
  <c r="BH438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O441" i="3"/>
  <c r="S441" i="3"/>
  <c r="W441" i="3"/>
  <c r="AA441" i="3"/>
  <c r="AE441" i="3"/>
  <c r="AI441" i="3"/>
  <c r="AM441" i="3"/>
  <c r="AQ441" i="3"/>
  <c r="AU441" i="3"/>
  <c r="AY441" i="3"/>
  <c r="BC441" i="3"/>
  <c r="BG441" i="3"/>
  <c r="M441" i="3"/>
  <c r="Q441" i="3"/>
  <c r="U441" i="3"/>
  <c r="Y441" i="3"/>
  <c r="AC441" i="3"/>
  <c r="AG441" i="3"/>
  <c r="AK441" i="3"/>
  <c r="AO441" i="3"/>
  <c r="AS441" i="3"/>
  <c r="AW441" i="3"/>
  <c r="BA441" i="3"/>
  <c r="BE441" i="3"/>
  <c r="BI44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V412" i="3"/>
  <c r="AD412" i="3"/>
  <c r="AL412" i="3"/>
  <c r="AT412" i="3"/>
  <c r="BB412" i="3"/>
  <c r="R412" i="3"/>
  <c r="Z412" i="3"/>
  <c r="AH412" i="3"/>
  <c r="AP412" i="3"/>
  <c r="AX412" i="3"/>
  <c r="BF412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Q424" i="3"/>
  <c r="U424" i="3"/>
  <c r="Y424" i="3"/>
  <c r="AC424" i="3"/>
  <c r="AG424" i="3"/>
  <c r="AK424" i="3"/>
  <c r="AO424" i="3"/>
  <c r="AS424" i="3"/>
  <c r="AW424" i="3"/>
  <c r="BA424" i="3"/>
  <c r="BE424" i="3"/>
  <c r="BI424" i="3"/>
  <c r="S424" i="3"/>
  <c r="AA424" i="3"/>
  <c r="AI424" i="3"/>
  <c r="AQ424" i="3"/>
  <c r="AY424" i="3"/>
  <c r="BG424" i="3"/>
  <c r="O424" i="3"/>
  <c r="W424" i="3"/>
  <c r="AE424" i="3"/>
  <c r="AM424" i="3"/>
  <c r="AU424" i="3"/>
  <c r="BC424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R475" i="3"/>
  <c r="V475" i="3"/>
  <c r="Z475" i="3"/>
  <c r="AD475" i="3"/>
  <c r="AH475" i="3"/>
  <c r="AL475" i="3"/>
  <c r="AP475" i="3"/>
  <c r="AT475" i="3"/>
  <c r="AX475" i="3"/>
  <c r="BB475" i="3"/>
  <c r="BF475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R491" i="3"/>
  <c r="V491" i="3"/>
  <c r="Z491" i="3"/>
  <c r="AD491" i="3"/>
  <c r="AH491" i="3"/>
  <c r="AL491" i="3"/>
  <c r="AP491" i="3"/>
  <c r="AT491" i="3"/>
  <c r="AX491" i="3"/>
  <c r="BB491" i="3"/>
  <c r="BF491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M507" i="3"/>
  <c r="Q507" i="3"/>
  <c r="U507" i="3"/>
  <c r="Y507" i="3"/>
  <c r="AC507" i="3"/>
  <c r="AG507" i="3"/>
  <c r="AK507" i="3"/>
  <c r="AO507" i="3"/>
  <c r="AS507" i="3"/>
  <c r="AW507" i="3"/>
  <c r="BA507" i="3"/>
  <c r="BE507" i="3"/>
  <c r="BI507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P478" i="3"/>
  <c r="T478" i="3"/>
  <c r="X478" i="3"/>
  <c r="AB478" i="3"/>
  <c r="AF478" i="3"/>
  <c r="AJ478" i="3"/>
  <c r="AN478" i="3"/>
  <c r="AR478" i="3"/>
  <c r="AV478" i="3"/>
  <c r="AZ478" i="3"/>
  <c r="BD478" i="3"/>
  <c r="BH478" i="3"/>
  <c r="N478" i="3"/>
  <c r="R478" i="3"/>
  <c r="V478" i="3"/>
  <c r="Z478" i="3"/>
  <c r="AD478" i="3"/>
  <c r="AH478" i="3"/>
  <c r="AL478" i="3"/>
  <c r="AP478" i="3"/>
  <c r="AT478" i="3"/>
  <c r="AX478" i="3"/>
  <c r="BB478" i="3"/>
  <c r="BF478" i="3"/>
  <c r="N494" i="3"/>
  <c r="P494" i="3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P510" i="3"/>
  <c r="T510" i="3"/>
  <c r="X510" i="3"/>
  <c r="AB510" i="3"/>
  <c r="AF510" i="3"/>
  <c r="AJ510" i="3"/>
  <c r="AN510" i="3"/>
  <c r="AR510" i="3"/>
  <c r="AV510" i="3"/>
  <c r="AZ510" i="3"/>
  <c r="BD510" i="3"/>
  <c r="BH510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BJ362" i="3"/>
  <c r="BL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Q365" i="3"/>
  <c r="U365" i="3"/>
  <c r="Y365" i="3"/>
  <c r="AC365" i="3"/>
  <c r="AG365" i="3"/>
  <c r="AK365" i="3"/>
  <c r="AO365" i="3"/>
  <c r="AS365" i="3"/>
  <c r="AW365" i="3"/>
  <c r="BA365" i="3"/>
  <c r="BE365" i="3"/>
  <c r="BI365" i="3"/>
  <c r="O365" i="3"/>
  <c r="W365" i="3"/>
  <c r="AE365" i="3"/>
  <c r="AM365" i="3"/>
  <c r="AU365" i="3"/>
  <c r="BC365" i="3"/>
  <c r="S365" i="3"/>
  <c r="AI365" i="3"/>
  <c r="AY365" i="3"/>
  <c r="AA365" i="3"/>
  <c r="BG365" i="3"/>
  <c r="AQ365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M372" i="3"/>
  <c r="U372" i="3"/>
  <c r="AC372" i="3"/>
  <c r="AK372" i="3"/>
  <c r="AS372" i="3"/>
  <c r="BA372" i="3"/>
  <c r="BI372" i="3"/>
  <c r="Y372" i="3"/>
  <c r="AO372" i="3"/>
  <c r="BE372" i="3"/>
  <c r="Q372" i="3"/>
  <c r="AG372" i="3"/>
  <c r="AW372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O377" i="3"/>
  <c r="S377" i="3"/>
  <c r="W377" i="3"/>
  <c r="AA377" i="3"/>
  <c r="AE377" i="3"/>
  <c r="AI377" i="3"/>
  <c r="AM377" i="3"/>
  <c r="AQ377" i="3"/>
  <c r="AU377" i="3"/>
  <c r="AY377" i="3"/>
  <c r="BC377" i="3"/>
  <c r="BG377" i="3"/>
  <c r="M377" i="3"/>
  <c r="U377" i="3"/>
  <c r="AC377" i="3"/>
  <c r="AK377" i="3"/>
  <c r="AS377" i="3"/>
  <c r="BA377" i="3"/>
  <c r="BI377" i="3"/>
  <c r="Y377" i="3"/>
  <c r="AO377" i="3"/>
  <c r="BE377" i="3"/>
  <c r="Q377" i="3"/>
  <c r="AG377" i="3"/>
  <c r="AW377" i="3"/>
  <c r="M382" i="3"/>
  <c r="Q382" i="3"/>
  <c r="U382" i="3"/>
  <c r="Y382" i="3"/>
  <c r="AC382" i="3"/>
  <c r="AG382" i="3"/>
  <c r="AK382" i="3"/>
  <c r="AO382" i="3"/>
  <c r="AS382" i="3"/>
  <c r="AW382" i="3"/>
  <c r="BA382" i="3"/>
  <c r="BE382" i="3"/>
  <c r="BI382" i="3"/>
  <c r="T382" i="3"/>
  <c r="AB382" i="3"/>
  <c r="AJ382" i="3"/>
  <c r="AR382" i="3"/>
  <c r="AZ382" i="3"/>
  <c r="BH382" i="3"/>
  <c r="V382" i="3"/>
  <c r="AL382" i="3"/>
  <c r="BB382" i="3"/>
  <c r="Z382" i="3"/>
  <c r="AP382" i="3"/>
  <c r="BF382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T388" i="3"/>
  <c r="AB388" i="3"/>
  <c r="AJ388" i="3"/>
  <c r="AR388" i="3"/>
  <c r="AZ388" i="3"/>
  <c r="BH388" i="3"/>
  <c r="P388" i="3"/>
  <c r="X388" i="3"/>
  <c r="AF388" i="3"/>
  <c r="AN388" i="3"/>
  <c r="AV388" i="3"/>
  <c r="BD388" i="3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M390" i="3"/>
  <c r="U390" i="3"/>
  <c r="AC390" i="3"/>
  <c r="AK390" i="3"/>
  <c r="AS390" i="3"/>
  <c r="BA390" i="3"/>
  <c r="BI390" i="3"/>
  <c r="W390" i="3"/>
  <c r="AM390" i="3"/>
  <c r="BC390" i="3"/>
  <c r="AA390" i="3"/>
  <c r="AQ390" i="3"/>
  <c r="BG390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T396" i="3"/>
  <c r="AB396" i="3"/>
  <c r="AJ396" i="3"/>
  <c r="AR396" i="3"/>
  <c r="AZ396" i="3"/>
  <c r="BH396" i="3"/>
  <c r="P396" i="3"/>
  <c r="X396" i="3"/>
  <c r="AF396" i="3"/>
  <c r="AN396" i="3"/>
  <c r="AV396" i="3"/>
  <c r="BD396" i="3"/>
  <c r="N427" i="3"/>
  <c r="R427" i="3"/>
  <c r="V427" i="3"/>
  <c r="Z427" i="3"/>
  <c r="AD427" i="3"/>
  <c r="AH427" i="3"/>
  <c r="AL427" i="3"/>
  <c r="AP427" i="3"/>
  <c r="AT427" i="3"/>
  <c r="AX427" i="3"/>
  <c r="BB427" i="3"/>
  <c r="BF427" i="3"/>
  <c r="M427" i="3"/>
  <c r="U427" i="3"/>
  <c r="AC427" i="3"/>
  <c r="AK427" i="3"/>
  <c r="AS427" i="3"/>
  <c r="BA427" i="3"/>
  <c r="BI427" i="3"/>
  <c r="AA427" i="3"/>
  <c r="AQ427" i="3"/>
  <c r="BG427" i="3"/>
  <c r="W427" i="3"/>
  <c r="AM427" i="3"/>
  <c r="BC427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44" i="3"/>
  <c r="R444" i="3"/>
  <c r="V444" i="3"/>
  <c r="Z444" i="3"/>
  <c r="AD444" i="3"/>
  <c r="AH444" i="3"/>
  <c r="AL444" i="3"/>
  <c r="AP444" i="3"/>
  <c r="AT444" i="3"/>
  <c r="AX444" i="3"/>
  <c r="BB444" i="3"/>
  <c r="BF444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N449" i="3"/>
  <c r="R449" i="3"/>
  <c r="V449" i="3"/>
  <c r="Z449" i="3"/>
  <c r="AD449" i="3"/>
  <c r="AH449" i="3"/>
  <c r="AL449" i="3"/>
  <c r="AP449" i="3"/>
  <c r="AT449" i="3"/>
  <c r="AX449" i="3"/>
  <c r="BB449" i="3"/>
  <c r="BF449" i="3"/>
  <c r="O449" i="3"/>
  <c r="W449" i="3"/>
  <c r="AE449" i="3"/>
  <c r="AM449" i="3"/>
  <c r="AU449" i="3"/>
  <c r="BC449" i="3"/>
  <c r="M449" i="3"/>
  <c r="U449" i="3"/>
  <c r="AC449" i="3"/>
  <c r="AK449" i="3"/>
  <c r="AS449" i="3"/>
  <c r="BA449" i="3"/>
  <c r="BI449" i="3"/>
  <c r="N460" i="3"/>
  <c r="P460" i="3"/>
  <c r="R460" i="3"/>
  <c r="T460" i="3"/>
  <c r="V460" i="3"/>
  <c r="X460" i="3"/>
  <c r="Z460" i="3"/>
  <c r="AB460" i="3"/>
  <c r="AD460" i="3"/>
  <c r="AF460" i="3"/>
  <c r="AH460" i="3"/>
  <c r="AJ460" i="3"/>
  <c r="AL460" i="3"/>
  <c r="AN460" i="3"/>
  <c r="AP460" i="3"/>
  <c r="AR460" i="3"/>
  <c r="AT460" i="3"/>
  <c r="AV460" i="3"/>
  <c r="AX460" i="3"/>
  <c r="AZ460" i="3"/>
  <c r="BB460" i="3"/>
  <c r="BD460" i="3"/>
  <c r="BF460" i="3"/>
  <c r="BH460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M460" i="3"/>
  <c r="Q460" i="3"/>
  <c r="U460" i="3"/>
  <c r="Y460" i="3"/>
  <c r="AC460" i="3"/>
  <c r="AG460" i="3"/>
  <c r="AK460" i="3"/>
  <c r="AO460" i="3"/>
  <c r="AS460" i="3"/>
  <c r="AW460" i="3"/>
  <c r="BA460" i="3"/>
  <c r="BE460" i="3"/>
  <c r="BI460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O463" i="3"/>
  <c r="S463" i="3"/>
  <c r="W463" i="3"/>
  <c r="AA463" i="3"/>
  <c r="AE463" i="3"/>
  <c r="AI463" i="3"/>
  <c r="AM463" i="3"/>
  <c r="AQ463" i="3"/>
  <c r="AU463" i="3"/>
  <c r="AY463" i="3"/>
  <c r="BC463" i="3"/>
  <c r="BG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C469" i="3"/>
  <c r="BE469" i="3"/>
  <c r="BG469" i="3"/>
  <c r="BI469" i="3"/>
  <c r="N469" i="3"/>
  <c r="R469" i="3"/>
  <c r="V469" i="3"/>
  <c r="Z469" i="3"/>
  <c r="AD469" i="3"/>
  <c r="AH469" i="3"/>
  <c r="AL469" i="3"/>
  <c r="AP469" i="3"/>
  <c r="AT469" i="3"/>
  <c r="AX469" i="3"/>
  <c r="BB469" i="3"/>
  <c r="BF469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P472" i="3"/>
  <c r="T472" i="3"/>
  <c r="X472" i="3"/>
  <c r="AB472" i="3"/>
  <c r="AF472" i="3"/>
  <c r="AJ472" i="3"/>
  <c r="AN472" i="3"/>
  <c r="AR472" i="3"/>
  <c r="AV472" i="3"/>
  <c r="AZ472" i="3"/>
  <c r="BD472" i="3"/>
  <c r="BH472" i="3"/>
  <c r="Q472" i="3"/>
  <c r="Y472" i="3"/>
  <c r="AG472" i="3"/>
  <c r="AO472" i="3"/>
  <c r="AW472" i="3"/>
  <c r="BE472" i="3"/>
  <c r="O472" i="3"/>
  <c r="W472" i="3"/>
  <c r="AE472" i="3"/>
  <c r="AM472" i="3"/>
  <c r="AU472" i="3"/>
  <c r="BC472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O485" i="3"/>
  <c r="S485" i="3"/>
  <c r="W485" i="3"/>
  <c r="AA485" i="3"/>
  <c r="AE485" i="3"/>
  <c r="AI485" i="3"/>
  <c r="AM485" i="3"/>
  <c r="AQ485" i="3"/>
  <c r="AU485" i="3"/>
  <c r="AY485" i="3"/>
  <c r="BC485" i="3"/>
  <c r="BG485" i="3"/>
  <c r="M485" i="3"/>
  <c r="Q485" i="3"/>
  <c r="U485" i="3"/>
  <c r="Y485" i="3"/>
  <c r="AC485" i="3"/>
  <c r="AG485" i="3"/>
  <c r="AK485" i="3"/>
  <c r="AO485" i="3"/>
  <c r="AS485" i="3"/>
  <c r="AW485" i="3"/>
  <c r="BA485" i="3"/>
  <c r="BE485" i="3"/>
  <c r="BI485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P492" i="3"/>
  <c r="T492" i="3"/>
  <c r="X492" i="3"/>
  <c r="AB492" i="3"/>
  <c r="AF492" i="3"/>
  <c r="AJ492" i="3"/>
  <c r="AN492" i="3"/>
  <c r="AR492" i="3"/>
  <c r="AV492" i="3"/>
  <c r="AZ492" i="3"/>
  <c r="BD492" i="3"/>
  <c r="BH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M497" i="3"/>
  <c r="U497" i="3"/>
  <c r="AC497" i="3"/>
  <c r="AK497" i="3"/>
  <c r="AS497" i="3"/>
  <c r="BA497" i="3"/>
  <c r="BI497" i="3"/>
  <c r="S497" i="3"/>
  <c r="AA497" i="3"/>
  <c r="AI497" i="3"/>
  <c r="AQ497" i="3"/>
  <c r="AY497" i="3"/>
  <c r="BG497" i="3"/>
  <c r="N504" i="3"/>
  <c r="R504" i="3"/>
  <c r="V504" i="3"/>
  <c r="Z504" i="3"/>
  <c r="AD504" i="3"/>
  <c r="AH504" i="3"/>
  <c r="AL504" i="3"/>
  <c r="AP504" i="3"/>
  <c r="AT504" i="3"/>
  <c r="AX504" i="3"/>
  <c r="BB504" i="3"/>
  <c r="BF504" i="3"/>
  <c r="BG504" i="3"/>
  <c r="AY504" i="3"/>
  <c r="AQ504" i="3"/>
  <c r="AI504" i="3"/>
  <c r="AA504" i="3"/>
  <c r="S504" i="3"/>
  <c r="BI504" i="3"/>
  <c r="BA504" i="3"/>
  <c r="AS504" i="3"/>
  <c r="AK504" i="3"/>
  <c r="AC504" i="3"/>
  <c r="U504" i="3"/>
  <c r="M50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N514" i="3"/>
  <c r="R514" i="3"/>
  <c r="V514" i="3"/>
  <c r="Z514" i="3"/>
  <c r="AD514" i="3"/>
  <c r="AH514" i="3"/>
  <c r="AL514" i="3"/>
  <c r="AP514" i="3"/>
  <c r="AT514" i="3"/>
  <c r="AX514" i="3"/>
  <c r="BB514" i="3"/>
  <c r="BF514" i="3"/>
  <c r="P514" i="3"/>
  <c r="T514" i="3"/>
  <c r="X514" i="3"/>
  <c r="AB514" i="3"/>
  <c r="AF514" i="3"/>
  <c r="AJ514" i="3"/>
  <c r="AN514" i="3"/>
  <c r="AR514" i="3"/>
  <c r="AV514" i="3"/>
  <c r="AZ514" i="3"/>
  <c r="BD514" i="3"/>
  <c r="BH514" i="3"/>
  <c r="BM517" i="3"/>
  <c r="BM521" i="3"/>
  <c r="BK522" i="3"/>
  <c r="BN523" i="3"/>
  <c r="BK523" i="3"/>
  <c r="BM523" i="3"/>
  <c r="BJ525" i="3"/>
  <c r="BJ527" i="3"/>
  <c r="BJ533" i="3"/>
  <c r="BL534" i="3"/>
  <c r="BN538" i="3"/>
  <c r="BK538" i="3"/>
  <c r="AY360" i="3"/>
  <c r="AW360" i="3"/>
  <c r="Q360" i="3"/>
  <c r="AV360" i="3"/>
  <c r="AF360" i="3"/>
  <c r="P360" i="3"/>
  <c r="AY367" i="3"/>
  <c r="AE367" i="3"/>
  <c r="AO367" i="3"/>
  <c r="Y367" i="3"/>
  <c r="AZ367" i="3"/>
  <c r="AR367" i="3"/>
  <c r="AJ367" i="3"/>
  <c r="AB367" i="3"/>
  <c r="T367" i="3"/>
  <c r="BM369" i="3"/>
  <c r="AW374" i="3"/>
  <c r="U374" i="3"/>
  <c r="AI374" i="3"/>
  <c r="AV374" i="3"/>
  <c r="AF374" i="3"/>
  <c r="P374" i="3"/>
  <c r="BK378" i="3"/>
  <c r="R382" i="3"/>
  <c r="BD382" i="3"/>
  <c r="X382" i="3"/>
  <c r="AY382" i="3"/>
  <c r="AI382" i="3"/>
  <c r="S382" i="3"/>
  <c r="BK383" i="3"/>
  <c r="BN383" i="3"/>
  <c r="AI390" i="3"/>
  <c r="O390" i="3"/>
  <c r="AG390" i="3"/>
  <c r="BD390" i="3"/>
  <c r="AN390" i="3"/>
  <c r="AF390" i="3"/>
  <c r="P390" i="3"/>
  <c r="AZ398" i="3"/>
  <c r="AH398" i="3"/>
  <c r="BB398" i="3"/>
  <c r="AD398" i="3"/>
  <c r="BG398" i="3"/>
  <c r="AY398" i="3"/>
  <c r="AN398" i="3"/>
  <c r="X398" i="3"/>
  <c r="AQ398" i="3"/>
  <c r="AI398" i="3"/>
  <c r="AA398" i="3"/>
  <c r="S398" i="3"/>
  <c r="BL399" i="3"/>
  <c r="BL403" i="3"/>
  <c r="BN403" i="3"/>
  <c r="BJ403" i="3"/>
  <c r="BM403" i="3"/>
  <c r="BM407" i="3"/>
  <c r="BK411" i="3"/>
  <c r="BN411" i="3"/>
  <c r="BL411" i="3"/>
  <c r="BM413" i="3"/>
  <c r="BN421" i="3"/>
  <c r="BK421" i="3"/>
  <c r="BM421" i="3"/>
  <c r="BL421" i="3"/>
  <c r="AE427" i="3"/>
  <c r="AY427" i="3"/>
  <c r="S427" i="3"/>
  <c r="AW427" i="3"/>
  <c r="AG427" i="3"/>
  <c r="Q427" i="3"/>
  <c r="BD427" i="3"/>
  <c r="AV427" i="3"/>
  <c r="AN427" i="3"/>
  <c r="AF427" i="3"/>
  <c r="X427" i="3"/>
  <c r="P427" i="3"/>
  <c r="BN428" i="3"/>
  <c r="AQ435" i="3"/>
  <c r="BC435" i="3"/>
  <c r="W435" i="3"/>
  <c r="BA435" i="3"/>
  <c r="AK435" i="3"/>
  <c r="U435" i="3"/>
  <c r="BF435" i="3"/>
  <c r="AX435" i="3"/>
  <c r="AP435" i="3"/>
  <c r="AH435" i="3"/>
  <c r="Z435" i="3"/>
  <c r="R435" i="3"/>
  <c r="BJ443" i="3"/>
  <c r="BN443" i="3"/>
  <c r="BL443" i="3"/>
  <c r="AW449" i="3"/>
  <c r="AG449" i="3"/>
  <c r="Q449" i="3"/>
  <c r="AY449" i="3"/>
  <c r="AI449" i="3"/>
  <c r="S449" i="3"/>
  <c r="BD449" i="3"/>
  <c r="AV449" i="3"/>
  <c r="AN449" i="3"/>
  <c r="AF449" i="3"/>
  <c r="X449" i="3"/>
  <c r="P449" i="3"/>
  <c r="AY456" i="3"/>
  <c r="AI456" i="3"/>
  <c r="S456" i="3"/>
  <c r="BA456" i="3"/>
  <c r="AK456" i="3"/>
  <c r="U456" i="3"/>
  <c r="BF456" i="3"/>
  <c r="AX456" i="3"/>
  <c r="AP456" i="3"/>
  <c r="AH456" i="3"/>
  <c r="Z456" i="3"/>
  <c r="R456" i="3"/>
  <c r="BL458" i="3"/>
  <c r="BK458" i="3"/>
  <c r="BN458" i="3"/>
  <c r="BN459" i="3"/>
  <c r="BL459" i="3"/>
  <c r="BJ459" i="3"/>
  <c r="BK464" i="3"/>
  <c r="AV465" i="3"/>
  <c r="AF465" i="3"/>
  <c r="P465" i="3"/>
  <c r="BK465" i="3" s="1"/>
  <c r="AT465" i="3"/>
  <c r="AD465" i="3"/>
  <c r="N465" i="3"/>
  <c r="BC465" i="3"/>
  <c r="AU465" i="3"/>
  <c r="AM465" i="3"/>
  <c r="AE465" i="3"/>
  <c r="W465" i="3"/>
  <c r="O465" i="3"/>
  <c r="AY472" i="3"/>
  <c r="AI472" i="3"/>
  <c r="S472" i="3"/>
  <c r="BA472" i="3"/>
  <c r="AK472" i="3"/>
  <c r="U472" i="3"/>
  <c r="BF472" i="3"/>
  <c r="AX472" i="3"/>
  <c r="AP472" i="3"/>
  <c r="AH472" i="3"/>
  <c r="Z472" i="3"/>
  <c r="R472" i="3"/>
  <c r="AU481" i="3"/>
  <c r="AE481" i="3"/>
  <c r="O481" i="3"/>
  <c r="AW481" i="3"/>
  <c r="AG481" i="3"/>
  <c r="Q481" i="3"/>
  <c r="BD481" i="3"/>
  <c r="AV481" i="3"/>
  <c r="AN481" i="3"/>
  <c r="AF481" i="3"/>
  <c r="X481" i="3"/>
  <c r="P48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AU497" i="3"/>
  <c r="AE497" i="3"/>
  <c r="O497" i="3"/>
  <c r="AW497" i="3"/>
  <c r="AG497" i="3"/>
  <c r="Q497" i="3"/>
  <c r="BD497" i="3"/>
  <c r="AV497" i="3"/>
  <c r="AN497" i="3"/>
  <c r="AF497" i="3"/>
  <c r="X497" i="3"/>
  <c r="P497" i="3"/>
  <c r="BD504" i="3"/>
  <c r="AV504" i="3"/>
  <c r="AN504" i="3"/>
  <c r="AF504" i="3"/>
  <c r="X504" i="3"/>
  <c r="P504" i="3"/>
  <c r="BM537" i="3"/>
  <c r="BM518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N402" i="3"/>
  <c r="V402" i="3"/>
  <c r="AD402" i="3"/>
  <c r="AL402" i="3"/>
  <c r="AT402" i="3"/>
  <c r="BB402" i="3"/>
  <c r="R402" i="3"/>
  <c r="Z402" i="3"/>
  <c r="AH402" i="3"/>
  <c r="AP402" i="3"/>
  <c r="AX402" i="3"/>
  <c r="BF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S410" i="3"/>
  <c r="AA410" i="3"/>
  <c r="AI410" i="3"/>
  <c r="AQ410" i="3"/>
  <c r="AY410" i="3"/>
  <c r="BG410" i="3"/>
  <c r="O410" i="3"/>
  <c r="W410" i="3"/>
  <c r="AE410" i="3"/>
  <c r="AM410" i="3"/>
  <c r="AU410" i="3"/>
  <c r="BC410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R418" i="3"/>
  <c r="Z418" i="3"/>
  <c r="AH418" i="3"/>
  <c r="AP418" i="3"/>
  <c r="AX418" i="3"/>
  <c r="BF418" i="3"/>
  <c r="N418" i="3"/>
  <c r="V418" i="3"/>
  <c r="AD418" i="3"/>
  <c r="AL418" i="3"/>
  <c r="AT418" i="3"/>
  <c r="BB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P426" i="3"/>
  <c r="T426" i="3"/>
  <c r="X426" i="3"/>
  <c r="AB426" i="3"/>
  <c r="AF426" i="3"/>
  <c r="AJ426" i="3"/>
  <c r="AN426" i="3"/>
  <c r="AR426" i="3"/>
  <c r="AV426" i="3"/>
  <c r="AZ426" i="3"/>
  <c r="BD426" i="3"/>
  <c r="BH426" i="3"/>
  <c r="N426" i="3"/>
  <c r="V426" i="3"/>
  <c r="AD426" i="3"/>
  <c r="AL426" i="3"/>
  <c r="AT426" i="3"/>
  <c r="BB426" i="3"/>
  <c r="R426" i="3"/>
  <c r="Z426" i="3"/>
  <c r="AH426" i="3"/>
  <c r="AP426" i="3"/>
  <c r="AX426" i="3"/>
  <c r="BF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P434" i="3"/>
  <c r="T434" i="3"/>
  <c r="X434" i="3"/>
  <c r="AB434" i="3"/>
  <c r="AF434" i="3"/>
  <c r="AJ434" i="3"/>
  <c r="AN434" i="3"/>
  <c r="AR434" i="3"/>
  <c r="AV434" i="3"/>
  <c r="AZ434" i="3"/>
  <c r="BD434" i="3"/>
  <c r="BH434" i="3"/>
  <c r="R434" i="3"/>
  <c r="Z434" i="3"/>
  <c r="AH434" i="3"/>
  <c r="AP434" i="3"/>
  <c r="AX434" i="3"/>
  <c r="BF434" i="3"/>
  <c r="N434" i="3"/>
  <c r="V434" i="3"/>
  <c r="AD434" i="3"/>
  <c r="AL434" i="3"/>
  <c r="AT434" i="3"/>
  <c r="BB434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Q442" i="3"/>
  <c r="U442" i="3"/>
  <c r="Y442" i="3"/>
  <c r="AC442" i="3"/>
  <c r="AG442" i="3"/>
  <c r="AK442" i="3"/>
  <c r="AO442" i="3"/>
  <c r="AS442" i="3"/>
  <c r="AW442" i="3"/>
  <c r="BA442" i="3"/>
  <c r="BE442" i="3"/>
  <c r="BI442" i="3"/>
  <c r="O442" i="3"/>
  <c r="S442" i="3"/>
  <c r="W442" i="3"/>
  <c r="AA442" i="3"/>
  <c r="AE442" i="3"/>
  <c r="AI442" i="3"/>
  <c r="AM442" i="3"/>
  <c r="AQ442" i="3"/>
  <c r="AU442" i="3"/>
  <c r="AY442" i="3"/>
  <c r="BC442" i="3"/>
  <c r="BG442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9" i="3"/>
  <c r="V429" i="3"/>
  <c r="AD429" i="3"/>
  <c r="AL429" i="3"/>
  <c r="AT429" i="3"/>
  <c r="BB429" i="3"/>
  <c r="R429" i="3"/>
  <c r="Z429" i="3"/>
  <c r="AH429" i="3"/>
  <c r="AP429" i="3"/>
  <c r="AX429" i="3"/>
  <c r="BF429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R437" i="3"/>
  <c r="Z437" i="3"/>
  <c r="AH437" i="3"/>
  <c r="AP437" i="3"/>
  <c r="AX437" i="3"/>
  <c r="BF437" i="3"/>
  <c r="N437" i="3"/>
  <c r="V437" i="3"/>
  <c r="AD437" i="3"/>
  <c r="AL437" i="3"/>
  <c r="AT437" i="3"/>
  <c r="BB437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S400" i="3"/>
  <c r="AA400" i="3"/>
  <c r="AI400" i="3"/>
  <c r="AQ400" i="3"/>
  <c r="AY400" i="3"/>
  <c r="BG400" i="3"/>
  <c r="O400" i="3"/>
  <c r="W400" i="3"/>
  <c r="AE400" i="3"/>
  <c r="AM400" i="3"/>
  <c r="AU400" i="3"/>
  <c r="BC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O408" i="3"/>
  <c r="W408" i="3"/>
  <c r="AE408" i="3"/>
  <c r="AM408" i="3"/>
  <c r="AU408" i="3"/>
  <c r="BC408" i="3"/>
  <c r="S408" i="3"/>
  <c r="AA408" i="3"/>
  <c r="AI408" i="3"/>
  <c r="AQ408" i="3"/>
  <c r="AY408" i="3"/>
  <c r="BG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16" i="3"/>
  <c r="V416" i="3"/>
  <c r="AD416" i="3"/>
  <c r="AL416" i="3"/>
  <c r="AT416" i="3"/>
  <c r="BB416" i="3"/>
  <c r="R416" i="3"/>
  <c r="Z416" i="3"/>
  <c r="AH416" i="3"/>
  <c r="AP416" i="3"/>
  <c r="AX416" i="3"/>
  <c r="BF416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R440" i="3"/>
  <c r="V440" i="3"/>
  <c r="Z440" i="3"/>
  <c r="AD440" i="3"/>
  <c r="AH440" i="3"/>
  <c r="AL440" i="3"/>
  <c r="AP440" i="3"/>
  <c r="AT440" i="3"/>
  <c r="AX440" i="3"/>
  <c r="BB440" i="3"/>
  <c r="BF440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Q479" i="3"/>
  <c r="U479" i="3"/>
  <c r="Y479" i="3"/>
  <c r="AC479" i="3"/>
  <c r="AG479" i="3"/>
  <c r="AK479" i="3"/>
  <c r="AO479" i="3"/>
  <c r="AS479" i="3"/>
  <c r="AW479" i="3"/>
  <c r="BA479" i="3"/>
  <c r="BE479" i="3"/>
  <c r="BI479" i="3"/>
  <c r="O479" i="3"/>
  <c r="S479" i="3"/>
  <c r="W479" i="3"/>
  <c r="AA479" i="3"/>
  <c r="AE479" i="3"/>
  <c r="AI479" i="3"/>
  <c r="AM479" i="3"/>
  <c r="AQ479" i="3"/>
  <c r="AU479" i="3"/>
  <c r="AY479" i="3"/>
  <c r="BC479" i="3"/>
  <c r="BG479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Q495" i="3"/>
  <c r="U495" i="3"/>
  <c r="Y495" i="3"/>
  <c r="AC495" i="3"/>
  <c r="AG495" i="3"/>
  <c r="AK495" i="3"/>
  <c r="AO495" i="3"/>
  <c r="AS495" i="3"/>
  <c r="AW495" i="3"/>
  <c r="BA495" i="3"/>
  <c r="BE495" i="3"/>
  <c r="BI495" i="3"/>
  <c r="O495" i="3"/>
  <c r="S495" i="3"/>
  <c r="W495" i="3"/>
  <c r="AA495" i="3"/>
  <c r="AE495" i="3"/>
  <c r="AI495" i="3"/>
  <c r="AM495" i="3"/>
  <c r="AQ495" i="3"/>
  <c r="AU495" i="3"/>
  <c r="AY495" i="3"/>
  <c r="BC495" i="3"/>
  <c r="BG495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M503" i="3"/>
  <c r="Q503" i="3"/>
  <c r="U503" i="3"/>
  <c r="Y503" i="3"/>
  <c r="AC503" i="3"/>
  <c r="AG503" i="3"/>
  <c r="AK503" i="3"/>
  <c r="AO503" i="3"/>
  <c r="AS503" i="3"/>
  <c r="AW503" i="3"/>
  <c r="BA503" i="3"/>
  <c r="BE503" i="3"/>
  <c r="BI503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P474" i="3"/>
  <c r="T474" i="3"/>
  <c r="X474" i="3"/>
  <c r="AB474" i="3"/>
  <c r="AF474" i="3"/>
  <c r="AJ474" i="3"/>
  <c r="AN474" i="3"/>
  <c r="AR474" i="3"/>
  <c r="AV474" i="3"/>
  <c r="AZ474" i="3"/>
  <c r="BD474" i="3"/>
  <c r="BH474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2" i="3"/>
  <c r="R482" i="3"/>
  <c r="V482" i="3"/>
  <c r="Z482" i="3"/>
  <c r="AD482" i="3"/>
  <c r="AH482" i="3"/>
  <c r="AL482" i="3"/>
  <c r="AP482" i="3"/>
  <c r="AT482" i="3"/>
  <c r="AX482" i="3"/>
  <c r="BB482" i="3"/>
  <c r="BF482" i="3"/>
  <c r="P482" i="3"/>
  <c r="T482" i="3"/>
  <c r="X482" i="3"/>
  <c r="AB482" i="3"/>
  <c r="AF482" i="3"/>
  <c r="AJ482" i="3"/>
  <c r="AN482" i="3"/>
  <c r="AR482" i="3"/>
  <c r="AV482" i="3"/>
  <c r="AZ482" i="3"/>
  <c r="BD482" i="3"/>
  <c r="BH482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AY490" i="3"/>
  <c r="BA490" i="3"/>
  <c r="BC490" i="3"/>
  <c r="BE490" i="3"/>
  <c r="BG490" i="3"/>
  <c r="BI490" i="3"/>
  <c r="P490" i="3"/>
  <c r="T490" i="3"/>
  <c r="X490" i="3"/>
  <c r="AB490" i="3"/>
  <c r="AF490" i="3"/>
  <c r="AJ490" i="3"/>
  <c r="AN490" i="3"/>
  <c r="AR490" i="3"/>
  <c r="AV490" i="3"/>
  <c r="AZ490" i="3"/>
  <c r="BD490" i="3"/>
  <c r="BH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Q498" i="3"/>
  <c r="U498" i="3"/>
  <c r="Y498" i="3"/>
  <c r="AC498" i="3"/>
  <c r="AG498" i="3"/>
  <c r="AK498" i="3"/>
  <c r="AO498" i="3"/>
  <c r="AS498" i="3"/>
  <c r="AW498" i="3"/>
  <c r="BA498" i="3"/>
  <c r="BE498" i="3"/>
  <c r="BI498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Q506" i="3"/>
  <c r="U506" i="3"/>
  <c r="Y506" i="3"/>
  <c r="AC506" i="3"/>
  <c r="AG506" i="3"/>
  <c r="AK506" i="3"/>
  <c r="AO506" i="3"/>
  <c r="AS506" i="3"/>
  <c r="AW506" i="3"/>
  <c r="BA506" i="3"/>
  <c r="BE506" i="3"/>
  <c r="BI506" i="3"/>
  <c r="O506" i="3"/>
  <c r="S506" i="3"/>
  <c r="W506" i="3"/>
  <c r="AA506" i="3"/>
  <c r="AE506" i="3"/>
  <c r="AI506" i="3"/>
  <c r="AM506" i="3"/>
  <c r="AQ506" i="3"/>
  <c r="AU506" i="3"/>
  <c r="AY506" i="3"/>
  <c r="BC506" i="3"/>
  <c r="BG506" i="3"/>
  <c r="BL518" i="3"/>
  <c r="BM520" i="3"/>
  <c r="BL525" i="3"/>
  <c r="BJ539" i="3"/>
  <c r="BN362" i="3"/>
  <c r="BK362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P364" i="3"/>
  <c r="T364" i="3"/>
  <c r="X364" i="3"/>
  <c r="AB364" i="3"/>
  <c r="AF364" i="3"/>
  <c r="AJ364" i="3"/>
  <c r="AN364" i="3"/>
  <c r="AR364" i="3"/>
  <c r="AV364" i="3"/>
  <c r="AZ364" i="3"/>
  <c r="BD364" i="3"/>
  <c r="BH364" i="3"/>
  <c r="R364" i="3"/>
  <c r="Z364" i="3"/>
  <c r="AH364" i="3"/>
  <c r="AP364" i="3"/>
  <c r="AX364" i="3"/>
  <c r="BF364" i="3"/>
  <c r="V364" i="3"/>
  <c r="AL364" i="3"/>
  <c r="BB364" i="3"/>
  <c r="N364" i="3"/>
  <c r="AT364" i="3"/>
  <c r="AD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W371" i="3"/>
  <c r="AE371" i="3"/>
  <c r="AM371" i="3"/>
  <c r="AU371" i="3"/>
  <c r="BC371" i="3"/>
  <c r="AA371" i="3"/>
  <c r="AQ371" i="3"/>
  <c r="BG371" i="3"/>
  <c r="S371" i="3"/>
  <c r="AI371" i="3"/>
  <c r="AY371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Q373" i="3"/>
  <c r="Y373" i="3"/>
  <c r="AG373" i="3"/>
  <c r="AO373" i="3"/>
  <c r="AW373" i="3"/>
  <c r="BE373" i="3"/>
  <c r="U373" i="3"/>
  <c r="AK373" i="3"/>
  <c r="BA373" i="3"/>
  <c r="M373" i="3"/>
  <c r="AC373" i="3"/>
  <c r="AS373" i="3"/>
  <c r="BI373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X376" i="3"/>
  <c r="AF376" i="3"/>
  <c r="AN376" i="3"/>
  <c r="AV376" i="3"/>
  <c r="BD376" i="3"/>
  <c r="AB376" i="3"/>
  <c r="AR376" i="3"/>
  <c r="BH376" i="3"/>
  <c r="T376" i="3"/>
  <c r="AJ376" i="3"/>
  <c r="AZ376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P381" i="3"/>
  <c r="X381" i="3"/>
  <c r="AF381" i="3"/>
  <c r="AN381" i="3"/>
  <c r="AV381" i="3"/>
  <c r="BD381" i="3"/>
  <c r="T381" i="3"/>
  <c r="AB381" i="3"/>
  <c r="AJ381" i="3"/>
  <c r="AR381" i="3"/>
  <c r="AZ381" i="3"/>
  <c r="BH381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X384" i="3"/>
  <c r="AF384" i="3"/>
  <c r="AN384" i="3"/>
  <c r="AV384" i="3"/>
  <c r="BD384" i="3"/>
  <c r="T384" i="3"/>
  <c r="AB384" i="3"/>
  <c r="AJ384" i="3"/>
  <c r="AR384" i="3"/>
  <c r="AZ384" i="3"/>
  <c r="BH384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O389" i="3"/>
  <c r="S389" i="3"/>
  <c r="W389" i="3"/>
  <c r="AA389" i="3"/>
  <c r="AE389" i="3"/>
  <c r="AI389" i="3"/>
  <c r="AM389" i="3"/>
  <c r="AQ389" i="3"/>
  <c r="AU389" i="3"/>
  <c r="AY389" i="3"/>
  <c r="BC389" i="3"/>
  <c r="BG389" i="3"/>
  <c r="Q389" i="3"/>
  <c r="Y389" i="3"/>
  <c r="AG389" i="3"/>
  <c r="AO389" i="3"/>
  <c r="AW389" i="3"/>
  <c r="BE389" i="3"/>
  <c r="M389" i="3"/>
  <c r="U389" i="3"/>
  <c r="AC389" i="3"/>
  <c r="AK389" i="3"/>
  <c r="AS389" i="3"/>
  <c r="BA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O392" i="3"/>
  <c r="S392" i="3"/>
  <c r="W392" i="3"/>
  <c r="AA392" i="3"/>
  <c r="AE392" i="3"/>
  <c r="AI392" i="3"/>
  <c r="AM392" i="3"/>
  <c r="AQ392" i="3"/>
  <c r="AU392" i="3"/>
  <c r="AY392" i="3"/>
  <c r="BC392" i="3"/>
  <c r="BG392" i="3"/>
  <c r="Q392" i="3"/>
  <c r="Y392" i="3"/>
  <c r="AG392" i="3"/>
  <c r="AO392" i="3"/>
  <c r="AW392" i="3"/>
  <c r="BE392" i="3"/>
  <c r="M392" i="3"/>
  <c r="U392" i="3"/>
  <c r="AC392" i="3"/>
  <c r="AK392" i="3"/>
  <c r="AS392" i="3"/>
  <c r="BA392" i="3"/>
  <c r="BI392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R397" i="3"/>
  <c r="V397" i="3"/>
  <c r="Z397" i="3"/>
  <c r="AD397" i="3"/>
  <c r="AH397" i="3"/>
  <c r="AL397" i="3"/>
  <c r="AP397" i="3"/>
  <c r="AT397" i="3"/>
  <c r="AX397" i="3"/>
  <c r="BB397" i="3"/>
  <c r="BF397" i="3"/>
  <c r="P397" i="3"/>
  <c r="X397" i="3"/>
  <c r="AF397" i="3"/>
  <c r="AN397" i="3"/>
  <c r="AV397" i="3"/>
  <c r="BD397" i="3"/>
  <c r="T397" i="3"/>
  <c r="AB397" i="3"/>
  <c r="AJ397" i="3"/>
  <c r="AR397" i="3"/>
  <c r="AZ397" i="3"/>
  <c r="BH397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R401" i="3"/>
  <c r="V401" i="3"/>
  <c r="Z401" i="3"/>
  <c r="AD401" i="3"/>
  <c r="AH401" i="3"/>
  <c r="AL401" i="3"/>
  <c r="AP401" i="3"/>
  <c r="AT401" i="3"/>
  <c r="AX401" i="3"/>
  <c r="BB401" i="3"/>
  <c r="BF401" i="3"/>
  <c r="P401" i="3"/>
  <c r="X401" i="3"/>
  <c r="AF401" i="3"/>
  <c r="AN401" i="3"/>
  <c r="AV401" i="3"/>
  <c r="BD401" i="3"/>
  <c r="T401" i="3"/>
  <c r="AB401" i="3"/>
  <c r="AJ401" i="3"/>
  <c r="AR401" i="3"/>
  <c r="AZ401" i="3"/>
  <c r="BH401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5" i="3"/>
  <c r="V405" i="3"/>
  <c r="AD405" i="3"/>
  <c r="AL405" i="3"/>
  <c r="AT405" i="3"/>
  <c r="BB405" i="3"/>
  <c r="R405" i="3"/>
  <c r="Z405" i="3"/>
  <c r="AH405" i="3"/>
  <c r="AP405" i="3"/>
  <c r="AX405" i="3"/>
  <c r="BF405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T409" i="3"/>
  <c r="AB409" i="3"/>
  <c r="AJ409" i="3"/>
  <c r="AR409" i="3"/>
  <c r="AZ409" i="3"/>
  <c r="BH409" i="3"/>
  <c r="P409" i="3"/>
  <c r="X409" i="3"/>
  <c r="AF409" i="3"/>
  <c r="AN409" i="3"/>
  <c r="AV409" i="3"/>
  <c r="BD409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W415" i="3"/>
  <c r="AE415" i="3"/>
  <c r="AM415" i="3"/>
  <c r="AU415" i="3"/>
  <c r="BC415" i="3"/>
  <c r="S415" i="3"/>
  <c r="AA415" i="3"/>
  <c r="AI415" i="3"/>
  <c r="AQ415" i="3"/>
  <c r="AY415" i="3"/>
  <c r="BG415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T417" i="3"/>
  <c r="AB417" i="3"/>
  <c r="AJ417" i="3"/>
  <c r="AR417" i="3"/>
  <c r="AZ417" i="3"/>
  <c r="BH417" i="3"/>
  <c r="P417" i="3"/>
  <c r="X417" i="3"/>
  <c r="AF417" i="3"/>
  <c r="AN417" i="3"/>
  <c r="AV417" i="3"/>
  <c r="BD417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O431" i="3"/>
  <c r="S431" i="3"/>
  <c r="W431" i="3"/>
  <c r="AA431" i="3"/>
  <c r="AE431" i="3"/>
  <c r="AI431" i="3"/>
  <c r="AM431" i="3"/>
  <c r="AQ431" i="3"/>
  <c r="AU431" i="3"/>
  <c r="AY431" i="3"/>
  <c r="BC431" i="3"/>
  <c r="BG431" i="3"/>
  <c r="Q431" i="3"/>
  <c r="Y431" i="3"/>
  <c r="AG431" i="3"/>
  <c r="AO431" i="3"/>
  <c r="AW431" i="3"/>
  <c r="BE431" i="3"/>
  <c r="M431" i="3"/>
  <c r="U431" i="3"/>
  <c r="AC431" i="3"/>
  <c r="AK431" i="3"/>
  <c r="AS431" i="3"/>
  <c r="BA431" i="3"/>
  <c r="BI431" i="3"/>
  <c r="N439" i="3"/>
  <c r="P439" i="3"/>
  <c r="R439" i="3"/>
  <c r="T439" i="3"/>
  <c r="V439" i="3"/>
  <c r="X439" i="3"/>
  <c r="Z439" i="3"/>
  <c r="O439" i="3"/>
  <c r="S439" i="3"/>
  <c r="W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39" i="3"/>
  <c r="U439" i="3"/>
  <c r="AB439" i="3"/>
  <c r="AF439" i="3"/>
  <c r="AJ439" i="3"/>
  <c r="AN439" i="3"/>
  <c r="AR439" i="3"/>
  <c r="AV439" i="3"/>
  <c r="AZ439" i="3"/>
  <c r="BD439" i="3"/>
  <c r="BH439" i="3"/>
  <c r="Q439" i="3"/>
  <c r="Y439" i="3"/>
  <c r="AD439" i="3"/>
  <c r="AH439" i="3"/>
  <c r="AL439" i="3"/>
  <c r="AP439" i="3"/>
  <c r="AT439" i="3"/>
  <c r="AX439" i="3"/>
  <c r="BB439" i="3"/>
  <c r="BF439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O445" i="3"/>
  <c r="S445" i="3"/>
  <c r="W445" i="3"/>
  <c r="AA445" i="3"/>
  <c r="AE445" i="3"/>
  <c r="AI445" i="3"/>
  <c r="AM445" i="3"/>
  <c r="AQ445" i="3"/>
  <c r="AU445" i="3"/>
  <c r="AY445" i="3"/>
  <c r="BC445" i="3"/>
  <c r="BG445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P452" i="3"/>
  <c r="T452" i="3"/>
  <c r="X452" i="3"/>
  <c r="AB452" i="3"/>
  <c r="AF452" i="3"/>
  <c r="AJ452" i="3"/>
  <c r="AN452" i="3"/>
  <c r="AR452" i="3"/>
  <c r="AV452" i="3"/>
  <c r="AZ452" i="3"/>
  <c r="BD452" i="3"/>
  <c r="BH452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R454" i="3"/>
  <c r="V454" i="3"/>
  <c r="Z454" i="3"/>
  <c r="AD454" i="3"/>
  <c r="AH454" i="3"/>
  <c r="AL454" i="3"/>
  <c r="AP454" i="3"/>
  <c r="AT454" i="3"/>
  <c r="AX454" i="3"/>
  <c r="BB454" i="3"/>
  <c r="BF454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O455" i="3"/>
  <c r="S455" i="3"/>
  <c r="W455" i="3"/>
  <c r="AA455" i="3"/>
  <c r="AE455" i="3"/>
  <c r="AI455" i="3"/>
  <c r="AM455" i="3"/>
  <c r="AQ455" i="3"/>
  <c r="AU455" i="3"/>
  <c r="AY455" i="3"/>
  <c r="BC455" i="3"/>
  <c r="BG455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N461" i="3"/>
  <c r="R461" i="3"/>
  <c r="V461" i="3"/>
  <c r="Z461" i="3"/>
  <c r="AD461" i="3"/>
  <c r="AH461" i="3"/>
  <c r="AL461" i="3"/>
  <c r="AP461" i="3"/>
  <c r="AT461" i="3"/>
  <c r="AX461" i="3"/>
  <c r="BB461" i="3"/>
  <c r="BF461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N470" i="3"/>
  <c r="R470" i="3"/>
  <c r="V470" i="3"/>
  <c r="Z470" i="3"/>
  <c r="AD470" i="3"/>
  <c r="AH470" i="3"/>
  <c r="AL470" i="3"/>
  <c r="AP470" i="3"/>
  <c r="AT470" i="3"/>
  <c r="AX470" i="3"/>
  <c r="BB470" i="3"/>
  <c r="BF470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P471" i="3"/>
  <c r="T471" i="3"/>
  <c r="X471" i="3"/>
  <c r="AB471" i="3"/>
  <c r="AF471" i="3"/>
  <c r="AJ471" i="3"/>
  <c r="AN471" i="3"/>
  <c r="AR471" i="3"/>
  <c r="AV471" i="3"/>
  <c r="AZ471" i="3"/>
  <c r="BD471" i="3"/>
  <c r="BH471" i="3"/>
  <c r="M477" i="3"/>
  <c r="O477" i="3"/>
  <c r="Q477" i="3"/>
  <c r="S477" i="3"/>
  <c r="U477" i="3"/>
  <c r="W477" i="3"/>
  <c r="Y477" i="3"/>
  <c r="AA477" i="3"/>
  <c r="AC477" i="3"/>
  <c r="AE477" i="3"/>
  <c r="AG477" i="3"/>
  <c r="AI477" i="3"/>
  <c r="AK477" i="3"/>
  <c r="AM477" i="3"/>
  <c r="AO477" i="3"/>
  <c r="AQ477" i="3"/>
  <c r="AS477" i="3"/>
  <c r="AU477" i="3"/>
  <c r="AW477" i="3"/>
  <c r="AY477" i="3"/>
  <c r="BA477" i="3"/>
  <c r="BC477" i="3"/>
  <c r="BE477" i="3"/>
  <c r="BG477" i="3"/>
  <c r="BI477" i="3"/>
  <c r="N477" i="3"/>
  <c r="R477" i="3"/>
  <c r="V477" i="3"/>
  <c r="Z477" i="3"/>
  <c r="AD477" i="3"/>
  <c r="AH477" i="3"/>
  <c r="AL477" i="3"/>
  <c r="AP477" i="3"/>
  <c r="AT477" i="3"/>
  <c r="AX477" i="3"/>
  <c r="BB477" i="3"/>
  <c r="BF477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N484" i="3"/>
  <c r="P484" i="3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I484" i="3"/>
  <c r="O484" i="3"/>
  <c r="S484" i="3"/>
  <c r="W484" i="3"/>
  <c r="AA484" i="3"/>
  <c r="AE484" i="3"/>
  <c r="AI484" i="3"/>
  <c r="AM484" i="3"/>
  <c r="AQ484" i="3"/>
  <c r="AU484" i="3"/>
  <c r="AY484" i="3"/>
  <c r="BC484" i="3"/>
  <c r="BG484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Q493" i="3"/>
  <c r="U493" i="3"/>
  <c r="Y493" i="3"/>
  <c r="AC493" i="3"/>
  <c r="AG493" i="3"/>
  <c r="AK493" i="3"/>
  <c r="AO493" i="3"/>
  <c r="AS493" i="3"/>
  <c r="AW493" i="3"/>
  <c r="BA493" i="3"/>
  <c r="BE493" i="3"/>
  <c r="BI493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O500" i="3"/>
  <c r="S500" i="3"/>
  <c r="W500" i="3"/>
  <c r="AA500" i="3"/>
  <c r="AE500" i="3"/>
  <c r="AI500" i="3"/>
  <c r="M500" i="3"/>
  <c r="Q500" i="3"/>
  <c r="U500" i="3"/>
  <c r="Y500" i="3"/>
  <c r="AC500" i="3"/>
  <c r="AG500" i="3"/>
  <c r="AK500" i="3"/>
  <c r="AO500" i="3"/>
  <c r="AS500" i="3"/>
  <c r="AW500" i="3"/>
  <c r="BA500" i="3"/>
  <c r="BE500" i="3"/>
  <c r="BI500" i="3"/>
  <c r="AM500" i="3"/>
  <c r="AQ500" i="3"/>
  <c r="AU500" i="3"/>
  <c r="AY500" i="3"/>
  <c r="BC500" i="3"/>
  <c r="BG500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R509" i="3"/>
  <c r="V509" i="3"/>
  <c r="Z509" i="3"/>
  <c r="AD509" i="3"/>
  <c r="AH509" i="3"/>
  <c r="AL509" i="3"/>
  <c r="AP509" i="3"/>
  <c r="AT509" i="3"/>
  <c r="AX509" i="3"/>
  <c r="BB509" i="3"/>
  <c r="BF509" i="3"/>
  <c r="P509" i="3"/>
  <c r="T509" i="3"/>
  <c r="X509" i="3"/>
  <c r="AB509" i="3"/>
  <c r="AF509" i="3"/>
  <c r="AJ509" i="3"/>
  <c r="AN509" i="3"/>
  <c r="AR509" i="3"/>
  <c r="AV509" i="3"/>
  <c r="AZ509" i="3"/>
  <c r="BD509" i="3"/>
  <c r="BH509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Q511" i="3"/>
  <c r="U511" i="3"/>
  <c r="Y511" i="3"/>
  <c r="AC511" i="3"/>
  <c r="AG511" i="3"/>
  <c r="AK511" i="3"/>
  <c r="AO511" i="3"/>
  <c r="AS511" i="3"/>
  <c r="AW511" i="3"/>
  <c r="BA511" i="3"/>
  <c r="BE511" i="3"/>
  <c r="BI511" i="3"/>
  <c r="O511" i="3"/>
  <c r="S511" i="3"/>
  <c r="W511" i="3"/>
  <c r="AA511" i="3"/>
  <c r="AE511" i="3"/>
  <c r="AI511" i="3"/>
  <c r="AM511" i="3"/>
  <c r="AQ511" i="3"/>
  <c r="AU511" i="3"/>
  <c r="AY511" i="3"/>
  <c r="BC511" i="3"/>
  <c r="BG511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Q505" i="3"/>
  <c r="Y505" i="3"/>
  <c r="AG505" i="3"/>
  <c r="AO505" i="3"/>
  <c r="AW505" i="3"/>
  <c r="BE505" i="3"/>
  <c r="BN517" i="3"/>
  <c r="BJ517" i="3"/>
  <c r="BJ520" i="3"/>
  <c r="BL523" i="3"/>
  <c r="BM524" i="3"/>
  <c r="BK526" i="3"/>
  <c r="BN526" i="3"/>
  <c r="BJ526" i="3"/>
  <c r="BM526" i="3"/>
  <c r="BL533" i="3"/>
  <c r="BM533" i="3"/>
  <c r="BN534" i="3"/>
  <c r="BK534" i="3"/>
  <c r="BJ534" i="3"/>
  <c r="W366" i="3"/>
  <c r="AU366" i="3"/>
  <c r="O366" i="3"/>
  <c r="AY366" i="3"/>
  <c r="AI366" i="3"/>
  <c r="S366" i="3"/>
  <c r="BE366" i="3"/>
  <c r="AW366" i="3"/>
  <c r="AO366" i="3"/>
  <c r="AG366" i="3"/>
  <c r="Y366" i="3"/>
  <c r="Q366" i="3"/>
  <c r="BH366" i="3"/>
  <c r="BD366" i="3"/>
  <c r="AZ366" i="3"/>
  <c r="AV366" i="3"/>
  <c r="AR366" i="3"/>
  <c r="AN366" i="3"/>
  <c r="AJ366" i="3"/>
  <c r="AF366" i="3"/>
  <c r="AB366" i="3"/>
  <c r="X366" i="3"/>
  <c r="T366" i="3"/>
  <c r="AQ368" i="3"/>
  <c r="AY368" i="3"/>
  <c r="BC368" i="3"/>
  <c r="AM368" i="3"/>
  <c r="BI368" i="3"/>
  <c r="BA368" i="3"/>
  <c r="AS368" i="3"/>
  <c r="AK368" i="3"/>
  <c r="U368" i="3"/>
  <c r="BH368" i="3"/>
  <c r="BD368" i="3"/>
  <c r="AZ368" i="3"/>
  <c r="AV368" i="3"/>
  <c r="AR368" i="3"/>
  <c r="AN368" i="3"/>
  <c r="AI368" i="3"/>
  <c r="AA368" i="3"/>
  <c r="S368" i="3"/>
  <c r="AJ368" i="3"/>
  <c r="AF368" i="3"/>
  <c r="AB368" i="3"/>
  <c r="X368" i="3"/>
  <c r="T368" i="3"/>
  <c r="BL369" i="3"/>
  <c r="BJ369" i="3"/>
  <c r="BK369" i="3"/>
  <c r="BM375" i="3"/>
  <c r="AZ378" i="3"/>
  <c r="AE378" i="3"/>
  <c r="BD378" i="3"/>
  <c r="AM378" i="3"/>
  <c r="BF378" i="3"/>
  <c r="AX378" i="3"/>
  <c r="AP378" i="3"/>
  <c r="AA378" i="3"/>
  <c r="BI378" i="3"/>
  <c r="BE378" i="3"/>
  <c r="BA378" i="3"/>
  <c r="AW378" i="3"/>
  <c r="AS378" i="3"/>
  <c r="AO378" i="3"/>
  <c r="AG378" i="3"/>
  <c r="Y378" i="3"/>
  <c r="Q378" i="3"/>
  <c r="AN378" i="3"/>
  <c r="AJ378" i="3"/>
  <c r="AF378" i="3"/>
  <c r="AB378" i="3"/>
  <c r="X378" i="3"/>
  <c r="T378" i="3"/>
  <c r="BL379" i="3"/>
  <c r="BK379" i="3"/>
  <c r="BM383" i="3"/>
  <c r="BA386" i="3"/>
  <c r="AK386" i="3"/>
  <c r="U386" i="3"/>
  <c r="BE386" i="3"/>
  <c r="AO386" i="3"/>
  <c r="Y386" i="3"/>
  <c r="BG386" i="3"/>
  <c r="AY386" i="3"/>
  <c r="AQ386" i="3"/>
  <c r="AI386" i="3"/>
  <c r="AA386" i="3"/>
  <c r="S386" i="3"/>
  <c r="BH386" i="3"/>
  <c r="BD386" i="3"/>
  <c r="AZ386" i="3"/>
  <c r="AV386" i="3"/>
  <c r="AR386" i="3"/>
  <c r="AN386" i="3"/>
  <c r="AJ386" i="3"/>
  <c r="AF386" i="3"/>
  <c r="AB386" i="3"/>
  <c r="X386" i="3"/>
  <c r="T386" i="3"/>
  <c r="BL387" i="3"/>
  <c r="BJ387" i="3"/>
  <c r="BK387" i="3"/>
  <c r="BM391" i="3"/>
  <c r="BJ391" i="3"/>
  <c r="AU394" i="3"/>
  <c r="AE394" i="3"/>
  <c r="O394" i="3"/>
  <c r="AY394" i="3"/>
  <c r="AI394" i="3"/>
  <c r="S394" i="3"/>
  <c r="BE394" i="3"/>
  <c r="AW394" i="3"/>
  <c r="AO394" i="3"/>
  <c r="AG394" i="3"/>
  <c r="Y394" i="3"/>
  <c r="Q394" i="3"/>
  <c r="BH394" i="3"/>
  <c r="BD394" i="3"/>
  <c r="AZ394" i="3"/>
  <c r="AV394" i="3"/>
  <c r="AR394" i="3"/>
  <c r="AN394" i="3"/>
  <c r="AJ394" i="3"/>
  <c r="AF394" i="3"/>
  <c r="AB394" i="3"/>
  <c r="X394" i="3"/>
  <c r="T394" i="3"/>
  <c r="BK395" i="3"/>
  <c r="BJ399" i="3"/>
  <c r="BM399" i="3"/>
  <c r="BK403" i="3"/>
  <c r="BK407" i="3"/>
  <c r="BJ407" i="3"/>
  <c r="BL407" i="3"/>
  <c r="BM411" i="3"/>
  <c r="BL413" i="3"/>
  <c r="BM419" i="3"/>
  <c r="BL419" i="3"/>
  <c r="BJ419" i="3"/>
  <c r="BN419" i="3"/>
  <c r="BJ421" i="3"/>
  <c r="BA428" i="3"/>
  <c r="AK428" i="3"/>
  <c r="U428" i="3"/>
  <c r="BE428" i="3"/>
  <c r="AO428" i="3"/>
  <c r="Y428" i="3"/>
  <c r="BG428" i="3"/>
  <c r="AY428" i="3"/>
  <c r="AQ428" i="3"/>
  <c r="AI428" i="3"/>
  <c r="AA428" i="3"/>
  <c r="S428" i="3"/>
  <c r="BH428" i="3"/>
  <c r="BD428" i="3"/>
  <c r="AZ428" i="3"/>
  <c r="AV428" i="3"/>
  <c r="AR428" i="3"/>
  <c r="AN428" i="3"/>
  <c r="AJ428" i="3"/>
  <c r="AF428" i="3"/>
  <c r="AB428" i="3"/>
  <c r="X428" i="3"/>
  <c r="T428" i="3"/>
  <c r="BE436" i="3"/>
  <c r="AO436" i="3"/>
  <c r="Y436" i="3"/>
  <c r="BI436" i="3"/>
  <c r="AS436" i="3"/>
  <c r="AC436" i="3"/>
  <c r="M436" i="3"/>
  <c r="BC436" i="3"/>
  <c r="AU436" i="3"/>
  <c r="AM436" i="3"/>
  <c r="AE436" i="3"/>
  <c r="W436" i="3"/>
  <c r="O436" i="3"/>
  <c r="BF436" i="3"/>
  <c r="BB436" i="3"/>
  <c r="AX436" i="3"/>
  <c r="AT436" i="3"/>
  <c r="AP436" i="3"/>
  <c r="AL436" i="3"/>
  <c r="AH436" i="3"/>
  <c r="AD436" i="3"/>
  <c r="Z436" i="3"/>
  <c r="V436" i="3"/>
  <c r="R436" i="3"/>
  <c r="BM443" i="3"/>
  <c r="BD448" i="3"/>
  <c r="AV448" i="3"/>
  <c r="AN448" i="3"/>
  <c r="AF448" i="3"/>
  <c r="X448" i="3"/>
  <c r="P448" i="3"/>
  <c r="BB448" i="3"/>
  <c r="AT448" i="3"/>
  <c r="AL448" i="3"/>
  <c r="AD448" i="3"/>
  <c r="V448" i="3"/>
  <c r="N448" i="3"/>
  <c r="BG448" i="3"/>
  <c r="BC448" i="3"/>
  <c r="AY448" i="3"/>
  <c r="AU448" i="3"/>
  <c r="AQ448" i="3"/>
  <c r="AM448" i="3"/>
  <c r="AI448" i="3"/>
  <c r="AE448" i="3"/>
  <c r="AA448" i="3"/>
  <c r="W448" i="3"/>
  <c r="S448" i="3"/>
  <c r="BM451" i="3"/>
  <c r="BH457" i="3"/>
  <c r="AZ457" i="3"/>
  <c r="AR457" i="3"/>
  <c r="AJ457" i="3"/>
  <c r="AB457" i="3"/>
  <c r="T457" i="3"/>
  <c r="BF457" i="3"/>
  <c r="AX457" i="3"/>
  <c r="AP457" i="3"/>
  <c r="AH457" i="3"/>
  <c r="Z457" i="3"/>
  <c r="R457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N457" i="3" s="1"/>
  <c r="BM458" i="3"/>
  <c r="BJ458" i="3"/>
  <c r="BM459" i="3"/>
  <c r="BC464" i="3"/>
  <c r="AU464" i="3"/>
  <c r="AM464" i="3"/>
  <c r="AE464" i="3"/>
  <c r="W464" i="3"/>
  <c r="O464" i="3"/>
  <c r="BE464" i="3"/>
  <c r="AW464" i="3"/>
  <c r="AO464" i="3"/>
  <c r="AG464" i="3"/>
  <c r="Y464" i="3"/>
  <c r="Q464" i="3"/>
  <c r="BH464" i="3"/>
  <c r="BD464" i="3"/>
  <c r="AZ464" i="3"/>
  <c r="AV464" i="3"/>
  <c r="AR464" i="3"/>
  <c r="AN464" i="3"/>
  <c r="AJ464" i="3"/>
  <c r="AF464" i="3"/>
  <c r="AB464" i="3"/>
  <c r="X464" i="3"/>
  <c r="T464" i="3"/>
  <c r="BM466" i="3"/>
  <c r="BJ466" i="3"/>
  <c r="BH473" i="3"/>
  <c r="AZ473" i="3"/>
  <c r="AR473" i="3"/>
  <c r="AJ473" i="3"/>
  <c r="AB473" i="3"/>
  <c r="T473" i="3"/>
  <c r="BF473" i="3"/>
  <c r="AX473" i="3"/>
  <c r="AP473" i="3"/>
  <c r="AH473" i="3"/>
  <c r="Z473" i="3"/>
  <c r="R473" i="3"/>
  <c r="BI473" i="3"/>
  <c r="BE473" i="3"/>
  <c r="BA473" i="3"/>
  <c r="AW473" i="3"/>
  <c r="AS473" i="3"/>
  <c r="AO473" i="3"/>
  <c r="AK473" i="3"/>
  <c r="AG473" i="3"/>
  <c r="AC473" i="3"/>
  <c r="BK473" i="3" s="1"/>
  <c r="Y473" i="3"/>
  <c r="U473" i="3"/>
  <c r="Q473" i="3"/>
  <c r="BE480" i="3"/>
  <c r="AW480" i="3"/>
  <c r="AO480" i="3"/>
  <c r="AG480" i="3"/>
  <c r="Y480" i="3"/>
  <c r="Q480" i="3"/>
  <c r="BG480" i="3"/>
  <c r="AY480" i="3"/>
  <c r="AQ480" i="3"/>
  <c r="AI480" i="3"/>
  <c r="AA480" i="3"/>
  <c r="S480" i="3"/>
  <c r="BK480" i="3" s="1"/>
  <c r="BH480" i="3"/>
  <c r="BD480" i="3"/>
  <c r="AZ480" i="3"/>
  <c r="AV480" i="3"/>
  <c r="AR480" i="3"/>
  <c r="AN480" i="3"/>
  <c r="AJ480" i="3"/>
  <c r="AF480" i="3"/>
  <c r="AB480" i="3"/>
  <c r="X480" i="3"/>
  <c r="T480" i="3"/>
  <c r="BH489" i="3"/>
  <c r="AZ489" i="3"/>
  <c r="AR489" i="3"/>
  <c r="AJ489" i="3"/>
  <c r="AB489" i="3"/>
  <c r="T489" i="3"/>
  <c r="BF489" i="3"/>
  <c r="AX489" i="3"/>
  <c r="AP489" i="3"/>
  <c r="AH489" i="3"/>
  <c r="Z489" i="3"/>
  <c r="R489" i="3"/>
  <c r="BI489" i="3"/>
  <c r="BE489" i="3"/>
  <c r="BA489" i="3"/>
  <c r="AW489" i="3"/>
  <c r="AS489" i="3"/>
  <c r="AO489" i="3"/>
  <c r="AK489" i="3"/>
  <c r="AG489" i="3"/>
  <c r="AC489" i="3"/>
  <c r="BK489" i="3" s="1"/>
  <c r="Y489" i="3"/>
  <c r="U489" i="3"/>
  <c r="Q489" i="3"/>
  <c r="BE496" i="3"/>
  <c r="AW496" i="3"/>
  <c r="AO496" i="3"/>
  <c r="AG496" i="3"/>
  <c r="Y496" i="3"/>
  <c r="Q496" i="3"/>
  <c r="BG496" i="3"/>
  <c r="AY496" i="3"/>
  <c r="AQ496" i="3"/>
  <c r="AI496" i="3"/>
  <c r="AA496" i="3"/>
  <c r="S496" i="3"/>
  <c r="BH496" i="3"/>
  <c r="BD496" i="3"/>
  <c r="AZ496" i="3"/>
  <c r="AV496" i="3"/>
  <c r="AR496" i="3"/>
  <c r="AN496" i="3"/>
  <c r="AJ496" i="3"/>
  <c r="AF496" i="3"/>
  <c r="AB496" i="3"/>
  <c r="X496" i="3"/>
  <c r="T496" i="3"/>
  <c r="BF505" i="3"/>
  <c r="BB505" i="3"/>
  <c r="AX505" i="3"/>
  <c r="AT505" i="3"/>
  <c r="AP505" i="3"/>
  <c r="AL505" i="3"/>
  <c r="AH505" i="3"/>
  <c r="AD505" i="3"/>
  <c r="Z505" i="3"/>
  <c r="V505" i="3"/>
  <c r="R505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BM516" i="3"/>
  <c r="BK516" i="3"/>
  <c r="BN520" i="3"/>
  <c r="BI532" i="3"/>
  <c r="BE532" i="3"/>
  <c r="BA532" i="3"/>
  <c r="AW532" i="3"/>
  <c r="AS532" i="3"/>
  <c r="AO532" i="3"/>
  <c r="AK532" i="3"/>
  <c r="AG532" i="3"/>
  <c r="AC532" i="3"/>
  <c r="Y532" i="3"/>
  <c r="U532" i="3"/>
  <c r="Q532" i="3"/>
  <c r="M532" i="3"/>
  <c r="BF532" i="3"/>
  <c r="BB532" i="3"/>
  <c r="AX532" i="3"/>
  <c r="AT532" i="3"/>
  <c r="AP532" i="3"/>
  <c r="AL532" i="3"/>
  <c r="AH532" i="3"/>
  <c r="AD532" i="3"/>
  <c r="Z532" i="3"/>
  <c r="V532" i="3"/>
  <c r="R532" i="3"/>
  <c r="N532" i="3"/>
  <c r="BG532" i="3"/>
  <c r="BC532" i="3"/>
  <c r="AY532" i="3"/>
  <c r="AU532" i="3"/>
  <c r="AQ532" i="3"/>
  <c r="AM532" i="3"/>
  <c r="AI532" i="3"/>
  <c r="AE532" i="3"/>
  <c r="AA532" i="3"/>
  <c r="W532" i="3"/>
  <c r="S532" i="3"/>
  <c r="O532" i="3"/>
  <c r="BH532" i="3"/>
  <c r="BD532" i="3"/>
  <c r="AZ532" i="3"/>
  <c r="AV532" i="3"/>
  <c r="AR532" i="3"/>
  <c r="AN532" i="3"/>
  <c r="AJ532" i="3"/>
  <c r="AF532" i="3"/>
  <c r="AB532" i="3"/>
  <c r="X532" i="3"/>
  <c r="T532" i="3"/>
  <c r="BL352" i="3"/>
  <c r="BJ350" i="3"/>
  <c r="BL348" i="3"/>
  <c r="BJ346" i="3"/>
  <c r="BL346" i="3"/>
  <c r="BL344" i="3"/>
  <c r="BJ342" i="3"/>
  <c r="BL342" i="3"/>
  <c r="BN342" i="3"/>
  <c r="BL340" i="3"/>
  <c r="BJ338" i="3"/>
  <c r="BL338" i="3"/>
  <c r="BN338" i="3"/>
  <c r="BJ336" i="3"/>
  <c r="BL336" i="3"/>
  <c r="BN336" i="3"/>
  <c r="BJ334" i="3"/>
  <c r="BL334" i="3"/>
  <c r="BN334" i="3"/>
  <c r="BJ332" i="3"/>
  <c r="BL332" i="3"/>
  <c r="BN332" i="3"/>
  <c r="BJ330" i="3"/>
  <c r="BL330" i="3"/>
  <c r="BN330" i="3"/>
  <c r="BJ328" i="3"/>
  <c r="BL328" i="3"/>
  <c r="BN328" i="3"/>
  <c r="BJ326" i="3"/>
  <c r="BL326" i="3"/>
  <c r="BN326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BL350" i="3" l="1"/>
  <c r="BN350" i="3"/>
  <c r="BL517" i="3"/>
  <c r="BN425" i="3"/>
  <c r="BK451" i="3"/>
  <c r="BN516" i="3"/>
  <c r="BJ411" i="3"/>
  <c r="BN346" i="3"/>
  <c r="BJ377" i="3"/>
  <c r="BM350" i="3"/>
  <c r="BK435" i="3"/>
  <c r="N340" i="3"/>
  <c r="BJ340" i="3" s="1"/>
  <c r="BK419" i="3"/>
  <c r="BJ413" i="3"/>
  <c r="BN433" i="3"/>
  <c r="BJ352" i="3"/>
  <c r="M356" i="3"/>
  <c r="BN467" i="3"/>
  <c r="BJ467" i="3"/>
  <c r="L177" i="3"/>
  <c r="L176" i="3"/>
  <c r="L175" i="3"/>
  <c r="L174" i="3"/>
  <c r="L173" i="3"/>
  <c r="P173" i="3" s="1"/>
  <c r="K173" i="3"/>
  <c r="BK544" i="3"/>
  <c r="BL505" i="3"/>
  <c r="BL448" i="3"/>
  <c r="BJ428" i="3"/>
  <c r="BL456" i="3"/>
  <c r="BN449" i="3"/>
  <c r="BN427" i="3"/>
  <c r="BK469" i="3"/>
  <c r="BJ348" i="3"/>
  <c r="BN348" i="3"/>
  <c r="BJ543" i="3"/>
  <c r="BM543" i="3"/>
  <c r="BL543" i="3"/>
  <c r="BJ515" i="3"/>
  <c r="BM515" i="3"/>
  <c r="BL515" i="3"/>
  <c r="BL487" i="3"/>
  <c r="BJ487" i="3"/>
  <c r="BM442" i="3"/>
  <c r="BJ442" i="3"/>
  <c r="BJ444" i="3"/>
  <c r="BM444" i="3"/>
  <c r="BL444" i="3"/>
  <c r="BL372" i="3"/>
  <c r="BJ372" i="3"/>
  <c r="BJ510" i="3"/>
  <c r="BM510" i="3"/>
  <c r="BL510" i="3"/>
  <c r="BJ478" i="3"/>
  <c r="BM478" i="3"/>
  <c r="BL478" i="3"/>
  <c r="BM512" i="3"/>
  <c r="BJ481" i="3"/>
  <c r="BL453" i="3"/>
  <c r="BJ453" i="3"/>
  <c r="BM385" i="3"/>
  <c r="BK518" i="3"/>
  <c r="K258" i="3"/>
  <c r="L178" i="3"/>
  <c r="BJ542" i="3"/>
  <c r="BM542" i="3"/>
  <c r="BL542" i="3"/>
  <c r="BM487" i="3"/>
  <c r="BL442" i="3"/>
  <c r="BL481" i="3"/>
  <c r="BM372" i="3"/>
  <c r="BL356" i="3"/>
  <c r="BL512" i="3"/>
  <c r="BJ512" i="3"/>
  <c r="BM481" i="3"/>
  <c r="BM453" i="3"/>
  <c r="BL385" i="3"/>
  <c r="BJ385" i="3"/>
  <c r="BJ483" i="3"/>
  <c r="BM483" i="3"/>
  <c r="BL483" i="3"/>
  <c r="BJ344" i="3"/>
  <c r="BN344" i="3"/>
  <c r="BL489" i="3"/>
  <c r="BM489" i="3"/>
  <c r="BL480" i="3"/>
  <c r="BJ464" i="3"/>
  <c r="BL464" i="3"/>
  <c r="BJ436" i="3"/>
  <c r="BL428" i="3"/>
  <c r="BJ394" i="3"/>
  <c r="BL378" i="3"/>
  <c r="BL368" i="3"/>
  <c r="BJ366" i="3"/>
  <c r="BM449" i="3"/>
  <c r="BL382" i="3"/>
  <c r="BK346" i="3"/>
  <c r="BN370" i="3"/>
  <c r="BJ518" i="3"/>
  <c r="K306" i="3"/>
  <c r="L305" i="3"/>
  <c r="K305" i="3"/>
  <c r="AZ305" i="3" s="1"/>
  <c r="L304" i="3"/>
  <c r="K304" i="3"/>
  <c r="L303" i="3"/>
  <c r="K303" i="3"/>
  <c r="AY303" i="3" s="1"/>
  <c r="L302" i="3"/>
  <c r="K302" i="3"/>
  <c r="L301" i="3"/>
  <c r="K301" i="3"/>
  <c r="AO301" i="3" s="1"/>
  <c r="L300" i="3"/>
  <c r="K300" i="3"/>
  <c r="L299" i="3"/>
  <c r="K299" i="3"/>
  <c r="AW299" i="3" s="1"/>
  <c r="L298" i="3"/>
  <c r="K298" i="3"/>
  <c r="L297" i="3"/>
  <c r="K297" i="3"/>
  <c r="AU297" i="3" s="1"/>
  <c r="L296" i="3"/>
  <c r="K296" i="3"/>
  <c r="L295" i="3"/>
  <c r="K295" i="3"/>
  <c r="AT295" i="3" s="1"/>
  <c r="L294" i="3"/>
  <c r="K294" i="3"/>
  <c r="L293" i="3"/>
  <c r="K293" i="3"/>
  <c r="AU293" i="3" s="1"/>
  <c r="L292" i="3"/>
  <c r="K292" i="3"/>
  <c r="L291" i="3"/>
  <c r="K291" i="3"/>
  <c r="AG291" i="3" s="1"/>
  <c r="L290" i="3"/>
  <c r="K290" i="3"/>
  <c r="L289" i="3"/>
  <c r="K289" i="3"/>
  <c r="AN289" i="3" s="1"/>
  <c r="L288" i="3"/>
  <c r="K288" i="3"/>
  <c r="L287" i="3"/>
  <c r="K287" i="3"/>
  <c r="AL287" i="3" s="1"/>
  <c r="L286" i="3"/>
  <c r="K286" i="3"/>
  <c r="L285" i="3"/>
  <c r="K285" i="3"/>
  <c r="AH285" i="3" s="1"/>
  <c r="L284" i="3"/>
  <c r="K284" i="3"/>
  <c r="L283" i="3"/>
  <c r="K283" i="3"/>
  <c r="AP283" i="3" s="1"/>
  <c r="L282" i="3"/>
  <c r="K282" i="3"/>
  <c r="L281" i="3"/>
  <c r="K281" i="3"/>
  <c r="M281" i="3" s="1"/>
  <c r="L280" i="3"/>
  <c r="K280" i="3"/>
  <c r="L279" i="3"/>
  <c r="K279" i="3"/>
  <c r="AU279" i="3" s="1"/>
  <c r="L278" i="3"/>
  <c r="K278" i="3"/>
  <c r="L277" i="3"/>
  <c r="K277" i="3"/>
  <c r="P277" i="3" s="1"/>
  <c r="L276" i="3"/>
  <c r="K276" i="3"/>
  <c r="L275" i="3"/>
  <c r="K275" i="3"/>
  <c r="AX275" i="3" s="1"/>
  <c r="L274" i="3"/>
  <c r="K274" i="3"/>
  <c r="L273" i="3"/>
  <c r="K273" i="3"/>
  <c r="R273" i="3" s="1"/>
  <c r="L272" i="3"/>
  <c r="K272" i="3"/>
  <c r="L271" i="3"/>
  <c r="K271" i="3"/>
  <c r="AZ271" i="3" s="1"/>
  <c r="L270" i="3"/>
  <c r="K270" i="3"/>
  <c r="L269" i="3"/>
  <c r="K269" i="3"/>
  <c r="BH269" i="3" s="1"/>
  <c r="L268" i="3"/>
  <c r="K268" i="3"/>
  <c r="L267" i="3"/>
  <c r="K267" i="3"/>
  <c r="BI267" i="3" s="1"/>
  <c r="L266" i="3"/>
  <c r="K266" i="3"/>
  <c r="L265" i="3"/>
  <c r="K265" i="3"/>
  <c r="AE265" i="3" s="1"/>
  <c r="L264" i="3"/>
  <c r="K264" i="3"/>
  <c r="L263" i="3"/>
  <c r="K263" i="3"/>
  <c r="AG263" i="3" s="1"/>
  <c r="L262" i="3"/>
  <c r="K262" i="3"/>
  <c r="L261" i="3"/>
  <c r="K261" i="3"/>
  <c r="AI261" i="3" s="1"/>
  <c r="L260" i="3"/>
  <c r="K260" i="3"/>
  <c r="L259" i="3"/>
  <c r="K259" i="3"/>
  <c r="AK259" i="3" s="1"/>
  <c r="K179" i="3"/>
  <c r="K176" i="3"/>
  <c r="K175" i="3"/>
  <c r="K174" i="3"/>
  <c r="AG174" i="3" s="1"/>
  <c r="BM505" i="3"/>
  <c r="BL496" i="3"/>
  <c r="BJ473" i="3"/>
  <c r="BM473" i="3"/>
  <c r="BM464" i="3"/>
  <c r="BL457" i="3"/>
  <c r="BM457" i="3"/>
  <c r="BM436" i="3"/>
  <c r="BM428" i="3"/>
  <c r="BL386" i="3"/>
  <c r="BM378" i="3"/>
  <c r="BJ378" i="3"/>
  <c r="BN366" i="3"/>
  <c r="BJ488" i="3"/>
  <c r="BJ504" i="3"/>
  <c r="BJ427" i="3"/>
  <c r="BL377" i="3"/>
  <c r="BL527" i="3"/>
  <c r="BJ354" i="3"/>
  <c r="BK370" i="3"/>
  <c r="L321" i="3"/>
  <c r="L320" i="3"/>
  <c r="L319" i="3"/>
  <c r="K323" i="3"/>
  <c r="K322" i="3"/>
  <c r="K321" i="3"/>
  <c r="K320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178" i="3"/>
  <c r="N173" i="3"/>
  <c r="V173" i="3"/>
  <c r="AD173" i="3"/>
  <c r="AL173" i="3"/>
  <c r="AT173" i="3"/>
  <c r="BB173" i="3"/>
  <c r="M173" i="3"/>
  <c r="U173" i="3"/>
  <c r="AC173" i="3"/>
  <c r="AK173" i="3"/>
  <c r="AS173" i="3"/>
  <c r="BA173" i="3"/>
  <c r="BI173" i="3"/>
  <c r="V306" i="3"/>
  <c r="BD304" i="3"/>
  <c r="X302" i="3"/>
  <c r="BF300" i="3"/>
  <c r="Z300" i="3"/>
  <c r="AP299" i="3"/>
  <c r="BG298" i="3"/>
  <c r="AA298" i="3"/>
  <c r="BH296" i="3"/>
  <c r="AB296" i="3"/>
  <c r="AD294" i="3"/>
  <c r="AF292" i="3"/>
  <c r="AW291" i="3"/>
  <c r="AX290" i="3"/>
  <c r="AH290" i="3"/>
  <c r="R290" i="3"/>
  <c r="S289" i="3"/>
  <c r="BA288" i="3"/>
  <c r="AK288" i="3"/>
  <c r="U288" i="3"/>
  <c r="BB287" i="3"/>
  <c r="BC286" i="3"/>
  <c r="AM286" i="3"/>
  <c r="W286" i="3"/>
  <c r="Y285" i="3"/>
  <c r="BF284" i="3"/>
  <c r="AP284" i="3"/>
  <c r="Z284" i="3"/>
  <c r="BF283" i="3"/>
  <c r="BG282" i="3"/>
  <c r="AQ282" i="3"/>
  <c r="AA282" i="3"/>
  <c r="AC281" i="3"/>
  <c r="AT280" i="3"/>
  <c r="AD280" i="3"/>
  <c r="N280" i="3"/>
  <c r="AV278" i="3"/>
  <c r="AF278" i="3"/>
  <c r="P278" i="3"/>
  <c r="AF277" i="3"/>
  <c r="AW276" i="3"/>
  <c r="AG276" i="3"/>
  <c r="Q276" i="3"/>
  <c r="AX274" i="3"/>
  <c r="AH274" i="3"/>
  <c r="R274" i="3"/>
  <c r="AH273" i="3"/>
  <c r="AY272" i="3"/>
  <c r="AI272" i="3"/>
  <c r="S272" i="3"/>
  <c r="BA270" i="3"/>
  <c r="AQ270" i="3"/>
  <c r="AI270" i="3"/>
  <c r="AA270" i="3"/>
  <c r="S270" i="3"/>
  <c r="AJ269" i="3"/>
  <c r="BH268" i="3"/>
  <c r="AZ268" i="3"/>
  <c r="AR268" i="3"/>
  <c r="AJ268" i="3"/>
  <c r="AB268" i="3"/>
  <c r="T268" i="3"/>
  <c r="AK267" i="3"/>
  <c r="BB266" i="3"/>
  <c r="AT266" i="3"/>
  <c r="AL266" i="3"/>
  <c r="AD266" i="3"/>
  <c r="V266" i="3"/>
  <c r="N266" i="3"/>
  <c r="AM265" i="3"/>
  <c r="BD264" i="3"/>
  <c r="AV264" i="3"/>
  <c r="AN264" i="3"/>
  <c r="AF264" i="3"/>
  <c r="X264" i="3"/>
  <c r="P264" i="3"/>
  <c r="AO263" i="3"/>
  <c r="BF262" i="3"/>
  <c r="AX262" i="3"/>
  <c r="AP262" i="3"/>
  <c r="AH262" i="3"/>
  <c r="Z262" i="3"/>
  <c r="R262" i="3"/>
  <c r="AQ261" i="3"/>
  <c r="BH260" i="3"/>
  <c r="AZ260" i="3"/>
  <c r="AR260" i="3"/>
  <c r="AJ260" i="3"/>
  <c r="AB260" i="3"/>
  <c r="T260" i="3"/>
  <c r="AS259" i="3"/>
  <c r="M259" i="3"/>
  <c r="L323" i="3"/>
  <c r="L322" i="3"/>
  <c r="L258" i="3"/>
  <c r="L256" i="3"/>
  <c r="K256" i="3"/>
  <c r="L254" i="3"/>
  <c r="K254" i="3"/>
  <c r="L252" i="3"/>
  <c r="K252" i="3"/>
  <c r="L250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N179" i="3" s="1"/>
  <c r="AA179" i="3"/>
  <c r="K177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BI306" i="3"/>
  <c r="BA306" i="3"/>
  <c r="AS306" i="3"/>
  <c r="AK306" i="3"/>
  <c r="AC306" i="3"/>
  <c r="U306" i="3"/>
  <c r="BH305" i="3"/>
  <c r="AB305" i="3"/>
  <c r="BG304" i="3"/>
  <c r="AY304" i="3"/>
  <c r="AQ304" i="3"/>
  <c r="AI304" i="3"/>
  <c r="AA304" i="3"/>
  <c r="S304" i="3"/>
  <c r="BG303" i="3"/>
  <c r="AA303" i="3"/>
  <c r="BG302" i="3"/>
  <c r="AY302" i="3"/>
  <c r="AQ302" i="3"/>
  <c r="AI302" i="3"/>
  <c r="AA302" i="3"/>
  <c r="S302" i="3"/>
  <c r="BF301" i="3"/>
  <c r="Z301" i="3"/>
  <c r="BE300" i="3"/>
  <c r="AW300" i="3"/>
  <c r="AO300" i="3"/>
  <c r="AG300" i="3"/>
  <c r="Y300" i="3"/>
  <c r="Q300" i="3"/>
  <c r="BE299" i="3"/>
  <c r="Y299" i="3"/>
  <c r="BD298" i="3"/>
  <c r="AV298" i="3"/>
  <c r="AN298" i="3"/>
  <c r="AF298" i="3"/>
  <c r="X298" i="3"/>
  <c r="P298" i="3"/>
  <c r="BC297" i="3"/>
  <c r="W297" i="3"/>
  <c r="BC296" i="3"/>
  <c r="AU296" i="3"/>
  <c r="AM296" i="3"/>
  <c r="AE296" i="3"/>
  <c r="W296" i="3"/>
  <c r="O296" i="3"/>
  <c r="BB295" i="3"/>
  <c r="V295" i="3"/>
  <c r="BI294" i="3"/>
  <c r="BA294" i="3"/>
  <c r="AS294" i="3"/>
  <c r="AK294" i="3"/>
  <c r="AC294" i="3"/>
  <c r="U294" i="3"/>
  <c r="AZ293" i="3"/>
  <c r="T293" i="3"/>
  <c r="BG292" i="3"/>
  <c r="AY292" i="3"/>
  <c r="AQ292" i="3"/>
  <c r="AI292" i="3"/>
  <c r="AA292" i="3"/>
  <c r="S292" i="3"/>
  <c r="AX291" i="3"/>
  <c r="R291" i="3"/>
  <c r="BE290" i="3"/>
  <c r="AW290" i="3"/>
  <c r="AO290" i="3"/>
  <c r="AG290" i="3"/>
  <c r="Y290" i="3"/>
  <c r="Q290" i="3"/>
  <c r="AV289" i="3"/>
  <c r="P289" i="3"/>
  <c r="BB288" i="3"/>
  <c r="AT288" i="3"/>
  <c r="AL288" i="3"/>
  <c r="AD288" i="3"/>
  <c r="V288" i="3"/>
  <c r="AS287" i="3"/>
  <c r="BH286" i="3"/>
  <c r="AZ286" i="3"/>
  <c r="AR286" i="3"/>
  <c r="AJ286" i="3"/>
  <c r="AB286" i="3"/>
  <c r="T286" i="3"/>
  <c r="AP285" i="3"/>
  <c r="BE284" i="3"/>
  <c r="AW284" i="3"/>
  <c r="AO284" i="3"/>
  <c r="AG284" i="3"/>
  <c r="Y284" i="3"/>
  <c r="Q284" i="3"/>
  <c r="AO283" i="3"/>
  <c r="BD282" i="3"/>
  <c r="AV282" i="3"/>
  <c r="AN282" i="3"/>
  <c r="AF282" i="3"/>
  <c r="X282" i="3"/>
  <c r="P282" i="3"/>
  <c r="AL281" i="3"/>
  <c r="BI280" i="3"/>
  <c r="BA280" i="3"/>
  <c r="AS280" i="3"/>
  <c r="AK280" i="3"/>
  <c r="AC280" i="3"/>
  <c r="U280" i="3"/>
  <c r="AJ279" i="3"/>
  <c r="BG278" i="3"/>
  <c r="AY278" i="3"/>
  <c r="AQ278" i="3"/>
  <c r="AI278" i="3"/>
  <c r="AA278" i="3"/>
  <c r="S278" i="3"/>
  <c r="AI277" i="3"/>
  <c r="BF276" i="3"/>
  <c r="AX276" i="3"/>
  <c r="AP276" i="3"/>
  <c r="AH276" i="3"/>
  <c r="Z276" i="3"/>
  <c r="R276" i="3"/>
  <c r="AQ275" i="3"/>
  <c r="AA275" i="3"/>
  <c r="BG274" i="3"/>
  <c r="BC274" i="3"/>
  <c r="AY274" i="3"/>
  <c r="AU274" i="3"/>
  <c r="AQ274" i="3"/>
  <c r="AM274" i="3"/>
  <c r="AI274" i="3"/>
  <c r="AE274" i="3"/>
  <c r="AA274" i="3"/>
  <c r="W274" i="3"/>
  <c r="S274" i="3"/>
  <c r="O274" i="3"/>
  <c r="BG273" i="3"/>
  <c r="AQ273" i="3"/>
  <c r="AA273" i="3"/>
  <c r="BF272" i="3"/>
  <c r="BB272" i="3"/>
  <c r="AX272" i="3"/>
  <c r="AT272" i="3"/>
  <c r="AP272" i="3"/>
  <c r="AL272" i="3"/>
  <c r="AH272" i="3"/>
  <c r="AD272" i="3"/>
  <c r="Z272" i="3"/>
  <c r="V272" i="3"/>
  <c r="R272" i="3"/>
  <c r="BE271" i="3"/>
  <c r="AO271" i="3"/>
  <c r="Y271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C269" i="3"/>
  <c r="AM269" i="3"/>
  <c r="W269" i="3"/>
  <c r="BG268" i="3"/>
  <c r="BC268" i="3"/>
  <c r="AY268" i="3"/>
  <c r="AU268" i="3"/>
  <c r="AQ268" i="3"/>
  <c r="AM268" i="3"/>
  <c r="AI268" i="3"/>
  <c r="AE268" i="3"/>
  <c r="AA268" i="3"/>
  <c r="W268" i="3"/>
  <c r="S268" i="3"/>
  <c r="O268" i="3"/>
  <c r="BB267" i="3"/>
  <c r="AL267" i="3"/>
  <c r="V267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AZ265" i="3"/>
  <c r="AJ265" i="3"/>
  <c r="T265" i="3"/>
  <c r="BG264" i="3"/>
  <c r="BC264" i="3"/>
  <c r="AY264" i="3"/>
  <c r="AU264" i="3"/>
  <c r="AQ264" i="3"/>
  <c r="AM264" i="3"/>
  <c r="AI264" i="3"/>
  <c r="AE264" i="3"/>
  <c r="AA264" i="3"/>
  <c r="W264" i="3"/>
  <c r="S264" i="3"/>
  <c r="O264" i="3"/>
  <c r="AX263" i="3"/>
  <c r="AH263" i="3"/>
  <c r="R263" i="3"/>
  <c r="BI262" i="3"/>
  <c r="BE262" i="3"/>
  <c r="BA262" i="3"/>
  <c r="AW262" i="3"/>
  <c r="AS262" i="3"/>
  <c r="AO262" i="3"/>
  <c r="AK262" i="3"/>
  <c r="AG262" i="3"/>
  <c r="AC262" i="3"/>
  <c r="Y262" i="3"/>
  <c r="U262" i="3"/>
  <c r="Q262" i="3"/>
  <c r="AV261" i="3"/>
  <c r="AF261" i="3"/>
  <c r="P261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AT259" i="3"/>
  <c r="AD259" i="3"/>
  <c r="BL532" i="3"/>
  <c r="BN532" i="3"/>
  <c r="BK532" i="3"/>
  <c r="BL545" i="3"/>
  <c r="BJ545" i="3"/>
  <c r="BN545" i="3"/>
  <c r="BK545" i="3"/>
  <c r="BJ544" i="3"/>
  <c r="BM544" i="3"/>
  <c r="BL544" i="3"/>
  <c r="BN543" i="3"/>
  <c r="BK543" i="3"/>
  <c r="BJ541" i="3"/>
  <c r="BN541" i="3"/>
  <c r="BK541" i="3"/>
  <c r="BM540" i="3"/>
  <c r="BL540" i="3"/>
  <c r="BJ531" i="3"/>
  <c r="BN531" i="3"/>
  <c r="BK531" i="3"/>
  <c r="BM530" i="3"/>
  <c r="BL530" i="3"/>
  <c r="BK529" i="3"/>
  <c r="BJ529" i="3"/>
  <c r="BM528" i="3"/>
  <c r="BL528" i="3"/>
  <c r="BM496" i="3"/>
  <c r="BJ496" i="3"/>
  <c r="BJ489" i="3"/>
  <c r="BM448" i="3"/>
  <c r="BK448" i="3"/>
  <c r="BL436" i="3"/>
  <c r="BM394" i="3"/>
  <c r="BM386" i="3"/>
  <c r="BJ386" i="3"/>
  <c r="BM366" i="3"/>
  <c r="BN515" i="3"/>
  <c r="BK515" i="3"/>
  <c r="BM513" i="3"/>
  <c r="BL513" i="3"/>
  <c r="BM511" i="3"/>
  <c r="BN511" i="3"/>
  <c r="BK511" i="3"/>
  <c r="BM509" i="3"/>
  <c r="BL509" i="3"/>
  <c r="BK500" i="3"/>
  <c r="BN500" i="3"/>
  <c r="BL500" i="3"/>
  <c r="BL493" i="3"/>
  <c r="BJ493" i="3"/>
  <c r="BM484" i="3"/>
  <c r="BK484" i="3"/>
  <c r="BN484" i="3"/>
  <c r="BM477" i="3"/>
  <c r="BL477" i="3"/>
  <c r="BK471" i="3"/>
  <c r="BN471" i="3"/>
  <c r="BL470" i="3"/>
  <c r="BK468" i="3"/>
  <c r="BK461" i="3"/>
  <c r="BM461" i="3"/>
  <c r="BN461" i="3"/>
  <c r="BL461" i="3"/>
  <c r="BN455" i="3"/>
  <c r="BL455" i="3"/>
  <c r="BM454" i="3"/>
  <c r="BJ454" i="3"/>
  <c r="BL452" i="3"/>
  <c r="BK452" i="3"/>
  <c r="BN452" i="3"/>
  <c r="BL445" i="3"/>
  <c r="BM445" i="3"/>
  <c r="BN445" i="3"/>
  <c r="BK439" i="3"/>
  <c r="BM439" i="3"/>
  <c r="BM431" i="3"/>
  <c r="BJ431" i="3"/>
  <c r="BN431" i="3"/>
  <c r="BM417" i="3"/>
  <c r="BL417" i="3"/>
  <c r="BK417" i="3"/>
  <c r="BN417" i="3"/>
  <c r="BM415" i="3"/>
  <c r="BK409" i="3"/>
  <c r="BN409" i="3"/>
  <c r="BL405" i="3"/>
  <c r="BJ401" i="3"/>
  <c r="BK401" i="3"/>
  <c r="BN401" i="3"/>
  <c r="BL397" i="3"/>
  <c r="BN392" i="3"/>
  <c r="BK392" i="3"/>
  <c r="BL392" i="3"/>
  <c r="BJ392" i="3"/>
  <c r="BL389" i="3"/>
  <c r="BM389" i="3"/>
  <c r="BN384" i="3"/>
  <c r="BK384" i="3"/>
  <c r="BM381" i="3"/>
  <c r="BN376" i="3"/>
  <c r="BK376" i="3"/>
  <c r="BK373" i="3"/>
  <c r="BN373" i="3"/>
  <c r="BM373" i="3"/>
  <c r="BM371" i="3"/>
  <c r="BK371" i="3"/>
  <c r="BN371" i="3"/>
  <c r="BJ364" i="3"/>
  <c r="BM364" i="3"/>
  <c r="BL364" i="3"/>
  <c r="BL506" i="3"/>
  <c r="BJ506" i="3"/>
  <c r="BK498" i="3"/>
  <c r="BN498" i="3"/>
  <c r="BL498" i="3"/>
  <c r="BM490" i="3"/>
  <c r="BL490" i="3"/>
  <c r="BJ482" i="3"/>
  <c r="BK482" i="3"/>
  <c r="BN482" i="3"/>
  <c r="BM474" i="3"/>
  <c r="BL474" i="3"/>
  <c r="BN503" i="3"/>
  <c r="BK503" i="3"/>
  <c r="BL503" i="3"/>
  <c r="BL495" i="3"/>
  <c r="BJ495" i="3"/>
  <c r="BN487" i="3"/>
  <c r="BK487" i="3"/>
  <c r="BL479" i="3"/>
  <c r="BJ479" i="3"/>
  <c r="BL440" i="3"/>
  <c r="BK440" i="3"/>
  <c r="BN440" i="3"/>
  <c r="BN416" i="3"/>
  <c r="BJ416" i="3"/>
  <c r="BM416" i="3"/>
  <c r="BL416" i="3"/>
  <c r="BN408" i="3"/>
  <c r="BK408" i="3"/>
  <c r="BJ408" i="3"/>
  <c r="BL400" i="3"/>
  <c r="BM400" i="3"/>
  <c r="BJ437" i="3"/>
  <c r="BK437" i="3"/>
  <c r="BN429" i="3"/>
  <c r="BM429" i="3"/>
  <c r="BL429" i="3"/>
  <c r="BK442" i="3"/>
  <c r="BN442" i="3"/>
  <c r="BJ434" i="3"/>
  <c r="BL434" i="3"/>
  <c r="BM426" i="3"/>
  <c r="BK426" i="3"/>
  <c r="BN426" i="3"/>
  <c r="BJ418" i="3"/>
  <c r="BL418" i="3"/>
  <c r="BK410" i="3"/>
  <c r="BN410" i="3"/>
  <c r="BJ410" i="3"/>
  <c r="BJ402" i="3"/>
  <c r="BM402" i="3"/>
  <c r="BL402" i="3"/>
  <c r="BJ497" i="3"/>
  <c r="BN465" i="3"/>
  <c r="BL465" i="3"/>
  <c r="BN464" i="3"/>
  <c r="BM398" i="3"/>
  <c r="BM382" i="3"/>
  <c r="BK505" i="3"/>
  <c r="BJ514" i="3"/>
  <c r="BK514" i="3"/>
  <c r="BN514" i="3"/>
  <c r="BM504" i="3"/>
  <c r="BN497" i="3"/>
  <c r="BK497" i="3"/>
  <c r="BJ492" i="3"/>
  <c r="BM492" i="3"/>
  <c r="BL492" i="3"/>
  <c r="BN485" i="3"/>
  <c r="BK485" i="3"/>
  <c r="BL485" i="3"/>
  <c r="BL472" i="3"/>
  <c r="BJ472" i="3"/>
  <c r="BJ469" i="3"/>
  <c r="BM469" i="3"/>
  <c r="BN469" i="3"/>
  <c r="BL469" i="3"/>
  <c r="BN463" i="3"/>
  <c r="BL463" i="3"/>
  <c r="BK449" i="3"/>
  <c r="BL449" i="3"/>
  <c r="BJ449" i="3"/>
  <c r="BJ447" i="3"/>
  <c r="BN447" i="3"/>
  <c r="BL447" i="3"/>
  <c r="BK444" i="3"/>
  <c r="BN444" i="3"/>
  <c r="BK396" i="3"/>
  <c r="BN396" i="3"/>
  <c r="BN388" i="3"/>
  <c r="BK388" i="3"/>
  <c r="BK377" i="3"/>
  <c r="BN377" i="3"/>
  <c r="BK365" i="3"/>
  <c r="BN365" i="3"/>
  <c r="BJ365" i="3"/>
  <c r="BL358" i="3"/>
  <c r="BK510" i="3"/>
  <c r="BN510" i="3"/>
  <c r="BJ494" i="3"/>
  <c r="BM494" i="3"/>
  <c r="BK478" i="3"/>
  <c r="BN478" i="3"/>
  <c r="BJ507" i="3"/>
  <c r="BM507" i="3"/>
  <c r="BJ491" i="3"/>
  <c r="BN491" i="3"/>
  <c r="BK491" i="3"/>
  <c r="BM475" i="3"/>
  <c r="BL475" i="3"/>
  <c r="BK424" i="3"/>
  <c r="BN424" i="3"/>
  <c r="BM424" i="3"/>
  <c r="BL424" i="3"/>
  <c r="BJ424" i="3"/>
  <c r="BJ412" i="3"/>
  <c r="BM412" i="3"/>
  <c r="BL412" i="3"/>
  <c r="BK441" i="3"/>
  <c r="BL441" i="3"/>
  <c r="BM438" i="3"/>
  <c r="BJ438" i="3"/>
  <c r="BL430" i="3"/>
  <c r="BK430" i="3"/>
  <c r="BN430" i="3"/>
  <c r="BK406" i="3"/>
  <c r="BJ406" i="3"/>
  <c r="BM406" i="3"/>
  <c r="BL406" i="3"/>
  <c r="BM354" i="3"/>
  <c r="BN537" i="3"/>
  <c r="BK537" i="3"/>
  <c r="BM536" i="3"/>
  <c r="BL536" i="3"/>
  <c r="BJ535" i="3"/>
  <c r="BN535" i="3"/>
  <c r="BK535" i="3"/>
  <c r="BK488" i="3"/>
  <c r="BN488" i="3"/>
  <c r="BM456" i="3"/>
  <c r="BK394" i="3"/>
  <c r="BM390" i="3"/>
  <c r="BJ382" i="3"/>
  <c r="BJ367" i="3"/>
  <c r="BL361" i="3"/>
  <c r="BL360" i="3"/>
  <c r="BN489" i="3"/>
  <c r="BK328" i="3"/>
  <c r="BM332" i="3"/>
  <c r="BK340" i="3"/>
  <c r="BM344" i="3"/>
  <c r="BK348" i="3"/>
  <c r="BM352" i="3"/>
  <c r="BN354" i="3"/>
  <c r="BJ374" i="3"/>
  <c r="BJ370" i="3"/>
  <c r="BM370" i="3"/>
  <c r="BM360" i="3"/>
  <c r="BL504" i="3"/>
  <c r="BM508" i="3"/>
  <c r="BK508" i="3"/>
  <c r="BN508" i="3"/>
  <c r="BJ508" i="3"/>
  <c r="BJ501" i="3"/>
  <c r="BM501" i="3"/>
  <c r="BM488" i="3"/>
  <c r="BN481" i="3"/>
  <c r="BK481" i="3"/>
  <c r="BM476" i="3"/>
  <c r="BL476" i="3"/>
  <c r="BM462" i="3"/>
  <c r="BJ462" i="3"/>
  <c r="BK453" i="3"/>
  <c r="BN453" i="3"/>
  <c r="BN446" i="3"/>
  <c r="BM446" i="3"/>
  <c r="BM435" i="3"/>
  <c r="BJ435" i="3"/>
  <c r="BK423" i="3"/>
  <c r="BL423" i="3"/>
  <c r="BK398" i="3"/>
  <c r="BL393" i="3"/>
  <c r="BK393" i="3"/>
  <c r="BN393" i="3"/>
  <c r="BK380" i="3"/>
  <c r="BN380" i="3"/>
  <c r="BL367" i="3"/>
  <c r="BK367" i="3"/>
  <c r="BN367" i="3"/>
  <c r="BJ363" i="3"/>
  <c r="BK359" i="3"/>
  <c r="BN359" i="3"/>
  <c r="BJ359" i="3"/>
  <c r="BL502" i="3"/>
  <c r="BJ502" i="3"/>
  <c r="BM486" i="3"/>
  <c r="BK486" i="3"/>
  <c r="BN486" i="3"/>
  <c r="BL499" i="3"/>
  <c r="BJ499" i="3"/>
  <c r="BN483" i="3"/>
  <c r="BK483" i="3"/>
  <c r="BK420" i="3"/>
  <c r="BN420" i="3"/>
  <c r="BM420" i="3"/>
  <c r="BL420" i="3"/>
  <c r="BJ420" i="3"/>
  <c r="BM404" i="3"/>
  <c r="BK433" i="3"/>
  <c r="BJ425" i="3"/>
  <c r="BM425" i="3"/>
  <c r="BL425" i="3"/>
  <c r="BL422" i="3"/>
  <c r="BK422" i="3"/>
  <c r="BN422" i="3"/>
  <c r="BJ414" i="3"/>
  <c r="BM414" i="3"/>
  <c r="BL414" i="3"/>
  <c r="BJ356" i="3"/>
  <c r="BK326" i="3"/>
  <c r="BM330" i="3"/>
  <c r="BK334" i="3"/>
  <c r="BK338" i="3"/>
  <c r="AW325" i="3"/>
  <c r="AG325" i="3"/>
  <c r="Q325" i="3"/>
  <c r="BC325" i="3"/>
  <c r="AU325" i="3"/>
  <c r="AM325" i="3"/>
  <c r="AE325" i="3"/>
  <c r="W325" i="3"/>
  <c r="O325" i="3"/>
  <c r="BA325" i="3"/>
  <c r="AK325" i="3"/>
  <c r="U325" i="3"/>
  <c r="BH325" i="3"/>
  <c r="BD325" i="3"/>
  <c r="AZ325" i="3"/>
  <c r="AV325" i="3"/>
  <c r="AR325" i="3"/>
  <c r="AN325" i="3"/>
  <c r="AJ325" i="3"/>
  <c r="AF325" i="3"/>
  <c r="AB325" i="3"/>
  <c r="X325" i="3"/>
  <c r="T325" i="3"/>
  <c r="P325" i="3"/>
  <c r="BD329" i="3"/>
  <c r="AN329" i="3"/>
  <c r="AB329" i="3"/>
  <c r="BF329" i="3"/>
  <c r="AX329" i="3"/>
  <c r="AP329" i="3"/>
  <c r="AH329" i="3"/>
  <c r="Z329" i="3"/>
  <c r="R329" i="3"/>
  <c r="BH329" i="3"/>
  <c r="AR329" i="3"/>
  <c r="X329" i="3"/>
  <c r="BI329" i="3"/>
  <c r="BE329" i="3"/>
  <c r="BA329" i="3"/>
  <c r="AW329" i="3"/>
  <c r="AS329" i="3"/>
  <c r="AO329" i="3"/>
  <c r="AK329" i="3"/>
  <c r="AG329" i="3"/>
  <c r="AC329" i="3"/>
  <c r="Y329" i="3"/>
  <c r="U329" i="3"/>
  <c r="Q329" i="3"/>
  <c r="M329" i="3"/>
  <c r="AT333" i="3"/>
  <c r="AD333" i="3"/>
  <c r="N333" i="3"/>
  <c r="BD333" i="3"/>
  <c r="AV333" i="3"/>
  <c r="AN333" i="3"/>
  <c r="AF333" i="3"/>
  <c r="X333" i="3"/>
  <c r="P333" i="3"/>
  <c r="AX333" i="3"/>
  <c r="AH333" i="3"/>
  <c r="R333" i="3"/>
  <c r="BG333" i="3"/>
  <c r="BC333" i="3"/>
  <c r="AY333" i="3"/>
  <c r="AU333" i="3"/>
  <c r="AQ333" i="3"/>
  <c r="AM333" i="3"/>
  <c r="AI333" i="3"/>
  <c r="AE333" i="3"/>
  <c r="AA333" i="3"/>
  <c r="W333" i="3"/>
  <c r="S333" i="3"/>
  <c r="O333" i="3"/>
  <c r="BD337" i="3"/>
  <c r="AN337" i="3"/>
  <c r="X337" i="3"/>
  <c r="BB337" i="3"/>
  <c r="AT337" i="3"/>
  <c r="AL337" i="3"/>
  <c r="AD337" i="3"/>
  <c r="V337" i="3"/>
  <c r="N337" i="3"/>
  <c r="AZ337" i="3"/>
  <c r="AJ337" i="3"/>
  <c r="T337" i="3"/>
  <c r="BI337" i="3"/>
  <c r="BE337" i="3"/>
  <c r="BA337" i="3"/>
  <c r="AW337" i="3"/>
  <c r="AS337" i="3"/>
  <c r="AO337" i="3"/>
  <c r="AK337" i="3"/>
  <c r="AG337" i="3"/>
  <c r="AC337" i="3"/>
  <c r="Y337" i="3"/>
  <c r="U337" i="3"/>
  <c r="Q337" i="3"/>
  <c r="M337" i="3"/>
  <c r="BC341" i="3"/>
  <c r="AS341" i="3"/>
  <c r="AK341" i="3"/>
  <c r="AC341" i="3"/>
  <c r="U341" i="3"/>
  <c r="O341" i="3"/>
  <c r="BH341" i="3"/>
  <c r="BD341" i="3"/>
  <c r="AZ341" i="3"/>
  <c r="AV341" i="3"/>
  <c r="AR341" i="3"/>
  <c r="AN341" i="3"/>
  <c r="AJ341" i="3"/>
  <c r="AF341" i="3"/>
  <c r="AB341" i="3"/>
  <c r="X341" i="3"/>
  <c r="T341" i="3"/>
  <c r="P341" i="3"/>
  <c r="BI341" i="3"/>
  <c r="BA341" i="3"/>
  <c r="AU341" i="3"/>
  <c r="AM341" i="3"/>
  <c r="AE341" i="3"/>
  <c r="W341" i="3"/>
  <c r="BI345" i="3"/>
  <c r="BA345" i="3"/>
  <c r="AS345" i="3"/>
  <c r="AK345" i="3"/>
  <c r="AC345" i="3"/>
  <c r="U345" i="3"/>
  <c r="O345" i="3"/>
  <c r="BH345" i="3"/>
  <c r="BD345" i="3"/>
  <c r="AZ345" i="3"/>
  <c r="AV345" i="3"/>
  <c r="AR345" i="3"/>
  <c r="AN345" i="3"/>
  <c r="AJ345" i="3"/>
  <c r="AF345" i="3"/>
  <c r="AB345" i="3"/>
  <c r="X345" i="3"/>
  <c r="T345" i="3"/>
  <c r="P345" i="3"/>
  <c r="BG345" i="3"/>
  <c r="AY345" i="3"/>
  <c r="AQ345" i="3"/>
  <c r="AI345" i="3"/>
  <c r="AA345" i="3"/>
  <c r="S345" i="3"/>
  <c r="BC349" i="3"/>
  <c r="AU349" i="3"/>
  <c r="AM349" i="3"/>
  <c r="AE349" i="3"/>
  <c r="W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E349" i="3"/>
  <c r="AW349" i="3"/>
  <c r="AO349" i="3"/>
  <c r="AG349" i="3"/>
  <c r="Y349" i="3"/>
  <c r="BF353" i="3"/>
  <c r="AX353" i="3"/>
  <c r="AL353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H353" i="3"/>
  <c r="AZ353" i="3"/>
  <c r="AT353" i="3"/>
  <c r="AN353" i="3"/>
  <c r="AH353" i="3"/>
  <c r="AD353" i="3"/>
  <c r="Z353" i="3"/>
  <c r="V353" i="3"/>
  <c r="R353" i="3"/>
  <c r="N353" i="3"/>
  <c r="BH357" i="3"/>
  <c r="BD357" i="3"/>
  <c r="AZ357" i="3"/>
  <c r="AV357" i="3"/>
  <c r="AR357" i="3"/>
  <c r="AN357" i="3"/>
  <c r="AJ357" i="3"/>
  <c r="AF357" i="3"/>
  <c r="AB357" i="3"/>
  <c r="X357" i="3"/>
  <c r="T357" i="3"/>
  <c r="P357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27" i="3"/>
  <c r="AS327" i="3"/>
  <c r="AC327" i="3"/>
  <c r="M327" i="3"/>
  <c r="BC327" i="3"/>
  <c r="AU327" i="3"/>
  <c r="AM327" i="3"/>
  <c r="AE327" i="3"/>
  <c r="W327" i="3"/>
  <c r="O327" i="3"/>
  <c r="AW327" i="3"/>
  <c r="AG327" i="3"/>
  <c r="Q327" i="3"/>
  <c r="BF327" i="3"/>
  <c r="BB327" i="3"/>
  <c r="AX327" i="3"/>
  <c r="AT327" i="3"/>
  <c r="AP327" i="3"/>
  <c r="AL327" i="3"/>
  <c r="AH327" i="3"/>
  <c r="AD327" i="3"/>
  <c r="Z327" i="3"/>
  <c r="V327" i="3"/>
  <c r="R327" i="3"/>
  <c r="N327" i="3"/>
  <c r="AY331" i="3"/>
  <c r="AI331" i="3"/>
  <c r="W331" i="3"/>
  <c r="O331" i="3"/>
  <c r="BE331" i="3"/>
  <c r="AW331" i="3"/>
  <c r="AO331" i="3"/>
  <c r="AG331" i="3"/>
  <c r="Y331" i="3"/>
  <c r="Q331" i="3"/>
  <c r="BC331" i="3"/>
  <c r="AM331" i="3"/>
  <c r="BH331" i="3"/>
  <c r="BD331" i="3"/>
  <c r="AZ331" i="3"/>
  <c r="AV331" i="3"/>
  <c r="AR331" i="3"/>
  <c r="AN331" i="3"/>
  <c r="AJ331" i="3"/>
  <c r="AF331" i="3"/>
  <c r="AB331" i="3"/>
  <c r="X331" i="3"/>
  <c r="T331" i="3"/>
  <c r="P331" i="3"/>
  <c r="BE335" i="3"/>
  <c r="AO335" i="3"/>
  <c r="Y335" i="3"/>
  <c r="BG335" i="3"/>
  <c r="AY335" i="3"/>
  <c r="AQ335" i="3"/>
  <c r="AI335" i="3"/>
  <c r="AA335" i="3"/>
  <c r="S335" i="3"/>
  <c r="BI335" i="3"/>
  <c r="AS335" i="3"/>
  <c r="AC335" i="3"/>
  <c r="M335" i="3"/>
  <c r="BF335" i="3"/>
  <c r="BB335" i="3"/>
  <c r="AX335" i="3"/>
  <c r="AT335" i="3"/>
  <c r="AP335" i="3"/>
  <c r="AL335" i="3"/>
  <c r="AH335" i="3"/>
  <c r="AD335" i="3"/>
  <c r="Z335" i="3"/>
  <c r="V335" i="3"/>
  <c r="R335" i="3"/>
  <c r="N335" i="3"/>
  <c r="BF351" i="3"/>
  <c r="AX351" i="3"/>
  <c r="AP351" i="3"/>
  <c r="AH351" i="3"/>
  <c r="Z351" i="3"/>
  <c r="R351" i="3"/>
  <c r="BI351" i="3"/>
  <c r="BE351" i="3"/>
  <c r="BA351" i="3"/>
  <c r="AW351" i="3"/>
  <c r="AS351" i="3"/>
  <c r="AO351" i="3"/>
  <c r="AK351" i="3"/>
  <c r="AG351" i="3"/>
  <c r="AC351" i="3"/>
  <c r="Y351" i="3"/>
  <c r="U351" i="3"/>
  <c r="Q351" i="3"/>
  <c r="M351" i="3"/>
  <c r="BD351" i="3"/>
  <c r="AV351" i="3"/>
  <c r="AN351" i="3"/>
  <c r="AF351" i="3"/>
  <c r="X351" i="3"/>
  <c r="P351" i="3"/>
  <c r="BF339" i="3"/>
  <c r="AX339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D339" i="3"/>
  <c r="AV339" i="3"/>
  <c r="AP339" i="3"/>
  <c r="AL339" i="3"/>
  <c r="AH339" i="3"/>
  <c r="AD339" i="3"/>
  <c r="Z339" i="3"/>
  <c r="V339" i="3"/>
  <c r="R339" i="3"/>
  <c r="N339" i="3"/>
  <c r="BB343" i="3"/>
  <c r="AT343" i="3"/>
  <c r="AL343" i="3"/>
  <c r="AD343" i="3"/>
  <c r="V343" i="3"/>
  <c r="N343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H343" i="3"/>
  <c r="AZ343" i="3"/>
  <c r="AR343" i="3"/>
  <c r="AJ343" i="3"/>
  <c r="AB343" i="3"/>
  <c r="T343" i="3"/>
  <c r="BF347" i="3"/>
  <c r="AX347" i="3"/>
  <c r="AR347" i="3"/>
  <c r="AJ347" i="3"/>
  <c r="AB347" i="3"/>
  <c r="T347" i="3"/>
  <c r="N347" i="3"/>
  <c r="BG347" i="3"/>
  <c r="BC347" i="3"/>
  <c r="AY347" i="3"/>
  <c r="AU347" i="3"/>
  <c r="AQ347" i="3"/>
  <c r="AM347" i="3"/>
  <c r="AI347" i="3"/>
  <c r="AE347" i="3"/>
  <c r="AA347" i="3"/>
  <c r="W347" i="3"/>
  <c r="S347" i="3"/>
  <c r="O347" i="3"/>
  <c r="BH347" i="3"/>
  <c r="AZ347" i="3"/>
  <c r="AP347" i="3"/>
  <c r="AH347" i="3"/>
  <c r="Z347" i="3"/>
  <c r="R347" i="3"/>
  <c r="BF355" i="3"/>
  <c r="BB355" i="3"/>
  <c r="AX355" i="3"/>
  <c r="AT355" i="3"/>
  <c r="AP355" i="3"/>
  <c r="AL355" i="3"/>
  <c r="AH355" i="3"/>
  <c r="AD355" i="3"/>
  <c r="Z355" i="3"/>
  <c r="V355" i="3"/>
  <c r="R355" i="3"/>
  <c r="N355" i="3"/>
  <c r="BG355" i="3"/>
  <c r="BC355" i="3"/>
  <c r="AY355" i="3"/>
  <c r="AU355" i="3"/>
  <c r="AQ355" i="3"/>
  <c r="AM355" i="3"/>
  <c r="AI355" i="3"/>
  <c r="AE355" i="3"/>
  <c r="AA355" i="3"/>
  <c r="W355" i="3"/>
  <c r="S355" i="3"/>
  <c r="O355" i="3"/>
  <c r="BM532" i="3"/>
  <c r="BJ532" i="3"/>
  <c r="BM545" i="3"/>
  <c r="BN544" i="3"/>
  <c r="BK542" i="3"/>
  <c r="BN542" i="3"/>
  <c r="BM541" i="3"/>
  <c r="BL541" i="3"/>
  <c r="BJ540" i="3"/>
  <c r="BN540" i="3"/>
  <c r="BK540" i="3"/>
  <c r="BM531" i="3"/>
  <c r="BL531" i="3"/>
  <c r="BJ530" i="3"/>
  <c r="BN530" i="3"/>
  <c r="BK530" i="3"/>
  <c r="BM529" i="3"/>
  <c r="BL529" i="3"/>
  <c r="BN529" i="3"/>
  <c r="BJ528" i="3"/>
  <c r="BN528" i="3"/>
  <c r="BK528" i="3"/>
  <c r="BM480" i="3"/>
  <c r="BJ480" i="3"/>
  <c r="BL473" i="3"/>
  <c r="BJ457" i="3"/>
  <c r="BJ448" i="3"/>
  <c r="BK436" i="3"/>
  <c r="BN436" i="3"/>
  <c r="BL394" i="3"/>
  <c r="BM368" i="3"/>
  <c r="BJ368" i="3"/>
  <c r="BL366" i="3"/>
  <c r="BJ505" i="3"/>
  <c r="BJ513" i="3"/>
  <c r="BN513" i="3"/>
  <c r="BK513" i="3"/>
  <c r="BL511" i="3"/>
  <c r="BJ511" i="3"/>
  <c r="BJ509" i="3"/>
  <c r="BN509" i="3"/>
  <c r="BK509" i="3"/>
  <c r="BJ500" i="3"/>
  <c r="BM500" i="3"/>
  <c r="BM493" i="3"/>
  <c r="BN493" i="3"/>
  <c r="BK493" i="3"/>
  <c r="BL484" i="3"/>
  <c r="BJ484" i="3"/>
  <c r="BJ477" i="3"/>
  <c r="BN477" i="3"/>
  <c r="BK477" i="3"/>
  <c r="BJ471" i="3"/>
  <c r="BM471" i="3"/>
  <c r="BL471" i="3"/>
  <c r="BM470" i="3"/>
  <c r="BJ470" i="3"/>
  <c r="BN470" i="3"/>
  <c r="BK470" i="3"/>
  <c r="BN468" i="3"/>
  <c r="BJ468" i="3"/>
  <c r="BM468" i="3"/>
  <c r="BL468" i="3"/>
  <c r="BJ461" i="3"/>
  <c r="BM455" i="3"/>
  <c r="BJ455" i="3"/>
  <c r="BK455" i="3"/>
  <c r="BL454" i="3"/>
  <c r="BK454" i="3"/>
  <c r="BN454" i="3"/>
  <c r="BM452" i="3"/>
  <c r="BJ452" i="3"/>
  <c r="BK445" i="3"/>
  <c r="BJ445" i="3"/>
  <c r="BL439" i="3"/>
  <c r="BJ439" i="3"/>
  <c r="BN439" i="3"/>
  <c r="BK431" i="3"/>
  <c r="BL431" i="3"/>
  <c r="BJ417" i="3"/>
  <c r="BL415" i="3"/>
  <c r="BN415" i="3"/>
  <c r="BK415" i="3"/>
  <c r="BJ415" i="3"/>
  <c r="BL409" i="3"/>
  <c r="BJ409" i="3"/>
  <c r="BM409" i="3"/>
  <c r="BM405" i="3"/>
  <c r="BJ405" i="3"/>
  <c r="BK405" i="3"/>
  <c r="BN405" i="3"/>
  <c r="BM401" i="3"/>
  <c r="BL401" i="3"/>
  <c r="BM397" i="3"/>
  <c r="BJ397" i="3"/>
  <c r="BK397" i="3"/>
  <c r="BN397" i="3"/>
  <c r="BM392" i="3"/>
  <c r="BK389" i="3"/>
  <c r="BN389" i="3"/>
  <c r="BJ389" i="3"/>
  <c r="BJ384" i="3"/>
  <c r="BM384" i="3"/>
  <c r="BL384" i="3"/>
  <c r="BL381" i="3"/>
  <c r="BJ381" i="3"/>
  <c r="BK381" i="3"/>
  <c r="BN381" i="3"/>
  <c r="BJ376" i="3"/>
  <c r="BM376" i="3"/>
  <c r="BL376" i="3"/>
  <c r="BL373" i="3"/>
  <c r="BJ373" i="3"/>
  <c r="BL371" i="3"/>
  <c r="BJ371" i="3"/>
  <c r="BN364" i="3"/>
  <c r="BK364" i="3"/>
  <c r="BM506" i="3"/>
  <c r="BK506" i="3"/>
  <c r="BN506" i="3"/>
  <c r="BJ498" i="3"/>
  <c r="BM498" i="3"/>
  <c r="BJ490" i="3"/>
  <c r="BK490" i="3"/>
  <c r="BN490" i="3"/>
  <c r="BM482" i="3"/>
  <c r="BL482" i="3"/>
  <c r="BJ474" i="3"/>
  <c r="BK474" i="3"/>
  <c r="BN474" i="3"/>
  <c r="BJ503" i="3"/>
  <c r="BM503" i="3"/>
  <c r="BM495" i="3"/>
  <c r="BN495" i="3"/>
  <c r="BK495" i="3"/>
  <c r="BM479" i="3"/>
  <c r="BN479" i="3"/>
  <c r="BK479" i="3"/>
  <c r="BM440" i="3"/>
  <c r="BJ440" i="3"/>
  <c r="BK416" i="3"/>
  <c r="BM408" i="3"/>
  <c r="BL408" i="3"/>
  <c r="BN400" i="3"/>
  <c r="BK400" i="3"/>
  <c r="BJ400" i="3"/>
  <c r="BN437" i="3"/>
  <c r="BM437" i="3"/>
  <c r="BL437" i="3"/>
  <c r="BJ429" i="3"/>
  <c r="BK429" i="3"/>
  <c r="BM434" i="3"/>
  <c r="BK434" i="3"/>
  <c r="BN434" i="3"/>
  <c r="BL426" i="3"/>
  <c r="BJ426" i="3"/>
  <c r="BM418" i="3"/>
  <c r="BK418" i="3"/>
  <c r="BN418" i="3"/>
  <c r="BL410" i="3"/>
  <c r="BM410" i="3"/>
  <c r="BK402" i="3"/>
  <c r="BN402" i="3"/>
  <c r="BL497" i="3"/>
  <c r="BK496" i="3"/>
  <c r="BM472" i="3"/>
  <c r="BN448" i="3"/>
  <c r="BK428" i="3"/>
  <c r="BM427" i="3"/>
  <c r="BL390" i="3"/>
  <c r="BN378" i="3"/>
  <c r="BN505" i="3"/>
  <c r="BM514" i="3"/>
  <c r="BL514" i="3"/>
  <c r="BK504" i="3"/>
  <c r="BN504" i="3"/>
  <c r="BM497" i="3"/>
  <c r="BK492" i="3"/>
  <c r="BN492" i="3"/>
  <c r="BJ485" i="3"/>
  <c r="BM485" i="3"/>
  <c r="BM463" i="3"/>
  <c r="BJ463" i="3"/>
  <c r="BK463" i="3"/>
  <c r="BK460" i="3"/>
  <c r="BN460" i="3"/>
  <c r="BM460" i="3"/>
  <c r="BL460" i="3"/>
  <c r="BJ460" i="3"/>
  <c r="BM447" i="3"/>
  <c r="BK447" i="3"/>
  <c r="BK427" i="3"/>
  <c r="BJ396" i="3"/>
  <c r="BM396" i="3"/>
  <c r="BL396" i="3"/>
  <c r="BN390" i="3"/>
  <c r="BK390" i="3"/>
  <c r="BJ390" i="3"/>
  <c r="BJ388" i="3"/>
  <c r="BM388" i="3"/>
  <c r="BL388" i="3"/>
  <c r="BK382" i="3"/>
  <c r="BN382" i="3"/>
  <c r="BM377" i="3"/>
  <c r="BN372" i="3"/>
  <c r="BK372" i="3"/>
  <c r="BM365" i="3"/>
  <c r="BL365" i="3"/>
  <c r="BJ358" i="3"/>
  <c r="BM358" i="3"/>
  <c r="BK358" i="3"/>
  <c r="BN358" i="3"/>
  <c r="BK494" i="3"/>
  <c r="BN494" i="3"/>
  <c r="BL494" i="3"/>
  <c r="BN507" i="3"/>
  <c r="BK507" i="3"/>
  <c r="BL507" i="3"/>
  <c r="BM491" i="3"/>
  <c r="BL491" i="3"/>
  <c r="BJ475" i="3"/>
  <c r="BN475" i="3"/>
  <c r="BK475" i="3"/>
  <c r="BK412" i="3"/>
  <c r="BN412" i="3"/>
  <c r="BM441" i="3"/>
  <c r="BJ441" i="3"/>
  <c r="BN441" i="3"/>
  <c r="BL438" i="3"/>
  <c r="BK438" i="3"/>
  <c r="BN438" i="3"/>
  <c r="BM430" i="3"/>
  <c r="BJ430" i="3"/>
  <c r="BN406" i="3"/>
  <c r="BM336" i="3"/>
  <c r="BL537" i="3"/>
  <c r="BN527" i="3"/>
  <c r="BK527" i="3"/>
  <c r="BJ537" i="3"/>
  <c r="BJ536" i="3"/>
  <c r="BN536" i="3"/>
  <c r="BK536" i="3"/>
  <c r="BM535" i="3"/>
  <c r="BL535" i="3"/>
  <c r="BN473" i="3"/>
  <c r="BN472" i="3"/>
  <c r="BK472" i="3"/>
  <c r="BM465" i="3"/>
  <c r="BJ456" i="3"/>
  <c r="BK456" i="3"/>
  <c r="BN456" i="3"/>
  <c r="BL427" i="3"/>
  <c r="BL398" i="3"/>
  <c r="BJ398" i="3"/>
  <c r="BN394" i="3"/>
  <c r="BK386" i="3"/>
  <c r="BK368" i="3"/>
  <c r="BK366" i="3"/>
  <c r="BM361" i="3"/>
  <c r="BJ361" i="3"/>
  <c r="BK361" i="3"/>
  <c r="BN361" i="3"/>
  <c r="BK336" i="3"/>
  <c r="BM340" i="3"/>
  <c r="BK344" i="3"/>
  <c r="BM348" i="3"/>
  <c r="BN352" i="3"/>
  <c r="BK352" i="3"/>
  <c r="BL35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Q324" i="3"/>
  <c r="Y324" i="3"/>
  <c r="AG324" i="3"/>
  <c r="AO324" i="3"/>
  <c r="AW324" i="3"/>
  <c r="BE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M324" i="3"/>
  <c r="U324" i="3"/>
  <c r="AC324" i="3"/>
  <c r="AK324" i="3"/>
  <c r="AS324" i="3"/>
  <c r="BA324" i="3"/>
  <c r="BI324" i="3"/>
  <c r="BM374" i="3"/>
  <c r="BL370" i="3"/>
  <c r="BK512" i="3"/>
  <c r="BN512" i="3"/>
  <c r="BL508" i="3"/>
  <c r="BN501" i="3"/>
  <c r="BK501" i="3"/>
  <c r="BL501" i="3"/>
  <c r="BL488" i="3"/>
  <c r="BJ476" i="3"/>
  <c r="BK476" i="3"/>
  <c r="BN476" i="3"/>
  <c r="BJ465" i="3"/>
  <c r="BL462" i="3"/>
  <c r="BK462" i="3"/>
  <c r="BN462" i="3"/>
  <c r="BK446" i="3"/>
  <c r="BL446" i="3"/>
  <c r="BJ446" i="3"/>
  <c r="BL435" i="3"/>
  <c r="BN435" i="3"/>
  <c r="BM423" i="3"/>
  <c r="BJ423" i="3"/>
  <c r="BN423" i="3"/>
  <c r="BN398" i="3"/>
  <c r="BJ393" i="3"/>
  <c r="BM393" i="3"/>
  <c r="BK385" i="3"/>
  <c r="BN385" i="3"/>
  <c r="BL380" i="3"/>
  <c r="BJ380" i="3"/>
  <c r="BM380" i="3"/>
  <c r="BK374" i="3"/>
  <c r="BN374" i="3"/>
  <c r="BL374" i="3"/>
  <c r="BM367" i="3"/>
  <c r="BM363" i="3"/>
  <c r="BL363" i="3"/>
  <c r="BK363" i="3"/>
  <c r="BN363" i="3"/>
  <c r="BN360" i="3"/>
  <c r="BK360" i="3"/>
  <c r="BJ360" i="3"/>
  <c r="BL359" i="3"/>
  <c r="BM359" i="3"/>
  <c r="BM502" i="3"/>
  <c r="BK502" i="3"/>
  <c r="BN502" i="3"/>
  <c r="BL486" i="3"/>
  <c r="BJ486" i="3"/>
  <c r="BM499" i="3"/>
  <c r="BN499" i="3"/>
  <c r="BK499" i="3"/>
  <c r="BK432" i="3"/>
  <c r="BN432" i="3"/>
  <c r="BM432" i="3"/>
  <c r="BL432" i="3"/>
  <c r="BJ432" i="3"/>
  <c r="BL404" i="3"/>
  <c r="BK404" i="3"/>
  <c r="BJ404" i="3"/>
  <c r="BJ433" i="3"/>
  <c r="BM433" i="3"/>
  <c r="BL433" i="3"/>
  <c r="BK425" i="3"/>
  <c r="BM422" i="3"/>
  <c r="BJ422" i="3"/>
  <c r="BN414" i="3"/>
  <c r="BK414" i="3"/>
  <c r="BM328" i="3"/>
  <c r="BK342" i="3"/>
  <c r="BK350" i="3"/>
  <c r="BK356" i="3"/>
  <c r="BM356" i="3"/>
  <c r="BM326" i="3"/>
  <c r="BK330" i="3"/>
  <c r="BM334" i="3"/>
  <c r="BM338" i="3"/>
  <c r="BN496" i="3"/>
  <c r="BE325" i="3"/>
  <c r="AO325" i="3"/>
  <c r="Y325" i="3"/>
  <c r="BG325" i="3"/>
  <c r="AY325" i="3"/>
  <c r="AQ325" i="3"/>
  <c r="AI325" i="3"/>
  <c r="AA325" i="3"/>
  <c r="S325" i="3"/>
  <c r="BI325" i="3"/>
  <c r="AS325" i="3"/>
  <c r="AC325" i="3"/>
  <c r="M325" i="3"/>
  <c r="BF325" i="3"/>
  <c r="BB325" i="3"/>
  <c r="AX325" i="3"/>
  <c r="AT325" i="3"/>
  <c r="AP325" i="3"/>
  <c r="AL325" i="3"/>
  <c r="AH325" i="3"/>
  <c r="AD325" i="3"/>
  <c r="Z325" i="3"/>
  <c r="V325" i="3"/>
  <c r="R325" i="3"/>
  <c r="AV329" i="3"/>
  <c r="AJ329" i="3"/>
  <c r="T329" i="3"/>
  <c r="BB329" i="3"/>
  <c r="AT329" i="3"/>
  <c r="AL329" i="3"/>
  <c r="AD329" i="3"/>
  <c r="V329" i="3"/>
  <c r="N329" i="3"/>
  <c r="AZ329" i="3"/>
  <c r="AF329" i="3"/>
  <c r="P329" i="3"/>
  <c r="BG329" i="3"/>
  <c r="BC329" i="3"/>
  <c r="AY329" i="3"/>
  <c r="AU329" i="3"/>
  <c r="AQ329" i="3"/>
  <c r="AM329" i="3"/>
  <c r="AI329" i="3"/>
  <c r="AE329" i="3"/>
  <c r="AA329" i="3"/>
  <c r="W329" i="3"/>
  <c r="S329" i="3"/>
  <c r="BB333" i="3"/>
  <c r="AL333" i="3"/>
  <c r="V333" i="3"/>
  <c r="BH333" i="3"/>
  <c r="AZ333" i="3"/>
  <c r="AR333" i="3"/>
  <c r="AJ333" i="3"/>
  <c r="AB333" i="3"/>
  <c r="T333" i="3"/>
  <c r="BF333" i="3"/>
  <c r="AP333" i="3"/>
  <c r="Z333" i="3"/>
  <c r="BI333" i="3"/>
  <c r="BE333" i="3"/>
  <c r="BA333" i="3"/>
  <c r="AW333" i="3"/>
  <c r="AS333" i="3"/>
  <c r="AO333" i="3"/>
  <c r="AK333" i="3"/>
  <c r="AG333" i="3"/>
  <c r="AC333" i="3"/>
  <c r="Y333" i="3"/>
  <c r="U333" i="3"/>
  <c r="Q333" i="3"/>
  <c r="AV337" i="3"/>
  <c r="AF337" i="3"/>
  <c r="BF337" i="3"/>
  <c r="AX337" i="3"/>
  <c r="AP337" i="3"/>
  <c r="AH337" i="3"/>
  <c r="Z337" i="3"/>
  <c r="R337" i="3"/>
  <c r="BH337" i="3"/>
  <c r="AR337" i="3"/>
  <c r="AB337" i="3"/>
  <c r="P337" i="3"/>
  <c r="BG337" i="3"/>
  <c r="BC337" i="3"/>
  <c r="AY337" i="3"/>
  <c r="AU337" i="3"/>
  <c r="AQ337" i="3"/>
  <c r="AM337" i="3"/>
  <c r="AI337" i="3"/>
  <c r="AE337" i="3"/>
  <c r="AA337" i="3"/>
  <c r="W337" i="3"/>
  <c r="S337" i="3"/>
  <c r="BG341" i="3"/>
  <c r="AY341" i="3"/>
  <c r="AO341" i="3"/>
  <c r="AG341" i="3"/>
  <c r="Y341" i="3"/>
  <c r="Q341" i="3"/>
  <c r="M341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E341" i="3"/>
  <c r="AW341" i="3"/>
  <c r="AQ341" i="3"/>
  <c r="AI341" i="3"/>
  <c r="AA341" i="3"/>
  <c r="BE345" i="3"/>
  <c r="AW345" i="3"/>
  <c r="AO345" i="3"/>
  <c r="AG345" i="3"/>
  <c r="Y345" i="3"/>
  <c r="Q345" i="3"/>
  <c r="M345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C345" i="3"/>
  <c r="AU345" i="3"/>
  <c r="AM345" i="3"/>
  <c r="AE345" i="3"/>
  <c r="BG349" i="3"/>
  <c r="AY349" i="3"/>
  <c r="AQ349" i="3"/>
  <c r="AI349" i="3"/>
  <c r="AA349" i="3"/>
  <c r="U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P349" i="3"/>
  <c r="BI349" i="3"/>
  <c r="BA349" i="3"/>
  <c r="AS349" i="3"/>
  <c r="AK349" i="3"/>
  <c r="AC349" i="3"/>
  <c r="BB353" i="3"/>
  <c r="AR353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D353" i="3"/>
  <c r="AV353" i="3"/>
  <c r="AP353" i="3"/>
  <c r="AJ353" i="3"/>
  <c r="AF353" i="3"/>
  <c r="AB353" i="3"/>
  <c r="X353" i="3"/>
  <c r="T353" i="3"/>
  <c r="BN356" i="3"/>
  <c r="BF357" i="3"/>
  <c r="BB357" i="3"/>
  <c r="AX357" i="3"/>
  <c r="AT357" i="3"/>
  <c r="AP357" i="3"/>
  <c r="AL357" i="3"/>
  <c r="AH357" i="3"/>
  <c r="AD357" i="3"/>
  <c r="Z357" i="3"/>
  <c r="V357" i="3"/>
  <c r="R357" i="3"/>
  <c r="N357" i="3"/>
  <c r="BG357" i="3"/>
  <c r="BC357" i="3"/>
  <c r="AY357" i="3"/>
  <c r="AU357" i="3"/>
  <c r="AQ357" i="3"/>
  <c r="AM357" i="3"/>
  <c r="AI357" i="3"/>
  <c r="AE357" i="3"/>
  <c r="AA357" i="3"/>
  <c r="W357" i="3"/>
  <c r="S357" i="3"/>
  <c r="BM357" i="3" s="1"/>
  <c r="BN480" i="3"/>
  <c r="BA327" i="3"/>
  <c r="AK327" i="3"/>
  <c r="U327" i="3"/>
  <c r="BG327" i="3"/>
  <c r="AY327" i="3"/>
  <c r="AQ327" i="3"/>
  <c r="AI327" i="3"/>
  <c r="AA327" i="3"/>
  <c r="S327" i="3"/>
  <c r="BE327" i="3"/>
  <c r="AO327" i="3"/>
  <c r="Y327" i="3"/>
  <c r="BH327" i="3"/>
  <c r="BD327" i="3"/>
  <c r="AZ327" i="3"/>
  <c r="AV327" i="3"/>
  <c r="AR327" i="3"/>
  <c r="AN327" i="3"/>
  <c r="AJ327" i="3"/>
  <c r="AF327" i="3"/>
  <c r="AB327" i="3"/>
  <c r="X327" i="3"/>
  <c r="T327" i="3"/>
  <c r="BG331" i="3"/>
  <c r="AQ331" i="3"/>
  <c r="AE331" i="3"/>
  <c r="S331" i="3"/>
  <c r="BI331" i="3"/>
  <c r="BA331" i="3"/>
  <c r="AS331" i="3"/>
  <c r="AK331" i="3"/>
  <c r="AC331" i="3"/>
  <c r="U331" i="3"/>
  <c r="M331" i="3"/>
  <c r="AU331" i="3"/>
  <c r="AA331" i="3"/>
  <c r="BF331" i="3"/>
  <c r="BB331" i="3"/>
  <c r="AX331" i="3"/>
  <c r="AT331" i="3"/>
  <c r="AP331" i="3"/>
  <c r="AL331" i="3"/>
  <c r="AH331" i="3"/>
  <c r="AD331" i="3"/>
  <c r="Z331" i="3"/>
  <c r="V331" i="3"/>
  <c r="R331" i="3"/>
  <c r="AW335" i="3"/>
  <c r="AG335" i="3"/>
  <c r="Q335" i="3"/>
  <c r="BC335" i="3"/>
  <c r="AU335" i="3"/>
  <c r="AM335" i="3"/>
  <c r="AE335" i="3"/>
  <c r="W335" i="3"/>
  <c r="O335" i="3"/>
  <c r="BA335" i="3"/>
  <c r="AK335" i="3"/>
  <c r="U335" i="3"/>
  <c r="BH335" i="3"/>
  <c r="BD335" i="3"/>
  <c r="AZ335" i="3"/>
  <c r="AV335" i="3"/>
  <c r="AR335" i="3"/>
  <c r="AN335" i="3"/>
  <c r="AJ335" i="3"/>
  <c r="AF335" i="3"/>
  <c r="AB335" i="3"/>
  <c r="X335" i="3"/>
  <c r="T335" i="3"/>
  <c r="BB351" i="3"/>
  <c r="AT351" i="3"/>
  <c r="AL351" i="3"/>
  <c r="AD351" i="3"/>
  <c r="V351" i="3"/>
  <c r="N351" i="3"/>
  <c r="BG351" i="3"/>
  <c r="BC351" i="3"/>
  <c r="AY351" i="3"/>
  <c r="AU351" i="3"/>
  <c r="AQ351" i="3"/>
  <c r="AM351" i="3"/>
  <c r="AI351" i="3"/>
  <c r="AE351" i="3"/>
  <c r="AA351" i="3"/>
  <c r="W351" i="3"/>
  <c r="S351" i="3"/>
  <c r="O351" i="3"/>
  <c r="BH351" i="3"/>
  <c r="AZ351" i="3"/>
  <c r="AR351" i="3"/>
  <c r="AJ351" i="3"/>
  <c r="AB351" i="3"/>
  <c r="BB339" i="3"/>
  <c r="AR339" i="3"/>
  <c r="BG339" i="3"/>
  <c r="BC339" i="3"/>
  <c r="AY339" i="3"/>
  <c r="AU339" i="3"/>
  <c r="AQ339" i="3"/>
  <c r="AM339" i="3"/>
  <c r="AI339" i="3"/>
  <c r="AE339" i="3"/>
  <c r="AA339" i="3"/>
  <c r="W339" i="3"/>
  <c r="S339" i="3"/>
  <c r="O339" i="3"/>
  <c r="BH339" i="3"/>
  <c r="AZ339" i="3"/>
  <c r="AT339" i="3"/>
  <c r="AN339" i="3"/>
  <c r="AJ339" i="3"/>
  <c r="AF339" i="3"/>
  <c r="AB339" i="3"/>
  <c r="X339" i="3"/>
  <c r="T339" i="3"/>
  <c r="BF343" i="3"/>
  <c r="AX343" i="3"/>
  <c r="AP343" i="3"/>
  <c r="AH343" i="3"/>
  <c r="Z343" i="3"/>
  <c r="R343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M343" i="3"/>
  <c r="BD343" i="3"/>
  <c r="AV343" i="3"/>
  <c r="AN343" i="3"/>
  <c r="AF343" i="3"/>
  <c r="X343" i="3"/>
  <c r="BB347" i="3"/>
  <c r="AT347" i="3"/>
  <c r="AN347" i="3"/>
  <c r="AF347" i="3"/>
  <c r="X347" i="3"/>
  <c r="P347" i="3"/>
  <c r="BI347" i="3"/>
  <c r="BE347" i="3"/>
  <c r="BA347" i="3"/>
  <c r="AW347" i="3"/>
  <c r="AS347" i="3"/>
  <c r="AO347" i="3"/>
  <c r="AK347" i="3"/>
  <c r="AG347" i="3"/>
  <c r="AC347" i="3"/>
  <c r="Y347" i="3"/>
  <c r="U347" i="3"/>
  <c r="Q347" i="3"/>
  <c r="M347" i="3"/>
  <c r="BD347" i="3"/>
  <c r="AV347" i="3"/>
  <c r="AL347" i="3"/>
  <c r="AD347" i="3"/>
  <c r="BH355" i="3"/>
  <c r="BD355" i="3"/>
  <c r="AZ355" i="3"/>
  <c r="AV355" i="3"/>
  <c r="AR355" i="3"/>
  <c r="AN355" i="3"/>
  <c r="AJ355" i="3"/>
  <c r="AF355" i="3"/>
  <c r="AB355" i="3"/>
  <c r="X355" i="3"/>
  <c r="T355" i="3"/>
  <c r="P355" i="3"/>
  <c r="BI355" i="3"/>
  <c r="BE355" i="3"/>
  <c r="BA355" i="3"/>
  <c r="AW355" i="3"/>
  <c r="AS355" i="3"/>
  <c r="AO355" i="3"/>
  <c r="AK355" i="3"/>
  <c r="AG355" i="3"/>
  <c r="AC355" i="3"/>
  <c r="Y355" i="3"/>
  <c r="U355" i="3"/>
  <c r="Q355" i="3"/>
  <c r="BJ175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BG179" i="3" l="1"/>
  <c r="AR179" i="3"/>
  <c r="AI179" i="3"/>
  <c r="AZ179" i="3"/>
  <c r="T179" i="3"/>
  <c r="R259" i="3"/>
  <c r="AH259" i="3"/>
  <c r="AX259" i="3"/>
  <c r="T261" i="3"/>
  <c r="AJ261" i="3"/>
  <c r="AZ261" i="3"/>
  <c r="V263" i="3"/>
  <c r="AL263" i="3"/>
  <c r="BB263" i="3"/>
  <c r="X265" i="3"/>
  <c r="AN265" i="3"/>
  <c r="BD265" i="3"/>
  <c r="Z267" i="3"/>
  <c r="AP267" i="3"/>
  <c r="BF267" i="3"/>
  <c r="AA269" i="3"/>
  <c r="AQ269" i="3"/>
  <c r="BG269" i="3"/>
  <c r="AC271" i="3"/>
  <c r="AS271" i="3"/>
  <c r="BI271" i="3"/>
  <c r="O273" i="3"/>
  <c r="AE273" i="3"/>
  <c r="AU273" i="3"/>
  <c r="O275" i="3"/>
  <c r="AE275" i="3"/>
  <c r="AU275" i="3"/>
  <c r="AQ277" i="3"/>
  <c r="AR279" i="3"/>
  <c r="AT281" i="3"/>
  <c r="Q283" i="3"/>
  <c r="AW283" i="3"/>
  <c r="R285" i="3"/>
  <c r="AX285" i="3"/>
  <c r="U287" i="3"/>
  <c r="BA287" i="3"/>
  <c r="X289" i="3"/>
  <c r="BD289" i="3"/>
  <c r="Z291" i="3"/>
  <c r="BF291" i="3"/>
  <c r="AB293" i="3"/>
  <c r="BH293" i="3"/>
  <c r="AD295" i="3"/>
  <c r="AE297" i="3"/>
  <c r="AG299" i="3"/>
  <c r="AH301" i="3"/>
  <c r="AI303" i="3"/>
  <c r="AJ305" i="3"/>
  <c r="U259" i="3"/>
  <c r="BA259" i="3"/>
  <c r="S261" i="3"/>
  <c r="AY261" i="3"/>
  <c r="Q263" i="3"/>
  <c r="AW263" i="3"/>
  <c r="O265" i="3"/>
  <c r="AU265" i="3"/>
  <c r="M267" i="3"/>
  <c r="AS267" i="3"/>
  <c r="AR269" i="3"/>
  <c r="T271" i="3"/>
  <c r="AX273" i="3"/>
  <c r="R275" i="3"/>
  <c r="AV277" i="3"/>
  <c r="O279" i="3"/>
  <c r="AS281" i="3"/>
  <c r="AO285" i="3"/>
  <c r="AI289" i="3"/>
  <c r="M295" i="3"/>
  <c r="AR297" i="3"/>
  <c r="AN303" i="3"/>
  <c r="BG173" i="3"/>
  <c r="AY173" i="3"/>
  <c r="AQ173" i="3"/>
  <c r="AI173" i="3"/>
  <c r="AA173" i="3"/>
  <c r="S173" i="3"/>
  <c r="BH173" i="3"/>
  <c r="AZ173" i="3"/>
  <c r="AR173" i="3"/>
  <c r="AJ173" i="3"/>
  <c r="AB173" i="3"/>
  <c r="T173" i="3"/>
  <c r="BN340" i="3"/>
  <c r="V259" i="3"/>
  <c r="AL259" i="3"/>
  <c r="BB259" i="3"/>
  <c r="X261" i="3"/>
  <c r="AN261" i="3"/>
  <c r="BD261" i="3"/>
  <c r="Z263" i="3"/>
  <c r="AP263" i="3"/>
  <c r="BF263" i="3"/>
  <c r="AB265" i="3"/>
  <c r="AR265" i="3"/>
  <c r="BH265" i="3"/>
  <c r="AD267" i="3"/>
  <c r="AT267" i="3"/>
  <c r="O269" i="3"/>
  <c r="AE269" i="3"/>
  <c r="AU269" i="3"/>
  <c r="Q271" i="3"/>
  <c r="AG271" i="3"/>
  <c r="AW271" i="3"/>
  <c r="S273" i="3"/>
  <c r="AI273" i="3"/>
  <c r="AY273" i="3"/>
  <c r="S275" i="3"/>
  <c r="AI275" i="3"/>
  <c r="AY275" i="3"/>
  <c r="S277" i="3"/>
  <c r="AY277" i="3"/>
  <c r="T279" i="3"/>
  <c r="AZ279" i="3"/>
  <c r="V281" i="3"/>
  <c r="BB281" i="3"/>
  <c r="Y283" i="3"/>
  <c r="BE283" i="3"/>
  <c r="Z285" i="3"/>
  <c r="BF285" i="3"/>
  <c r="AC287" i="3"/>
  <c r="BI287" i="3"/>
  <c r="AF289" i="3"/>
  <c r="AH291" i="3"/>
  <c r="AJ293" i="3"/>
  <c r="AL295" i="3"/>
  <c r="AM297" i="3"/>
  <c r="AO299" i="3"/>
  <c r="AP301" i="3"/>
  <c r="AQ303" i="3"/>
  <c r="AR305" i="3"/>
  <c r="AC259" i="3"/>
  <c r="BI259" i="3"/>
  <c r="AA261" i="3"/>
  <c r="BG261" i="3"/>
  <c r="Y263" i="3"/>
  <c r="BE263" i="3"/>
  <c r="W265" i="3"/>
  <c r="BC265" i="3"/>
  <c r="U267" i="3"/>
  <c r="BA267" i="3"/>
  <c r="T269" i="3"/>
  <c r="AZ269" i="3"/>
  <c r="AJ271" i="3"/>
  <c r="AH275" i="3"/>
  <c r="AE279" i="3"/>
  <c r="BI281" i="3"/>
  <c r="Z283" i="3"/>
  <c r="BE285" i="3"/>
  <c r="V287" i="3"/>
  <c r="AY289" i="3"/>
  <c r="Q291" i="3"/>
  <c r="O293" i="3"/>
  <c r="AS295" i="3"/>
  <c r="BE173" i="3"/>
  <c r="AW173" i="3"/>
  <c r="AO173" i="3"/>
  <c r="AG173" i="3"/>
  <c r="Y173" i="3"/>
  <c r="Q173" i="3"/>
  <c r="BF173" i="3"/>
  <c r="AX173" i="3"/>
  <c r="AP173" i="3"/>
  <c r="AH173" i="3"/>
  <c r="Z173" i="3"/>
  <c r="R173" i="3"/>
  <c r="Z259" i="3"/>
  <c r="AP259" i="3"/>
  <c r="BF259" i="3"/>
  <c r="AB261" i="3"/>
  <c r="AR261" i="3"/>
  <c r="BH261" i="3"/>
  <c r="AD263" i="3"/>
  <c r="AT263" i="3"/>
  <c r="P265" i="3"/>
  <c r="AF265" i="3"/>
  <c r="AV265" i="3"/>
  <c r="R267" i="3"/>
  <c r="AH267" i="3"/>
  <c r="AX267" i="3"/>
  <c r="S269" i="3"/>
  <c r="AI269" i="3"/>
  <c r="AY269" i="3"/>
  <c r="U271" i="3"/>
  <c r="AK271" i="3"/>
  <c r="BA271" i="3"/>
  <c r="W273" i="3"/>
  <c r="AM273" i="3"/>
  <c r="BC273" i="3"/>
  <c r="W275" i="3"/>
  <c r="AM275" i="3"/>
  <c r="BE275" i="3"/>
  <c r="AA277" i="3"/>
  <c r="BG277" i="3"/>
  <c r="AB279" i="3"/>
  <c r="BH279" i="3"/>
  <c r="AD281" i="3"/>
  <c r="AG283" i="3"/>
  <c r="AK287" i="3"/>
  <c r="AP291" i="3"/>
  <c r="AR293" i="3"/>
  <c r="O297" i="3"/>
  <c r="Q299" i="3"/>
  <c r="R301" i="3"/>
  <c r="AX301" i="3"/>
  <c r="S303" i="3"/>
  <c r="T305" i="3"/>
  <c r="AC267" i="3"/>
  <c r="AB269" i="3"/>
  <c r="BC173" i="3"/>
  <c r="AU173" i="3"/>
  <c r="AM173" i="3"/>
  <c r="AE173" i="3"/>
  <c r="W173" i="3"/>
  <c r="O173" i="3"/>
  <c r="BD173" i="3"/>
  <c r="AV173" i="3"/>
  <c r="AN173" i="3"/>
  <c r="AF173" i="3"/>
  <c r="X173" i="3"/>
  <c r="AY179" i="3"/>
  <c r="S179" i="3"/>
  <c r="AJ179" i="3"/>
  <c r="AQ179" i="3"/>
  <c r="BH179" i="3"/>
  <c r="AB179" i="3"/>
  <c r="BL357" i="3"/>
  <c r="BK175" i="3"/>
  <c r="BC179" i="3"/>
  <c r="AU179" i="3"/>
  <c r="AM179" i="3"/>
  <c r="AE179" i="3"/>
  <c r="W179" i="3"/>
  <c r="O179" i="3"/>
  <c r="BD179" i="3"/>
  <c r="AV179" i="3"/>
  <c r="AN179" i="3"/>
  <c r="AF179" i="3"/>
  <c r="X179" i="3"/>
  <c r="P179" i="3"/>
  <c r="BM175" i="3"/>
  <c r="BL175" i="3"/>
  <c r="O174" i="3"/>
  <c r="M174" i="3"/>
  <c r="U174" i="3"/>
  <c r="AC174" i="3"/>
  <c r="AK174" i="3"/>
  <c r="AS174" i="3"/>
  <c r="BA174" i="3"/>
  <c r="BI174" i="3"/>
  <c r="T174" i="3"/>
  <c r="AB174" i="3"/>
  <c r="AJ174" i="3"/>
  <c r="AR174" i="3"/>
  <c r="AZ174" i="3"/>
  <c r="BH174" i="3"/>
  <c r="Y174" i="3"/>
  <c r="AO174" i="3"/>
  <c r="BE174" i="3"/>
  <c r="X174" i="3"/>
  <c r="AN174" i="3"/>
  <c r="BD174" i="3"/>
  <c r="Q174" i="3"/>
  <c r="AW174" i="3"/>
  <c r="AF174" i="3"/>
  <c r="P174" i="3"/>
  <c r="M176" i="3"/>
  <c r="O176" i="3"/>
  <c r="W176" i="3"/>
  <c r="AE176" i="3"/>
  <c r="AM176" i="3"/>
  <c r="AU176" i="3"/>
  <c r="BC176" i="3"/>
  <c r="N176" i="3"/>
  <c r="V176" i="3"/>
  <c r="AD176" i="3"/>
  <c r="AL176" i="3"/>
  <c r="AT176" i="3"/>
  <c r="BB176" i="3"/>
  <c r="AA176" i="3"/>
  <c r="AQ176" i="3"/>
  <c r="BG176" i="3"/>
  <c r="Z176" i="3"/>
  <c r="AP176" i="3"/>
  <c r="BF176" i="3"/>
  <c r="S176" i="3"/>
  <c r="AY176" i="3"/>
  <c r="AH176" i="3"/>
  <c r="AI176" i="3"/>
  <c r="AX176" i="3"/>
  <c r="N259" i="3"/>
  <c r="BG259" i="3"/>
  <c r="BC259" i="3"/>
  <c r="AY259" i="3"/>
  <c r="AU259" i="3"/>
  <c r="AQ259" i="3"/>
  <c r="AM259" i="3"/>
  <c r="AI259" i="3"/>
  <c r="AE259" i="3"/>
  <c r="AA259" i="3"/>
  <c r="W259" i="3"/>
  <c r="S259" i="3"/>
  <c r="O259" i="3"/>
  <c r="M260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N261" i="3"/>
  <c r="BI261" i="3"/>
  <c r="BE261" i="3"/>
  <c r="BA261" i="3"/>
  <c r="AW261" i="3"/>
  <c r="AS261" i="3"/>
  <c r="AO261" i="3"/>
  <c r="AK261" i="3"/>
  <c r="AG261" i="3"/>
  <c r="AC261" i="3"/>
  <c r="Y261" i="3"/>
  <c r="U261" i="3"/>
  <c r="Q261" i="3"/>
  <c r="M261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N263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N264" i="3"/>
  <c r="N265" i="3"/>
  <c r="BI265" i="3"/>
  <c r="BE265" i="3"/>
  <c r="BA265" i="3"/>
  <c r="AW265" i="3"/>
  <c r="AS265" i="3"/>
  <c r="AO265" i="3"/>
  <c r="AK265" i="3"/>
  <c r="AG265" i="3"/>
  <c r="AC265" i="3"/>
  <c r="Y265" i="3"/>
  <c r="U265" i="3"/>
  <c r="Q265" i="3"/>
  <c r="M265" i="3"/>
  <c r="M266" i="3"/>
  <c r="BH266" i="3"/>
  <c r="BD266" i="3"/>
  <c r="AZ266" i="3"/>
  <c r="AV266" i="3"/>
  <c r="AR266" i="3"/>
  <c r="AN266" i="3"/>
  <c r="AJ266" i="3"/>
  <c r="AF266" i="3"/>
  <c r="AB266" i="3"/>
  <c r="X266" i="3"/>
  <c r="T266" i="3"/>
  <c r="P266" i="3"/>
  <c r="N267" i="3"/>
  <c r="BG267" i="3"/>
  <c r="BC267" i="3"/>
  <c r="AY267" i="3"/>
  <c r="AU267" i="3"/>
  <c r="AQ267" i="3"/>
  <c r="AM267" i="3"/>
  <c r="AI267" i="3"/>
  <c r="AE267" i="3"/>
  <c r="AA267" i="3"/>
  <c r="W267" i="3"/>
  <c r="S267" i="3"/>
  <c r="O267" i="3"/>
  <c r="M268" i="3"/>
  <c r="BF268" i="3"/>
  <c r="BB268" i="3"/>
  <c r="AX268" i="3"/>
  <c r="AT268" i="3"/>
  <c r="AP268" i="3"/>
  <c r="AL268" i="3"/>
  <c r="AH268" i="3"/>
  <c r="AD268" i="3"/>
  <c r="Z268" i="3"/>
  <c r="V268" i="3"/>
  <c r="R268" i="3"/>
  <c r="N268" i="3"/>
  <c r="M269" i="3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N270" i="3"/>
  <c r="BG270" i="3"/>
  <c r="BC270" i="3"/>
  <c r="AY270" i="3"/>
  <c r="BE270" i="3"/>
  <c r="AW270" i="3"/>
  <c r="AS270" i="3"/>
  <c r="AO270" i="3"/>
  <c r="AK270" i="3"/>
  <c r="AG270" i="3"/>
  <c r="AC270" i="3"/>
  <c r="Y270" i="3"/>
  <c r="U270" i="3"/>
  <c r="Q270" i="3"/>
  <c r="M270" i="3"/>
  <c r="M271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D271" i="3"/>
  <c r="AV271" i="3"/>
  <c r="AN271" i="3"/>
  <c r="AF271" i="3"/>
  <c r="X271" i="3"/>
  <c r="P271" i="3"/>
  <c r="N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M272" i="3"/>
  <c r="BC272" i="3"/>
  <c r="AU272" i="3"/>
  <c r="AM272" i="3"/>
  <c r="AE272" i="3"/>
  <c r="W272" i="3"/>
  <c r="O272" i="3"/>
  <c r="M273" i="3"/>
  <c r="BH273" i="3"/>
  <c r="BD273" i="3"/>
  <c r="AZ273" i="3"/>
  <c r="AV273" i="3"/>
  <c r="AR273" i="3"/>
  <c r="AN273" i="3"/>
  <c r="AJ273" i="3"/>
  <c r="AF273" i="3"/>
  <c r="AB273" i="3"/>
  <c r="X273" i="3"/>
  <c r="T273" i="3"/>
  <c r="P273" i="3"/>
  <c r="BB273" i="3"/>
  <c r="AT273" i="3"/>
  <c r="AL273" i="3"/>
  <c r="AD273" i="3"/>
  <c r="V273" i="3"/>
  <c r="N273" i="3"/>
  <c r="M274" i="3"/>
  <c r="BH274" i="3"/>
  <c r="BD274" i="3"/>
  <c r="AZ274" i="3"/>
  <c r="AV274" i="3"/>
  <c r="AR274" i="3"/>
  <c r="AN274" i="3"/>
  <c r="AJ274" i="3"/>
  <c r="AF274" i="3"/>
  <c r="AB274" i="3"/>
  <c r="X274" i="3"/>
  <c r="T274" i="3"/>
  <c r="P274" i="3"/>
  <c r="BB274" i="3"/>
  <c r="AT274" i="3"/>
  <c r="AL274" i="3"/>
  <c r="AD274" i="3"/>
  <c r="V274" i="3"/>
  <c r="N274" i="3"/>
  <c r="M275" i="3"/>
  <c r="BH275" i="3"/>
  <c r="BD275" i="3"/>
  <c r="AZ275" i="3"/>
  <c r="AV275" i="3"/>
  <c r="AR275" i="3"/>
  <c r="AN275" i="3"/>
  <c r="AJ275" i="3"/>
  <c r="AF275" i="3"/>
  <c r="AB275" i="3"/>
  <c r="X275" i="3"/>
  <c r="T275" i="3"/>
  <c r="P275" i="3"/>
  <c r="BB275" i="3"/>
  <c r="AT275" i="3"/>
  <c r="AL275" i="3"/>
  <c r="AD275" i="3"/>
  <c r="V275" i="3"/>
  <c r="N275" i="3"/>
  <c r="BG275" i="3"/>
  <c r="BC275" i="3"/>
  <c r="N276" i="3"/>
  <c r="BG276" i="3"/>
  <c r="BC276" i="3"/>
  <c r="AY276" i="3"/>
  <c r="AU276" i="3"/>
  <c r="AQ276" i="3"/>
  <c r="AM276" i="3"/>
  <c r="AI276" i="3"/>
  <c r="AE276" i="3"/>
  <c r="AA276" i="3"/>
  <c r="W276" i="3"/>
  <c r="S276" i="3"/>
  <c r="O276" i="3"/>
  <c r="BI276" i="3"/>
  <c r="BA276" i="3"/>
  <c r="AS276" i="3"/>
  <c r="AK276" i="3"/>
  <c r="AC276" i="3"/>
  <c r="U276" i="3"/>
  <c r="M276" i="3"/>
  <c r="BH276" i="3"/>
  <c r="BD276" i="3"/>
  <c r="AZ276" i="3"/>
  <c r="AV276" i="3"/>
  <c r="AR276" i="3"/>
  <c r="AN276" i="3"/>
  <c r="AJ276" i="3"/>
  <c r="AF276" i="3"/>
  <c r="AB276" i="3"/>
  <c r="X276" i="3"/>
  <c r="T276" i="3"/>
  <c r="P276" i="3"/>
  <c r="M277" i="3"/>
  <c r="BF277" i="3"/>
  <c r="BB277" i="3"/>
  <c r="AX277" i="3"/>
  <c r="AT277" i="3"/>
  <c r="AP277" i="3"/>
  <c r="AL277" i="3"/>
  <c r="AH277" i="3"/>
  <c r="AD277" i="3"/>
  <c r="Z277" i="3"/>
  <c r="V277" i="3"/>
  <c r="R277" i="3"/>
  <c r="N277" i="3"/>
  <c r="BH277" i="3"/>
  <c r="AZ277" i="3"/>
  <c r="AR277" i="3"/>
  <c r="AJ277" i="3"/>
  <c r="AB277" i="3"/>
  <c r="T277" i="3"/>
  <c r="BI277" i="3"/>
  <c r="BE277" i="3"/>
  <c r="BA277" i="3"/>
  <c r="AW277" i="3"/>
  <c r="AS277" i="3"/>
  <c r="AO277" i="3"/>
  <c r="AK277" i="3"/>
  <c r="AG277" i="3"/>
  <c r="AC277" i="3"/>
  <c r="Y277" i="3"/>
  <c r="U277" i="3"/>
  <c r="Q277" i="3"/>
  <c r="M278" i="3"/>
  <c r="BF278" i="3"/>
  <c r="BB278" i="3"/>
  <c r="AX278" i="3"/>
  <c r="AT278" i="3"/>
  <c r="AP278" i="3"/>
  <c r="AL278" i="3"/>
  <c r="AH278" i="3"/>
  <c r="AD278" i="3"/>
  <c r="Z278" i="3"/>
  <c r="V278" i="3"/>
  <c r="R278" i="3"/>
  <c r="N278" i="3"/>
  <c r="BH278" i="3"/>
  <c r="AZ278" i="3"/>
  <c r="AR278" i="3"/>
  <c r="AJ278" i="3"/>
  <c r="AB278" i="3"/>
  <c r="T278" i="3"/>
  <c r="BI278" i="3"/>
  <c r="BE278" i="3"/>
  <c r="BA278" i="3"/>
  <c r="AW278" i="3"/>
  <c r="AS278" i="3"/>
  <c r="AO278" i="3"/>
  <c r="AK278" i="3"/>
  <c r="AG278" i="3"/>
  <c r="AC278" i="3"/>
  <c r="Y278" i="3"/>
  <c r="U278" i="3"/>
  <c r="Q278" i="3"/>
  <c r="N279" i="3"/>
  <c r="BI279" i="3"/>
  <c r="BE279" i="3"/>
  <c r="BA279" i="3"/>
  <c r="AW279" i="3"/>
  <c r="AS279" i="3"/>
  <c r="AO279" i="3"/>
  <c r="AK279" i="3"/>
  <c r="AG279" i="3"/>
  <c r="AC279" i="3"/>
  <c r="Y279" i="3"/>
  <c r="U279" i="3"/>
  <c r="Q279" i="3"/>
  <c r="M279" i="3"/>
  <c r="BG279" i="3"/>
  <c r="AY279" i="3"/>
  <c r="AQ279" i="3"/>
  <c r="AI279" i="3"/>
  <c r="AA279" i="3"/>
  <c r="S279" i="3"/>
  <c r="BF279" i="3"/>
  <c r="BB279" i="3"/>
  <c r="AX279" i="3"/>
  <c r="AT279" i="3"/>
  <c r="AP279" i="3"/>
  <c r="AL279" i="3"/>
  <c r="AH279" i="3"/>
  <c r="AD279" i="3"/>
  <c r="Z279" i="3"/>
  <c r="V279" i="3"/>
  <c r="R279" i="3"/>
  <c r="M280" i="3"/>
  <c r="BH280" i="3"/>
  <c r="BD280" i="3"/>
  <c r="AZ280" i="3"/>
  <c r="AV280" i="3"/>
  <c r="AR280" i="3"/>
  <c r="AN280" i="3"/>
  <c r="AJ280" i="3"/>
  <c r="AF280" i="3"/>
  <c r="AB280" i="3"/>
  <c r="X280" i="3"/>
  <c r="T280" i="3"/>
  <c r="P280" i="3"/>
  <c r="BF280" i="3"/>
  <c r="AX280" i="3"/>
  <c r="AP280" i="3"/>
  <c r="AH280" i="3"/>
  <c r="Z280" i="3"/>
  <c r="R280" i="3"/>
  <c r="BG280" i="3"/>
  <c r="BC280" i="3"/>
  <c r="AY280" i="3"/>
  <c r="AU280" i="3"/>
  <c r="AQ280" i="3"/>
  <c r="AM280" i="3"/>
  <c r="AI280" i="3"/>
  <c r="AE280" i="3"/>
  <c r="AA280" i="3"/>
  <c r="W280" i="3"/>
  <c r="S280" i="3"/>
  <c r="O280" i="3"/>
  <c r="N281" i="3"/>
  <c r="BG281" i="3"/>
  <c r="BC281" i="3"/>
  <c r="AY281" i="3"/>
  <c r="AU281" i="3"/>
  <c r="AQ281" i="3"/>
  <c r="AM281" i="3"/>
  <c r="AI281" i="3"/>
  <c r="AE281" i="3"/>
  <c r="AA281" i="3"/>
  <c r="W281" i="3"/>
  <c r="S281" i="3"/>
  <c r="O281" i="3"/>
  <c r="BE281" i="3"/>
  <c r="AW281" i="3"/>
  <c r="AO281" i="3"/>
  <c r="AG281" i="3"/>
  <c r="Y281" i="3"/>
  <c r="Q281" i="3"/>
  <c r="BH281" i="3"/>
  <c r="BD281" i="3"/>
  <c r="AZ281" i="3"/>
  <c r="AV281" i="3"/>
  <c r="AR281" i="3"/>
  <c r="AN281" i="3"/>
  <c r="AJ281" i="3"/>
  <c r="AF281" i="3"/>
  <c r="AB281" i="3"/>
  <c r="X281" i="3"/>
  <c r="T281" i="3"/>
  <c r="P281" i="3"/>
  <c r="N282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C282" i="3"/>
  <c r="AU282" i="3"/>
  <c r="AM282" i="3"/>
  <c r="AE282" i="3"/>
  <c r="W282" i="3"/>
  <c r="O282" i="3"/>
  <c r="BF282" i="3"/>
  <c r="BB282" i="3"/>
  <c r="AX282" i="3"/>
  <c r="AT282" i="3"/>
  <c r="AP282" i="3"/>
  <c r="AL282" i="3"/>
  <c r="AH282" i="3"/>
  <c r="AD282" i="3"/>
  <c r="Z282" i="3"/>
  <c r="V282" i="3"/>
  <c r="R282" i="3"/>
  <c r="M283" i="3"/>
  <c r="BH283" i="3"/>
  <c r="BD283" i="3"/>
  <c r="AZ283" i="3"/>
  <c r="AV283" i="3"/>
  <c r="AR283" i="3"/>
  <c r="AN283" i="3"/>
  <c r="AJ283" i="3"/>
  <c r="AF283" i="3"/>
  <c r="AB283" i="3"/>
  <c r="X283" i="3"/>
  <c r="T283" i="3"/>
  <c r="P283" i="3"/>
  <c r="BB283" i="3"/>
  <c r="AT283" i="3"/>
  <c r="AL283" i="3"/>
  <c r="AD283" i="3"/>
  <c r="V283" i="3"/>
  <c r="N283" i="3"/>
  <c r="BG283" i="3"/>
  <c r="BC283" i="3"/>
  <c r="AY283" i="3"/>
  <c r="AU283" i="3"/>
  <c r="AQ283" i="3"/>
  <c r="AM283" i="3"/>
  <c r="AI283" i="3"/>
  <c r="AE283" i="3"/>
  <c r="AA283" i="3"/>
  <c r="W283" i="3"/>
  <c r="S283" i="3"/>
  <c r="O283" i="3"/>
  <c r="M284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B284" i="3"/>
  <c r="AT284" i="3"/>
  <c r="AL284" i="3"/>
  <c r="AD284" i="3"/>
  <c r="V284" i="3"/>
  <c r="N284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N285" i="3"/>
  <c r="BG285" i="3"/>
  <c r="BC285" i="3"/>
  <c r="AY285" i="3"/>
  <c r="AU285" i="3"/>
  <c r="AQ285" i="3"/>
  <c r="AM285" i="3"/>
  <c r="AI285" i="3"/>
  <c r="AE285" i="3"/>
  <c r="AA285" i="3"/>
  <c r="W285" i="3"/>
  <c r="S285" i="3"/>
  <c r="O285" i="3"/>
  <c r="BI285" i="3"/>
  <c r="BA285" i="3"/>
  <c r="AS285" i="3"/>
  <c r="AK285" i="3"/>
  <c r="AC285" i="3"/>
  <c r="U285" i="3"/>
  <c r="M285" i="3"/>
  <c r="BH285" i="3"/>
  <c r="BD285" i="3"/>
  <c r="AZ285" i="3"/>
  <c r="AV285" i="3"/>
  <c r="AR285" i="3"/>
  <c r="AN285" i="3"/>
  <c r="AJ285" i="3"/>
  <c r="AF285" i="3"/>
  <c r="AB285" i="3"/>
  <c r="X285" i="3"/>
  <c r="T285" i="3"/>
  <c r="P285" i="3"/>
  <c r="N286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M286" i="3"/>
  <c r="BG286" i="3"/>
  <c r="AY286" i="3"/>
  <c r="AQ286" i="3"/>
  <c r="AI286" i="3"/>
  <c r="AA286" i="3"/>
  <c r="S286" i="3"/>
  <c r="BF286" i="3"/>
  <c r="BB286" i="3"/>
  <c r="AX286" i="3"/>
  <c r="AT286" i="3"/>
  <c r="AP286" i="3"/>
  <c r="AL286" i="3"/>
  <c r="AH286" i="3"/>
  <c r="AD286" i="3"/>
  <c r="Z286" i="3"/>
  <c r="V286" i="3"/>
  <c r="R286" i="3"/>
  <c r="M287" i="3"/>
  <c r="BH287" i="3"/>
  <c r="BD287" i="3"/>
  <c r="AZ287" i="3"/>
  <c r="AV287" i="3"/>
  <c r="AR287" i="3"/>
  <c r="AN287" i="3"/>
  <c r="AJ287" i="3"/>
  <c r="AF287" i="3"/>
  <c r="AB287" i="3"/>
  <c r="X287" i="3"/>
  <c r="T287" i="3"/>
  <c r="P287" i="3"/>
  <c r="BF287" i="3"/>
  <c r="AX287" i="3"/>
  <c r="AP287" i="3"/>
  <c r="AH287" i="3"/>
  <c r="Z287" i="3"/>
  <c r="R287" i="3"/>
  <c r="BG287" i="3"/>
  <c r="BC287" i="3"/>
  <c r="AY287" i="3"/>
  <c r="AU287" i="3"/>
  <c r="AQ287" i="3"/>
  <c r="AM287" i="3"/>
  <c r="AI287" i="3"/>
  <c r="AE287" i="3"/>
  <c r="AA287" i="3"/>
  <c r="W287" i="3"/>
  <c r="S287" i="3"/>
  <c r="O287" i="3"/>
  <c r="N288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E288" i="3"/>
  <c r="AW288" i="3"/>
  <c r="AO288" i="3"/>
  <c r="AG288" i="3"/>
  <c r="Y288" i="3"/>
  <c r="Q288" i="3"/>
  <c r="BH288" i="3"/>
  <c r="BD288" i="3"/>
  <c r="AZ288" i="3"/>
  <c r="AV288" i="3"/>
  <c r="AR288" i="3"/>
  <c r="AN288" i="3"/>
  <c r="AJ288" i="3"/>
  <c r="AF288" i="3"/>
  <c r="AB288" i="3"/>
  <c r="X288" i="3"/>
  <c r="T288" i="3"/>
  <c r="P288" i="3"/>
  <c r="N289" i="3"/>
  <c r="BI289" i="3"/>
  <c r="BE289" i="3"/>
  <c r="BA289" i="3"/>
  <c r="AW289" i="3"/>
  <c r="AS289" i="3"/>
  <c r="AO289" i="3"/>
  <c r="AK289" i="3"/>
  <c r="AG289" i="3"/>
  <c r="AC289" i="3"/>
  <c r="Y289" i="3"/>
  <c r="U289" i="3"/>
  <c r="Q289" i="3"/>
  <c r="M289" i="3"/>
  <c r="BC289" i="3"/>
  <c r="AU289" i="3"/>
  <c r="AM289" i="3"/>
  <c r="AE289" i="3"/>
  <c r="W289" i="3"/>
  <c r="O289" i="3"/>
  <c r="BF289" i="3"/>
  <c r="BB289" i="3"/>
  <c r="AX289" i="3"/>
  <c r="AT289" i="3"/>
  <c r="AP289" i="3"/>
  <c r="AL289" i="3"/>
  <c r="AH289" i="3"/>
  <c r="AD289" i="3"/>
  <c r="Z289" i="3"/>
  <c r="V289" i="3"/>
  <c r="R289" i="3"/>
  <c r="M290" i="3"/>
  <c r="BH290" i="3"/>
  <c r="BD290" i="3"/>
  <c r="AZ290" i="3"/>
  <c r="AV290" i="3"/>
  <c r="AR290" i="3"/>
  <c r="AN290" i="3"/>
  <c r="AJ290" i="3"/>
  <c r="AF290" i="3"/>
  <c r="AB290" i="3"/>
  <c r="X290" i="3"/>
  <c r="T290" i="3"/>
  <c r="P290" i="3"/>
  <c r="BB290" i="3"/>
  <c r="AT290" i="3"/>
  <c r="AL290" i="3"/>
  <c r="AD290" i="3"/>
  <c r="V290" i="3"/>
  <c r="N290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N291" i="3"/>
  <c r="BG291" i="3"/>
  <c r="BC291" i="3"/>
  <c r="AY291" i="3"/>
  <c r="BI291" i="3"/>
  <c r="BA291" i="3"/>
  <c r="AU291" i="3"/>
  <c r="AQ291" i="3"/>
  <c r="AM291" i="3"/>
  <c r="AI291" i="3"/>
  <c r="AE291" i="3"/>
  <c r="AA291" i="3"/>
  <c r="W291" i="3"/>
  <c r="S291" i="3"/>
  <c r="O291" i="3"/>
  <c r="BE291" i="3"/>
  <c r="AS291" i="3"/>
  <c r="AK291" i="3"/>
  <c r="AC291" i="3"/>
  <c r="U291" i="3"/>
  <c r="M291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M292" i="3"/>
  <c r="BF292" i="3"/>
  <c r="BB292" i="3"/>
  <c r="AX292" i="3"/>
  <c r="AT292" i="3"/>
  <c r="AP292" i="3"/>
  <c r="AL292" i="3"/>
  <c r="AH292" i="3"/>
  <c r="AD292" i="3"/>
  <c r="Z292" i="3"/>
  <c r="V292" i="3"/>
  <c r="R292" i="3"/>
  <c r="N292" i="3"/>
  <c r="BH292" i="3"/>
  <c r="AZ292" i="3"/>
  <c r="AR292" i="3"/>
  <c r="AJ292" i="3"/>
  <c r="AB292" i="3"/>
  <c r="T292" i="3"/>
  <c r="BD292" i="3"/>
  <c r="AN292" i="3"/>
  <c r="X292" i="3"/>
  <c r="BI292" i="3"/>
  <c r="BE292" i="3"/>
  <c r="BA292" i="3"/>
  <c r="AW292" i="3"/>
  <c r="AS292" i="3"/>
  <c r="AO292" i="3"/>
  <c r="AK292" i="3"/>
  <c r="AG292" i="3"/>
  <c r="AC292" i="3"/>
  <c r="Y292" i="3"/>
  <c r="U292" i="3"/>
  <c r="Q292" i="3"/>
  <c r="N293" i="3"/>
  <c r="BI293" i="3"/>
  <c r="BE293" i="3"/>
  <c r="BA293" i="3"/>
  <c r="AW293" i="3"/>
  <c r="AS293" i="3"/>
  <c r="AO293" i="3"/>
  <c r="AK293" i="3"/>
  <c r="AG293" i="3"/>
  <c r="AC293" i="3"/>
  <c r="Y293" i="3"/>
  <c r="U293" i="3"/>
  <c r="Q293" i="3"/>
  <c r="M293" i="3"/>
  <c r="BG293" i="3"/>
  <c r="AY293" i="3"/>
  <c r="AQ293" i="3"/>
  <c r="AI293" i="3"/>
  <c r="AA293" i="3"/>
  <c r="S293" i="3"/>
  <c r="BC293" i="3"/>
  <c r="AM293" i="3"/>
  <c r="W293" i="3"/>
  <c r="BF293" i="3"/>
  <c r="BB293" i="3"/>
  <c r="AX293" i="3"/>
  <c r="AT293" i="3"/>
  <c r="AP293" i="3"/>
  <c r="AL293" i="3"/>
  <c r="AH293" i="3"/>
  <c r="AD293" i="3"/>
  <c r="Z293" i="3"/>
  <c r="V293" i="3"/>
  <c r="R293" i="3"/>
  <c r="M294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BF294" i="3"/>
  <c r="AX294" i="3"/>
  <c r="AP294" i="3"/>
  <c r="AH294" i="3"/>
  <c r="Z294" i="3"/>
  <c r="R294" i="3"/>
  <c r="BB294" i="3"/>
  <c r="AL294" i="3"/>
  <c r="V294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N295" i="3"/>
  <c r="BG295" i="3"/>
  <c r="BC295" i="3"/>
  <c r="AY295" i="3"/>
  <c r="AU295" i="3"/>
  <c r="AQ295" i="3"/>
  <c r="AM295" i="3"/>
  <c r="AI295" i="3"/>
  <c r="AE295" i="3"/>
  <c r="AA295" i="3"/>
  <c r="W295" i="3"/>
  <c r="S295" i="3"/>
  <c r="O295" i="3"/>
  <c r="BE295" i="3"/>
  <c r="AW295" i="3"/>
  <c r="AO295" i="3"/>
  <c r="AG295" i="3"/>
  <c r="Y295" i="3"/>
  <c r="Q295" i="3"/>
  <c r="BA295" i="3"/>
  <c r="AK295" i="3"/>
  <c r="U295" i="3"/>
  <c r="BH295" i="3"/>
  <c r="BD295" i="3"/>
  <c r="AZ295" i="3"/>
  <c r="AV295" i="3"/>
  <c r="AR295" i="3"/>
  <c r="AN295" i="3"/>
  <c r="AJ295" i="3"/>
  <c r="AF295" i="3"/>
  <c r="AB295" i="3"/>
  <c r="X295" i="3"/>
  <c r="T295" i="3"/>
  <c r="P295" i="3"/>
  <c r="M296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D296" i="3"/>
  <c r="AV296" i="3"/>
  <c r="AN296" i="3"/>
  <c r="AF296" i="3"/>
  <c r="X296" i="3"/>
  <c r="P296" i="3"/>
  <c r="AZ296" i="3"/>
  <c r="AJ296" i="3"/>
  <c r="T296" i="3"/>
  <c r="BI296" i="3"/>
  <c r="BE296" i="3"/>
  <c r="BA296" i="3"/>
  <c r="AW296" i="3"/>
  <c r="AS296" i="3"/>
  <c r="AO296" i="3"/>
  <c r="AK296" i="3"/>
  <c r="AG296" i="3"/>
  <c r="AC296" i="3"/>
  <c r="Y296" i="3"/>
  <c r="U296" i="3"/>
  <c r="Q296" i="3"/>
  <c r="M297" i="3"/>
  <c r="BF297" i="3"/>
  <c r="BB297" i="3"/>
  <c r="AX297" i="3"/>
  <c r="AT297" i="3"/>
  <c r="AP297" i="3"/>
  <c r="AL297" i="3"/>
  <c r="AH297" i="3"/>
  <c r="AD297" i="3"/>
  <c r="Z297" i="3"/>
  <c r="V297" i="3"/>
  <c r="R297" i="3"/>
  <c r="N297" i="3"/>
  <c r="BD297" i="3"/>
  <c r="AV297" i="3"/>
  <c r="AN297" i="3"/>
  <c r="AF297" i="3"/>
  <c r="X297" i="3"/>
  <c r="P297" i="3"/>
  <c r="AZ297" i="3"/>
  <c r="AJ297" i="3"/>
  <c r="T297" i="3"/>
  <c r="BI297" i="3"/>
  <c r="BE297" i="3"/>
  <c r="BA297" i="3"/>
  <c r="AW297" i="3"/>
  <c r="AS297" i="3"/>
  <c r="AO297" i="3"/>
  <c r="AK297" i="3"/>
  <c r="AG297" i="3"/>
  <c r="AC297" i="3"/>
  <c r="Y297" i="3"/>
  <c r="U297" i="3"/>
  <c r="Q297" i="3"/>
  <c r="N298" i="3"/>
  <c r="BI298" i="3"/>
  <c r="BE298" i="3"/>
  <c r="BA298" i="3"/>
  <c r="AW298" i="3"/>
  <c r="AS298" i="3"/>
  <c r="AO298" i="3"/>
  <c r="AK298" i="3"/>
  <c r="AG298" i="3"/>
  <c r="AC298" i="3"/>
  <c r="Y298" i="3"/>
  <c r="U298" i="3"/>
  <c r="Q298" i="3"/>
  <c r="M298" i="3"/>
  <c r="BC298" i="3"/>
  <c r="AU298" i="3"/>
  <c r="AM298" i="3"/>
  <c r="AE298" i="3"/>
  <c r="W298" i="3"/>
  <c r="O298" i="3"/>
  <c r="AY298" i="3"/>
  <c r="AI298" i="3"/>
  <c r="S298" i="3"/>
  <c r="BF298" i="3"/>
  <c r="BB298" i="3"/>
  <c r="AX298" i="3"/>
  <c r="AT298" i="3"/>
  <c r="AP298" i="3"/>
  <c r="AL298" i="3"/>
  <c r="AH298" i="3"/>
  <c r="AD298" i="3"/>
  <c r="Z298" i="3"/>
  <c r="V298" i="3"/>
  <c r="R298" i="3"/>
  <c r="M299" i="3"/>
  <c r="BH299" i="3"/>
  <c r="BD299" i="3"/>
  <c r="AZ299" i="3"/>
  <c r="AV299" i="3"/>
  <c r="AR299" i="3"/>
  <c r="AN299" i="3"/>
  <c r="AJ299" i="3"/>
  <c r="AF299" i="3"/>
  <c r="AB299" i="3"/>
  <c r="X299" i="3"/>
  <c r="T299" i="3"/>
  <c r="P299" i="3"/>
  <c r="BB299" i="3"/>
  <c r="AT299" i="3"/>
  <c r="AL299" i="3"/>
  <c r="AD299" i="3"/>
  <c r="V299" i="3"/>
  <c r="N299" i="3"/>
  <c r="AX299" i="3"/>
  <c r="AH299" i="3"/>
  <c r="R299" i="3"/>
  <c r="BG299" i="3"/>
  <c r="BC299" i="3"/>
  <c r="AY299" i="3"/>
  <c r="AU299" i="3"/>
  <c r="AQ299" i="3"/>
  <c r="AM299" i="3"/>
  <c r="AI299" i="3"/>
  <c r="AE299" i="3"/>
  <c r="AA299" i="3"/>
  <c r="W299" i="3"/>
  <c r="S299" i="3"/>
  <c r="O299" i="3"/>
  <c r="M300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B300" i="3"/>
  <c r="AT300" i="3"/>
  <c r="AL300" i="3"/>
  <c r="AD300" i="3"/>
  <c r="V300" i="3"/>
  <c r="N300" i="3"/>
  <c r="AX300" i="3"/>
  <c r="AH300" i="3"/>
  <c r="R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01" i="3"/>
  <c r="BG301" i="3"/>
  <c r="BC301" i="3"/>
  <c r="AY301" i="3"/>
  <c r="AU301" i="3"/>
  <c r="AQ301" i="3"/>
  <c r="AM301" i="3"/>
  <c r="AI301" i="3"/>
  <c r="AE301" i="3"/>
  <c r="AA301" i="3"/>
  <c r="W301" i="3"/>
  <c r="S301" i="3"/>
  <c r="O301" i="3"/>
  <c r="BI301" i="3"/>
  <c r="BA301" i="3"/>
  <c r="AS301" i="3"/>
  <c r="AK301" i="3"/>
  <c r="AC301" i="3"/>
  <c r="U301" i="3"/>
  <c r="M301" i="3"/>
  <c r="AW301" i="3"/>
  <c r="AG301" i="3"/>
  <c r="Q301" i="3"/>
  <c r="BH301" i="3"/>
  <c r="BD301" i="3"/>
  <c r="AZ301" i="3"/>
  <c r="AV301" i="3"/>
  <c r="AR301" i="3"/>
  <c r="AN301" i="3"/>
  <c r="AJ301" i="3"/>
  <c r="AF301" i="3"/>
  <c r="AB301" i="3"/>
  <c r="X301" i="3"/>
  <c r="T301" i="3"/>
  <c r="P301" i="3"/>
  <c r="M302" i="3"/>
  <c r="BF302" i="3"/>
  <c r="BB302" i="3"/>
  <c r="AX302" i="3"/>
  <c r="AT302" i="3"/>
  <c r="AP302" i="3"/>
  <c r="AL302" i="3"/>
  <c r="AH302" i="3"/>
  <c r="AD302" i="3"/>
  <c r="Z302" i="3"/>
  <c r="BH302" i="3"/>
  <c r="AZ302" i="3"/>
  <c r="AR302" i="3"/>
  <c r="AJ302" i="3"/>
  <c r="AB302" i="3"/>
  <c r="V302" i="3"/>
  <c r="R302" i="3"/>
  <c r="N302" i="3"/>
  <c r="AV302" i="3"/>
  <c r="AF302" i="3"/>
  <c r="T302" i="3"/>
  <c r="AN302" i="3"/>
  <c r="P302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3" i="3"/>
  <c r="BF303" i="3"/>
  <c r="BB303" i="3"/>
  <c r="AX303" i="3"/>
  <c r="AT303" i="3"/>
  <c r="AP303" i="3"/>
  <c r="AL303" i="3"/>
  <c r="AH303" i="3"/>
  <c r="AD303" i="3"/>
  <c r="Z303" i="3"/>
  <c r="V303" i="3"/>
  <c r="R303" i="3"/>
  <c r="N303" i="3"/>
  <c r="BH303" i="3"/>
  <c r="AZ303" i="3"/>
  <c r="AR303" i="3"/>
  <c r="AJ303" i="3"/>
  <c r="AB303" i="3"/>
  <c r="T303" i="3"/>
  <c r="AV303" i="3"/>
  <c r="AF303" i="3"/>
  <c r="P303" i="3"/>
  <c r="BD303" i="3"/>
  <c r="X303" i="3"/>
  <c r="BI303" i="3"/>
  <c r="BE303" i="3"/>
  <c r="BA303" i="3"/>
  <c r="AW303" i="3"/>
  <c r="AS303" i="3"/>
  <c r="AO303" i="3"/>
  <c r="AK303" i="3"/>
  <c r="AG303" i="3"/>
  <c r="AC303" i="3"/>
  <c r="Y303" i="3"/>
  <c r="U303" i="3"/>
  <c r="Q303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N304" i="3"/>
  <c r="BH304" i="3"/>
  <c r="AZ304" i="3"/>
  <c r="AR304" i="3"/>
  <c r="AJ304" i="3"/>
  <c r="AB304" i="3"/>
  <c r="T304" i="3"/>
  <c r="AV304" i="3"/>
  <c r="AF304" i="3"/>
  <c r="P304" i="3"/>
  <c r="AN304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N305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G305" i="3"/>
  <c r="AY305" i="3"/>
  <c r="AQ305" i="3"/>
  <c r="AI305" i="3"/>
  <c r="AA305" i="3"/>
  <c r="S305" i="3"/>
  <c r="AU305" i="3"/>
  <c r="AE305" i="3"/>
  <c r="O305" i="3"/>
  <c r="BC305" i="3"/>
  <c r="W305" i="3"/>
  <c r="BF305" i="3"/>
  <c r="BB305" i="3"/>
  <c r="AX305" i="3"/>
  <c r="AT305" i="3"/>
  <c r="AP305" i="3"/>
  <c r="AL305" i="3"/>
  <c r="AH305" i="3"/>
  <c r="AD305" i="3"/>
  <c r="Z305" i="3"/>
  <c r="V305" i="3"/>
  <c r="R305" i="3"/>
  <c r="BH306" i="3"/>
  <c r="BD306" i="3"/>
  <c r="AZ306" i="3"/>
  <c r="AV306" i="3"/>
  <c r="AR306" i="3"/>
  <c r="AN306" i="3"/>
  <c r="AJ306" i="3"/>
  <c r="AF306" i="3"/>
  <c r="AB306" i="3"/>
  <c r="X306" i="3"/>
  <c r="T306" i="3"/>
  <c r="P306" i="3"/>
  <c r="BF306" i="3"/>
  <c r="AX306" i="3"/>
  <c r="AP306" i="3"/>
  <c r="AH306" i="3"/>
  <c r="Z306" i="3"/>
  <c r="R306" i="3"/>
  <c r="AT306" i="3"/>
  <c r="AD306" i="3"/>
  <c r="N306" i="3"/>
  <c r="AL306" i="3"/>
  <c r="BG306" i="3"/>
  <c r="BC306" i="3"/>
  <c r="AY306" i="3"/>
  <c r="AU306" i="3"/>
  <c r="AQ306" i="3"/>
  <c r="AM306" i="3"/>
  <c r="AI306" i="3"/>
  <c r="AE306" i="3"/>
  <c r="AA306" i="3"/>
  <c r="W306" i="3"/>
  <c r="S306" i="3"/>
  <c r="O306" i="3"/>
  <c r="BJ3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R261" i="3"/>
  <c r="V261" i="3"/>
  <c r="Z261" i="3"/>
  <c r="AD261" i="3"/>
  <c r="AH261" i="3"/>
  <c r="AL261" i="3"/>
  <c r="AP261" i="3"/>
  <c r="AT261" i="3"/>
  <c r="AX261" i="3"/>
  <c r="BB261" i="3"/>
  <c r="BF261" i="3"/>
  <c r="O262" i="3"/>
  <c r="S262" i="3"/>
  <c r="W262" i="3"/>
  <c r="AA262" i="3"/>
  <c r="AE262" i="3"/>
  <c r="AI262" i="3"/>
  <c r="AM262" i="3"/>
  <c r="AQ262" i="3"/>
  <c r="AU262" i="3"/>
  <c r="AY262" i="3"/>
  <c r="BC262" i="3"/>
  <c r="BG262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R265" i="3"/>
  <c r="BN265" i="3" s="1"/>
  <c r="V265" i="3"/>
  <c r="Z265" i="3"/>
  <c r="AD265" i="3"/>
  <c r="AH265" i="3"/>
  <c r="AL265" i="3"/>
  <c r="AP265" i="3"/>
  <c r="AT265" i="3"/>
  <c r="AX265" i="3"/>
  <c r="BB265" i="3"/>
  <c r="BF265" i="3"/>
  <c r="O266" i="3"/>
  <c r="S266" i="3"/>
  <c r="W266" i="3"/>
  <c r="AA266" i="3"/>
  <c r="AE266" i="3"/>
  <c r="AI266" i="3"/>
  <c r="AM266" i="3"/>
  <c r="AQ266" i="3"/>
  <c r="AU266" i="3"/>
  <c r="AY266" i="3"/>
  <c r="BC266" i="3"/>
  <c r="BG266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R270" i="3"/>
  <c r="V270" i="3"/>
  <c r="Z270" i="3"/>
  <c r="AD270" i="3"/>
  <c r="AH270" i="3"/>
  <c r="AL270" i="3"/>
  <c r="AP270" i="3"/>
  <c r="AT270" i="3"/>
  <c r="AX270" i="3"/>
  <c r="BB270" i="3"/>
  <c r="BF270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2" i="3"/>
  <c r="BN272" i="3" s="1"/>
  <c r="T272" i="3"/>
  <c r="X272" i="3"/>
  <c r="AB272" i="3"/>
  <c r="AF272" i="3"/>
  <c r="AJ272" i="3"/>
  <c r="AN272" i="3"/>
  <c r="AR272" i="3"/>
  <c r="AV272" i="3"/>
  <c r="AZ272" i="3"/>
  <c r="BD272" i="3"/>
  <c r="BH272" i="3"/>
  <c r="Q273" i="3"/>
  <c r="BN273" i="3" s="1"/>
  <c r="U273" i="3"/>
  <c r="Y273" i="3"/>
  <c r="AC273" i="3"/>
  <c r="AG273" i="3"/>
  <c r="AK273" i="3"/>
  <c r="AO273" i="3"/>
  <c r="AS273" i="3"/>
  <c r="AW273" i="3"/>
  <c r="BA273" i="3"/>
  <c r="BE273" i="3"/>
  <c r="BI273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Q275" i="3"/>
  <c r="BN275" i="3" s="1"/>
  <c r="U275" i="3"/>
  <c r="Y275" i="3"/>
  <c r="AC275" i="3"/>
  <c r="AG275" i="3"/>
  <c r="AK275" i="3"/>
  <c r="AO275" i="3"/>
  <c r="AS275" i="3"/>
  <c r="AW275" i="3"/>
  <c r="BA275" i="3"/>
  <c r="BI275" i="3"/>
  <c r="V276" i="3"/>
  <c r="AD276" i="3"/>
  <c r="AL276" i="3"/>
  <c r="AT276" i="3"/>
  <c r="BB276" i="3"/>
  <c r="O277" i="3"/>
  <c r="BN277" i="3" s="1"/>
  <c r="W277" i="3"/>
  <c r="AE277" i="3"/>
  <c r="AM277" i="3"/>
  <c r="AU277" i="3"/>
  <c r="BC277" i="3"/>
  <c r="O278" i="3"/>
  <c r="W278" i="3"/>
  <c r="AE278" i="3"/>
  <c r="AM278" i="3"/>
  <c r="AU278" i="3"/>
  <c r="BC278" i="3"/>
  <c r="P279" i="3"/>
  <c r="BK279" i="3" s="1"/>
  <c r="X279" i="3"/>
  <c r="AF279" i="3"/>
  <c r="AN279" i="3"/>
  <c r="AV279" i="3"/>
  <c r="BD279" i="3"/>
  <c r="Q280" i="3"/>
  <c r="Y280" i="3"/>
  <c r="AG280" i="3"/>
  <c r="AO280" i="3"/>
  <c r="AW280" i="3"/>
  <c r="BE280" i="3"/>
  <c r="R281" i="3"/>
  <c r="BN281" i="3" s="1"/>
  <c r="Z281" i="3"/>
  <c r="AH281" i="3"/>
  <c r="AP281" i="3"/>
  <c r="AX281" i="3"/>
  <c r="BF281" i="3"/>
  <c r="T282" i="3"/>
  <c r="AB282" i="3"/>
  <c r="AJ282" i="3"/>
  <c r="AR282" i="3"/>
  <c r="AZ282" i="3"/>
  <c r="BH282" i="3"/>
  <c r="U283" i="3"/>
  <c r="AC283" i="3"/>
  <c r="AK283" i="3"/>
  <c r="AS283" i="3"/>
  <c r="BA283" i="3"/>
  <c r="BI283" i="3"/>
  <c r="U284" i="3"/>
  <c r="AC284" i="3"/>
  <c r="AK284" i="3"/>
  <c r="AS284" i="3"/>
  <c r="BA284" i="3"/>
  <c r="BI284" i="3"/>
  <c r="V285" i="3"/>
  <c r="AD285" i="3"/>
  <c r="AL285" i="3"/>
  <c r="AT285" i="3"/>
  <c r="BB285" i="3"/>
  <c r="P286" i="3"/>
  <c r="X286" i="3"/>
  <c r="AF286" i="3"/>
  <c r="AN286" i="3"/>
  <c r="AV286" i="3"/>
  <c r="BD286" i="3"/>
  <c r="Q287" i="3"/>
  <c r="Y287" i="3"/>
  <c r="AG287" i="3"/>
  <c r="AO287" i="3"/>
  <c r="AW287" i="3"/>
  <c r="BE287" i="3"/>
  <c r="R288" i="3"/>
  <c r="Z288" i="3"/>
  <c r="AH288" i="3"/>
  <c r="AP288" i="3"/>
  <c r="AX288" i="3"/>
  <c r="BF288" i="3"/>
  <c r="T289" i="3"/>
  <c r="AB289" i="3"/>
  <c r="AJ289" i="3"/>
  <c r="AR289" i="3"/>
  <c r="AZ289" i="3"/>
  <c r="BH289" i="3"/>
  <c r="U290" i="3"/>
  <c r="AC290" i="3"/>
  <c r="BK290" i="3" s="1"/>
  <c r="AK290" i="3"/>
  <c r="AS290" i="3"/>
  <c r="BA290" i="3"/>
  <c r="BI290" i="3"/>
  <c r="V291" i="3"/>
  <c r="AD291" i="3"/>
  <c r="AL291" i="3"/>
  <c r="AT291" i="3"/>
  <c r="BB291" i="3"/>
  <c r="O292" i="3"/>
  <c r="W292" i="3"/>
  <c r="AE292" i="3"/>
  <c r="AM292" i="3"/>
  <c r="AU292" i="3"/>
  <c r="BC292" i="3"/>
  <c r="P293" i="3"/>
  <c r="BN293" i="3" s="1"/>
  <c r="X293" i="3"/>
  <c r="AF293" i="3"/>
  <c r="AN293" i="3"/>
  <c r="AV293" i="3"/>
  <c r="BD293" i="3"/>
  <c r="Q294" i="3"/>
  <c r="Y294" i="3"/>
  <c r="AG294" i="3"/>
  <c r="AO294" i="3"/>
  <c r="AW294" i="3"/>
  <c r="BE294" i="3"/>
  <c r="R295" i="3"/>
  <c r="Z295" i="3"/>
  <c r="AH295" i="3"/>
  <c r="AP295" i="3"/>
  <c r="AX295" i="3"/>
  <c r="BF295" i="3"/>
  <c r="S296" i="3"/>
  <c r="AA296" i="3"/>
  <c r="AI296" i="3"/>
  <c r="AQ296" i="3"/>
  <c r="AY296" i="3"/>
  <c r="BG296" i="3"/>
  <c r="S297" i="3"/>
  <c r="AA297" i="3"/>
  <c r="AI297" i="3"/>
  <c r="AQ297" i="3"/>
  <c r="AY297" i="3"/>
  <c r="BG297" i="3"/>
  <c r="T298" i="3"/>
  <c r="AB298" i="3"/>
  <c r="AJ298" i="3"/>
  <c r="AR298" i="3"/>
  <c r="AZ298" i="3"/>
  <c r="BH298" i="3"/>
  <c r="U299" i="3"/>
  <c r="AC299" i="3"/>
  <c r="AK299" i="3"/>
  <c r="AS299" i="3"/>
  <c r="BA299" i="3"/>
  <c r="BI299" i="3"/>
  <c r="U300" i="3"/>
  <c r="AC300" i="3"/>
  <c r="AK300" i="3"/>
  <c r="AS300" i="3"/>
  <c r="BA300" i="3"/>
  <c r="BI300" i="3"/>
  <c r="V301" i="3"/>
  <c r="AD301" i="3"/>
  <c r="AL301" i="3"/>
  <c r="AT301" i="3"/>
  <c r="BB301" i="3"/>
  <c r="O302" i="3"/>
  <c r="W302" i="3"/>
  <c r="AE302" i="3"/>
  <c r="AM302" i="3"/>
  <c r="AU302" i="3"/>
  <c r="BC302" i="3"/>
  <c r="O303" i="3"/>
  <c r="W303" i="3"/>
  <c r="AE303" i="3"/>
  <c r="AM303" i="3"/>
  <c r="AU303" i="3"/>
  <c r="BC303" i="3"/>
  <c r="O304" i="3"/>
  <c r="W304" i="3"/>
  <c r="AE304" i="3"/>
  <c r="AM304" i="3"/>
  <c r="AU304" i="3"/>
  <c r="BC304" i="3"/>
  <c r="P305" i="3"/>
  <c r="X305" i="3"/>
  <c r="AF305" i="3"/>
  <c r="AN305" i="3"/>
  <c r="AV305" i="3"/>
  <c r="BD305" i="3"/>
  <c r="Q306" i="3"/>
  <c r="Y306" i="3"/>
  <c r="AG306" i="3"/>
  <c r="AO306" i="3"/>
  <c r="AW306" i="3"/>
  <c r="BE306" i="3"/>
  <c r="Q259" i="3"/>
  <c r="Y259" i="3"/>
  <c r="AG259" i="3"/>
  <c r="AO259" i="3"/>
  <c r="AW259" i="3"/>
  <c r="BE259" i="3"/>
  <c r="P260" i="3"/>
  <c r="X260" i="3"/>
  <c r="AF260" i="3"/>
  <c r="AN260" i="3"/>
  <c r="AV260" i="3"/>
  <c r="BD260" i="3"/>
  <c r="O261" i="3"/>
  <c r="W261" i="3"/>
  <c r="AE261" i="3"/>
  <c r="AM261" i="3"/>
  <c r="AU261" i="3"/>
  <c r="BC261" i="3"/>
  <c r="N262" i="3"/>
  <c r="V262" i="3"/>
  <c r="AD262" i="3"/>
  <c r="AL262" i="3"/>
  <c r="AT262" i="3"/>
  <c r="BB262" i="3"/>
  <c r="M263" i="3"/>
  <c r="U263" i="3"/>
  <c r="AC263" i="3"/>
  <c r="AK263" i="3"/>
  <c r="AS263" i="3"/>
  <c r="BA263" i="3"/>
  <c r="BI263" i="3"/>
  <c r="T264" i="3"/>
  <c r="AB264" i="3"/>
  <c r="AJ264" i="3"/>
  <c r="AR264" i="3"/>
  <c r="AZ264" i="3"/>
  <c r="BH264" i="3"/>
  <c r="S265" i="3"/>
  <c r="AA265" i="3"/>
  <c r="AI265" i="3"/>
  <c r="AQ265" i="3"/>
  <c r="AY265" i="3"/>
  <c r="BG265" i="3"/>
  <c r="R266" i="3"/>
  <c r="Z266" i="3"/>
  <c r="AH266" i="3"/>
  <c r="AP266" i="3"/>
  <c r="AX266" i="3"/>
  <c r="BF266" i="3"/>
  <c r="Q267" i="3"/>
  <c r="Y267" i="3"/>
  <c r="AG267" i="3"/>
  <c r="AO267" i="3"/>
  <c r="AW267" i="3"/>
  <c r="BE267" i="3"/>
  <c r="P268" i="3"/>
  <c r="X268" i="3"/>
  <c r="AF268" i="3"/>
  <c r="AN268" i="3"/>
  <c r="AV268" i="3"/>
  <c r="BD268" i="3"/>
  <c r="P269" i="3"/>
  <c r="X269" i="3"/>
  <c r="AF269" i="3"/>
  <c r="AN269" i="3"/>
  <c r="AV269" i="3"/>
  <c r="BD269" i="3"/>
  <c r="O270" i="3"/>
  <c r="W270" i="3"/>
  <c r="AE270" i="3"/>
  <c r="AM270" i="3"/>
  <c r="AU270" i="3"/>
  <c r="BI270" i="3"/>
  <c r="AB271" i="3"/>
  <c r="AR271" i="3"/>
  <c r="BH271" i="3"/>
  <c r="AA272" i="3"/>
  <c r="AQ272" i="3"/>
  <c r="BG272" i="3"/>
  <c r="Z273" i="3"/>
  <c r="AP273" i="3"/>
  <c r="BF273" i="3"/>
  <c r="Z274" i="3"/>
  <c r="AP274" i="3"/>
  <c r="BF274" i="3"/>
  <c r="Z275" i="3"/>
  <c r="AP275" i="3"/>
  <c r="BF275" i="3"/>
  <c r="Y276" i="3"/>
  <c r="AO276" i="3"/>
  <c r="BE276" i="3"/>
  <c r="X277" i="3"/>
  <c r="AN277" i="3"/>
  <c r="BD277" i="3"/>
  <c r="X278" i="3"/>
  <c r="AN278" i="3"/>
  <c r="BD278" i="3"/>
  <c r="W279" i="3"/>
  <c r="AM279" i="3"/>
  <c r="BC279" i="3"/>
  <c r="V280" i="3"/>
  <c r="AL280" i="3"/>
  <c r="BB280" i="3"/>
  <c r="U281" i="3"/>
  <c r="AK281" i="3"/>
  <c r="BA281" i="3"/>
  <c r="S282" i="3"/>
  <c r="AI282" i="3"/>
  <c r="AY282" i="3"/>
  <c r="BK282" i="3" s="1"/>
  <c r="R283" i="3"/>
  <c r="AH283" i="3"/>
  <c r="AX283" i="3"/>
  <c r="R284" i="3"/>
  <c r="AH284" i="3"/>
  <c r="AX284" i="3"/>
  <c r="Q285" i="3"/>
  <c r="AG285" i="3"/>
  <c r="AW285" i="3"/>
  <c r="O286" i="3"/>
  <c r="AE286" i="3"/>
  <c r="AU286" i="3"/>
  <c r="N287" i="3"/>
  <c r="AD287" i="3"/>
  <c r="AT287" i="3"/>
  <c r="M288" i="3"/>
  <c r="BN288" i="3" s="1"/>
  <c r="AC288" i="3"/>
  <c r="AS288" i="3"/>
  <c r="BI288" i="3"/>
  <c r="AA289" i="3"/>
  <c r="AQ289" i="3"/>
  <c r="BG289" i="3"/>
  <c r="Z290" i="3"/>
  <c r="AP290" i="3"/>
  <c r="BF290" i="3"/>
  <c r="Y291" i="3"/>
  <c r="AO291" i="3"/>
  <c r="P292" i="3"/>
  <c r="AV292" i="3"/>
  <c r="AE293" i="3"/>
  <c r="N294" i="3"/>
  <c r="AT294" i="3"/>
  <c r="AC295" i="3"/>
  <c r="BI295" i="3"/>
  <c r="AR296" i="3"/>
  <c r="AB297" i="3"/>
  <c r="BH297" i="3"/>
  <c r="AQ298" i="3"/>
  <c r="Z299" i="3"/>
  <c r="BF299" i="3"/>
  <c r="AP300" i="3"/>
  <c r="Y301" i="3"/>
  <c r="BE301" i="3"/>
  <c r="BD302" i="3"/>
  <c r="X304" i="3"/>
  <c r="AM305" i="3"/>
  <c r="BB306" i="3"/>
  <c r="AV174" i="3"/>
  <c r="R176" i="3"/>
  <c r="N258" i="3"/>
  <c r="M306" i="3"/>
  <c r="BK306" i="3" s="1"/>
  <c r="BF174" i="3"/>
  <c r="BB174" i="3"/>
  <c r="AX174" i="3"/>
  <c r="AT174" i="3"/>
  <c r="AP174" i="3"/>
  <c r="AL174" i="3"/>
  <c r="AH174" i="3"/>
  <c r="AD174" i="3"/>
  <c r="Z174" i="3"/>
  <c r="V174" i="3"/>
  <c r="R174" i="3"/>
  <c r="N174" i="3"/>
  <c r="BG174" i="3"/>
  <c r="BC174" i="3"/>
  <c r="AY174" i="3"/>
  <c r="AU174" i="3"/>
  <c r="AQ174" i="3"/>
  <c r="AM174" i="3"/>
  <c r="AI174" i="3"/>
  <c r="AE174" i="3"/>
  <c r="AA174" i="3"/>
  <c r="W174" i="3"/>
  <c r="S174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BM349" i="3"/>
  <c r="BL337" i="3"/>
  <c r="BJ331" i="3"/>
  <c r="BK333" i="3"/>
  <c r="BN175" i="3"/>
  <c r="BL265" i="3"/>
  <c r="BK289" i="3"/>
  <c r="BM353" i="3"/>
  <c r="BN353" i="3"/>
  <c r="BM337" i="3"/>
  <c r="BK325" i="3"/>
  <c r="BM341" i="3"/>
  <c r="BL329" i="3"/>
  <c r="BJ325" i="3"/>
  <c r="BL294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F179" i="3"/>
  <c r="BB179" i="3"/>
  <c r="AX179" i="3"/>
  <c r="AT179" i="3"/>
  <c r="AP179" i="3"/>
  <c r="AL179" i="3"/>
  <c r="AH179" i="3"/>
  <c r="AD179" i="3"/>
  <c r="Z179" i="3"/>
  <c r="V179" i="3"/>
  <c r="R179" i="3"/>
  <c r="BN306" i="3"/>
  <c r="BM355" i="3"/>
  <c r="BM339" i="3"/>
  <c r="BL351" i="3"/>
  <c r="BJ351" i="3"/>
  <c r="BL335" i="3"/>
  <c r="BK331" i="3"/>
  <c r="BN331" i="3"/>
  <c r="BJ345" i="3"/>
  <c r="BN345" i="3"/>
  <c r="BK345" i="3"/>
  <c r="BJ341" i="3"/>
  <c r="BN341" i="3"/>
  <c r="BK341" i="3"/>
  <c r="BM329" i="3"/>
  <c r="BJ329" i="3"/>
  <c r="BN325" i="3"/>
  <c r="BK324" i="3"/>
  <c r="BN324" i="3"/>
  <c r="BJ324" i="3"/>
  <c r="BL355" i="3"/>
  <c r="BJ355" i="3"/>
  <c r="BL347" i="3"/>
  <c r="BJ347" i="3"/>
  <c r="BM343" i="3"/>
  <c r="BK351" i="3"/>
  <c r="BN351" i="3"/>
  <c r="BL331" i="3"/>
  <c r="BJ327" i="3"/>
  <c r="BJ353" i="3"/>
  <c r="BL353" i="3"/>
  <c r="BJ349" i="3"/>
  <c r="BN349" i="3"/>
  <c r="BK349" i="3"/>
  <c r="BL341" i="3"/>
  <c r="BN337" i="3"/>
  <c r="BK337" i="3"/>
  <c r="BJ337" i="3"/>
  <c r="BM333" i="3"/>
  <c r="BJ333" i="3"/>
  <c r="BN355" i="3"/>
  <c r="BL277" i="3"/>
  <c r="BL303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Q177" i="3"/>
  <c r="AS177" i="3"/>
  <c r="AU177" i="3"/>
  <c r="AW177" i="3"/>
  <c r="AY177" i="3"/>
  <c r="BA177" i="3"/>
  <c r="BC177" i="3"/>
  <c r="BE177" i="3"/>
  <c r="BG177" i="3"/>
  <c r="BI177" i="3"/>
  <c r="N177" i="3"/>
  <c r="P177" i="3"/>
  <c r="R177" i="3"/>
  <c r="T177" i="3"/>
  <c r="V177" i="3"/>
  <c r="X177" i="3"/>
  <c r="Z177" i="3"/>
  <c r="AB177" i="3"/>
  <c r="AD177" i="3"/>
  <c r="AF177" i="3"/>
  <c r="AH177" i="3"/>
  <c r="AJ177" i="3"/>
  <c r="AL177" i="3"/>
  <c r="AN177" i="3"/>
  <c r="AP177" i="3"/>
  <c r="AR177" i="3"/>
  <c r="AT177" i="3"/>
  <c r="AV177" i="3"/>
  <c r="AX177" i="3"/>
  <c r="AZ177" i="3"/>
  <c r="BB177" i="3"/>
  <c r="BD177" i="3"/>
  <c r="BF177" i="3"/>
  <c r="BH177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BN333" i="3"/>
  <c r="BJ273" i="3"/>
  <c r="BK285" i="3"/>
  <c r="BJ291" i="3"/>
  <c r="BN299" i="3"/>
  <c r="BJ301" i="3"/>
  <c r="BJ306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BG258" i="3"/>
  <c r="BC258" i="3"/>
  <c r="AY258" i="3"/>
  <c r="AU258" i="3"/>
  <c r="AQ258" i="3"/>
  <c r="AM258" i="3"/>
  <c r="AI258" i="3"/>
  <c r="AE258" i="3"/>
  <c r="AA258" i="3"/>
  <c r="W258" i="3"/>
  <c r="S258" i="3"/>
  <c r="O258" i="3"/>
  <c r="BH258" i="3"/>
  <c r="BD258" i="3"/>
  <c r="AZ258" i="3"/>
  <c r="AV258" i="3"/>
  <c r="AR258" i="3"/>
  <c r="AN258" i="3"/>
  <c r="AJ258" i="3"/>
  <c r="AF258" i="3"/>
  <c r="AB258" i="3"/>
  <c r="X258" i="3"/>
  <c r="T258" i="3"/>
  <c r="P258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N253" i="3"/>
  <c r="AP253" i="3"/>
  <c r="AR253" i="3"/>
  <c r="AT253" i="3"/>
  <c r="AV253" i="3"/>
  <c r="AX253" i="3"/>
  <c r="AZ253" i="3"/>
  <c r="BB253" i="3"/>
  <c r="BD253" i="3"/>
  <c r="BF253" i="3"/>
  <c r="BH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K355" i="3"/>
  <c r="BK347" i="3"/>
  <c r="BN347" i="3"/>
  <c r="BK343" i="3"/>
  <c r="BN343" i="3"/>
  <c r="BL339" i="3"/>
  <c r="BM351" i="3"/>
  <c r="BM331" i="3"/>
  <c r="BM327" i="3"/>
  <c r="BL349" i="3"/>
  <c r="BM325" i="3"/>
  <c r="BL324" i="3"/>
  <c r="BM324" i="3"/>
  <c r="BM347" i="3"/>
  <c r="BL343" i="3"/>
  <c r="BJ343" i="3"/>
  <c r="BJ339" i="3"/>
  <c r="BK339" i="3"/>
  <c r="BN339" i="3"/>
  <c r="BJ335" i="3"/>
  <c r="BK335" i="3"/>
  <c r="BN335" i="3"/>
  <c r="BM335" i="3"/>
  <c r="BL327" i="3"/>
  <c r="BK327" i="3"/>
  <c r="BN327" i="3"/>
  <c r="BK357" i="3"/>
  <c r="BN357" i="3"/>
  <c r="BM345" i="3"/>
  <c r="BL345" i="3"/>
  <c r="BL333" i="3"/>
  <c r="BN329" i="3"/>
  <c r="BK329" i="3"/>
  <c r="BL325" i="3"/>
  <c r="BK179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N181" i="3"/>
  <c r="P181" i="3"/>
  <c r="R181" i="3"/>
  <c r="T181" i="3"/>
  <c r="V181" i="3"/>
  <c r="X181" i="3"/>
  <c r="Z181" i="3"/>
  <c r="AB181" i="3"/>
  <c r="AD181" i="3"/>
  <c r="AF181" i="3"/>
  <c r="AH181" i="3"/>
  <c r="AJ181" i="3"/>
  <c r="AL181" i="3"/>
  <c r="AN181" i="3"/>
  <c r="AP181" i="3"/>
  <c r="AR181" i="3"/>
  <c r="AT181" i="3"/>
  <c r="AV181" i="3"/>
  <c r="AX181" i="3"/>
  <c r="AZ181" i="3"/>
  <c r="BB181" i="3"/>
  <c r="BD181" i="3"/>
  <c r="BF181" i="3"/>
  <c r="BH181" i="3"/>
  <c r="M181" i="3"/>
  <c r="O181" i="3"/>
  <c r="Q181" i="3"/>
  <c r="S181" i="3"/>
  <c r="U181" i="3"/>
  <c r="W181" i="3"/>
  <c r="Y181" i="3"/>
  <c r="AA181" i="3"/>
  <c r="AC181" i="3"/>
  <c r="AE181" i="3"/>
  <c r="AG181" i="3"/>
  <c r="AI181" i="3"/>
  <c r="AK181" i="3"/>
  <c r="AM181" i="3"/>
  <c r="AO181" i="3"/>
  <c r="AQ181" i="3"/>
  <c r="AS181" i="3"/>
  <c r="AU181" i="3"/>
  <c r="AW181" i="3"/>
  <c r="AY181" i="3"/>
  <c r="BA181" i="3"/>
  <c r="BC181" i="3"/>
  <c r="BE181" i="3"/>
  <c r="BG181" i="3"/>
  <c r="BI181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3" i="3"/>
  <c r="O183" i="3"/>
  <c r="Q183" i="3"/>
  <c r="S183" i="3"/>
  <c r="U183" i="3"/>
  <c r="W183" i="3"/>
  <c r="Y183" i="3"/>
  <c r="AA183" i="3"/>
  <c r="AC183" i="3"/>
  <c r="AE183" i="3"/>
  <c r="AG183" i="3"/>
  <c r="AI183" i="3"/>
  <c r="AK183" i="3"/>
  <c r="AM183" i="3"/>
  <c r="AO183" i="3"/>
  <c r="AQ183" i="3"/>
  <c r="AS183" i="3"/>
  <c r="AU183" i="3"/>
  <c r="AW183" i="3"/>
  <c r="AY183" i="3"/>
  <c r="BA183" i="3"/>
  <c r="BC183" i="3"/>
  <c r="BE183" i="3"/>
  <c r="BG183" i="3"/>
  <c r="BI183" i="3"/>
  <c r="N183" i="3"/>
  <c r="P183" i="3"/>
  <c r="R183" i="3"/>
  <c r="T183" i="3"/>
  <c r="V183" i="3"/>
  <c r="X183" i="3"/>
  <c r="Z183" i="3"/>
  <c r="AB183" i="3"/>
  <c r="AD183" i="3"/>
  <c r="AF183" i="3"/>
  <c r="AH183" i="3"/>
  <c r="AJ183" i="3"/>
  <c r="AL183" i="3"/>
  <c r="AN183" i="3"/>
  <c r="AP183" i="3"/>
  <c r="AR183" i="3"/>
  <c r="AT183" i="3"/>
  <c r="AV183" i="3"/>
  <c r="AX183" i="3"/>
  <c r="AZ183" i="3"/>
  <c r="BB183" i="3"/>
  <c r="BD183" i="3"/>
  <c r="BF183" i="3"/>
  <c r="BH183" i="3"/>
  <c r="N184" i="3"/>
  <c r="P184" i="3"/>
  <c r="R184" i="3"/>
  <c r="T184" i="3"/>
  <c r="V184" i="3"/>
  <c r="X184" i="3"/>
  <c r="Z184" i="3"/>
  <c r="AB184" i="3"/>
  <c r="AD184" i="3"/>
  <c r="AF184" i="3"/>
  <c r="AH184" i="3"/>
  <c r="AJ184" i="3"/>
  <c r="AL184" i="3"/>
  <c r="AN184" i="3"/>
  <c r="AP184" i="3"/>
  <c r="AR184" i="3"/>
  <c r="AT184" i="3"/>
  <c r="AV184" i="3"/>
  <c r="AX184" i="3"/>
  <c r="AZ184" i="3"/>
  <c r="BB184" i="3"/>
  <c r="BD184" i="3"/>
  <c r="BF184" i="3"/>
  <c r="BH184" i="3"/>
  <c r="M184" i="3"/>
  <c r="O184" i="3"/>
  <c r="Q184" i="3"/>
  <c r="S184" i="3"/>
  <c r="U184" i="3"/>
  <c r="W184" i="3"/>
  <c r="Y184" i="3"/>
  <c r="AA184" i="3"/>
  <c r="AC184" i="3"/>
  <c r="AE184" i="3"/>
  <c r="AG184" i="3"/>
  <c r="AI184" i="3"/>
  <c r="AK184" i="3"/>
  <c r="AM184" i="3"/>
  <c r="AO184" i="3"/>
  <c r="AQ184" i="3"/>
  <c r="AS184" i="3"/>
  <c r="AU184" i="3"/>
  <c r="AW184" i="3"/>
  <c r="AY184" i="3"/>
  <c r="BA184" i="3"/>
  <c r="BC184" i="3"/>
  <c r="BE184" i="3"/>
  <c r="BG184" i="3"/>
  <c r="BI184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BK353" i="3"/>
  <c r="BJ277" i="3"/>
  <c r="BK280" i="3"/>
  <c r="BM281" i="3"/>
  <c r="BL284" i="3"/>
  <c r="BK286" i="3"/>
  <c r="BN286" i="3"/>
  <c r="BL288" i="3"/>
  <c r="BJ293" i="3"/>
  <c r="BJ297" i="3"/>
  <c r="BL304" i="3"/>
  <c r="BJ305" i="3"/>
  <c r="BL305" i="3"/>
  <c r="BJ174" i="3"/>
  <c r="BJ176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S315" i="3"/>
  <c r="AU315" i="3"/>
  <c r="AW315" i="3"/>
  <c r="AY315" i="3"/>
  <c r="BA315" i="3"/>
  <c r="BC315" i="3"/>
  <c r="BE315" i="3"/>
  <c r="BG315" i="3"/>
  <c r="BI315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BI258" i="3"/>
  <c r="BE258" i="3"/>
  <c r="BA258" i="3"/>
  <c r="AW258" i="3"/>
  <c r="AS258" i="3"/>
  <c r="AO258" i="3"/>
  <c r="AK258" i="3"/>
  <c r="AG258" i="3"/>
  <c r="AC258" i="3"/>
  <c r="Y258" i="3"/>
  <c r="U258" i="3"/>
  <c r="Q258" i="3"/>
  <c r="M258" i="3"/>
  <c r="BF258" i="3"/>
  <c r="BB258" i="3"/>
  <c r="AX258" i="3"/>
  <c r="AT258" i="3"/>
  <c r="AP258" i="3"/>
  <c r="AL258" i="3"/>
  <c r="AH258" i="3"/>
  <c r="AD258" i="3"/>
  <c r="Z258" i="3"/>
  <c r="V258" i="3"/>
  <c r="R258" i="3"/>
  <c r="E172" i="3"/>
  <c r="F172" i="3"/>
  <c r="G172" i="3"/>
  <c r="H172" i="3"/>
  <c r="I172" i="3"/>
  <c r="J172" i="3"/>
  <c r="BJ287" i="3" l="1"/>
  <c r="BM297" i="3"/>
  <c r="BL296" i="3"/>
  <c r="BM292" i="3"/>
  <c r="BL273" i="3"/>
  <c r="BM272" i="3"/>
  <c r="BL259" i="3"/>
  <c r="BJ302" i="3"/>
  <c r="BN301" i="3"/>
  <c r="BN297" i="3"/>
  <c r="BM179" i="3"/>
  <c r="BM173" i="3"/>
  <c r="BK173" i="3"/>
  <c r="BJ173" i="3"/>
  <c r="BN173" i="3"/>
  <c r="BL173" i="3"/>
  <c r="BJ179" i="3"/>
  <c r="BN179" i="3"/>
  <c r="BJ304" i="3"/>
  <c r="BJ303" i="3"/>
  <c r="BL299" i="3"/>
  <c r="BN285" i="3"/>
  <c r="BM273" i="3"/>
  <c r="BL264" i="3"/>
  <c r="BL261" i="3"/>
  <c r="BK297" i="3"/>
  <c r="BL306" i="3"/>
  <c r="BL302" i="3"/>
  <c r="BN302" i="3"/>
  <c r="BL300" i="3"/>
  <c r="BJ299" i="3"/>
  <c r="BL297" i="3"/>
  <c r="BJ295" i="3"/>
  <c r="BJ283" i="3"/>
  <c r="BM277" i="3"/>
  <c r="BL179" i="3"/>
  <c r="BM268" i="3"/>
  <c r="BM302" i="3"/>
  <c r="BM293" i="3"/>
  <c r="BL287" i="3"/>
  <c r="BJ284" i="3"/>
  <c r="BM279" i="3"/>
  <c r="BK278" i="3"/>
  <c r="BM274" i="3"/>
  <c r="BL269" i="3"/>
  <c r="BK316" i="3"/>
  <c r="BN212" i="3"/>
  <c r="BK236" i="3"/>
  <c r="BK272" i="3"/>
  <c r="BL176" i="3"/>
  <c r="BN174" i="3"/>
  <c r="BN305" i="3"/>
  <c r="BN303" i="3"/>
  <c r="BK300" i="3"/>
  <c r="BK299" i="3"/>
  <c r="BK284" i="3"/>
  <c r="BL274" i="3"/>
  <c r="BK259" i="3"/>
  <c r="BK304" i="3"/>
  <c r="BK303" i="3"/>
  <c r="BJ300" i="3"/>
  <c r="BN296" i="3"/>
  <c r="BM294" i="3"/>
  <c r="BK292" i="3"/>
  <c r="BJ290" i="3"/>
  <c r="BN289" i="3"/>
  <c r="BJ288" i="3"/>
  <c r="BN283" i="3"/>
  <c r="BK281" i="3"/>
  <c r="BL279" i="3"/>
  <c r="BL268" i="3"/>
  <c r="BJ184" i="3"/>
  <c r="BM258" i="3"/>
  <c r="BJ244" i="3"/>
  <c r="BK176" i="3"/>
  <c r="BL174" i="3"/>
  <c r="BL270" i="3"/>
  <c r="BM265" i="3"/>
  <c r="BK301" i="3"/>
  <c r="BM299" i="3"/>
  <c r="BM296" i="3"/>
  <c r="BJ294" i="3"/>
  <c r="BL292" i="3"/>
  <c r="BM284" i="3"/>
  <c r="BM283" i="3"/>
  <c r="BJ282" i="3"/>
  <c r="BN280" i="3"/>
  <c r="BJ280" i="3"/>
  <c r="BN278" i="3"/>
  <c r="BL278" i="3"/>
  <c r="BJ276" i="3"/>
  <c r="BN271" i="3"/>
  <c r="BL271" i="3"/>
  <c r="BJ270" i="3"/>
  <c r="BM270" i="3"/>
  <c r="BM269" i="3"/>
  <c r="BL267" i="3"/>
  <c r="BM267" i="3"/>
  <c r="BK266" i="3"/>
  <c r="BM266" i="3"/>
  <c r="BN263" i="3"/>
  <c r="BN262" i="3"/>
  <c r="BL262" i="3"/>
  <c r="BJ261" i="3"/>
  <c r="BM261" i="3"/>
  <c r="BM260" i="3"/>
  <c r="BM306" i="3"/>
  <c r="BK302" i="3"/>
  <c r="BM301" i="3"/>
  <c r="BL298" i="3"/>
  <c r="BK298" i="3"/>
  <c r="BK295" i="3"/>
  <c r="BM295" i="3"/>
  <c r="BL293" i="3"/>
  <c r="BK293" i="3"/>
  <c r="BK291" i="3"/>
  <c r="BN291" i="3"/>
  <c r="BL291" i="3"/>
  <c r="BM290" i="3"/>
  <c r="BJ289" i="3"/>
  <c r="BM288" i="3"/>
  <c r="BN287" i="3"/>
  <c r="BM286" i="3"/>
  <c r="BM285" i="3"/>
  <c r="BN284" i="3"/>
  <c r="BL280" i="3"/>
  <c r="BN279" i="3"/>
  <c r="BM278" i="3"/>
  <c r="BK276" i="3"/>
  <c r="BJ275" i="3"/>
  <c r="BK275" i="3"/>
  <c r="BK273" i="3"/>
  <c r="BK270" i="3"/>
  <c r="BJ268" i="3"/>
  <c r="BK268" i="3"/>
  <c r="BN268" i="3"/>
  <c r="BJ265" i="3"/>
  <c r="BJ263" i="3"/>
  <c r="BK261" i="3"/>
  <c r="BJ260" i="3"/>
  <c r="BK260" i="3"/>
  <c r="BN260" i="3"/>
  <c r="BM259" i="3"/>
  <c r="BK288" i="3"/>
  <c r="BN276" i="3"/>
  <c r="BJ307" i="3"/>
  <c r="BM307" i="3"/>
  <c r="BL307" i="3"/>
  <c r="BJ198" i="3"/>
  <c r="BM198" i="3"/>
  <c r="BL198" i="3"/>
  <c r="BM184" i="3"/>
  <c r="BL184" i="3"/>
  <c r="BL258" i="3"/>
  <c r="BJ256" i="3"/>
  <c r="BM256" i="3"/>
  <c r="BL256" i="3"/>
  <c r="BM244" i="3"/>
  <c r="BL244" i="3"/>
  <c r="BJ258" i="3"/>
  <c r="BL286" i="3"/>
  <c r="BM282" i="3"/>
  <c r="BK263" i="3"/>
  <c r="BJ262" i="3"/>
  <c r="BJ292" i="3"/>
  <c r="BL290" i="3"/>
  <c r="BM289" i="3"/>
  <c r="BL282" i="3"/>
  <c r="BJ278" i="3"/>
  <c r="BM276" i="3"/>
  <c r="BM275" i="3"/>
  <c r="BJ272" i="3"/>
  <c r="BM271" i="3"/>
  <c r="BN270" i="3"/>
  <c r="BN269" i="3"/>
  <c r="BN267" i="3"/>
  <c r="BK267" i="3"/>
  <c r="BN266" i="3"/>
  <c r="BL266" i="3"/>
  <c r="BM264" i="3"/>
  <c r="BL263" i="3"/>
  <c r="BM263" i="3"/>
  <c r="BK262" i="3"/>
  <c r="BM262" i="3"/>
  <c r="BN261" i="3"/>
  <c r="BM305" i="3"/>
  <c r="BK305" i="3"/>
  <c r="BM304" i="3"/>
  <c r="BN304" i="3"/>
  <c r="BM303" i="3"/>
  <c r="BL301" i="3"/>
  <c r="BM300" i="3"/>
  <c r="BN300" i="3"/>
  <c r="BM298" i="3"/>
  <c r="BJ298" i="3"/>
  <c r="BJ296" i="3"/>
  <c r="BK296" i="3"/>
  <c r="BL295" i="3"/>
  <c r="BN295" i="3"/>
  <c r="BN294" i="3"/>
  <c r="BN292" i="3"/>
  <c r="BM291" i="3"/>
  <c r="BN290" i="3"/>
  <c r="BL289" i="3"/>
  <c r="BM287" i="3"/>
  <c r="BJ286" i="3"/>
  <c r="BL285" i="3"/>
  <c r="BJ285" i="3"/>
  <c r="BL283" i="3"/>
  <c r="BK283" i="3"/>
  <c r="BN282" i="3"/>
  <c r="BL281" i="3"/>
  <c r="BJ281" i="3"/>
  <c r="BM280" i="3"/>
  <c r="BJ279" i="3"/>
  <c r="BK277" i="3"/>
  <c r="BL276" i="3"/>
  <c r="BJ274" i="3"/>
  <c r="BK274" i="3"/>
  <c r="BN274" i="3"/>
  <c r="BL272" i="3"/>
  <c r="BJ271" i="3"/>
  <c r="BK271" i="3"/>
  <c r="BJ269" i="3"/>
  <c r="BK269" i="3"/>
  <c r="BJ267" i="3"/>
  <c r="BJ266" i="3"/>
  <c r="BK265" i="3"/>
  <c r="BJ264" i="3"/>
  <c r="BK264" i="3"/>
  <c r="BN264" i="3"/>
  <c r="BL260" i="3"/>
  <c r="BN259" i="3"/>
  <c r="BJ259" i="3"/>
  <c r="BN298" i="3"/>
  <c r="BK294" i="3"/>
  <c r="BK287" i="3"/>
  <c r="BL275" i="3"/>
  <c r="BM176" i="3"/>
  <c r="BN176" i="3"/>
  <c r="BK174" i="3"/>
  <c r="BM174" i="3"/>
  <c r="BN193" i="3"/>
  <c r="BK193" i="3"/>
  <c r="BJ193" i="3"/>
  <c r="BM192" i="3"/>
  <c r="BL192" i="3"/>
  <c r="BL191" i="3"/>
  <c r="BK191" i="3"/>
  <c r="BN191" i="3"/>
  <c r="BJ190" i="3"/>
  <c r="BM190" i="3"/>
  <c r="BL190" i="3"/>
  <c r="BN189" i="3"/>
  <c r="BK189" i="3"/>
  <c r="BJ189" i="3"/>
  <c r="BM188" i="3"/>
  <c r="BL188" i="3"/>
  <c r="BN187" i="3"/>
  <c r="BK187" i="3"/>
  <c r="BJ186" i="3"/>
  <c r="BM186" i="3"/>
  <c r="BL186" i="3"/>
  <c r="BN185" i="3"/>
  <c r="BK185" i="3"/>
  <c r="BJ185" i="3"/>
  <c r="BN183" i="3"/>
  <c r="BK183" i="3"/>
  <c r="BJ182" i="3"/>
  <c r="BM182" i="3"/>
  <c r="BL182" i="3"/>
  <c r="BK181" i="3"/>
  <c r="BN181" i="3"/>
  <c r="BJ181" i="3"/>
  <c r="BM180" i="3"/>
  <c r="BL180" i="3"/>
  <c r="BJ257" i="3"/>
  <c r="BM257" i="3"/>
  <c r="BL257" i="3"/>
  <c r="BK255" i="3"/>
  <c r="BN255" i="3"/>
  <c r="BJ255" i="3"/>
  <c r="BK253" i="3"/>
  <c r="BN253" i="3"/>
  <c r="BK251" i="3"/>
  <c r="BN251" i="3"/>
  <c r="BJ251" i="3"/>
  <c r="BJ249" i="3"/>
  <c r="BM249" i="3"/>
  <c r="BL249" i="3"/>
  <c r="BK247" i="3"/>
  <c r="BN247" i="3"/>
  <c r="BJ245" i="3"/>
  <c r="BM245" i="3"/>
  <c r="BL245" i="3"/>
  <c r="BN243" i="3"/>
  <c r="BK243" i="3"/>
  <c r="BJ241" i="3"/>
  <c r="BM241" i="3"/>
  <c r="BL241" i="3"/>
  <c r="BN239" i="3"/>
  <c r="BK239" i="3"/>
  <c r="BJ237" i="3"/>
  <c r="BM237" i="3"/>
  <c r="BL237" i="3"/>
  <c r="BK235" i="3"/>
  <c r="BN235" i="3"/>
  <c r="BJ235" i="3"/>
  <c r="BM233" i="3"/>
  <c r="BL233" i="3"/>
  <c r="BN231" i="3"/>
  <c r="BK231" i="3"/>
  <c r="BJ231" i="3"/>
  <c r="BJ229" i="3"/>
  <c r="BM229" i="3"/>
  <c r="BN227" i="3"/>
  <c r="BK227" i="3"/>
  <c r="BJ227" i="3"/>
  <c r="BM225" i="3"/>
  <c r="BL225" i="3"/>
  <c r="BK223" i="3"/>
  <c r="BN223" i="3"/>
  <c r="BJ223" i="3"/>
  <c r="BJ221" i="3"/>
  <c r="BM221" i="3"/>
  <c r="BL221" i="3"/>
  <c r="BK219" i="3"/>
  <c r="BN219" i="3"/>
  <c r="BJ217" i="3"/>
  <c r="BM217" i="3"/>
  <c r="BL217" i="3"/>
  <c r="BK322" i="3"/>
  <c r="BN320" i="3"/>
  <c r="BJ320" i="3"/>
  <c r="BM320" i="3"/>
  <c r="BN254" i="3"/>
  <c r="BK254" i="3"/>
  <c r="BJ252" i="3"/>
  <c r="BM252" i="3"/>
  <c r="BL252" i="3"/>
  <c r="BN250" i="3"/>
  <c r="BK250" i="3"/>
  <c r="BJ250" i="3"/>
  <c r="BM248" i="3"/>
  <c r="BL248" i="3"/>
  <c r="BK246" i="3"/>
  <c r="BN246" i="3"/>
  <c r="BJ246" i="3"/>
  <c r="BN242" i="3"/>
  <c r="BK242" i="3"/>
  <c r="BJ242" i="3"/>
  <c r="BM240" i="3"/>
  <c r="BL240" i="3"/>
  <c r="BN238" i="3"/>
  <c r="BK238" i="3"/>
  <c r="BJ238" i="3"/>
  <c r="BM236" i="3"/>
  <c r="BL236" i="3"/>
  <c r="BJ234" i="3"/>
  <c r="BN234" i="3"/>
  <c r="BK234" i="3"/>
  <c r="BJ232" i="3"/>
  <c r="BM232" i="3"/>
  <c r="BL232" i="3"/>
  <c r="BN230" i="3"/>
  <c r="BK230" i="3"/>
  <c r="BM228" i="3"/>
  <c r="BL228" i="3"/>
  <c r="BJ228" i="3"/>
  <c r="BN228" i="3"/>
  <c r="BJ226" i="3"/>
  <c r="BK226" i="3"/>
  <c r="BN226" i="3"/>
  <c r="BJ224" i="3"/>
  <c r="BM224" i="3"/>
  <c r="BL224" i="3"/>
  <c r="BN222" i="3"/>
  <c r="BK222" i="3"/>
  <c r="BM220" i="3"/>
  <c r="BL220" i="3"/>
  <c r="BJ218" i="3"/>
  <c r="BN218" i="3"/>
  <c r="BK218" i="3"/>
  <c r="BJ216" i="3"/>
  <c r="BM216" i="3"/>
  <c r="BL216" i="3"/>
  <c r="BL177" i="3"/>
  <c r="BK177" i="3"/>
  <c r="BN177" i="3"/>
  <c r="BK258" i="3"/>
  <c r="BN258" i="3"/>
  <c r="BJ323" i="3"/>
  <c r="BM323" i="3"/>
  <c r="BL323" i="3"/>
  <c r="BN321" i="3"/>
  <c r="BK321" i="3"/>
  <c r="BJ321" i="3"/>
  <c r="BJ319" i="3"/>
  <c r="BM319" i="3"/>
  <c r="BL319" i="3"/>
  <c r="BK318" i="3"/>
  <c r="BM317" i="3"/>
  <c r="BL317" i="3"/>
  <c r="BL316" i="3"/>
  <c r="BJ315" i="3"/>
  <c r="BM315" i="3"/>
  <c r="BL315" i="3"/>
  <c r="BK314" i="3"/>
  <c r="BM313" i="3"/>
  <c r="BL313" i="3"/>
  <c r="BK312" i="3"/>
  <c r="BN312" i="3"/>
  <c r="BM311" i="3"/>
  <c r="BL311" i="3"/>
  <c r="BN311" i="3"/>
  <c r="BN310" i="3"/>
  <c r="BK310" i="3"/>
  <c r="BJ310" i="3"/>
  <c r="BJ309" i="3"/>
  <c r="BM309" i="3"/>
  <c r="BL309" i="3"/>
  <c r="BN308" i="3"/>
  <c r="BK308" i="3"/>
  <c r="BK178" i="3"/>
  <c r="BN178" i="3"/>
  <c r="BJ178" i="3"/>
  <c r="BN215" i="3"/>
  <c r="BK215" i="3"/>
  <c r="BJ215" i="3"/>
  <c r="BM214" i="3"/>
  <c r="BL214" i="3"/>
  <c r="BL213" i="3"/>
  <c r="BN213" i="3"/>
  <c r="BK213" i="3"/>
  <c r="BJ212" i="3"/>
  <c r="BM212" i="3"/>
  <c r="BL212" i="3"/>
  <c r="BN211" i="3"/>
  <c r="BK211" i="3"/>
  <c r="BJ211" i="3"/>
  <c r="BM210" i="3"/>
  <c r="BL210" i="3"/>
  <c r="BK209" i="3"/>
  <c r="BN209" i="3"/>
  <c r="BM208" i="3"/>
  <c r="BL208" i="3"/>
  <c r="BN207" i="3"/>
  <c r="BK207" i="3"/>
  <c r="BM206" i="3"/>
  <c r="BL206" i="3"/>
  <c r="BK205" i="3"/>
  <c r="BN205" i="3"/>
  <c r="BN204" i="3"/>
  <c r="BJ204" i="3"/>
  <c r="BM204" i="3"/>
  <c r="BL204" i="3"/>
  <c r="BK203" i="3"/>
  <c r="BN203" i="3"/>
  <c r="BJ203" i="3"/>
  <c r="BM202" i="3"/>
  <c r="BL202" i="3"/>
  <c r="BL201" i="3"/>
  <c r="BN201" i="3"/>
  <c r="BK201" i="3"/>
  <c r="BJ200" i="3"/>
  <c r="BM200" i="3"/>
  <c r="BL200" i="3"/>
  <c r="BK199" i="3"/>
  <c r="BN199" i="3"/>
  <c r="BK197" i="3"/>
  <c r="BN197" i="3"/>
  <c r="BJ197" i="3"/>
  <c r="BM196" i="3"/>
  <c r="BL196" i="3"/>
  <c r="BN195" i="3"/>
  <c r="BK195" i="3"/>
  <c r="BN194" i="3"/>
  <c r="BJ194" i="3"/>
  <c r="BM194" i="3"/>
  <c r="BL194" i="3"/>
  <c r="K172" i="3"/>
  <c r="BK323" i="3"/>
  <c r="BN323" i="3"/>
  <c r="BM321" i="3"/>
  <c r="BL321" i="3"/>
  <c r="BN319" i="3"/>
  <c r="BK319" i="3"/>
  <c r="BN318" i="3"/>
  <c r="BJ318" i="3"/>
  <c r="BM318" i="3"/>
  <c r="BL318" i="3"/>
  <c r="BK317" i="3"/>
  <c r="BN317" i="3"/>
  <c r="BJ317" i="3"/>
  <c r="BN316" i="3"/>
  <c r="BJ316" i="3"/>
  <c r="BM316" i="3"/>
  <c r="BN315" i="3"/>
  <c r="BK315" i="3"/>
  <c r="BN314" i="3"/>
  <c r="BJ314" i="3"/>
  <c r="BM314" i="3"/>
  <c r="BL314" i="3"/>
  <c r="BN313" i="3"/>
  <c r="BK313" i="3"/>
  <c r="BJ313" i="3"/>
  <c r="BJ312" i="3"/>
  <c r="BM312" i="3"/>
  <c r="BL312" i="3"/>
  <c r="BK311" i="3"/>
  <c r="BJ311" i="3"/>
  <c r="BM310" i="3"/>
  <c r="BL310" i="3"/>
  <c r="BN309" i="3"/>
  <c r="BK309" i="3"/>
  <c r="BJ308" i="3"/>
  <c r="BM308" i="3"/>
  <c r="BL308" i="3"/>
  <c r="BK307" i="3"/>
  <c r="BN307" i="3"/>
  <c r="BM178" i="3"/>
  <c r="BL178" i="3"/>
  <c r="BM215" i="3"/>
  <c r="BL215" i="3"/>
  <c r="BK214" i="3"/>
  <c r="BN214" i="3"/>
  <c r="BJ214" i="3"/>
  <c r="BJ213" i="3"/>
  <c r="BM213" i="3"/>
  <c r="BK212" i="3"/>
  <c r="BM211" i="3"/>
  <c r="BL211" i="3"/>
  <c r="BK210" i="3"/>
  <c r="BN210" i="3"/>
  <c r="BJ210" i="3"/>
  <c r="BJ209" i="3"/>
  <c r="BM209" i="3"/>
  <c r="BL209" i="3"/>
  <c r="BJ208" i="3"/>
  <c r="BK208" i="3"/>
  <c r="BN208" i="3"/>
  <c r="BJ207" i="3"/>
  <c r="BM207" i="3"/>
  <c r="BL207" i="3"/>
  <c r="BJ206" i="3"/>
  <c r="BN206" i="3"/>
  <c r="BK206" i="3"/>
  <c r="BJ205" i="3"/>
  <c r="BM205" i="3"/>
  <c r="BL205" i="3"/>
  <c r="BK204" i="3"/>
  <c r="BM203" i="3"/>
  <c r="BL203" i="3"/>
  <c r="BN202" i="3"/>
  <c r="BK202" i="3"/>
  <c r="BJ202" i="3"/>
  <c r="BJ201" i="3"/>
  <c r="BM201" i="3"/>
  <c r="BN200" i="3"/>
  <c r="BK200" i="3"/>
  <c r="BJ199" i="3"/>
  <c r="BM199" i="3"/>
  <c r="BL199" i="3"/>
  <c r="BK198" i="3"/>
  <c r="BN198" i="3"/>
  <c r="BM197" i="3"/>
  <c r="BL197" i="3"/>
  <c r="BK196" i="3"/>
  <c r="BN196" i="3"/>
  <c r="BJ196" i="3"/>
  <c r="BJ195" i="3"/>
  <c r="BM195" i="3"/>
  <c r="BL195" i="3"/>
  <c r="BK194" i="3"/>
  <c r="BM193" i="3"/>
  <c r="BL193" i="3"/>
  <c r="BK192" i="3"/>
  <c r="BN192" i="3"/>
  <c r="BJ192" i="3"/>
  <c r="BJ191" i="3"/>
  <c r="BM191" i="3"/>
  <c r="BN190" i="3"/>
  <c r="BK190" i="3"/>
  <c r="BM189" i="3"/>
  <c r="BL189" i="3"/>
  <c r="BN188" i="3"/>
  <c r="BK188" i="3"/>
  <c r="BJ188" i="3"/>
  <c r="BJ187" i="3"/>
  <c r="BM187" i="3"/>
  <c r="BL187" i="3"/>
  <c r="BK186" i="3"/>
  <c r="BN186" i="3"/>
  <c r="BM185" i="3"/>
  <c r="BL185" i="3"/>
  <c r="BN184" i="3"/>
  <c r="BK184" i="3"/>
  <c r="BJ183" i="3"/>
  <c r="BM183" i="3"/>
  <c r="BL183" i="3"/>
  <c r="BN182" i="3"/>
  <c r="BK182" i="3"/>
  <c r="BM181" i="3"/>
  <c r="BL181" i="3"/>
  <c r="BN180" i="3"/>
  <c r="BK180" i="3"/>
  <c r="BJ180" i="3"/>
  <c r="BK257" i="3"/>
  <c r="BN257" i="3"/>
  <c r="BM255" i="3"/>
  <c r="BL255" i="3"/>
  <c r="BM253" i="3"/>
  <c r="BL253" i="3"/>
  <c r="BJ253" i="3"/>
  <c r="BM251" i="3"/>
  <c r="BL251" i="3"/>
  <c r="BK249" i="3"/>
  <c r="BN249" i="3"/>
  <c r="BJ247" i="3"/>
  <c r="BM247" i="3"/>
  <c r="BL247" i="3"/>
  <c r="BK245" i="3"/>
  <c r="BN245" i="3"/>
  <c r="BJ243" i="3"/>
  <c r="BM243" i="3"/>
  <c r="BL243" i="3"/>
  <c r="BN241" i="3"/>
  <c r="BK241" i="3"/>
  <c r="BJ239" i="3"/>
  <c r="BM239" i="3"/>
  <c r="BL239" i="3"/>
  <c r="BN237" i="3"/>
  <c r="BK237" i="3"/>
  <c r="BM235" i="3"/>
  <c r="BL235" i="3"/>
  <c r="BN233" i="3"/>
  <c r="BK233" i="3"/>
  <c r="BJ233" i="3"/>
  <c r="BM231" i="3"/>
  <c r="BL231" i="3"/>
  <c r="BL229" i="3"/>
  <c r="BN229" i="3"/>
  <c r="BK229" i="3"/>
  <c r="BM227" i="3"/>
  <c r="BL227" i="3"/>
  <c r="BK225" i="3"/>
  <c r="BN225" i="3"/>
  <c r="BJ225" i="3"/>
  <c r="BM223" i="3"/>
  <c r="BL223" i="3"/>
  <c r="BK221" i="3"/>
  <c r="BN221" i="3"/>
  <c r="BJ219" i="3"/>
  <c r="BM219" i="3"/>
  <c r="BL219" i="3"/>
  <c r="BN217" i="3"/>
  <c r="BK217" i="3"/>
  <c r="BN322" i="3"/>
  <c r="BJ322" i="3"/>
  <c r="BM322" i="3"/>
  <c r="BL322" i="3"/>
  <c r="BL320" i="3"/>
  <c r="BK320" i="3"/>
  <c r="BK256" i="3"/>
  <c r="BN256" i="3"/>
  <c r="BJ254" i="3"/>
  <c r="BM254" i="3"/>
  <c r="BL254" i="3"/>
  <c r="BK252" i="3"/>
  <c r="BN252" i="3"/>
  <c r="BM250" i="3"/>
  <c r="BL250" i="3"/>
  <c r="BK248" i="3"/>
  <c r="BN248" i="3"/>
  <c r="BJ248" i="3"/>
  <c r="BM246" i="3"/>
  <c r="BL246" i="3"/>
  <c r="BN244" i="3"/>
  <c r="BK244" i="3"/>
  <c r="BM242" i="3"/>
  <c r="BL242" i="3"/>
  <c r="BN240" i="3"/>
  <c r="BK240" i="3"/>
  <c r="BJ240" i="3"/>
  <c r="BM238" i="3"/>
  <c r="BL238" i="3"/>
  <c r="BN236" i="3"/>
  <c r="BJ236" i="3"/>
  <c r="BM234" i="3"/>
  <c r="BL234" i="3"/>
  <c r="BN232" i="3"/>
  <c r="BK232" i="3"/>
  <c r="BJ230" i="3"/>
  <c r="BM230" i="3"/>
  <c r="BL230" i="3"/>
  <c r="BK228" i="3"/>
  <c r="BM226" i="3"/>
  <c r="BL226" i="3"/>
  <c r="BN224" i="3"/>
  <c r="BK224" i="3"/>
  <c r="BJ222" i="3"/>
  <c r="BM222" i="3"/>
  <c r="BL222" i="3"/>
  <c r="BJ220" i="3"/>
  <c r="BN220" i="3"/>
  <c r="BK220" i="3"/>
  <c r="BM218" i="3"/>
  <c r="BL218" i="3"/>
  <c r="BN216" i="3"/>
  <c r="BK216" i="3"/>
  <c r="BJ177" i="3"/>
  <c r="BM177" i="3"/>
  <c r="L172" i="3"/>
  <c r="M172" i="3" s="1"/>
  <c r="AQ172" i="3"/>
  <c r="BE172" i="3"/>
  <c r="AO172" i="3"/>
  <c r="Y172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K79" i="3" l="1"/>
  <c r="BB172" i="3"/>
  <c r="L163" i="3"/>
  <c r="L159" i="3"/>
  <c r="L155" i="3"/>
  <c r="L164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K151" i="3"/>
  <c r="K150" i="3"/>
  <c r="K147" i="3"/>
  <c r="L165" i="3"/>
  <c r="K163" i="3"/>
  <c r="K159" i="3"/>
  <c r="K155" i="3"/>
  <c r="K78" i="3"/>
  <c r="K164" i="3"/>
  <c r="K162" i="3"/>
  <c r="K161" i="3"/>
  <c r="K158" i="3"/>
  <c r="K157" i="3"/>
  <c r="K154" i="3"/>
  <c r="K153" i="3"/>
  <c r="L151" i="3"/>
  <c r="N151" i="3" s="1"/>
  <c r="K149" i="3"/>
  <c r="K148" i="3"/>
  <c r="L79" i="3"/>
  <c r="M79" i="3" s="1"/>
  <c r="N163" i="3"/>
  <c r="P163" i="3"/>
  <c r="R163" i="3"/>
  <c r="T163" i="3"/>
  <c r="V163" i="3"/>
  <c r="X163" i="3"/>
  <c r="Z163" i="3"/>
  <c r="AB163" i="3"/>
  <c r="AD163" i="3"/>
  <c r="AF163" i="3"/>
  <c r="AH163" i="3"/>
  <c r="AJ163" i="3"/>
  <c r="AL163" i="3"/>
  <c r="AN163" i="3"/>
  <c r="AP163" i="3"/>
  <c r="AR163" i="3"/>
  <c r="AT163" i="3"/>
  <c r="AV163" i="3"/>
  <c r="AX163" i="3"/>
  <c r="AZ163" i="3"/>
  <c r="BB163" i="3"/>
  <c r="BD163" i="3"/>
  <c r="BF163" i="3"/>
  <c r="BH163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BB155" i="3"/>
  <c r="BD155" i="3"/>
  <c r="BF155" i="3"/>
  <c r="BH155" i="3"/>
  <c r="K165" i="3"/>
  <c r="L160" i="3"/>
  <c r="K160" i="3"/>
  <c r="L156" i="3"/>
  <c r="K156" i="3"/>
  <c r="L152" i="3"/>
  <c r="K152" i="3"/>
  <c r="L147" i="3"/>
  <c r="O147" i="3" s="1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8" i="3"/>
  <c r="O78" i="3" s="1"/>
  <c r="BI171" i="3"/>
  <c r="BG171" i="3"/>
  <c r="BE171" i="3"/>
  <c r="BC171" i="3"/>
  <c r="BA171" i="3"/>
  <c r="AY171" i="3"/>
  <c r="AW171" i="3"/>
  <c r="AU171" i="3"/>
  <c r="AS171" i="3"/>
  <c r="AQ171" i="3"/>
  <c r="AO171" i="3"/>
  <c r="AM171" i="3"/>
  <c r="AK171" i="3"/>
  <c r="AI171" i="3"/>
  <c r="AG171" i="3"/>
  <c r="AE171" i="3"/>
  <c r="AC171" i="3"/>
  <c r="AA171" i="3"/>
  <c r="Y171" i="3"/>
  <c r="W171" i="3"/>
  <c r="U171" i="3"/>
  <c r="S171" i="3"/>
  <c r="Q171" i="3"/>
  <c r="O171" i="3"/>
  <c r="M171" i="3"/>
  <c r="BH170" i="3"/>
  <c r="BF170" i="3"/>
  <c r="BD170" i="3"/>
  <c r="BB170" i="3"/>
  <c r="AZ170" i="3"/>
  <c r="AX170" i="3"/>
  <c r="AV170" i="3"/>
  <c r="AT170" i="3"/>
  <c r="AR170" i="3"/>
  <c r="AP170" i="3"/>
  <c r="AN170" i="3"/>
  <c r="AL170" i="3"/>
  <c r="AJ170" i="3"/>
  <c r="AH170" i="3"/>
  <c r="AF170" i="3"/>
  <c r="AD170" i="3"/>
  <c r="AB170" i="3"/>
  <c r="Z170" i="3"/>
  <c r="X170" i="3"/>
  <c r="V170" i="3"/>
  <c r="T170" i="3"/>
  <c r="R170" i="3"/>
  <c r="P170" i="3"/>
  <c r="N170" i="3"/>
  <c r="BI169" i="3"/>
  <c r="BG169" i="3"/>
  <c r="BE169" i="3"/>
  <c r="BC169" i="3"/>
  <c r="BA169" i="3"/>
  <c r="AY169" i="3"/>
  <c r="AW169" i="3"/>
  <c r="AU169" i="3"/>
  <c r="AS169" i="3"/>
  <c r="AQ169" i="3"/>
  <c r="AO169" i="3"/>
  <c r="AM169" i="3"/>
  <c r="AK169" i="3"/>
  <c r="AI169" i="3"/>
  <c r="AG169" i="3"/>
  <c r="AE169" i="3"/>
  <c r="AC169" i="3"/>
  <c r="AA169" i="3"/>
  <c r="Y169" i="3"/>
  <c r="W169" i="3"/>
  <c r="U169" i="3"/>
  <c r="S169" i="3"/>
  <c r="Q169" i="3"/>
  <c r="O169" i="3"/>
  <c r="M169" i="3"/>
  <c r="BI168" i="3"/>
  <c r="BG168" i="3"/>
  <c r="BE168" i="3"/>
  <c r="BC168" i="3"/>
  <c r="BA168" i="3"/>
  <c r="AY168" i="3"/>
  <c r="AW168" i="3"/>
  <c r="AU168" i="3"/>
  <c r="AS168" i="3"/>
  <c r="AQ168" i="3"/>
  <c r="AO168" i="3"/>
  <c r="AM168" i="3"/>
  <c r="AK168" i="3"/>
  <c r="AI168" i="3"/>
  <c r="AG168" i="3"/>
  <c r="AE168" i="3"/>
  <c r="AC168" i="3"/>
  <c r="AA168" i="3"/>
  <c r="Y168" i="3"/>
  <c r="W168" i="3"/>
  <c r="U168" i="3"/>
  <c r="S168" i="3"/>
  <c r="Q168" i="3"/>
  <c r="O168" i="3"/>
  <c r="M168" i="3"/>
  <c r="BI167" i="3"/>
  <c r="BG167" i="3"/>
  <c r="BE167" i="3"/>
  <c r="BC167" i="3"/>
  <c r="BA167" i="3"/>
  <c r="AY167" i="3"/>
  <c r="AW167" i="3"/>
  <c r="AU167" i="3"/>
  <c r="AS167" i="3"/>
  <c r="AQ167" i="3"/>
  <c r="AO167" i="3"/>
  <c r="AM167" i="3"/>
  <c r="AK167" i="3"/>
  <c r="AI167" i="3"/>
  <c r="AG167" i="3"/>
  <c r="AE167" i="3"/>
  <c r="AC167" i="3"/>
  <c r="AA167" i="3"/>
  <c r="Y167" i="3"/>
  <c r="W167" i="3"/>
  <c r="U167" i="3"/>
  <c r="S167" i="3"/>
  <c r="Q167" i="3"/>
  <c r="O167" i="3"/>
  <c r="M167" i="3"/>
  <c r="BH166" i="3"/>
  <c r="BF166" i="3"/>
  <c r="BD166" i="3"/>
  <c r="BB166" i="3"/>
  <c r="AZ166" i="3"/>
  <c r="AX166" i="3"/>
  <c r="AV166" i="3"/>
  <c r="AT166" i="3"/>
  <c r="AR166" i="3"/>
  <c r="AP166" i="3"/>
  <c r="AN166" i="3"/>
  <c r="AL166" i="3"/>
  <c r="AJ166" i="3"/>
  <c r="AH166" i="3"/>
  <c r="AF166" i="3"/>
  <c r="AD166" i="3"/>
  <c r="AB166" i="3"/>
  <c r="Z166" i="3"/>
  <c r="X166" i="3"/>
  <c r="V166" i="3"/>
  <c r="T166" i="3"/>
  <c r="R166" i="3"/>
  <c r="P166" i="3"/>
  <c r="N166" i="3"/>
  <c r="BI164" i="3"/>
  <c r="BG164" i="3"/>
  <c r="BE164" i="3"/>
  <c r="BC164" i="3"/>
  <c r="BA164" i="3"/>
  <c r="AY164" i="3"/>
  <c r="AW164" i="3"/>
  <c r="AU164" i="3"/>
  <c r="AS164" i="3"/>
  <c r="AQ164" i="3"/>
  <c r="AO164" i="3"/>
  <c r="AM164" i="3"/>
  <c r="AK164" i="3"/>
  <c r="AI164" i="3"/>
  <c r="AG164" i="3"/>
  <c r="AE164" i="3"/>
  <c r="AC164" i="3"/>
  <c r="AA164" i="3"/>
  <c r="Y164" i="3"/>
  <c r="W164" i="3"/>
  <c r="U164" i="3"/>
  <c r="S164" i="3"/>
  <c r="Q164" i="3"/>
  <c r="O164" i="3"/>
  <c r="M164" i="3"/>
  <c r="BI151" i="3"/>
  <c r="BG151" i="3"/>
  <c r="BE151" i="3"/>
  <c r="BC151" i="3"/>
  <c r="BA151" i="3"/>
  <c r="AY151" i="3"/>
  <c r="AW151" i="3"/>
  <c r="AU151" i="3"/>
  <c r="AS151" i="3"/>
  <c r="AQ151" i="3"/>
  <c r="AO151" i="3"/>
  <c r="AM151" i="3"/>
  <c r="AK151" i="3"/>
  <c r="AI151" i="3"/>
  <c r="AG151" i="3"/>
  <c r="AE151" i="3"/>
  <c r="AC151" i="3"/>
  <c r="AA151" i="3"/>
  <c r="Y151" i="3"/>
  <c r="W151" i="3"/>
  <c r="U151" i="3"/>
  <c r="S151" i="3"/>
  <c r="Q151" i="3"/>
  <c r="O151" i="3"/>
  <c r="M151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AN172" i="3"/>
  <c r="V172" i="3"/>
  <c r="BH171" i="3"/>
  <c r="BF171" i="3"/>
  <c r="BD171" i="3"/>
  <c r="BB171" i="3"/>
  <c r="AZ171" i="3"/>
  <c r="AX171" i="3"/>
  <c r="AV171" i="3"/>
  <c r="AT171" i="3"/>
  <c r="AR171" i="3"/>
  <c r="AP171" i="3"/>
  <c r="AN171" i="3"/>
  <c r="AL171" i="3"/>
  <c r="AJ171" i="3"/>
  <c r="AH171" i="3"/>
  <c r="AF171" i="3"/>
  <c r="AD171" i="3"/>
  <c r="AB171" i="3"/>
  <c r="Z171" i="3"/>
  <c r="X171" i="3"/>
  <c r="V171" i="3"/>
  <c r="T171" i="3"/>
  <c r="R171" i="3"/>
  <c r="P171" i="3"/>
  <c r="BI170" i="3"/>
  <c r="BG170" i="3"/>
  <c r="BE170" i="3"/>
  <c r="BC170" i="3"/>
  <c r="BA170" i="3"/>
  <c r="AY170" i="3"/>
  <c r="AW170" i="3"/>
  <c r="AU170" i="3"/>
  <c r="AS170" i="3"/>
  <c r="AQ170" i="3"/>
  <c r="AO170" i="3"/>
  <c r="AM170" i="3"/>
  <c r="AK170" i="3"/>
  <c r="AI170" i="3"/>
  <c r="AG170" i="3"/>
  <c r="AE170" i="3"/>
  <c r="AC170" i="3"/>
  <c r="AA170" i="3"/>
  <c r="Y170" i="3"/>
  <c r="W170" i="3"/>
  <c r="U170" i="3"/>
  <c r="S170" i="3"/>
  <c r="Q170" i="3"/>
  <c r="O170" i="3"/>
  <c r="BH169" i="3"/>
  <c r="BF169" i="3"/>
  <c r="BD169" i="3"/>
  <c r="BB169" i="3"/>
  <c r="AZ169" i="3"/>
  <c r="AX169" i="3"/>
  <c r="AV169" i="3"/>
  <c r="AT169" i="3"/>
  <c r="AR169" i="3"/>
  <c r="AP169" i="3"/>
  <c r="AN169" i="3"/>
  <c r="AL169" i="3"/>
  <c r="AJ169" i="3"/>
  <c r="AH169" i="3"/>
  <c r="AF169" i="3"/>
  <c r="AD169" i="3"/>
  <c r="AB169" i="3"/>
  <c r="Z169" i="3"/>
  <c r="X169" i="3"/>
  <c r="V169" i="3"/>
  <c r="T169" i="3"/>
  <c r="R169" i="3"/>
  <c r="P169" i="3"/>
  <c r="BH168" i="3"/>
  <c r="BF168" i="3"/>
  <c r="BD168" i="3"/>
  <c r="BB168" i="3"/>
  <c r="AZ168" i="3"/>
  <c r="AX168" i="3"/>
  <c r="AV168" i="3"/>
  <c r="AT168" i="3"/>
  <c r="AR168" i="3"/>
  <c r="AP168" i="3"/>
  <c r="AN168" i="3"/>
  <c r="AL168" i="3"/>
  <c r="AJ168" i="3"/>
  <c r="AH168" i="3"/>
  <c r="AF168" i="3"/>
  <c r="AD168" i="3"/>
  <c r="AB168" i="3"/>
  <c r="Z168" i="3"/>
  <c r="X168" i="3"/>
  <c r="V168" i="3"/>
  <c r="T168" i="3"/>
  <c r="R168" i="3"/>
  <c r="P168" i="3"/>
  <c r="BH167" i="3"/>
  <c r="BF167" i="3"/>
  <c r="BD167" i="3"/>
  <c r="BB167" i="3"/>
  <c r="AZ167" i="3"/>
  <c r="AX167" i="3"/>
  <c r="AV167" i="3"/>
  <c r="AT167" i="3"/>
  <c r="AR167" i="3"/>
  <c r="AP167" i="3"/>
  <c r="AN167" i="3"/>
  <c r="AL167" i="3"/>
  <c r="AJ167" i="3"/>
  <c r="AH167" i="3"/>
  <c r="AF167" i="3"/>
  <c r="AD167" i="3"/>
  <c r="AB167" i="3"/>
  <c r="Z167" i="3"/>
  <c r="X167" i="3"/>
  <c r="V167" i="3"/>
  <c r="T167" i="3"/>
  <c r="R167" i="3"/>
  <c r="P167" i="3"/>
  <c r="BI166" i="3"/>
  <c r="BG166" i="3"/>
  <c r="BE166" i="3"/>
  <c r="BC166" i="3"/>
  <c r="BA166" i="3"/>
  <c r="AY166" i="3"/>
  <c r="AW166" i="3"/>
  <c r="AU166" i="3"/>
  <c r="AS166" i="3"/>
  <c r="AQ166" i="3"/>
  <c r="AO166" i="3"/>
  <c r="AM166" i="3"/>
  <c r="AK166" i="3"/>
  <c r="AI166" i="3"/>
  <c r="AG166" i="3"/>
  <c r="AE166" i="3"/>
  <c r="AC166" i="3"/>
  <c r="AA166" i="3"/>
  <c r="Y166" i="3"/>
  <c r="W166" i="3"/>
  <c r="U166" i="3"/>
  <c r="S166" i="3"/>
  <c r="Q166" i="3"/>
  <c r="O166" i="3"/>
  <c r="BH164" i="3"/>
  <c r="BF164" i="3"/>
  <c r="BD164" i="3"/>
  <c r="BB164" i="3"/>
  <c r="AZ164" i="3"/>
  <c r="AX164" i="3"/>
  <c r="AV164" i="3"/>
  <c r="AT164" i="3"/>
  <c r="AR164" i="3"/>
  <c r="AP164" i="3"/>
  <c r="AN164" i="3"/>
  <c r="AL164" i="3"/>
  <c r="AJ164" i="3"/>
  <c r="AH164" i="3"/>
  <c r="AF164" i="3"/>
  <c r="AD164" i="3"/>
  <c r="AB164" i="3"/>
  <c r="Z164" i="3"/>
  <c r="X164" i="3"/>
  <c r="V164" i="3"/>
  <c r="T164" i="3"/>
  <c r="R164" i="3"/>
  <c r="P164" i="3"/>
  <c r="BH151" i="3"/>
  <c r="BF151" i="3"/>
  <c r="BD151" i="3"/>
  <c r="BB151" i="3"/>
  <c r="AZ151" i="3"/>
  <c r="AX151" i="3"/>
  <c r="AV151" i="3"/>
  <c r="AT151" i="3"/>
  <c r="AR151" i="3"/>
  <c r="AP151" i="3"/>
  <c r="AN151" i="3"/>
  <c r="AL151" i="3"/>
  <c r="AJ151" i="3"/>
  <c r="AH151" i="3"/>
  <c r="AF151" i="3"/>
  <c r="AD151" i="3"/>
  <c r="AB151" i="3"/>
  <c r="Z151" i="3"/>
  <c r="X151" i="3"/>
  <c r="V151" i="3"/>
  <c r="T151" i="3"/>
  <c r="R151" i="3"/>
  <c r="P151" i="3"/>
  <c r="BI79" i="3"/>
  <c r="BG79" i="3"/>
  <c r="BE79" i="3"/>
  <c r="BC79" i="3"/>
  <c r="BA79" i="3"/>
  <c r="AY79" i="3"/>
  <c r="AW79" i="3"/>
  <c r="AU79" i="3"/>
  <c r="AS79" i="3"/>
  <c r="AQ79" i="3"/>
  <c r="AO79" i="3"/>
  <c r="AM79" i="3"/>
  <c r="AK79" i="3"/>
  <c r="AI79" i="3"/>
  <c r="AG79" i="3"/>
  <c r="AE79" i="3"/>
  <c r="AC79" i="3"/>
  <c r="AA79" i="3"/>
  <c r="Y79" i="3"/>
  <c r="W79" i="3"/>
  <c r="U79" i="3"/>
  <c r="S79" i="3"/>
  <c r="Q79" i="3"/>
  <c r="O79" i="3"/>
  <c r="AC172" i="3"/>
  <c r="AS172" i="3"/>
  <c r="BI172" i="3"/>
  <c r="AA172" i="3"/>
  <c r="BG172" i="3"/>
  <c r="X172" i="3"/>
  <c r="BD172" i="3"/>
  <c r="AP172" i="3"/>
  <c r="O172" i="3"/>
  <c r="AE172" i="3"/>
  <c r="AU172" i="3"/>
  <c r="Z172" i="3"/>
  <c r="Q172" i="3"/>
  <c r="AG172" i="3"/>
  <c r="AW172" i="3"/>
  <c r="AL172" i="3"/>
  <c r="S172" i="3"/>
  <c r="AI172" i="3"/>
  <c r="AY172" i="3"/>
  <c r="P172" i="3"/>
  <c r="AF172" i="3"/>
  <c r="AV172" i="3"/>
  <c r="N172" i="3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K159" i="3"/>
  <c r="BK169" i="3"/>
  <c r="BM166" i="3"/>
  <c r="BL163" i="3"/>
  <c r="BM170" i="3"/>
  <c r="BK163" i="3"/>
  <c r="BM155" i="3"/>
  <c r="BL155" i="3"/>
  <c r="BK171" i="3"/>
  <c r="BK167" i="3"/>
  <c r="BN163" i="3"/>
  <c r="BL159" i="3"/>
  <c r="BK155" i="3"/>
  <c r="BM151" i="3"/>
  <c r="BL151" i="3"/>
  <c r="L148" i="3"/>
  <c r="M148" i="3" s="1"/>
  <c r="L161" i="3"/>
  <c r="M161" i="3" s="1"/>
  <c r="L157" i="3"/>
  <c r="M157" i="3" s="1"/>
  <c r="L153" i="3"/>
  <c r="M153" i="3" s="1"/>
  <c r="L149" i="3"/>
  <c r="P149" i="3" s="1"/>
  <c r="L162" i="3"/>
  <c r="P162" i="3" s="1"/>
  <c r="L158" i="3"/>
  <c r="P158" i="3" s="1"/>
  <c r="L154" i="3"/>
  <c r="O154" i="3" s="1"/>
  <c r="L150" i="3"/>
  <c r="N150" i="3" s="1"/>
  <c r="BK172" i="3" l="1"/>
  <c r="BJ167" i="3"/>
  <c r="N167" i="3"/>
  <c r="BM79" i="3"/>
  <c r="BN167" i="3"/>
  <c r="N164" i="3"/>
  <c r="BJ164" i="3" s="1"/>
  <c r="M166" i="3"/>
  <c r="BN166" i="3" s="1"/>
  <c r="BL166" i="3"/>
  <c r="N168" i="3"/>
  <c r="N169" i="3"/>
  <c r="BJ169" i="3" s="1"/>
  <c r="M170" i="3"/>
  <c r="BN170" i="3" s="1"/>
  <c r="N171" i="3"/>
  <c r="BK79" i="3"/>
  <c r="BN79" i="3"/>
  <c r="BN151" i="3"/>
  <c r="BJ151" i="3"/>
  <c r="BJ172" i="3"/>
  <c r="BM172" i="3"/>
  <c r="BL172" i="3"/>
  <c r="BL79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BL169" i="3"/>
  <c r="BL170" i="3"/>
  <c r="BN171" i="3"/>
  <c r="BJ171" i="3"/>
  <c r="BL171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BK164" i="3"/>
  <c r="BK166" i="3"/>
  <c r="BM167" i="3"/>
  <c r="BK168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BC96" i="3"/>
  <c r="BE96" i="3"/>
  <c r="BG96" i="3"/>
  <c r="BI96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M124" i="3"/>
  <c r="O124" i="3"/>
  <c r="Q124" i="3"/>
  <c r="S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P150" i="3"/>
  <c r="BN155" i="3"/>
  <c r="BM163" i="3"/>
  <c r="BJ163" i="3"/>
  <c r="BN16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BI78" i="3"/>
  <c r="BE78" i="3"/>
  <c r="BA78" i="3"/>
  <c r="AW78" i="3"/>
  <c r="AS78" i="3"/>
  <c r="AO78" i="3"/>
  <c r="AK78" i="3"/>
  <c r="AG78" i="3"/>
  <c r="AC78" i="3"/>
  <c r="Y78" i="3"/>
  <c r="U78" i="3"/>
  <c r="Q78" i="3"/>
  <c r="M7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H154" i="3"/>
  <c r="BD154" i="3"/>
  <c r="AZ154" i="3"/>
  <c r="AV154" i="3"/>
  <c r="AR154" i="3"/>
  <c r="AN154" i="3"/>
  <c r="AJ154" i="3"/>
  <c r="AF154" i="3"/>
  <c r="AB154" i="3"/>
  <c r="X154" i="3"/>
  <c r="T154" i="3"/>
  <c r="P154" i="3"/>
  <c r="BI154" i="3"/>
  <c r="BE154" i="3"/>
  <c r="BA154" i="3"/>
  <c r="AW154" i="3"/>
  <c r="AS154" i="3"/>
  <c r="AO154" i="3"/>
  <c r="AK154" i="3"/>
  <c r="AG154" i="3"/>
  <c r="AC154" i="3"/>
  <c r="Y154" i="3"/>
  <c r="U154" i="3"/>
  <c r="Q154" i="3"/>
  <c r="M154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M158" i="3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I162" i="3"/>
  <c r="BE162" i="3"/>
  <c r="BA162" i="3"/>
  <c r="AW162" i="3"/>
  <c r="AS162" i="3"/>
  <c r="AO162" i="3"/>
  <c r="AK162" i="3"/>
  <c r="AG162" i="3"/>
  <c r="AC162" i="3"/>
  <c r="Y162" i="3"/>
  <c r="U162" i="3"/>
  <c r="Q162" i="3"/>
  <c r="M162" i="3"/>
  <c r="BF162" i="3"/>
  <c r="BB162" i="3"/>
  <c r="AX162" i="3"/>
  <c r="AT162" i="3"/>
  <c r="AP162" i="3"/>
  <c r="AL162" i="3"/>
  <c r="AH162" i="3"/>
  <c r="AD162" i="3"/>
  <c r="Z162" i="3"/>
  <c r="V162" i="3"/>
  <c r="R162" i="3"/>
  <c r="N162" i="3"/>
  <c r="BN172" i="3"/>
  <c r="BJ79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BL167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BK151" i="3"/>
  <c r="P153" i="3"/>
  <c r="BK153" i="3" s="1"/>
  <c r="T153" i="3"/>
  <c r="X153" i="3"/>
  <c r="AB153" i="3"/>
  <c r="AF153" i="3"/>
  <c r="AJ153" i="3"/>
  <c r="AN153" i="3"/>
  <c r="AR153" i="3"/>
  <c r="AV153" i="3"/>
  <c r="AZ153" i="3"/>
  <c r="BD153" i="3"/>
  <c r="BH153" i="3"/>
  <c r="P157" i="3"/>
  <c r="BK157" i="3" s="1"/>
  <c r="T157" i="3"/>
  <c r="X157" i="3"/>
  <c r="AB157" i="3"/>
  <c r="AF157" i="3"/>
  <c r="AJ157" i="3"/>
  <c r="AN157" i="3"/>
  <c r="AR157" i="3"/>
  <c r="AV157" i="3"/>
  <c r="AZ157" i="3"/>
  <c r="BD157" i="3"/>
  <c r="BH157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BN164" i="3"/>
  <c r="BL164" i="3"/>
  <c r="BL168" i="3"/>
  <c r="BJ168" i="3"/>
  <c r="BN169" i="3"/>
  <c r="BM169" i="3"/>
  <c r="BK170" i="3"/>
  <c r="BJ170" i="3"/>
  <c r="BM171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N156" i="3"/>
  <c r="P156" i="3"/>
  <c r="R156" i="3"/>
  <c r="T156" i="3"/>
  <c r="V156" i="3"/>
  <c r="X156" i="3"/>
  <c r="Z156" i="3"/>
  <c r="AB156" i="3"/>
  <c r="AD156" i="3"/>
  <c r="AF156" i="3"/>
  <c r="AH156" i="3"/>
  <c r="AJ156" i="3"/>
  <c r="AL156" i="3"/>
  <c r="AN156" i="3"/>
  <c r="AP156" i="3"/>
  <c r="AR156" i="3"/>
  <c r="AT156" i="3"/>
  <c r="AV156" i="3"/>
  <c r="AX156" i="3"/>
  <c r="AZ156" i="3"/>
  <c r="BB156" i="3"/>
  <c r="BD156" i="3"/>
  <c r="BF156" i="3"/>
  <c r="BH156" i="3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N160" i="3"/>
  <c r="P160" i="3"/>
  <c r="R160" i="3"/>
  <c r="T160" i="3"/>
  <c r="V160" i="3"/>
  <c r="X160" i="3"/>
  <c r="Z160" i="3"/>
  <c r="AB160" i="3"/>
  <c r="AD160" i="3"/>
  <c r="AF160" i="3"/>
  <c r="AH160" i="3"/>
  <c r="AJ160" i="3"/>
  <c r="AL160" i="3"/>
  <c r="AN160" i="3"/>
  <c r="AP160" i="3"/>
  <c r="AR160" i="3"/>
  <c r="AT160" i="3"/>
  <c r="AV160" i="3"/>
  <c r="AX160" i="3"/>
  <c r="AZ160" i="3"/>
  <c r="BB160" i="3"/>
  <c r="BD160" i="3"/>
  <c r="BF160" i="3"/>
  <c r="BH160" i="3"/>
  <c r="M160" i="3"/>
  <c r="O160" i="3"/>
  <c r="Q160" i="3"/>
  <c r="S160" i="3"/>
  <c r="U160" i="3"/>
  <c r="W160" i="3"/>
  <c r="Y160" i="3"/>
  <c r="AA160" i="3"/>
  <c r="AC160" i="3"/>
  <c r="AE160" i="3"/>
  <c r="AG160" i="3"/>
  <c r="AI160" i="3"/>
  <c r="AK160" i="3"/>
  <c r="AM160" i="3"/>
  <c r="AO160" i="3"/>
  <c r="AQ160" i="3"/>
  <c r="AS160" i="3"/>
  <c r="AU160" i="3"/>
  <c r="AW160" i="3"/>
  <c r="AY160" i="3"/>
  <c r="BA160" i="3"/>
  <c r="BC160" i="3"/>
  <c r="BE160" i="3"/>
  <c r="BG160" i="3"/>
  <c r="BI160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Q165" i="3"/>
  <c r="AS165" i="3"/>
  <c r="AU165" i="3"/>
  <c r="AW165" i="3"/>
  <c r="AY165" i="3"/>
  <c r="BA165" i="3"/>
  <c r="BC165" i="3"/>
  <c r="BE165" i="3"/>
  <c r="BG165" i="3"/>
  <c r="BI165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0" i="3"/>
  <c r="BE150" i="3"/>
  <c r="BA150" i="3"/>
  <c r="AW150" i="3"/>
  <c r="AS150" i="3"/>
  <c r="AO150" i="3"/>
  <c r="AK150" i="3"/>
  <c r="AG150" i="3"/>
  <c r="AC150" i="3"/>
  <c r="Y150" i="3"/>
  <c r="U150" i="3"/>
  <c r="Q150" i="3"/>
  <c r="M150" i="3"/>
  <c r="BF150" i="3"/>
  <c r="BB150" i="3"/>
  <c r="AX150" i="3"/>
  <c r="AT150" i="3"/>
  <c r="AP150" i="3"/>
  <c r="AL150" i="3"/>
  <c r="AH150" i="3"/>
  <c r="AD150" i="3"/>
  <c r="Z150" i="3"/>
  <c r="V150" i="3"/>
  <c r="R150" i="3"/>
  <c r="BJ155" i="3"/>
  <c r="BM159" i="3"/>
  <c r="BJ159" i="3"/>
  <c r="BN159" i="3"/>
  <c r="BF78" i="3"/>
  <c r="BB78" i="3"/>
  <c r="AX78" i="3"/>
  <c r="AT78" i="3"/>
  <c r="AP78" i="3"/>
  <c r="AL78" i="3"/>
  <c r="AH78" i="3"/>
  <c r="AD78" i="3"/>
  <c r="Z78" i="3"/>
  <c r="V78" i="3"/>
  <c r="R78" i="3"/>
  <c r="N78" i="3"/>
  <c r="BG78" i="3"/>
  <c r="BC78" i="3"/>
  <c r="AY78" i="3"/>
  <c r="AU78" i="3"/>
  <c r="AQ78" i="3"/>
  <c r="AM78" i="3"/>
  <c r="AI78" i="3"/>
  <c r="AE78" i="3"/>
  <c r="AA78" i="3"/>
  <c r="W78" i="3"/>
  <c r="S7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F154" i="3"/>
  <c r="BB154" i="3"/>
  <c r="AX154" i="3"/>
  <c r="AT154" i="3"/>
  <c r="AP154" i="3"/>
  <c r="AL154" i="3"/>
  <c r="AH154" i="3"/>
  <c r="AD154" i="3"/>
  <c r="Z154" i="3"/>
  <c r="V154" i="3"/>
  <c r="R154" i="3"/>
  <c r="N154" i="3"/>
  <c r="BG154" i="3"/>
  <c r="BC154" i="3"/>
  <c r="AY154" i="3"/>
  <c r="AU154" i="3"/>
  <c r="AQ154" i="3"/>
  <c r="AM154" i="3"/>
  <c r="AI154" i="3"/>
  <c r="AE154" i="3"/>
  <c r="AA154" i="3"/>
  <c r="W154" i="3"/>
  <c r="S154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BH158" i="3"/>
  <c r="BD158" i="3"/>
  <c r="AZ158" i="3"/>
  <c r="AV158" i="3"/>
  <c r="AR158" i="3"/>
  <c r="AN158" i="3"/>
  <c r="AJ158" i="3"/>
  <c r="AF158" i="3"/>
  <c r="AB158" i="3"/>
  <c r="X158" i="3"/>
  <c r="T158" i="3"/>
  <c r="BG162" i="3"/>
  <c r="BC162" i="3"/>
  <c r="AY162" i="3"/>
  <c r="AU162" i="3"/>
  <c r="AQ162" i="3"/>
  <c r="AM162" i="3"/>
  <c r="AI162" i="3"/>
  <c r="AE162" i="3"/>
  <c r="AA162" i="3"/>
  <c r="W162" i="3"/>
  <c r="S162" i="3"/>
  <c r="O162" i="3"/>
  <c r="BH162" i="3"/>
  <c r="BD162" i="3"/>
  <c r="AZ162" i="3"/>
  <c r="AV162" i="3"/>
  <c r="AR162" i="3"/>
  <c r="AN162" i="3"/>
  <c r="AJ162" i="3"/>
  <c r="AF162" i="3"/>
  <c r="AB162" i="3"/>
  <c r="X162" i="3"/>
  <c r="T162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BM147" i="3" l="1"/>
  <c r="BK105" i="3"/>
  <c r="BK148" i="3"/>
  <c r="L77" i="3"/>
  <c r="L76" i="3"/>
  <c r="L69" i="3"/>
  <c r="BM152" i="3"/>
  <c r="BL152" i="3"/>
  <c r="BL148" i="3"/>
  <c r="BM130" i="3"/>
  <c r="BL130" i="3"/>
  <c r="BM122" i="3"/>
  <c r="BL122" i="3"/>
  <c r="BJ82" i="3"/>
  <c r="BM82" i="3"/>
  <c r="BL82" i="3"/>
  <c r="BJ152" i="3"/>
  <c r="BJ148" i="3"/>
  <c r="BM148" i="3"/>
  <c r="BJ130" i="3"/>
  <c r="BJ122" i="3"/>
  <c r="BJ81" i="3"/>
  <c r="BM81" i="3"/>
  <c r="BL81" i="3"/>
  <c r="BN148" i="3"/>
  <c r="BL154" i="3"/>
  <c r="BK158" i="3"/>
  <c r="BJ150" i="3"/>
  <c r="BL147" i="3"/>
  <c r="BN154" i="3"/>
  <c r="BK144" i="3"/>
  <c r="BK140" i="3"/>
  <c r="BK136" i="3"/>
  <c r="BK132" i="3"/>
  <c r="BN124" i="3"/>
  <c r="BN120" i="3"/>
  <c r="BL115" i="3"/>
  <c r="BL113" i="3"/>
  <c r="BL111" i="3"/>
  <c r="BL109" i="3"/>
  <c r="BL107" i="3"/>
  <c r="BL105" i="3"/>
  <c r="BL103" i="3"/>
  <c r="BJ102" i="3"/>
  <c r="BL101" i="3"/>
  <c r="BM91" i="3"/>
  <c r="BM89" i="3"/>
  <c r="BM87" i="3"/>
  <c r="BN161" i="3"/>
  <c r="L72" i="3"/>
  <c r="L71" i="3"/>
  <c r="L70" i="3"/>
  <c r="L67" i="3"/>
  <c r="L65" i="3"/>
  <c r="L63" i="3"/>
  <c r="L61" i="3"/>
  <c r="L59" i="3"/>
  <c r="L57" i="3"/>
  <c r="L55" i="3"/>
  <c r="L53" i="3"/>
  <c r="L51" i="3"/>
  <c r="L49" i="3"/>
  <c r="L47" i="3"/>
  <c r="L45" i="3"/>
  <c r="L42" i="3"/>
  <c r="L41" i="3"/>
  <c r="L38" i="3"/>
  <c r="L37" i="3"/>
  <c r="L34" i="3"/>
  <c r="L33" i="3"/>
  <c r="L30" i="3"/>
  <c r="BM158" i="3"/>
  <c r="BJ154" i="3"/>
  <c r="BM149" i="3"/>
  <c r="BJ165" i="3"/>
  <c r="BM165" i="3"/>
  <c r="BL165" i="3"/>
  <c r="BN160" i="3"/>
  <c r="BJ160" i="3"/>
  <c r="BM156" i="3"/>
  <c r="BL156" i="3"/>
  <c r="BK156" i="3"/>
  <c r="BK152" i="3"/>
  <c r="BN152" i="3"/>
  <c r="BM161" i="3"/>
  <c r="BJ162" i="3"/>
  <c r="BK162" i="3"/>
  <c r="BN162" i="3"/>
  <c r="BK78" i="3"/>
  <c r="BN78" i="3"/>
  <c r="BM150" i="3"/>
  <c r="BJ146" i="3"/>
  <c r="BM145" i="3"/>
  <c r="BL145" i="3"/>
  <c r="BL144" i="3"/>
  <c r="BN144" i="3"/>
  <c r="BM143" i="3"/>
  <c r="BL143" i="3"/>
  <c r="BJ142" i="3"/>
  <c r="BJ141" i="3"/>
  <c r="BM141" i="3"/>
  <c r="BL141" i="3"/>
  <c r="BN139" i="3"/>
  <c r="BJ139" i="3"/>
  <c r="BM139" i="3"/>
  <c r="BL139" i="3"/>
  <c r="BJ138" i="3"/>
  <c r="BM137" i="3"/>
  <c r="BL137" i="3"/>
  <c r="BL136" i="3"/>
  <c r="BN136" i="3"/>
  <c r="BM135" i="3"/>
  <c r="BL135" i="3"/>
  <c r="BJ134" i="3"/>
  <c r="BJ133" i="3"/>
  <c r="BM133" i="3"/>
  <c r="BL133" i="3"/>
  <c r="BN131" i="3"/>
  <c r="BJ131" i="3"/>
  <c r="BM131" i="3"/>
  <c r="BL131" i="3"/>
  <c r="BK130" i="3"/>
  <c r="BN130" i="3"/>
  <c r="BM129" i="3"/>
  <c r="BL129" i="3"/>
  <c r="BL128" i="3"/>
  <c r="BK128" i="3"/>
  <c r="BN127" i="3"/>
  <c r="BJ127" i="3"/>
  <c r="BM127" i="3"/>
  <c r="BL127" i="3"/>
  <c r="BN126" i="3"/>
  <c r="BJ126" i="3"/>
  <c r="BJ125" i="3"/>
  <c r="BM125" i="3"/>
  <c r="BL125" i="3"/>
  <c r="BK124" i="3"/>
  <c r="BK123" i="3"/>
  <c r="BN122" i="3"/>
  <c r="BK122" i="3"/>
  <c r="BK121" i="3"/>
  <c r="BL121" i="3"/>
  <c r="BJ121" i="3"/>
  <c r="BM121" i="3"/>
  <c r="BM120" i="3"/>
  <c r="BK120" i="3"/>
  <c r="BM119" i="3"/>
  <c r="BK118" i="3"/>
  <c r="BJ118" i="3"/>
  <c r="BK117" i="3"/>
  <c r="BL117" i="3"/>
  <c r="BJ117" i="3"/>
  <c r="BM117" i="3"/>
  <c r="BN116" i="3"/>
  <c r="BJ116" i="3"/>
  <c r="BK115" i="3"/>
  <c r="BJ115" i="3"/>
  <c r="BN114" i="3"/>
  <c r="BK113" i="3"/>
  <c r="BJ113" i="3"/>
  <c r="BM113" i="3"/>
  <c r="BN112" i="3"/>
  <c r="BK111" i="3"/>
  <c r="BJ111" i="3"/>
  <c r="BM111" i="3"/>
  <c r="BN110" i="3"/>
  <c r="BK109" i="3"/>
  <c r="BJ109" i="3"/>
  <c r="BM109" i="3"/>
  <c r="BN108" i="3"/>
  <c r="BK108" i="3"/>
  <c r="BM107" i="3"/>
  <c r="BK107" i="3"/>
  <c r="BJ107" i="3"/>
  <c r="BN106" i="3"/>
  <c r="BK106" i="3"/>
  <c r="BM105" i="3"/>
  <c r="BJ105" i="3"/>
  <c r="BK104" i="3"/>
  <c r="BN104" i="3"/>
  <c r="BJ104" i="3"/>
  <c r="BM103" i="3"/>
  <c r="BK103" i="3"/>
  <c r="BJ103" i="3"/>
  <c r="BM102" i="3"/>
  <c r="BK102" i="3"/>
  <c r="BN102" i="3"/>
  <c r="BM101" i="3"/>
  <c r="BJ101" i="3"/>
  <c r="BK100" i="3"/>
  <c r="BN100" i="3"/>
  <c r="BJ100" i="3"/>
  <c r="BM99" i="3"/>
  <c r="BJ99" i="3"/>
  <c r="BL99" i="3"/>
  <c r="BK98" i="3"/>
  <c r="BN98" i="3"/>
  <c r="BJ98" i="3"/>
  <c r="BJ97" i="3"/>
  <c r="BL97" i="3"/>
  <c r="BK96" i="3"/>
  <c r="BN96" i="3"/>
  <c r="BJ96" i="3"/>
  <c r="BJ95" i="3"/>
  <c r="BL95" i="3"/>
  <c r="BK94" i="3"/>
  <c r="BN94" i="3"/>
  <c r="BJ94" i="3"/>
  <c r="BM93" i="3"/>
  <c r="BJ93" i="3"/>
  <c r="BL93" i="3"/>
  <c r="BK92" i="3"/>
  <c r="BN92" i="3"/>
  <c r="BJ92" i="3"/>
  <c r="BJ91" i="3"/>
  <c r="BL91" i="3"/>
  <c r="BK90" i="3"/>
  <c r="BN90" i="3"/>
  <c r="BJ90" i="3"/>
  <c r="BJ89" i="3"/>
  <c r="BL89" i="3"/>
  <c r="BK88" i="3"/>
  <c r="BN88" i="3"/>
  <c r="BJ88" i="3"/>
  <c r="BJ87" i="3"/>
  <c r="BL87" i="3"/>
  <c r="BM86" i="3"/>
  <c r="BK86" i="3"/>
  <c r="BN86" i="3"/>
  <c r="BJ85" i="3"/>
  <c r="BM85" i="3"/>
  <c r="BL85" i="3"/>
  <c r="BK84" i="3"/>
  <c r="BN84" i="3"/>
  <c r="BJ83" i="3"/>
  <c r="BM83" i="3"/>
  <c r="BL83" i="3"/>
  <c r="BK82" i="3"/>
  <c r="BN82" i="3"/>
  <c r="BL80" i="3"/>
  <c r="BK80" i="3"/>
  <c r="BN80" i="3"/>
  <c r="BJ157" i="3"/>
  <c r="BN153" i="3"/>
  <c r="BJ153" i="3"/>
  <c r="BM157" i="3"/>
  <c r="BM153" i="3"/>
  <c r="BN157" i="3"/>
  <c r="L74" i="3"/>
  <c r="K77" i="3"/>
  <c r="L75" i="3"/>
  <c r="K75" i="3"/>
  <c r="L73" i="3"/>
  <c r="L68" i="3"/>
  <c r="K57" i="3"/>
  <c r="K53" i="3"/>
  <c r="K49" i="3"/>
  <c r="K45" i="3"/>
  <c r="K41" i="3"/>
  <c r="K37" i="3"/>
  <c r="K33" i="3"/>
  <c r="K30" i="3"/>
  <c r="BL162" i="3"/>
  <c r="BM162" i="3"/>
  <c r="BN158" i="3"/>
  <c r="BL158" i="3"/>
  <c r="BM154" i="3"/>
  <c r="BL149" i="3"/>
  <c r="BM78" i="3"/>
  <c r="BJ78" i="3"/>
  <c r="BN147" i="3"/>
  <c r="BJ147" i="3"/>
  <c r="BN165" i="3"/>
  <c r="BK165" i="3"/>
  <c r="BM160" i="3"/>
  <c r="BL160" i="3"/>
  <c r="BK160" i="3"/>
  <c r="BN156" i="3"/>
  <c r="BJ156" i="3"/>
  <c r="BJ161" i="3"/>
  <c r="BJ158" i="3"/>
  <c r="BK154" i="3"/>
  <c r="BN149" i="3"/>
  <c r="BJ149" i="3"/>
  <c r="BK149" i="3"/>
  <c r="BL78" i="3"/>
  <c r="BK150" i="3"/>
  <c r="BN150" i="3"/>
  <c r="BL150" i="3"/>
  <c r="BK147" i="3"/>
  <c r="BM146" i="3"/>
  <c r="BN146" i="3"/>
  <c r="BL146" i="3"/>
  <c r="BK146" i="3"/>
  <c r="BK145" i="3"/>
  <c r="BN145" i="3"/>
  <c r="BJ145" i="3"/>
  <c r="BJ144" i="3"/>
  <c r="BM144" i="3"/>
  <c r="BN143" i="3"/>
  <c r="BK143" i="3"/>
  <c r="BJ143" i="3"/>
  <c r="BM142" i="3"/>
  <c r="BN142" i="3"/>
  <c r="BL142" i="3"/>
  <c r="BK142" i="3"/>
  <c r="BK141" i="3"/>
  <c r="BN141" i="3"/>
  <c r="BJ140" i="3"/>
  <c r="BM140" i="3"/>
  <c r="BN140" i="3"/>
  <c r="BL140" i="3"/>
  <c r="BK139" i="3"/>
  <c r="BM138" i="3"/>
  <c r="BN138" i="3"/>
  <c r="BL138" i="3"/>
  <c r="BK138" i="3"/>
  <c r="BK137" i="3"/>
  <c r="BN137" i="3"/>
  <c r="BJ137" i="3"/>
  <c r="BJ136" i="3"/>
  <c r="BM136" i="3"/>
  <c r="BN135" i="3"/>
  <c r="BK135" i="3"/>
  <c r="BJ135" i="3"/>
  <c r="BM134" i="3"/>
  <c r="BN134" i="3"/>
  <c r="BL134" i="3"/>
  <c r="BK134" i="3"/>
  <c r="BK133" i="3"/>
  <c r="BN133" i="3"/>
  <c r="BJ132" i="3"/>
  <c r="BM132" i="3"/>
  <c r="BN132" i="3"/>
  <c r="BL132" i="3"/>
  <c r="BK131" i="3"/>
  <c r="BK129" i="3"/>
  <c r="BN129" i="3"/>
  <c r="BJ129" i="3"/>
  <c r="BJ128" i="3"/>
  <c r="BM128" i="3"/>
  <c r="BN128" i="3"/>
  <c r="BK127" i="3"/>
  <c r="BM126" i="3"/>
  <c r="BL126" i="3"/>
  <c r="BK126" i="3"/>
  <c r="BN125" i="3"/>
  <c r="BK125" i="3"/>
  <c r="BJ124" i="3"/>
  <c r="BM124" i="3"/>
  <c r="BL124" i="3"/>
  <c r="BN123" i="3"/>
  <c r="BM123" i="3"/>
  <c r="BL123" i="3"/>
  <c r="BJ123" i="3"/>
  <c r="BN121" i="3"/>
  <c r="BJ120" i="3"/>
  <c r="BL120" i="3"/>
  <c r="BN119" i="3"/>
  <c r="BK119" i="3"/>
  <c r="BL119" i="3"/>
  <c r="BJ119" i="3"/>
  <c r="BL118" i="3"/>
  <c r="BM118" i="3"/>
  <c r="BN118" i="3"/>
  <c r="BN117" i="3"/>
  <c r="BL116" i="3"/>
  <c r="BM116" i="3"/>
  <c r="BK116" i="3"/>
  <c r="BM115" i="3"/>
  <c r="BN115" i="3"/>
  <c r="BL114" i="3"/>
  <c r="BJ114" i="3"/>
  <c r="BM114" i="3"/>
  <c r="BK114" i="3"/>
  <c r="BN113" i="3"/>
  <c r="BL112" i="3"/>
  <c r="BJ112" i="3"/>
  <c r="BM112" i="3"/>
  <c r="BK112" i="3"/>
  <c r="BN111" i="3"/>
  <c r="BL110" i="3"/>
  <c r="BJ110" i="3"/>
  <c r="BM110" i="3"/>
  <c r="BK110" i="3"/>
  <c r="BN109" i="3"/>
  <c r="BL108" i="3"/>
  <c r="BJ108" i="3"/>
  <c r="BM108" i="3"/>
  <c r="BN107" i="3"/>
  <c r="BL106" i="3"/>
  <c r="BJ106" i="3"/>
  <c r="BM106" i="3"/>
  <c r="BN105" i="3"/>
  <c r="BL104" i="3"/>
  <c r="BM104" i="3"/>
  <c r="BN103" i="3"/>
  <c r="BL102" i="3"/>
  <c r="BK101" i="3"/>
  <c r="BN101" i="3"/>
  <c r="BL100" i="3"/>
  <c r="BM100" i="3"/>
  <c r="BK99" i="3"/>
  <c r="BN99" i="3"/>
  <c r="BL98" i="3"/>
  <c r="BM98" i="3"/>
  <c r="BM97" i="3"/>
  <c r="BK97" i="3"/>
  <c r="BN97" i="3"/>
  <c r="BL96" i="3"/>
  <c r="BM96" i="3"/>
  <c r="BM95" i="3"/>
  <c r="BK95" i="3"/>
  <c r="BN95" i="3"/>
  <c r="BL94" i="3"/>
  <c r="BM94" i="3"/>
  <c r="BK93" i="3"/>
  <c r="BN93" i="3"/>
  <c r="BL92" i="3"/>
  <c r="BM92" i="3"/>
  <c r="BK91" i="3"/>
  <c r="BN91" i="3"/>
  <c r="BL90" i="3"/>
  <c r="BM90" i="3"/>
  <c r="BK89" i="3"/>
  <c r="BN89" i="3"/>
  <c r="BL88" i="3"/>
  <c r="BM88" i="3"/>
  <c r="BK87" i="3"/>
  <c r="BN87" i="3"/>
  <c r="BJ86" i="3"/>
  <c r="BL86" i="3"/>
  <c r="BK85" i="3"/>
  <c r="BN85" i="3"/>
  <c r="BJ84" i="3"/>
  <c r="BM84" i="3"/>
  <c r="BL84" i="3"/>
  <c r="BK83" i="3"/>
  <c r="BN83" i="3"/>
  <c r="BK81" i="3"/>
  <c r="BN81" i="3"/>
  <c r="BJ80" i="3"/>
  <c r="BM80" i="3"/>
  <c r="BL161" i="3"/>
  <c r="BL157" i="3"/>
  <c r="BL153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M38" i="3" l="1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V42" i="3"/>
  <c r="AX42" i="3"/>
  <c r="AZ42" i="3"/>
  <c r="BB42" i="3"/>
  <c r="BD42" i="3"/>
  <c r="BF42" i="3"/>
  <c r="BH42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BM48" i="3" l="1"/>
  <c r="BL48" i="3"/>
  <c r="BJ35" i="3"/>
  <c r="BM35" i="3"/>
  <c r="BL35" i="3"/>
  <c r="BJ48" i="3"/>
  <c r="BJ36" i="3"/>
  <c r="BN77" i="3"/>
  <c r="BJ77" i="3"/>
  <c r="BK77" i="3"/>
  <c r="BM75" i="3"/>
  <c r="BL75" i="3"/>
  <c r="BK53" i="3"/>
  <c r="BN53" i="3"/>
  <c r="BN45" i="3"/>
  <c r="BJ45" i="3"/>
  <c r="BM45" i="3"/>
  <c r="BL45" i="3"/>
  <c r="BK37" i="3"/>
  <c r="BM30" i="3"/>
  <c r="BL30" i="3"/>
  <c r="BK73" i="3"/>
  <c r="BM73" i="3"/>
  <c r="BN73" i="3"/>
  <c r="BJ63" i="3"/>
  <c r="BK63" i="3"/>
  <c r="BN63" i="3"/>
  <c r="BM55" i="3"/>
  <c r="BL55" i="3"/>
  <c r="BK47" i="3"/>
  <c r="BN47" i="3"/>
  <c r="BM39" i="3"/>
  <c r="BL39" i="3"/>
  <c r="BJ39" i="3"/>
  <c r="BK31" i="3"/>
  <c r="BN31" i="3"/>
  <c r="BL68" i="3"/>
  <c r="BM60" i="3"/>
  <c r="BJ60" i="3"/>
  <c r="BN60" i="3"/>
  <c r="BK60" i="3"/>
  <c r="BL52" i="3"/>
  <c r="BJ44" i="3"/>
  <c r="BN44" i="3"/>
  <c r="BK44" i="3"/>
  <c r="BL36" i="3"/>
  <c r="BM36" i="3"/>
  <c r="BK69" i="3"/>
  <c r="BM69" i="3"/>
  <c r="BN69" i="3"/>
  <c r="BJ65" i="3"/>
  <c r="BM65" i="3"/>
  <c r="BL65" i="3"/>
  <c r="BJ71" i="3"/>
  <c r="BK71" i="3"/>
  <c r="BN71" i="3"/>
  <c r="BL58" i="3"/>
  <c r="BM58" i="3"/>
  <c r="BJ58" i="3"/>
  <c r="BK58" i="3"/>
  <c r="BN58" i="3"/>
  <c r="BL42" i="3"/>
  <c r="BM42" i="3"/>
  <c r="BJ42" i="3"/>
  <c r="BK42" i="3"/>
  <c r="BN42" i="3"/>
  <c r="BM34" i="3"/>
  <c r="BJ67" i="3"/>
  <c r="BK67" i="3"/>
  <c r="BN67" i="3"/>
  <c r="BM51" i="3"/>
  <c r="BL51" i="3"/>
  <c r="BK35" i="3"/>
  <c r="BN35" i="3"/>
  <c r="BL56" i="3"/>
  <c r="BJ40" i="3"/>
  <c r="BN40" i="3"/>
  <c r="BK40" i="3"/>
  <c r="BL32" i="3"/>
  <c r="BK61" i="3"/>
  <c r="BM61" i="3"/>
  <c r="BN61" i="3"/>
  <c r="BK46" i="3"/>
  <c r="BN46" i="3"/>
  <c r="BJ57" i="3"/>
  <c r="BL57" i="3"/>
  <c r="BK49" i="3"/>
  <c r="BN49" i="3"/>
  <c r="BN41" i="3"/>
  <c r="BJ41" i="3"/>
  <c r="BM41" i="3"/>
  <c r="BL41" i="3"/>
  <c r="BK33" i="3"/>
  <c r="BN33" i="3"/>
  <c r="BM59" i="3"/>
  <c r="BL59" i="3"/>
  <c r="BK43" i="3"/>
  <c r="BN43" i="3"/>
  <c r="BM76" i="3"/>
  <c r="BL76" i="3"/>
  <c r="BM64" i="3"/>
  <c r="BJ64" i="3"/>
  <c r="BN64" i="3"/>
  <c r="BK64" i="3"/>
  <c r="BM70" i="3"/>
  <c r="BJ70" i="3"/>
  <c r="BK70" i="3"/>
  <c r="BN70" i="3"/>
  <c r="BL72" i="3"/>
  <c r="BL54" i="3"/>
  <c r="BM54" i="3"/>
  <c r="BJ54" i="3"/>
  <c r="BK54" i="3"/>
  <c r="BN54" i="3"/>
  <c r="BM77" i="3"/>
  <c r="BL77" i="3"/>
  <c r="BJ75" i="3"/>
  <c r="BK75" i="3"/>
  <c r="BN75" i="3"/>
  <c r="BJ53" i="3"/>
  <c r="BM53" i="3"/>
  <c r="BL53" i="3"/>
  <c r="BK45" i="3"/>
  <c r="BN37" i="3"/>
  <c r="BJ37" i="3"/>
  <c r="BM37" i="3"/>
  <c r="BL37" i="3"/>
  <c r="BK30" i="3"/>
  <c r="BN30" i="3"/>
  <c r="BJ30" i="3"/>
  <c r="BJ73" i="3"/>
  <c r="BL73" i="3"/>
  <c r="BM74" i="3"/>
  <c r="BJ74" i="3"/>
  <c r="BK74" i="3"/>
  <c r="BN74" i="3"/>
  <c r="BL74" i="3"/>
  <c r="BM63" i="3"/>
  <c r="BL63" i="3"/>
  <c r="BJ55" i="3"/>
  <c r="BK55" i="3"/>
  <c r="BN55" i="3"/>
  <c r="BM47" i="3"/>
  <c r="BL47" i="3"/>
  <c r="BJ47" i="3"/>
  <c r="BK39" i="3"/>
  <c r="BN39" i="3"/>
  <c r="BJ31" i="3"/>
  <c r="BL31" i="3"/>
  <c r="BM31" i="3"/>
  <c r="BM68" i="3"/>
  <c r="BJ68" i="3"/>
  <c r="BN68" i="3"/>
  <c r="BK68" i="3"/>
  <c r="BL60" i="3"/>
  <c r="BM52" i="3"/>
  <c r="BJ52" i="3"/>
  <c r="BN52" i="3"/>
  <c r="BK52" i="3"/>
  <c r="BL44" i="3"/>
  <c r="BM44" i="3"/>
  <c r="BN36" i="3"/>
  <c r="BK36" i="3"/>
  <c r="BJ69" i="3"/>
  <c r="BL69" i="3"/>
  <c r="BK65" i="3"/>
  <c r="BN65" i="3"/>
  <c r="BM71" i="3"/>
  <c r="BL71" i="3"/>
  <c r="BL66" i="3"/>
  <c r="BM66" i="3"/>
  <c r="BJ66" i="3"/>
  <c r="BK66" i="3"/>
  <c r="BN66" i="3"/>
  <c r="BM50" i="3"/>
  <c r="BJ50" i="3"/>
  <c r="BK50" i="3"/>
  <c r="BN50" i="3"/>
  <c r="BL50" i="3"/>
  <c r="BL34" i="3"/>
  <c r="BJ34" i="3"/>
  <c r="BK34" i="3"/>
  <c r="BN34" i="3"/>
  <c r="BM67" i="3"/>
  <c r="BL67" i="3"/>
  <c r="BJ51" i="3"/>
  <c r="BK51" i="3"/>
  <c r="BN51" i="3"/>
  <c r="BM56" i="3"/>
  <c r="BJ56" i="3"/>
  <c r="BN56" i="3"/>
  <c r="BK56" i="3"/>
  <c r="BL40" i="3"/>
  <c r="BM40" i="3"/>
  <c r="BM32" i="3"/>
  <c r="BJ32" i="3"/>
  <c r="BN32" i="3"/>
  <c r="BK32" i="3"/>
  <c r="BJ61" i="3"/>
  <c r="BL61" i="3"/>
  <c r="BL62" i="3"/>
  <c r="BM62" i="3"/>
  <c r="BJ62" i="3"/>
  <c r="BK62" i="3"/>
  <c r="BN62" i="3"/>
  <c r="BJ46" i="3"/>
  <c r="BM46" i="3"/>
  <c r="BL46" i="3"/>
  <c r="BN57" i="3"/>
  <c r="BK57" i="3"/>
  <c r="BM57" i="3"/>
  <c r="BJ49" i="3"/>
  <c r="BM49" i="3"/>
  <c r="BL49" i="3"/>
  <c r="BK41" i="3"/>
  <c r="BJ33" i="3"/>
  <c r="BM33" i="3"/>
  <c r="BL33" i="3"/>
  <c r="BJ59" i="3"/>
  <c r="BK59" i="3"/>
  <c r="BN59" i="3"/>
  <c r="BM43" i="3"/>
  <c r="BL43" i="3"/>
  <c r="BJ43" i="3"/>
  <c r="BN76" i="3"/>
  <c r="BK76" i="3"/>
  <c r="BJ76" i="3"/>
  <c r="BL64" i="3"/>
  <c r="BN48" i="3"/>
  <c r="BK48" i="3"/>
  <c r="BL70" i="3"/>
  <c r="BM72" i="3"/>
  <c r="BJ72" i="3"/>
  <c r="BN72" i="3"/>
  <c r="BK72" i="3"/>
  <c r="BL38" i="3"/>
  <c r="BM38" i="3"/>
  <c r="BJ38" i="3"/>
  <c r="BK38" i="3"/>
  <c r="BN38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<sst xmlns="http://schemas.openxmlformats.org/spreadsheetml/2006/main" count="5673" uniqueCount="506">
  <si>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</si>
  <si>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</si>
  <si>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</si>
  <si>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</si>
  <si>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</si>
  <si>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</si>
  <si>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</si>
  <si>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</si>
  <si>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</si>
  <si>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</si>
  <si>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</si>
  <si>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</si>
  <si>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</si>
  <si>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</si>
  <si>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</si>
  <si>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</si>
  <si>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</si>
  <si>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</si>
  <si>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</si>
  <si>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</si>
  <si>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</si>
  <si>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</si>
  <si>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</si>
  <si>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</si>
  <si>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</si>
  <si>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</si>
  <si>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</si>
  <si>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</si>
  <si>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</si>
  <si>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</si>
  <si>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</si>
  <si>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</si>
  <si>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</si>
  <si>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</si>
  <si>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</si>
  <si>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</si>
  <si>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</si>
  <si>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</si>
  <si>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</si>
  <si>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</si>
  <si>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</si>
  <si>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</si>
  <si>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</si>
  <si>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</si>
  <si>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</si>
  <si>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</si>
  <si>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</si>
  <si>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</si>
  <si>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</si>
  <si>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</si>
  <si>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</si>
  <si>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</si>
  <si>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</si>
  <si>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</si>
  <si>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</si>
  <si>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</si>
  <si>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</si>
  <si>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</si>
  <si>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</si>
  <si>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</si>
  <si>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</si>
  <si>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</si>
  <si>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</si>
  <si>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</si>
  <si>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</si>
  <si>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</si>
  <si>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</si>
  <si>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</si>
  <si>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</si>
  <si>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</si>
  <si>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</si>
  <si>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</si>
  <si>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</si>
  <si>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</si>
  <si>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</si>
  <si>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</si>
  <si>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</si>
  <si>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</si>
  <si>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</si>
  <si>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</si>
  <si>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</si>
  <si>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</si>
  <si>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</si>
  <si>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</si>
  <si>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</si>
  <si>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</si>
  <si>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</si>
  <si>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</si>
  <si>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</si>
  <si>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</si>
  <si>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</si>
  <si>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</si>
  <si>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</si>
  <si>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</si>
  <si>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</si>
  <si>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</si>
  <si>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</si>
  <si>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</si>
  <si>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</si>
  <si>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</si>
  <si>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</si>
  <si>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</si>
  <si>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</si>
  <si>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</si>
  <si>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</si>
  <si>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</si>
  <si>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</si>
  <si>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</si>
  <si>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</si>
  <si>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</si>
  <si>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</si>
  <si>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</si>
  <si>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</si>
  <si>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</si>
  <si>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</si>
  <si>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</si>
  <si>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</si>
  <si>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</si>
  <si>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</si>
  <si>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</si>
  <si>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</si>
  <si>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</si>
  <si>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</si>
  <si>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</si>
  <si>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</si>
  <si>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</si>
  <si>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</si>
  <si>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</si>
  <si>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</si>
  <si>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</si>
  <si>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</si>
  <si>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</si>
  <si>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</si>
  <si>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</si>
  <si>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</si>
  <si>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</si>
  <si>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</si>
  <si>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</si>
  <si>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</si>
  <si>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</si>
  <si>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</si>
  <si>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</si>
  <si>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</si>
  <si>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</si>
  <si>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</si>
  <si>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</si>
  <si>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</si>
  <si>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</si>
  <si>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</si>
  <si>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</si>
  <si>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</si>
  <si>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</si>
  <si>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</si>
  <si>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</si>
  <si>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</si>
  <si>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</si>
  <si>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</si>
  <si>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</si>
  <si>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</si>
  <si>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</si>
  <si>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</si>
  <si>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</si>
  <si>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</si>
  <si>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</si>
  <si>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</si>
  <si>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</si>
  <si>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</si>
  <si>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</si>
  <si>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</si>
  <si>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</si>
  <si>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</si>
  <si>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</si>
  <si>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</si>
  <si>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</si>
  <si>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</si>
  <si>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</si>
  <si>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</si>
  <si>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</si>
  <si>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</si>
  <si>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</si>
  <si>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</si>
  <si>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</si>
  <si>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</si>
  <si>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</si>
  <si>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</si>
  <si>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</si>
  <si>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</si>
  <si>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</si>
  <si>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</si>
  <si>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</si>
  <si>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</si>
  <si>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</si>
  <si>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</si>
  <si>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</si>
  <si>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</si>
  <si>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</si>
  <si>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</si>
  <si>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</si>
  <si>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</si>
  <si>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</si>
  <si>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</si>
  <si>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</si>
  <si>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</si>
  <si>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</si>
  <si>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</si>
  <si>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</si>
  <si>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</si>
  <si>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</si>
  <si>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</si>
  <si>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</si>
  <si>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</si>
  <si>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</si>
  <si>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</si>
  <si>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</si>
  <si>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</si>
  <si>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</si>
  <si>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</si>
  <si>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</si>
  <si>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</si>
  <si>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</si>
  <si>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</si>
  <si>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</si>
  <si>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</si>
  <si>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</si>
  <si>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</si>
  <si>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</si>
  <si>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</si>
  <si>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</si>
  <si>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</si>
  <si>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</si>
  <si>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</si>
  <si>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</si>
  <si>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</si>
  <si>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</si>
  <si>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</si>
  <si>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</si>
  <si>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</si>
  <si>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</si>
  <si>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</si>
  <si>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</si>
  <si>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</si>
  <si>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</si>
  <si>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</si>
  <si>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</si>
  <si>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</si>
  <si>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</si>
  <si>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</si>
  <si>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</si>
  <si>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</si>
  <si>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</si>
  <si>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</si>
  <si>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</si>
  <si>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</si>
  <si>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</si>
  <si>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</si>
  <si>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</si>
  <si>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</si>
  <si>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</si>
  <si>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</si>
  <si>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</si>
  <si>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</si>
  <si>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</si>
  <si>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</si>
  <si>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</si>
  <si>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</si>
  <si>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</si>
  <si>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</si>
  <si>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</si>
  <si>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</si>
  <si>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</si>
  <si>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</si>
  <si>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</si>
  <si>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</si>
  <si>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</si>
  <si>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</si>
  <si>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</si>
  <si>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</si>
  <si>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</si>
  <si>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</si>
  <si>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</si>
  <si>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</si>
  <si>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</si>
  <si>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</si>
  <si>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</si>
  <si>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</si>
  <si>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</si>
  <si>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</si>
  <si>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</si>
  <si>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</si>
  <si>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</si>
  <si>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</si>
  <si>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</si>
  <si>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</si>
  <si>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</si>
  <si>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</si>
  <si>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</si>
  <si>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</si>
  <si>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</si>
  <si>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</si>
  <si>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</si>
  <si>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</si>
  <si>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</si>
  <si>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</si>
  <si>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</si>
  <si>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</si>
  <si>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</si>
  <si>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</si>
  <si>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</si>
  <si>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</si>
  <si>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</si>
  <si>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</si>
  <si>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</si>
  <si>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</si>
  <si>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</si>
  <si>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</si>
  <si>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</si>
  <si>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</si>
  <si>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</si>
  <si>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</si>
  <si>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</si>
  <si>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</si>
  <si>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</si>
  <si>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</si>
  <si>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</si>
  <si>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</si>
  <si>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</si>
  <si>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</si>
  <si>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</si>
  <si>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</si>
  <si>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</si>
  <si>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</si>
  <si>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</si>
  <si>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</si>
  <si>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</si>
  <si>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</si>
  <si>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</si>
  <si>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</si>
  <si>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</si>
  <si>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</si>
  <si>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</si>
  <si>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</si>
  <si>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</si>
  <si>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</si>
  <si>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</si>
  <si>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</si>
  <si>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</si>
  <si>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</si>
  <si>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</si>
  <si>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</si>
  <si>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</si>
  <si>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</si>
  <si>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</si>
  <si>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</si>
  <si>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</si>
  <si>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</si>
  <si>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</si>
  <si>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</si>
  <si>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</si>
  <si>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</si>
  <si>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</si>
  <si>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</si>
  <si>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</si>
  <si>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</si>
  <si>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</si>
  <si>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</si>
  <si>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</si>
  <si>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</si>
  <si>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</si>
  <si>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</si>
  <si>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</si>
  <si>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</si>
  <si>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</si>
  <si>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</si>
  <si>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</si>
  <si>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</si>
  <si>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</si>
  <si>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</si>
  <si>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</si>
  <si>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</si>
  <si>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</si>
  <si>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</si>
  <si>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</si>
  <si>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</si>
  <si>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</si>
  <si>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</si>
  <si>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</si>
  <si>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</si>
  <si>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</si>
  <si>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</si>
  <si>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</si>
  <si>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</si>
  <si>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</si>
  <si>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</si>
  <si>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</si>
  <si>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</si>
  <si>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</si>
  <si>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</si>
  <si>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</si>
  <si>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</si>
  <si>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</si>
  <si>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</si>
  <si>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</si>
  <si>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</si>
  <si>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</si>
  <si>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</si>
  <si>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</si>
  <si>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</si>
  <si>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</si>
  <si>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</si>
  <si>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</si>
  <si>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</si>
  <si>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</si>
  <si>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</si>
  <si>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</si>
  <si>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</si>
  <si>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</si>
  <si>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</si>
  <si>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</si>
  <si>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</si>
  <si>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</si>
  <si>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</si>
  <si>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</si>
  <si>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</si>
  <si>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</si>
  <si>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</si>
  <si>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</si>
  <si>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</si>
  <si>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</si>
  <si>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</si>
  <si>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</si>
  <si>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</si>
  <si>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</si>
  <si>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</si>
  <si>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</si>
  <si>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</si>
  <si>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</si>
  <si>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</si>
  <si>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</si>
  <si>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</si>
  <si>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</si>
  <si>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</si>
  <si>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</si>
  <si>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</si>
  <si>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</si>
  <si>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</si>
  <si>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</si>
  <si>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</si>
  <si>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</si>
  <si>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</si>
  <si>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</si>
  <si>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</si>
  <si>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</si>
  <si>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</si>
  <si>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</si>
  <si>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</si>
  <si>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</si>
  <si>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</si>
  <si>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</si>
  <si>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</si>
  <si>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</si>
  <si>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</si>
  <si>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</si>
  <si>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</si>
  <si>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</si>
  <si>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</si>
  <si>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</si>
  <si>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</si>
  <si>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</si>
  <si>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</si>
  <si>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</si>
  <si>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</si>
  <si>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</si>
  <si>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</si>
  <si>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</si>
  <si>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</si>
  <si>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</si>
  <si>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</si>
  <si>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</si>
  <si>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</si>
  <si>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</si>
  <si>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Bromley</t>
  </si>
  <si>
    <t>Eastleigh</t>
  </si>
  <si>
    <t>Dover Athletic</t>
  </si>
  <si>
    <t>Yeovil</t>
  </si>
  <si>
    <t>Grimsby</t>
  </si>
  <si>
    <t>G1</t>
  </si>
  <si>
    <t>Panetolikos</t>
  </si>
  <si>
    <t>Asteras Tripolis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</si>
  <si>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</si>
  <si>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</si>
  <si>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</si>
  <si>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</si>
  <si>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</si>
  <si>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</si>
  <si>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</si>
  <si>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</si>
  <si>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</si>
  <si>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</si>
  <si>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</si>
  <si>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</si>
  <si>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17/09/2021</t>
  </si>
  <si>
    <t>18/09/2021</t>
  </si>
  <si>
    <t>19/09/2021</t>
  </si>
  <si>
    <t>20/09/2021</t>
  </si>
  <si>
    <t>Espanyol</t>
  </si>
  <si>
    <t>Atakas Hatayspor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</si>
</sst>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49" fontId="0" fillId="0" borderId="0" xfId="0" applyNumberFormat="1" applyFill="1"/>
    <xf numFmtId="0" fontId="0" fillId="34" borderId="0" xfId="0" applyFill="1"/>
    <xf numFmtId="49" fontId="0" fillId="34" borderId="0" xfId="0" applyNumberFormat="1" applyFill="1"/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385" zoomScale="80" zoomScaleNormal="80" workbookViewId="0">
      <selection activeCell="A2" sqref="A2:E396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297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318</v>
      </c>
      <c r="C2">
        <v>1.675</v>
      </c>
      <c r="D2">
        <v>0.6</v>
      </c>
      <c r="E2">
        <v>0.49</v>
      </c>
    </row>
    <row r="3" spans="1:5" x14ac:dyDescent="0.25">
      <c r="A3" t="s">
        <v>61</v>
      </c>
      <c r="B3" t="s">
        <v>240</v>
      </c>
      <c r="C3">
        <v>1.675</v>
      </c>
      <c r="D3">
        <v>2.69</v>
      </c>
      <c r="E3">
        <v>0.98</v>
      </c>
    </row>
    <row r="4" spans="1:5" x14ac:dyDescent="0.25">
      <c r="A4" t="s">
        <v>61</v>
      </c>
      <c r="B4" t="s">
        <v>67</v>
      </c>
      <c r="C4">
        <v>1.675</v>
      </c>
      <c r="D4">
        <v>0.6</v>
      </c>
      <c r="E4">
        <v>1.46</v>
      </c>
    </row>
    <row r="5" spans="1:5" x14ac:dyDescent="0.25">
      <c r="A5" t="s">
        <v>61</v>
      </c>
      <c r="B5" t="s">
        <v>69</v>
      </c>
      <c r="C5">
        <v>1.675</v>
      </c>
      <c r="D5">
        <v>1.79</v>
      </c>
      <c r="E5">
        <v>0</v>
      </c>
    </row>
    <row r="6" spans="1:5" x14ac:dyDescent="0.25">
      <c r="A6" t="s">
        <v>61</v>
      </c>
      <c r="B6" t="s">
        <v>337</v>
      </c>
      <c r="C6">
        <v>1.675</v>
      </c>
      <c r="D6">
        <v>1.79</v>
      </c>
      <c r="E6">
        <v>0.98</v>
      </c>
    </row>
    <row r="7" spans="1:5" x14ac:dyDescent="0.25">
      <c r="A7" t="s">
        <v>61</v>
      </c>
      <c r="B7" t="s">
        <v>70</v>
      </c>
      <c r="C7">
        <v>1.675</v>
      </c>
      <c r="D7">
        <v>0.3</v>
      </c>
      <c r="E7">
        <v>0.49</v>
      </c>
    </row>
    <row r="8" spans="1:5" x14ac:dyDescent="0.25">
      <c r="A8" t="s">
        <v>61</v>
      </c>
      <c r="B8" t="s">
        <v>87</v>
      </c>
      <c r="C8">
        <v>1.675</v>
      </c>
      <c r="D8">
        <v>0.9</v>
      </c>
      <c r="E8">
        <v>1.95</v>
      </c>
    </row>
    <row r="9" spans="1:5" x14ac:dyDescent="0.25">
      <c r="A9" t="s">
        <v>61</v>
      </c>
      <c r="B9" t="s">
        <v>82</v>
      </c>
      <c r="C9">
        <v>1.675</v>
      </c>
      <c r="D9">
        <v>0.3</v>
      </c>
      <c r="E9">
        <v>2.44</v>
      </c>
    </row>
    <row r="10" spans="1:5" x14ac:dyDescent="0.25">
      <c r="A10" t="s">
        <v>61</v>
      </c>
      <c r="B10" t="s">
        <v>289</v>
      </c>
      <c r="C10">
        <v>1.675</v>
      </c>
      <c r="D10">
        <v>1.19</v>
      </c>
      <c r="E10">
        <v>2.93</v>
      </c>
    </row>
    <row r="11" spans="1:5" x14ac:dyDescent="0.25">
      <c r="A11" t="s">
        <v>61</v>
      </c>
      <c r="B11" t="s">
        <v>238</v>
      </c>
      <c r="C11">
        <v>1.675</v>
      </c>
      <c r="D11">
        <v>0.6</v>
      </c>
      <c r="E11">
        <v>0</v>
      </c>
    </row>
    <row r="12" spans="1:5" x14ac:dyDescent="0.25">
      <c r="A12" t="s">
        <v>61</v>
      </c>
      <c r="B12" t="s">
        <v>239</v>
      </c>
      <c r="C12">
        <v>1.675</v>
      </c>
      <c r="D12">
        <v>0.9</v>
      </c>
      <c r="E12">
        <v>0.49</v>
      </c>
    </row>
    <row r="13" spans="1:5" x14ac:dyDescent="0.25">
      <c r="A13" t="s">
        <v>61</v>
      </c>
      <c r="B13" t="s">
        <v>311</v>
      </c>
      <c r="C13">
        <v>1.675</v>
      </c>
      <c r="D13">
        <v>0.9</v>
      </c>
      <c r="E13">
        <v>0.49</v>
      </c>
    </row>
    <row r="14" spans="1:5" x14ac:dyDescent="0.25">
      <c r="A14" t="s">
        <v>61</v>
      </c>
      <c r="B14" t="s">
        <v>242</v>
      </c>
      <c r="C14">
        <v>1.675</v>
      </c>
      <c r="D14">
        <v>0.9</v>
      </c>
      <c r="E14">
        <v>0</v>
      </c>
    </row>
    <row r="15" spans="1:5" x14ac:dyDescent="0.25">
      <c r="A15" t="s">
        <v>61</v>
      </c>
      <c r="B15" t="s">
        <v>64</v>
      </c>
      <c r="C15">
        <v>1.675</v>
      </c>
      <c r="D15">
        <v>0.6</v>
      </c>
      <c r="E15">
        <v>2.44</v>
      </c>
    </row>
    <row r="16" spans="1:5" x14ac:dyDescent="0.25">
      <c r="A16" t="s">
        <v>61</v>
      </c>
      <c r="B16" t="s">
        <v>241</v>
      </c>
      <c r="C16">
        <v>1.675</v>
      </c>
      <c r="D16">
        <v>2.99</v>
      </c>
      <c r="E16">
        <v>0</v>
      </c>
    </row>
    <row r="17" spans="1:5" x14ac:dyDescent="0.25">
      <c r="A17" t="s">
        <v>61</v>
      </c>
      <c r="B17" t="s">
        <v>65</v>
      </c>
      <c r="C17">
        <v>1.675</v>
      </c>
      <c r="D17">
        <v>0.6</v>
      </c>
      <c r="E17">
        <v>0.98</v>
      </c>
    </row>
    <row r="18" spans="1:5" x14ac:dyDescent="0.25">
      <c r="A18" t="s">
        <v>61</v>
      </c>
      <c r="B18" t="s">
        <v>71</v>
      </c>
      <c r="C18">
        <v>1.675</v>
      </c>
      <c r="D18">
        <v>0.3</v>
      </c>
      <c r="E18">
        <v>0.49</v>
      </c>
    </row>
    <row r="19" spans="1:5" x14ac:dyDescent="0.25">
      <c r="A19" t="s">
        <v>61</v>
      </c>
      <c r="B19" t="s">
        <v>62</v>
      </c>
      <c r="C19">
        <v>1.675</v>
      </c>
      <c r="D19">
        <v>0</v>
      </c>
      <c r="E19">
        <v>0.98</v>
      </c>
    </row>
    <row r="20" spans="1:5" x14ac:dyDescent="0.25">
      <c r="A20" t="s">
        <v>61</v>
      </c>
      <c r="B20" t="s">
        <v>288</v>
      </c>
      <c r="C20">
        <v>1.675</v>
      </c>
      <c r="D20">
        <v>0.3</v>
      </c>
      <c r="E20">
        <v>0.98</v>
      </c>
    </row>
    <row r="21" spans="1:5" x14ac:dyDescent="0.25">
      <c r="A21" t="s">
        <v>61</v>
      </c>
      <c r="B21" t="s">
        <v>66</v>
      </c>
      <c r="C21">
        <v>1.675</v>
      </c>
      <c r="D21">
        <v>1.79</v>
      </c>
      <c r="E21">
        <v>1.46</v>
      </c>
    </row>
    <row r="22" spans="1:5" x14ac:dyDescent="0.25">
      <c r="A22" t="s">
        <v>72</v>
      </c>
      <c r="B22" t="s">
        <v>77</v>
      </c>
      <c r="C22">
        <v>1.3571428571428601</v>
      </c>
      <c r="D22">
        <v>1.66</v>
      </c>
      <c r="E22">
        <v>1.01</v>
      </c>
    </row>
    <row r="23" spans="1:5" x14ac:dyDescent="0.25">
      <c r="A23" t="s">
        <v>72</v>
      </c>
      <c r="B23" t="s">
        <v>75</v>
      </c>
      <c r="C23">
        <v>1.3571428571428601</v>
      </c>
      <c r="D23">
        <v>1.29</v>
      </c>
      <c r="E23">
        <v>1.01</v>
      </c>
    </row>
    <row r="24" spans="1:5" x14ac:dyDescent="0.25">
      <c r="A24" t="s">
        <v>72</v>
      </c>
      <c r="B24" t="s">
        <v>79</v>
      </c>
      <c r="C24">
        <v>1.3571428571428601</v>
      </c>
      <c r="D24">
        <v>0.37</v>
      </c>
      <c r="E24">
        <v>0.61</v>
      </c>
    </row>
    <row r="25" spans="1:5" x14ac:dyDescent="0.25">
      <c r="A25" t="s">
        <v>72</v>
      </c>
      <c r="B25" t="s">
        <v>81</v>
      </c>
      <c r="C25">
        <v>1.3571428571428601</v>
      </c>
      <c r="D25">
        <v>1.23</v>
      </c>
      <c r="E25">
        <v>1.08</v>
      </c>
    </row>
    <row r="26" spans="1:5" x14ac:dyDescent="0.25">
      <c r="A26" t="s">
        <v>72</v>
      </c>
      <c r="B26" t="s">
        <v>83</v>
      </c>
      <c r="C26">
        <v>1.3571428571428601</v>
      </c>
      <c r="D26">
        <v>0.49</v>
      </c>
      <c r="E26">
        <v>0.54</v>
      </c>
    </row>
    <row r="27" spans="1:5" x14ac:dyDescent="0.25">
      <c r="A27" t="s">
        <v>72</v>
      </c>
      <c r="B27" t="s">
        <v>78</v>
      </c>
      <c r="C27">
        <v>1.3571428571428601</v>
      </c>
      <c r="D27">
        <v>0.74</v>
      </c>
      <c r="E27">
        <v>1.35</v>
      </c>
    </row>
    <row r="28" spans="1:5" x14ac:dyDescent="0.25">
      <c r="A28" t="s">
        <v>72</v>
      </c>
      <c r="B28" t="s">
        <v>80</v>
      </c>
      <c r="C28">
        <v>1.3571428571428601</v>
      </c>
      <c r="D28">
        <v>1.23</v>
      </c>
      <c r="E28">
        <v>1.35</v>
      </c>
    </row>
    <row r="29" spans="1:5" x14ac:dyDescent="0.25">
      <c r="A29" t="s">
        <v>72</v>
      </c>
      <c r="B29" t="s">
        <v>365</v>
      </c>
      <c r="C29">
        <v>1.3571428571428601</v>
      </c>
      <c r="D29">
        <v>1.23</v>
      </c>
      <c r="E29">
        <v>0.81</v>
      </c>
    </row>
    <row r="30" spans="1:5" x14ac:dyDescent="0.25">
      <c r="A30" t="s">
        <v>72</v>
      </c>
      <c r="B30" t="s">
        <v>76</v>
      </c>
      <c r="C30">
        <v>1.3571428571428601</v>
      </c>
      <c r="D30">
        <v>1.29</v>
      </c>
      <c r="E30">
        <v>0.81</v>
      </c>
    </row>
    <row r="31" spans="1:5" x14ac:dyDescent="0.25">
      <c r="A31" t="s">
        <v>72</v>
      </c>
      <c r="B31" t="s">
        <v>237</v>
      </c>
      <c r="C31">
        <v>1.3571428571428601</v>
      </c>
      <c r="D31">
        <v>1.66</v>
      </c>
      <c r="E31">
        <v>1.41</v>
      </c>
    </row>
    <row r="32" spans="1:5" x14ac:dyDescent="0.25">
      <c r="A32" t="s">
        <v>72</v>
      </c>
      <c r="B32" t="s">
        <v>68</v>
      </c>
      <c r="C32">
        <v>1.3571428571428601</v>
      </c>
      <c r="D32">
        <v>1.47</v>
      </c>
      <c r="E32">
        <v>0.27</v>
      </c>
    </row>
    <row r="33" spans="1:5" x14ac:dyDescent="0.25">
      <c r="A33" t="s">
        <v>72</v>
      </c>
      <c r="B33" t="s">
        <v>326</v>
      </c>
      <c r="C33">
        <v>1.3571428571428601</v>
      </c>
      <c r="D33">
        <v>1.29</v>
      </c>
      <c r="E33">
        <v>0.4</v>
      </c>
    </row>
    <row r="34" spans="1:5" x14ac:dyDescent="0.25">
      <c r="A34" t="s">
        <v>72</v>
      </c>
      <c r="B34" t="s">
        <v>106</v>
      </c>
      <c r="C34">
        <v>1.3571428571428601</v>
      </c>
      <c r="D34">
        <v>0.98</v>
      </c>
      <c r="E34">
        <v>1.08</v>
      </c>
    </row>
    <row r="35" spans="1:5" x14ac:dyDescent="0.25">
      <c r="A35" t="s">
        <v>72</v>
      </c>
      <c r="B35" t="s">
        <v>89</v>
      </c>
      <c r="C35">
        <v>1.3571428571428601</v>
      </c>
      <c r="D35">
        <v>0.49</v>
      </c>
      <c r="E35">
        <v>0.54</v>
      </c>
    </row>
    <row r="36" spans="1:5" x14ac:dyDescent="0.25">
      <c r="A36" t="s">
        <v>72</v>
      </c>
      <c r="B36" t="s">
        <v>74</v>
      </c>
      <c r="C36">
        <v>1.3571428571428601</v>
      </c>
      <c r="D36">
        <v>0.55000000000000004</v>
      </c>
      <c r="E36">
        <v>1.21</v>
      </c>
    </row>
    <row r="37" spans="1:5" x14ac:dyDescent="0.25">
      <c r="A37" t="s">
        <v>72</v>
      </c>
      <c r="B37" t="s">
        <v>103</v>
      </c>
      <c r="C37">
        <v>1.3571428571428601</v>
      </c>
      <c r="D37">
        <v>0.18</v>
      </c>
      <c r="E37">
        <v>1.21</v>
      </c>
    </row>
    <row r="38" spans="1:5" x14ac:dyDescent="0.25">
      <c r="A38" t="s">
        <v>72</v>
      </c>
      <c r="B38" t="s">
        <v>88</v>
      </c>
      <c r="C38">
        <v>1.3571428571428601</v>
      </c>
      <c r="D38">
        <v>1.47</v>
      </c>
      <c r="E38">
        <v>1.35</v>
      </c>
    </row>
    <row r="39" spans="1:5" x14ac:dyDescent="0.25">
      <c r="A39" t="s">
        <v>72</v>
      </c>
      <c r="B39" t="s">
        <v>102</v>
      </c>
      <c r="C39">
        <v>1.3571428571428601</v>
      </c>
      <c r="D39">
        <v>0</v>
      </c>
      <c r="E39">
        <v>1.08</v>
      </c>
    </row>
    <row r="40" spans="1:5" x14ac:dyDescent="0.25">
      <c r="A40" t="s">
        <v>72</v>
      </c>
      <c r="B40" t="s">
        <v>73</v>
      </c>
      <c r="C40">
        <v>1.3571428571428601</v>
      </c>
      <c r="D40">
        <v>1.23</v>
      </c>
      <c r="E40">
        <v>1.35</v>
      </c>
    </row>
    <row r="41" spans="1:5" x14ac:dyDescent="0.25">
      <c r="A41" t="s">
        <v>72</v>
      </c>
      <c r="B41" t="s">
        <v>86</v>
      </c>
      <c r="C41">
        <v>1.3571428571428601</v>
      </c>
      <c r="D41">
        <v>0.98</v>
      </c>
      <c r="E41">
        <v>1.08</v>
      </c>
    </row>
    <row r="42" spans="1:5" x14ac:dyDescent="0.25">
      <c r="A42" t="s">
        <v>72</v>
      </c>
      <c r="B42" t="s">
        <v>85</v>
      </c>
      <c r="C42">
        <v>1.3571428571428601</v>
      </c>
      <c r="D42">
        <v>0.55000000000000004</v>
      </c>
      <c r="E42">
        <v>1.62</v>
      </c>
    </row>
    <row r="43" spans="1:5" x14ac:dyDescent="0.25">
      <c r="A43" t="s">
        <v>72</v>
      </c>
      <c r="B43" t="s">
        <v>367</v>
      </c>
      <c r="C43">
        <v>1.3571428571428601</v>
      </c>
      <c r="D43">
        <v>1.84</v>
      </c>
      <c r="E43">
        <v>1.62</v>
      </c>
    </row>
    <row r="44" spans="1:5" x14ac:dyDescent="0.25">
      <c r="A44" t="s">
        <v>72</v>
      </c>
      <c r="B44" t="s">
        <v>63</v>
      </c>
      <c r="C44">
        <v>1.3571428571428601</v>
      </c>
      <c r="D44">
        <v>1.47</v>
      </c>
      <c r="E44">
        <v>0.61</v>
      </c>
    </row>
    <row r="45" spans="1:5" x14ac:dyDescent="0.25">
      <c r="A45" t="s">
        <v>72</v>
      </c>
      <c r="B45" t="s">
        <v>90</v>
      </c>
      <c r="C45">
        <v>1.3571428571428601</v>
      </c>
      <c r="D45">
        <v>0.18</v>
      </c>
      <c r="E45">
        <v>0.61</v>
      </c>
    </row>
    <row r="46" spans="1:5" x14ac:dyDescent="0.25">
      <c r="A46" t="s">
        <v>91</v>
      </c>
      <c r="B46" t="s">
        <v>117</v>
      </c>
      <c r="C46">
        <v>1.4025974025974</v>
      </c>
      <c r="D46">
        <v>1.19</v>
      </c>
      <c r="E46">
        <v>1.27</v>
      </c>
    </row>
    <row r="47" spans="1:5" x14ac:dyDescent="0.25">
      <c r="A47" t="s">
        <v>91</v>
      </c>
      <c r="B47" t="s">
        <v>122</v>
      </c>
      <c r="C47">
        <v>1.4025974025974</v>
      </c>
      <c r="D47">
        <v>1.07</v>
      </c>
      <c r="E47">
        <v>1.43</v>
      </c>
    </row>
    <row r="48" spans="1:5" x14ac:dyDescent="0.25">
      <c r="A48" t="s">
        <v>91</v>
      </c>
      <c r="B48" t="s">
        <v>109</v>
      </c>
      <c r="C48">
        <v>1.4025974025974</v>
      </c>
      <c r="D48">
        <v>0.36</v>
      </c>
      <c r="E48">
        <v>0.95</v>
      </c>
    </row>
    <row r="49" spans="1:5" x14ac:dyDescent="0.25">
      <c r="A49" t="s">
        <v>91</v>
      </c>
      <c r="B49" t="s">
        <v>113</v>
      </c>
      <c r="C49">
        <v>1.4025974025974</v>
      </c>
      <c r="D49">
        <v>0.36</v>
      </c>
      <c r="E49">
        <v>0.95</v>
      </c>
    </row>
    <row r="50" spans="1:5" x14ac:dyDescent="0.25">
      <c r="A50" t="s">
        <v>91</v>
      </c>
      <c r="B50" t="s">
        <v>100</v>
      </c>
      <c r="C50">
        <v>1.4025974025974</v>
      </c>
      <c r="D50">
        <v>1.07</v>
      </c>
      <c r="E50">
        <v>1.43</v>
      </c>
    </row>
    <row r="51" spans="1:5" x14ac:dyDescent="0.25">
      <c r="A51" t="s">
        <v>91</v>
      </c>
      <c r="B51" t="s">
        <v>95</v>
      </c>
      <c r="C51">
        <v>1.4025974025974</v>
      </c>
      <c r="D51">
        <v>1.07</v>
      </c>
      <c r="E51">
        <v>0.95</v>
      </c>
    </row>
    <row r="52" spans="1:5" x14ac:dyDescent="0.25">
      <c r="A52" t="s">
        <v>91</v>
      </c>
      <c r="B52" t="s">
        <v>99</v>
      </c>
      <c r="C52">
        <v>1.4025974025974</v>
      </c>
      <c r="D52">
        <v>1.43</v>
      </c>
      <c r="E52">
        <v>2.61</v>
      </c>
    </row>
    <row r="53" spans="1:5" x14ac:dyDescent="0.25">
      <c r="A53" t="s">
        <v>91</v>
      </c>
      <c r="B53" t="s">
        <v>84</v>
      </c>
      <c r="C53">
        <v>1.4025974025974</v>
      </c>
      <c r="D53">
        <v>1.07</v>
      </c>
      <c r="E53">
        <v>1.43</v>
      </c>
    </row>
    <row r="54" spans="1:5" x14ac:dyDescent="0.25">
      <c r="A54" t="s">
        <v>91</v>
      </c>
      <c r="B54" t="s">
        <v>371</v>
      </c>
      <c r="C54">
        <v>1.4025974025974</v>
      </c>
      <c r="D54">
        <v>0.53</v>
      </c>
      <c r="E54">
        <v>1.43</v>
      </c>
    </row>
    <row r="55" spans="1:5" x14ac:dyDescent="0.25">
      <c r="A55" t="s">
        <v>91</v>
      </c>
      <c r="B55" t="s">
        <v>93</v>
      </c>
      <c r="C55">
        <v>1.4025974025974</v>
      </c>
      <c r="D55">
        <v>1.43</v>
      </c>
      <c r="E55">
        <v>0.71</v>
      </c>
    </row>
    <row r="56" spans="1:5" x14ac:dyDescent="0.25">
      <c r="A56" t="s">
        <v>91</v>
      </c>
      <c r="B56" t="s">
        <v>389</v>
      </c>
      <c r="C56">
        <v>1.4025974025974</v>
      </c>
      <c r="D56">
        <v>1.07</v>
      </c>
      <c r="E56">
        <v>0.48</v>
      </c>
    </row>
    <row r="57" spans="1:5" x14ac:dyDescent="0.25">
      <c r="A57" t="s">
        <v>91</v>
      </c>
      <c r="B57" t="s">
        <v>97</v>
      </c>
      <c r="C57">
        <v>1.4025974025974</v>
      </c>
      <c r="D57">
        <v>0.53</v>
      </c>
      <c r="E57">
        <v>0.95</v>
      </c>
    </row>
    <row r="58" spans="1:5" x14ac:dyDescent="0.25">
      <c r="A58" t="s">
        <v>91</v>
      </c>
      <c r="B58" t="s">
        <v>94</v>
      </c>
      <c r="C58">
        <v>1.4025974025974</v>
      </c>
      <c r="D58">
        <v>0.95</v>
      </c>
      <c r="E58">
        <v>0.32</v>
      </c>
    </row>
    <row r="59" spans="1:5" x14ac:dyDescent="0.25">
      <c r="A59" t="s">
        <v>91</v>
      </c>
      <c r="B59" t="s">
        <v>92</v>
      </c>
      <c r="C59">
        <v>1.4025974025974</v>
      </c>
      <c r="D59">
        <v>1.66</v>
      </c>
      <c r="E59">
        <v>1.58</v>
      </c>
    </row>
    <row r="60" spans="1:5" x14ac:dyDescent="0.25">
      <c r="A60" t="s">
        <v>91</v>
      </c>
      <c r="B60" t="s">
        <v>98</v>
      </c>
      <c r="C60">
        <v>1.4025974025974</v>
      </c>
      <c r="D60">
        <v>0.89</v>
      </c>
      <c r="E60">
        <v>0.71</v>
      </c>
    </row>
    <row r="61" spans="1:5" x14ac:dyDescent="0.25">
      <c r="A61" t="s">
        <v>91</v>
      </c>
      <c r="B61" t="s">
        <v>118</v>
      </c>
      <c r="C61">
        <v>1.4025974025974</v>
      </c>
      <c r="D61">
        <v>0.95</v>
      </c>
      <c r="E61">
        <v>1.58</v>
      </c>
    </row>
    <row r="62" spans="1:5" x14ac:dyDescent="0.25">
      <c r="A62" t="s">
        <v>91</v>
      </c>
      <c r="B62" t="s">
        <v>351</v>
      </c>
      <c r="C62">
        <v>1.4025974025974</v>
      </c>
      <c r="D62">
        <v>0.71</v>
      </c>
      <c r="E62">
        <v>0.95</v>
      </c>
    </row>
    <row r="63" spans="1:5" x14ac:dyDescent="0.25">
      <c r="A63" t="s">
        <v>91</v>
      </c>
      <c r="B63" t="s">
        <v>107</v>
      </c>
      <c r="C63">
        <v>1.4025974025974</v>
      </c>
      <c r="D63">
        <v>1.07</v>
      </c>
      <c r="E63">
        <v>0.71</v>
      </c>
    </row>
    <row r="64" spans="1:5" x14ac:dyDescent="0.25">
      <c r="A64" t="s">
        <v>91</v>
      </c>
      <c r="B64" t="s">
        <v>129</v>
      </c>
      <c r="C64">
        <v>1.4025974025974</v>
      </c>
      <c r="D64">
        <v>1.07</v>
      </c>
      <c r="E64">
        <v>1.19</v>
      </c>
    </row>
    <row r="65" spans="1:5" x14ac:dyDescent="0.25">
      <c r="A65" t="s">
        <v>91</v>
      </c>
      <c r="B65" t="s">
        <v>105</v>
      </c>
      <c r="C65">
        <v>1.4025974025974</v>
      </c>
      <c r="D65">
        <v>1.07</v>
      </c>
      <c r="E65">
        <v>0.48</v>
      </c>
    </row>
    <row r="66" spans="1:5" x14ac:dyDescent="0.25">
      <c r="A66" t="s">
        <v>91</v>
      </c>
      <c r="B66" t="s">
        <v>108</v>
      </c>
      <c r="C66">
        <v>1.4025974025974</v>
      </c>
      <c r="D66">
        <v>1.07</v>
      </c>
      <c r="E66">
        <v>0.48</v>
      </c>
    </row>
    <row r="67" spans="1:5" x14ac:dyDescent="0.25">
      <c r="A67" t="s">
        <v>91</v>
      </c>
      <c r="B67" t="s">
        <v>101</v>
      </c>
      <c r="C67">
        <v>1.4025974025974</v>
      </c>
      <c r="D67">
        <v>1.07</v>
      </c>
      <c r="E67">
        <v>0</v>
      </c>
    </row>
    <row r="68" spans="1:5" x14ac:dyDescent="0.25">
      <c r="A68" t="s">
        <v>91</v>
      </c>
      <c r="B68" t="s">
        <v>370</v>
      </c>
      <c r="C68">
        <v>1.4025974025974</v>
      </c>
      <c r="D68">
        <v>1.07</v>
      </c>
      <c r="E68">
        <v>0</v>
      </c>
    </row>
    <row r="69" spans="1:5" x14ac:dyDescent="0.25">
      <c r="A69" t="s">
        <v>91</v>
      </c>
      <c r="B69" t="s">
        <v>111</v>
      </c>
      <c r="C69">
        <v>1.4025974025974</v>
      </c>
      <c r="D69">
        <v>0.89</v>
      </c>
      <c r="E69">
        <v>0.48</v>
      </c>
    </row>
    <row r="70" spans="1:5" x14ac:dyDescent="0.25">
      <c r="A70" t="s">
        <v>114</v>
      </c>
      <c r="B70" t="s">
        <v>320</v>
      </c>
      <c r="C70">
        <v>1.26829268292683</v>
      </c>
      <c r="D70">
        <v>0.79</v>
      </c>
      <c r="E70">
        <v>0.65</v>
      </c>
    </row>
    <row r="71" spans="1:5" x14ac:dyDescent="0.25">
      <c r="A71" t="s">
        <v>114</v>
      </c>
      <c r="B71" t="s">
        <v>127</v>
      </c>
      <c r="C71">
        <v>1.26829268292683</v>
      </c>
      <c r="D71">
        <v>1.05</v>
      </c>
      <c r="E71">
        <v>0.33</v>
      </c>
    </row>
    <row r="72" spans="1:5" x14ac:dyDescent="0.25">
      <c r="A72" t="s">
        <v>114</v>
      </c>
      <c r="B72" t="s">
        <v>123</v>
      </c>
      <c r="C72">
        <v>1.26829268292683</v>
      </c>
      <c r="D72">
        <v>1.77</v>
      </c>
      <c r="E72">
        <v>1.46</v>
      </c>
    </row>
    <row r="73" spans="1:5" x14ac:dyDescent="0.25">
      <c r="A73" t="s">
        <v>114</v>
      </c>
      <c r="B73" t="s">
        <v>126</v>
      </c>
      <c r="C73">
        <v>1.26829268292683</v>
      </c>
      <c r="D73">
        <v>1.58</v>
      </c>
      <c r="E73">
        <v>1.46</v>
      </c>
    </row>
    <row r="74" spans="1:5" x14ac:dyDescent="0.25">
      <c r="A74" t="s">
        <v>114</v>
      </c>
      <c r="B74" t="s">
        <v>345</v>
      </c>
      <c r="C74">
        <v>1.26829268292683</v>
      </c>
      <c r="D74">
        <v>1.18</v>
      </c>
      <c r="E74">
        <v>0.24</v>
      </c>
    </row>
    <row r="75" spans="1:5" x14ac:dyDescent="0.25">
      <c r="A75" t="s">
        <v>114</v>
      </c>
      <c r="B75" t="s">
        <v>356</v>
      </c>
      <c r="C75">
        <v>1.26829268292683</v>
      </c>
      <c r="D75">
        <v>1.38</v>
      </c>
      <c r="E75">
        <v>1.95</v>
      </c>
    </row>
    <row r="76" spans="1:5" x14ac:dyDescent="0.25">
      <c r="A76" t="s">
        <v>114</v>
      </c>
      <c r="B76" t="s">
        <v>104</v>
      </c>
      <c r="C76">
        <v>1.26829268292683</v>
      </c>
      <c r="D76">
        <v>1.05</v>
      </c>
      <c r="E76">
        <v>0.98</v>
      </c>
    </row>
    <row r="77" spans="1:5" x14ac:dyDescent="0.25">
      <c r="A77" t="s">
        <v>114</v>
      </c>
      <c r="B77" t="s">
        <v>135</v>
      </c>
      <c r="C77">
        <v>1.26829268292683</v>
      </c>
      <c r="D77">
        <v>0.26</v>
      </c>
      <c r="E77">
        <v>1.95</v>
      </c>
    </row>
    <row r="78" spans="1:5" x14ac:dyDescent="0.25">
      <c r="A78" t="s">
        <v>114</v>
      </c>
      <c r="B78" t="s">
        <v>131</v>
      </c>
      <c r="C78">
        <v>1.26829268292683</v>
      </c>
      <c r="D78">
        <v>0.79</v>
      </c>
      <c r="E78">
        <v>0.39</v>
      </c>
    </row>
    <row r="79" spans="1:5" x14ac:dyDescent="0.25">
      <c r="A79" t="s">
        <v>114</v>
      </c>
      <c r="B79" t="s">
        <v>116</v>
      </c>
      <c r="C79">
        <v>1.26829268292683</v>
      </c>
      <c r="D79">
        <v>0.59</v>
      </c>
      <c r="E79">
        <v>1.95</v>
      </c>
    </row>
    <row r="80" spans="1:5" x14ac:dyDescent="0.25">
      <c r="A80" t="s">
        <v>114</v>
      </c>
      <c r="B80" t="s">
        <v>132</v>
      </c>
      <c r="C80">
        <v>1.26829268292683</v>
      </c>
      <c r="D80">
        <v>0.79</v>
      </c>
      <c r="E80">
        <v>0.65</v>
      </c>
    </row>
    <row r="81" spans="1:5" x14ac:dyDescent="0.25">
      <c r="A81" t="s">
        <v>114</v>
      </c>
      <c r="B81" t="s">
        <v>133</v>
      </c>
      <c r="C81">
        <v>1.26829268292683</v>
      </c>
      <c r="D81">
        <v>0.53</v>
      </c>
      <c r="E81">
        <v>0.33</v>
      </c>
    </row>
    <row r="82" spans="1:5" x14ac:dyDescent="0.25">
      <c r="A82" t="s">
        <v>114</v>
      </c>
      <c r="B82" t="s">
        <v>115</v>
      </c>
      <c r="C82">
        <v>1.26829268292683</v>
      </c>
      <c r="D82">
        <v>1.18</v>
      </c>
      <c r="E82">
        <v>1.46</v>
      </c>
    </row>
    <row r="83" spans="1:5" x14ac:dyDescent="0.25">
      <c r="A83" t="s">
        <v>114</v>
      </c>
      <c r="B83" t="s">
        <v>119</v>
      </c>
      <c r="C83">
        <v>1.26829268292683</v>
      </c>
      <c r="D83">
        <v>1.84</v>
      </c>
      <c r="E83">
        <v>0.98</v>
      </c>
    </row>
    <row r="84" spans="1:5" x14ac:dyDescent="0.25">
      <c r="A84" t="s">
        <v>114</v>
      </c>
      <c r="B84" t="s">
        <v>96</v>
      </c>
      <c r="C84">
        <v>1.26829268292683</v>
      </c>
      <c r="D84">
        <v>0.53</v>
      </c>
      <c r="E84">
        <v>0.65</v>
      </c>
    </row>
    <row r="85" spans="1:5" x14ac:dyDescent="0.25">
      <c r="A85" t="s">
        <v>114</v>
      </c>
      <c r="B85" t="s">
        <v>121</v>
      </c>
      <c r="C85">
        <v>1.26829268292683</v>
      </c>
      <c r="D85">
        <v>0.39</v>
      </c>
      <c r="E85">
        <v>0.98</v>
      </c>
    </row>
    <row r="86" spans="1:5" x14ac:dyDescent="0.25">
      <c r="A86" t="s">
        <v>114</v>
      </c>
      <c r="B86" t="s">
        <v>128</v>
      </c>
      <c r="C86">
        <v>1.26829268292683</v>
      </c>
      <c r="D86">
        <v>1.77</v>
      </c>
      <c r="E86">
        <v>0.49</v>
      </c>
    </row>
    <row r="87" spans="1:5" x14ac:dyDescent="0.25">
      <c r="A87" t="s">
        <v>114</v>
      </c>
      <c r="B87" t="s">
        <v>124</v>
      </c>
      <c r="C87">
        <v>1.26829268292683</v>
      </c>
      <c r="D87">
        <v>0.53</v>
      </c>
      <c r="E87">
        <v>0.98</v>
      </c>
    </row>
    <row r="88" spans="1:5" x14ac:dyDescent="0.25">
      <c r="A88" t="s">
        <v>114</v>
      </c>
      <c r="B88" t="s">
        <v>110</v>
      </c>
      <c r="C88">
        <v>1.26829268292683</v>
      </c>
      <c r="D88">
        <v>0.59</v>
      </c>
      <c r="E88">
        <v>0.73</v>
      </c>
    </row>
    <row r="89" spans="1:5" x14ac:dyDescent="0.25">
      <c r="A89" t="s">
        <v>114</v>
      </c>
      <c r="B89" t="s">
        <v>112</v>
      </c>
      <c r="C89">
        <v>1.26829268292683</v>
      </c>
      <c r="D89">
        <v>0.59</v>
      </c>
      <c r="E89">
        <v>0.98</v>
      </c>
    </row>
    <row r="90" spans="1:5" x14ac:dyDescent="0.25">
      <c r="A90" t="s">
        <v>114</v>
      </c>
      <c r="B90" t="s">
        <v>134</v>
      </c>
      <c r="C90">
        <v>1.26829268292683</v>
      </c>
      <c r="D90">
        <v>1.18</v>
      </c>
      <c r="E90">
        <v>1.22</v>
      </c>
    </row>
    <row r="91" spans="1:5" x14ac:dyDescent="0.25">
      <c r="A91" t="s">
        <v>114</v>
      </c>
      <c r="B91" t="s">
        <v>120</v>
      </c>
      <c r="C91">
        <v>1.26829268292683</v>
      </c>
      <c r="D91">
        <v>1.05</v>
      </c>
      <c r="E91">
        <v>0.65</v>
      </c>
    </row>
    <row r="92" spans="1:5" x14ac:dyDescent="0.25">
      <c r="A92" t="s">
        <v>114</v>
      </c>
      <c r="B92" t="s">
        <v>379</v>
      </c>
      <c r="C92">
        <v>1.26829268292683</v>
      </c>
      <c r="D92">
        <v>1.05</v>
      </c>
      <c r="E92">
        <v>0.98</v>
      </c>
    </row>
    <row r="93" spans="1:5" x14ac:dyDescent="0.25">
      <c r="A93" t="s">
        <v>114</v>
      </c>
      <c r="B93" t="s">
        <v>130</v>
      </c>
      <c r="C93">
        <v>1.26829268292683</v>
      </c>
      <c r="D93">
        <v>0.79</v>
      </c>
      <c r="E93">
        <v>1.46</v>
      </c>
    </row>
    <row r="94" spans="1:5" x14ac:dyDescent="0.25">
      <c r="A94" t="s">
        <v>136</v>
      </c>
      <c r="B94" t="s">
        <v>307</v>
      </c>
      <c r="C94">
        <v>1.5</v>
      </c>
      <c r="D94">
        <v>0.44</v>
      </c>
      <c r="E94">
        <v>1.2</v>
      </c>
    </row>
    <row r="95" spans="1:5" x14ac:dyDescent="0.25">
      <c r="A95" t="s">
        <v>136</v>
      </c>
      <c r="B95" t="s">
        <v>315</v>
      </c>
      <c r="C95">
        <v>1.5</v>
      </c>
      <c r="D95">
        <v>0.22</v>
      </c>
      <c r="E95">
        <v>1.61</v>
      </c>
    </row>
    <row r="96" spans="1:5" x14ac:dyDescent="0.25">
      <c r="A96" t="s">
        <v>136</v>
      </c>
      <c r="B96" t="s">
        <v>344</v>
      </c>
      <c r="C96">
        <v>1.5</v>
      </c>
      <c r="D96">
        <v>1.33</v>
      </c>
      <c r="E96">
        <v>0.6</v>
      </c>
    </row>
    <row r="97" spans="1:5" x14ac:dyDescent="0.25">
      <c r="A97" t="s">
        <v>136</v>
      </c>
      <c r="B97" t="s">
        <v>347</v>
      </c>
      <c r="C97">
        <v>1.5</v>
      </c>
      <c r="D97">
        <v>0.22</v>
      </c>
      <c r="E97">
        <v>1</v>
      </c>
    </row>
    <row r="98" spans="1:5" x14ac:dyDescent="0.25">
      <c r="A98" t="s">
        <v>136</v>
      </c>
      <c r="B98" t="s">
        <v>373</v>
      </c>
      <c r="C98">
        <v>1.5</v>
      </c>
      <c r="D98">
        <v>1.33</v>
      </c>
      <c r="E98">
        <v>1.2</v>
      </c>
    </row>
    <row r="99" spans="1:5" x14ac:dyDescent="0.25">
      <c r="A99" t="s">
        <v>136</v>
      </c>
      <c r="B99" t="s">
        <v>377</v>
      </c>
      <c r="C99">
        <v>1.5</v>
      </c>
      <c r="D99">
        <v>0.22</v>
      </c>
      <c r="E99">
        <v>1.2</v>
      </c>
    </row>
    <row r="100" spans="1:5" x14ac:dyDescent="0.25">
      <c r="A100" t="s">
        <v>136</v>
      </c>
      <c r="B100" t="s">
        <v>381</v>
      </c>
      <c r="C100">
        <v>1.5</v>
      </c>
      <c r="D100">
        <v>0.44</v>
      </c>
      <c r="E100">
        <v>2.0099999999999998</v>
      </c>
    </row>
    <row r="101" spans="1:5" x14ac:dyDescent="0.25">
      <c r="A101" t="s">
        <v>136</v>
      </c>
      <c r="B101" t="s">
        <v>386</v>
      </c>
      <c r="C101">
        <v>1.5</v>
      </c>
      <c r="D101">
        <v>0.44</v>
      </c>
      <c r="E101">
        <v>0.4</v>
      </c>
    </row>
    <row r="102" spans="1:5" x14ac:dyDescent="0.25">
      <c r="A102" t="s">
        <v>136</v>
      </c>
      <c r="B102" t="s">
        <v>387</v>
      </c>
      <c r="C102">
        <v>1.5</v>
      </c>
      <c r="D102">
        <v>0.89</v>
      </c>
      <c r="E102">
        <v>0.8</v>
      </c>
    </row>
    <row r="103" spans="1:5" x14ac:dyDescent="0.25">
      <c r="A103" t="s">
        <v>136</v>
      </c>
      <c r="B103" t="s">
        <v>317</v>
      </c>
      <c r="C103">
        <v>1.5</v>
      </c>
      <c r="D103">
        <v>0.67</v>
      </c>
      <c r="E103">
        <v>0.4</v>
      </c>
    </row>
    <row r="104" spans="1:5" x14ac:dyDescent="0.25">
      <c r="A104" t="s">
        <v>136</v>
      </c>
      <c r="B104" t="s">
        <v>323</v>
      </c>
      <c r="C104">
        <v>1.5</v>
      </c>
      <c r="D104">
        <v>1.78</v>
      </c>
      <c r="E104">
        <v>0.8</v>
      </c>
    </row>
    <row r="105" spans="1:5" x14ac:dyDescent="0.25">
      <c r="A105" t="s">
        <v>136</v>
      </c>
      <c r="B105" t="s">
        <v>328</v>
      </c>
      <c r="C105">
        <v>1.5</v>
      </c>
      <c r="D105">
        <v>2.2200000000000002</v>
      </c>
      <c r="E105">
        <v>1.2</v>
      </c>
    </row>
    <row r="106" spans="1:5" x14ac:dyDescent="0.25">
      <c r="A106" t="s">
        <v>136</v>
      </c>
      <c r="B106" t="s">
        <v>481</v>
      </c>
      <c r="C106">
        <v>1.5</v>
      </c>
      <c r="D106">
        <v>1.56</v>
      </c>
      <c r="E106">
        <v>1.2</v>
      </c>
    </row>
    <row r="107" spans="1:5" x14ac:dyDescent="0.25">
      <c r="A107" t="s">
        <v>136</v>
      </c>
      <c r="B107" t="s">
        <v>484</v>
      </c>
      <c r="C107">
        <v>1.5</v>
      </c>
      <c r="D107">
        <v>1.78</v>
      </c>
      <c r="E107">
        <v>0.8</v>
      </c>
    </row>
    <row r="108" spans="1:5" x14ac:dyDescent="0.25">
      <c r="A108" t="s">
        <v>136</v>
      </c>
      <c r="B108" t="s">
        <v>137</v>
      </c>
      <c r="C108">
        <v>1.5</v>
      </c>
      <c r="D108">
        <v>1.1100000000000001</v>
      </c>
      <c r="E108">
        <v>1.2</v>
      </c>
    </row>
    <row r="109" spans="1:5" x14ac:dyDescent="0.25">
      <c r="A109" t="s">
        <v>136</v>
      </c>
      <c r="B109" t="s">
        <v>359</v>
      </c>
      <c r="C109">
        <v>1.5</v>
      </c>
      <c r="D109">
        <v>1.56</v>
      </c>
      <c r="E109">
        <v>1</v>
      </c>
    </row>
    <row r="110" spans="1:5" x14ac:dyDescent="0.25">
      <c r="A110" t="s">
        <v>136</v>
      </c>
      <c r="B110" t="s">
        <v>388</v>
      </c>
      <c r="C110">
        <v>1.5</v>
      </c>
      <c r="D110">
        <v>1.33</v>
      </c>
      <c r="E110">
        <v>1.81</v>
      </c>
    </row>
    <row r="111" spans="1:5" x14ac:dyDescent="0.25">
      <c r="A111" t="s">
        <v>136</v>
      </c>
      <c r="B111" t="s">
        <v>483</v>
      </c>
      <c r="C111">
        <v>1.5</v>
      </c>
      <c r="D111">
        <v>0.67</v>
      </c>
      <c r="E111">
        <v>0.6</v>
      </c>
    </row>
    <row r="112" spans="1:5" x14ac:dyDescent="0.25">
      <c r="A112" t="s">
        <v>136</v>
      </c>
      <c r="B112" t="s">
        <v>125</v>
      </c>
      <c r="C112">
        <v>1.5</v>
      </c>
      <c r="D112">
        <v>0.89</v>
      </c>
      <c r="E112">
        <v>1.2</v>
      </c>
    </row>
    <row r="113" spans="1:5" x14ac:dyDescent="0.25">
      <c r="A113" t="s">
        <v>136</v>
      </c>
      <c r="B113" t="s">
        <v>480</v>
      </c>
      <c r="C113">
        <v>1.5</v>
      </c>
      <c r="D113">
        <v>1.67</v>
      </c>
      <c r="E113">
        <v>0.9</v>
      </c>
    </row>
    <row r="114" spans="1:5" x14ac:dyDescent="0.25">
      <c r="A114" t="s">
        <v>136</v>
      </c>
      <c r="B114" t="s">
        <v>482</v>
      </c>
      <c r="C114">
        <v>1.5</v>
      </c>
      <c r="D114">
        <v>0</v>
      </c>
      <c r="E114">
        <v>0.3</v>
      </c>
    </row>
    <row r="115" spans="1:5" x14ac:dyDescent="0.25">
      <c r="A115" t="s">
        <v>136</v>
      </c>
      <c r="B115" t="s">
        <v>138</v>
      </c>
      <c r="C115">
        <v>1.5</v>
      </c>
      <c r="D115">
        <v>0.67</v>
      </c>
      <c r="E115">
        <v>0.3</v>
      </c>
    </row>
    <row r="116" spans="1:5" x14ac:dyDescent="0.25">
      <c r="A116" t="s">
        <v>136</v>
      </c>
      <c r="B116" t="s">
        <v>309</v>
      </c>
      <c r="C116">
        <v>1.5</v>
      </c>
      <c r="D116">
        <v>2</v>
      </c>
      <c r="E116">
        <v>1.2</v>
      </c>
    </row>
    <row r="117" spans="1:5" x14ac:dyDescent="0.25">
      <c r="A117" t="s">
        <v>301</v>
      </c>
      <c r="B117" t="s">
        <v>382</v>
      </c>
      <c r="C117">
        <v>1.23684210526316</v>
      </c>
      <c r="D117">
        <v>1.62</v>
      </c>
      <c r="E117">
        <v>0</v>
      </c>
    </row>
    <row r="118" spans="1:5" x14ac:dyDescent="0.25">
      <c r="A118" t="s">
        <v>301</v>
      </c>
      <c r="B118" t="s">
        <v>319</v>
      </c>
      <c r="C118">
        <v>1.23684210526316</v>
      </c>
      <c r="D118">
        <v>0.81</v>
      </c>
      <c r="E118">
        <v>1.85</v>
      </c>
    </row>
    <row r="119" spans="1:5" x14ac:dyDescent="0.25">
      <c r="A119" t="s">
        <v>301</v>
      </c>
      <c r="B119" t="s">
        <v>355</v>
      </c>
      <c r="C119">
        <v>1.23684210526316</v>
      </c>
      <c r="D119">
        <v>0.81</v>
      </c>
      <c r="E119">
        <v>0.46</v>
      </c>
    </row>
    <row r="120" spans="1:5" x14ac:dyDescent="0.25">
      <c r="A120" t="s">
        <v>301</v>
      </c>
      <c r="B120" t="s">
        <v>302</v>
      </c>
      <c r="C120">
        <v>1.23684210526316</v>
      </c>
      <c r="D120">
        <v>0.4</v>
      </c>
      <c r="E120">
        <v>2.3199999999999998</v>
      </c>
    </row>
    <row r="121" spans="1:5" x14ac:dyDescent="0.25">
      <c r="A121" t="s">
        <v>301</v>
      </c>
      <c r="B121" t="s">
        <v>360</v>
      </c>
      <c r="C121">
        <v>1.23684210526316</v>
      </c>
      <c r="D121">
        <v>0.27</v>
      </c>
      <c r="E121">
        <v>1.24</v>
      </c>
    </row>
    <row r="122" spans="1:5" x14ac:dyDescent="0.25">
      <c r="A122" t="s">
        <v>301</v>
      </c>
      <c r="B122" t="s">
        <v>322</v>
      </c>
      <c r="C122">
        <v>1.23684210526316</v>
      </c>
      <c r="D122">
        <v>0.4</v>
      </c>
      <c r="E122">
        <v>1.39</v>
      </c>
    </row>
    <row r="123" spans="1:5" x14ac:dyDescent="0.25">
      <c r="A123" t="s">
        <v>301</v>
      </c>
      <c r="B123" t="s">
        <v>314</v>
      </c>
      <c r="C123">
        <v>1.23684210526316</v>
      </c>
      <c r="D123">
        <v>2.4300000000000002</v>
      </c>
      <c r="E123">
        <v>1.39</v>
      </c>
    </row>
    <row r="124" spans="1:5" x14ac:dyDescent="0.25">
      <c r="A124" t="s">
        <v>301</v>
      </c>
      <c r="B124" t="s">
        <v>369</v>
      </c>
      <c r="C124">
        <v>1.23684210526316</v>
      </c>
      <c r="D124">
        <v>2.4300000000000002</v>
      </c>
      <c r="E124">
        <v>0</v>
      </c>
    </row>
    <row r="125" spans="1:5" x14ac:dyDescent="0.25">
      <c r="A125" t="s">
        <v>301</v>
      </c>
      <c r="B125" t="s">
        <v>385</v>
      </c>
      <c r="C125">
        <v>1.23684210526316</v>
      </c>
      <c r="D125">
        <v>0</v>
      </c>
      <c r="E125">
        <v>0</v>
      </c>
    </row>
    <row r="126" spans="1:5" x14ac:dyDescent="0.25">
      <c r="A126" t="s">
        <v>301</v>
      </c>
      <c r="B126" t="s">
        <v>334</v>
      </c>
      <c r="C126">
        <v>1.23684210526316</v>
      </c>
      <c r="D126">
        <v>0.4</v>
      </c>
      <c r="E126">
        <v>0.46</v>
      </c>
    </row>
    <row r="127" spans="1:5" x14ac:dyDescent="0.25">
      <c r="A127" t="s">
        <v>301</v>
      </c>
      <c r="B127" t="s">
        <v>316</v>
      </c>
      <c r="C127">
        <v>1.23684210526316</v>
      </c>
      <c r="D127">
        <v>0.4</v>
      </c>
      <c r="E127">
        <v>0.93</v>
      </c>
    </row>
    <row r="128" spans="1:5" x14ac:dyDescent="0.25">
      <c r="A128" t="s">
        <v>301</v>
      </c>
      <c r="B128" t="s">
        <v>336</v>
      </c>
      <c r="C128">
        <v>1.23684210526316</v>
      </c>
      <c r="D128">
        <v>0.4</v>
      </c>
      <c r="E128">
        <v>0.93</v>
      </c>
    </row>
    <row r="129" spans="1:5" x14ac:dyDescent="0.25">
      <c r="A129" t="s">
        <v>301</v>
      </c>
      <c r="B129" t="s">
        <v>343</v>
      </c>
      <c r="C129">
        <v>1.23684210526316</v>
      </c>
      <c r="D129">
        <v>0.81</v>
      </c>
      <c r="E129">
        <v>1.39</v>
      </c>
    </row>
    <row r="130" spans="1:5" x14ac:dyDescent="0.25">
      <c r="A130" t="s">
        <v>301</v>
      </c>
      <c r="B130" t="s">
        <v>312</v>
      </c>
      <c r="C130">
        <v>1.23684210526316</v>
      </c>
      <c r="D130">
        <v>1.21</v>
      </c>
      <c r="E130">
        <v>0.46</v>
      </c>
    </row>
    <row r="131" spans="1:5" x14ac:dyDescent="0.25">
      <c r="A131" t="s">
        <v>301</v>
      </c>
      <c r="B131" t="s">
        <v>372</v>
      </c>
      <c r="C131">
        <v>1.23684210526316</v>
      </c>
      <c r="D131">
        <v>0.81</v>
      </c>
      <c r="E131">
        <v>0</v>
      </c>
    </row>
    <row r="132" spans="1:5" x14ac:dyDescent="0.25">
      <c r="A132" t="s">
        <v>301</v>
      </c>
      <c r="B132" t="s">
        <v>313</v>
      </c>
      <c r="C132">
        <v>1.23684210526316</v>
      </c>
      <c r="D132">
        <v>1.21</v>
      </c>
      <c r="E132">
        <v>0.93</v>
      </c>
    </row>
    <row r="133" spans="1:5" x14ac:dyDescent="0.25">
      <c r="A133" t="s">
        <v>301</v>
      </c>
      <c r="B133" t="s">
        <v>350</v>
      </c>
      <c r="C133">
        <v>1.23684210526316</v>
      </c>
      <c r="D133">
        <v>1.62</v>
      </c>
      <c r="E133">
        <v>1.85</v>
      </c>
    </row>
    <row r="134" spans="1:5" x14ac:dyDescent="0.25">
      <c r="A134" t="s">
        <v>301</v>
      </c>
      <c r="B134" t="s">
        <v>341</v>
      </c>
      <c r="C134">
        <v>1.23684210526316</v>
      </c>
      <c r="D134">
        <v>0</v>
      </c>
      <c r="E134">
        <v>0.93</v>
      </c>
    </row>
    <row r="135" spans="1:5" x14ac:dyDescent="0.25">
      <c r="A135" t="s">
        <v>301</v>
      </c>
      <c r="B135" t="s">
        <v>384</v>
      </c>
      <c r="C135">
        <v>1.23684210526316</v>
      </c>
      <c r="D135">
        <v>3.23</v>
      </c>
      <c r="E135">
        <v>0</v>
      </c>
    </row>
    <row r="136" spans="1:5" x14ac:dyDescent="0.25">
      <c r="A136" t="s">
        <v>301</v>
      </c>
      <c r="B136" t="s">
        <v>368</v>
      </c>
      <c r="C136">
        <v>1.23684210526316</v>
      </c>
      <c r="D136">
        <v>4.04</v>
      </c>
      <c r="E136">
        <v>1.85</v>
      </c>
    </row>
    <row r="137" spans="1:5" x14ac:dyDescent="0.25">
      <c r="A137" t="s">
        <v>303</v>
      </c>
      <c r="B137" t="s">
        <v>346</v>
      </c>
      <c r="C137">
        <v>1.21818181818182</v>
      </c>
      <c r="D137">
        <v>1.37</v>
      </c>
      <c r="E137">
        <v>0.73</v>
      </c>
    </row>
    <row r="138" spans="1:5" x14ac:dyDescent="0.25">
      <c r="A138" t="s">
        <v>303</v>
      </c>
      <c r="B138" t="s">
        <v>390</v>
      </c>
      <c r="C138">
        <v>1.21818181818182</v>
      </c>
      <c r="D138">
        <v>0</v>
      </c>
      <c r="E138">
        <v>0.55000000000000004</v>
      </c>
    </row>
    <row r="139" spans="1:5" x14ac:dyDescent="0.25">
      <c r="A139" t="s">
        <v>303</v>
      </c>
      <c r="B139" t="s">
        <v>469</v>
      </c>
      <c r="C139">
        <v>1.21818181818182</v>
      </c>
      <c r="D139">
        <v>0.82</v>
      </c>
      <c r="E139">
        <v>1.1000000000000001</v>
      </c>
    </row>
    <row r="140" spans="1:5" x14ac:dyDescent="0.25">
      <c r="A140" t="s">
        <v>303</v>
      </c>
      <c r="B140" t="s">
        <v>342</v>
      </c>
      <c r="C140">
        <v>1.21818181818182</v>
      </c>
      <c r="D140">
        <v>0.82</v>
      </c>
      <c r="E140">
        <v>0.73</v>
      </c>
    </row>
    <row r="141" spans="1:5" x14ac:dyDescent="0.25">
      <c r="A141" t="s">
        <v>303</v>
      </c>
      <c r="B141" t="s">
        <v>364</v>
      </c>
      <c r="C141">
        <v>1.21818181818182</v>
      </c>
      <c r="D141">
        <v>1.0900000000000001</v>
      </c>
      <c r="E141">
        <v>0.37</v>
      </c>
    </row>
    <row r="142" spans="1:5" x14ac:dyDescent="0.25">
      <c r="A142" t="s">
        <v>303</v>
      </c>
      <c r="B142" t="s">
        <v>374</v>
      </c>
      <c r="C142">
        <v>1.21818181818182</v>
      </c>
      <c r="D142">
        <v>1.37</v>
      </c>
      <c r="E142">
        <v>0.73</v>
      </c>
    </row>
    <row r="143" spans="1:5" x14ac:dyDescent="0.25">
      <c r="A143" t="s">
        <v>303</v>
      </c>
      <c r="B143" t="s">
        <v>361</v>
      </c>
      <c r="C143">
        <v>1.21818181818182</v>
      </c>
      <c r="D143">
        <v>1.0900000000000001</v>
      </c>
      <c r="E143">
        <v>0.73</v>
      </c>
    </row>
    <row r="144" spans="1:5" x14ac:dyDescent="0.25">
      <c r="A144" t="s">
        <v>303</v>
      </c>
      <c r="B144" t="s">
        <v>340</v>
      </c>
      <c r="C144">
        <v>1.21818181818182</v>
      </c>
      <c r="D144">
        <v>0.82</v>
      </c>
      <c r="E144">
        <v>1.47</v>
      </c>
    </row>
    <row r="145" spans="1:5" x14ac:dyDescent="0.25">
      <c r="A145" t="s">
        <v>303</v>
      </c>
      <c r="B145" t="s">
        <v>348</v>
      </c>
      <c r="C145">
        <v>1.21818181818182</v>
      </c>
      <c r="D145">
        <v>1.0900000000000001</v>
      </c>
      <c r="E145">
        <v>1.1000000000000001</v>
      </c>
    </row>
    <row r="146" spans="1:5" x14ac:dyDescent="0.25">
      <c r="A146" t="s">
        <v>303</v>
      </c>
      <c r="B146" t="s">
        <v>354</v>
      </c>
      <c r="C146">
        <v>1.21818181818182</v>
      </c>
      <c r="D146">
        <v>0.82</v>
      </c>
      <c r="E146">
        <v>0</v>
      </c>
    </row>
    <row r="147" spans="1:5" x14ac:dyDescent="0.25">
      <c r="A147" t="s">
        <v>303</v>
      </c>
      <c r="B147" t="s">
        <v>321</v>
      </c>
      <c r="C147">
        <v>1.21818181818182</v>
      </c>
      <c r="D147">
        <v>0.82</v>
      </c>
      <c r="E147">
        <v>1.65</v>
      </c>
    </row>
    <row r="148" spans="1:5" x14ac:dyDescent="0.25">
      <c r="A148" t="s">
        <v>303</v>
      </c>
      <c r="B148" t="s">
        <v>383</v>
      </c>
      <c r="C148">
        <v>1.21818181818182</v>
      </c>
      <c r="D148">
        <v>0.82</v>
      </c>
      <c r="E148">
        <v>1.1000000000000001</v>
      </c>
    </row>
    <row r="149" spans="1:5" x14ac:dyDescent="0.25">
      <c r="A149" t="s">
        <v>303</v>
      </c>
      <c r="B149" t="s">
        <v>308</v>
      </c>
      <c r="C149">
        <v>1.21818181818182</v>
      </c>
      <c r="D149">
        <v>1.64</v>
      </c>
      <c r="E149">
        <v>0.55000000000000004</v>
      </c>
    </row>
    <row r="150" spans="1:5" x14ac:dyDescent="0.25">
      <c r="A150" t="s">
        <v>303</v>
      </c>
      <c r="B150" t="s">
        <v>353</v>
      </c>
      <c r="C150">
        <v>1.21818181818182</v>
      </c>
      <c r="D150">
        <v>0.82</v>
      </c>
      <c r="E150">
        <v>1.47</v>
      </c>
    </row>
    <row r="151" spans="1:5" x14ac:dyDescent="0.25">
      <c r="A151" t="s">
        <v>303</v>
      </c>
      <c r="B151" t="s">
        <v>380</v>
      </c>
      <c r="C151">
        <v>1.21818181818182</v>
      </c>
      <c r="D151">
        <v>0.82</v>
      </c>
      <c r="E151">
        <v>0</v>
      </c>
    </row>
    <row r="152" spans="1:5" x14ac:dyDescent="0.25">
      <c r="A152" t="s">
        <v>303</v>
      </c>
      <c r="B152" t="s">
        <v>306</v>
      </c>
      <c r="C152">
        <v>1.21818181818182</v>
      </c>
      <c r="D152">
        <v>0.41</v>
      </c>
      <c r="E152">
        <v>2.2000000000000002</v>
      </c>
    </row>
    <row r="153" spans="1:5" x14ac:dyDescent="0.25">
      <c r="A153" t="s">
        <v>303</v>
      </c>
      <c r="B153" t="s">
        <v>466</v>
      </c>
      <c r="C153">
        <v>1.21818181818182</v>
      </c>
      <c r="D153">
        <v>1.23</v>
      </c>
      <c r="E153">
        <v>1.65</v>
      </c>
    </row>
    <row r="154" spans="1:5" x14ac:dyDescent="0.25">
      <c r="A154" t="s">
        <v>303</v>
      </c>
      <c r="B154" t="s">
        <v>333</v>
      </c>
      <c r="C154">
        <v>1.21818181818182</v>
      </c>
      <c r="D154">
        <v>0.41</v>
      </c>
      <c r="E154">
        <v>1.1000000000000001</v>
      </c>
    </row>
    <row r="155" spans="1:5" x14ac:dyDescent="0.25">
      <c r="A155" t="s">
        <v>303</v>
      </c>
      <c r="B155" t="s">
        <v>357</v>
      </c>
      <c r="C155">
        <v>1.21818181818182</v>
      </c>
      <c r="D155">
        <v>1.92</v>
      </c>
      <c r="E155">
        <v>1.83</v>
      </c>
    </row>
    <row r="156" spans="1:5" x14ac:dyDescent="0.25">
      <c r="A156" t="s">
        <v>303</v>
      </c>
      <c r="B156" t="s">
        <v>349</v>
      </c>
      <c r="C156">
        <v>1.21818181818182</v>
      </c>
      <c r="D156">
        <v>0.41</v>
      </c>
      <c r="E156">
        <v>1.1000000000000001</v>
      </c>
    </row>
    <row r="157" spans="1:5" x14ac:dyDescent="0.25">
      <c r="A157" t="s">
        <v>303</v>
      </c>
      <c r="B157" t="s">
        <v>470</v>
      </c>
      <c r="C157">
        <v>1.21818181818182</v>
      </c>
      <c r="D157">
        <v>1.64</v>
      </c>
      <c r="E157">
        <v>1.65</v>
      </c>
    </row>
    <row r="158" spans="1:5" x14ac:dyDescent="0.25">
      <c r="A158" t="s">
        <v>303</v>
      </c>
      <c r="B158" t="s">
        <v>473</v>
      </c>
      <c r="C158">
        <v>1.21818181818182</v>
      </c>
      <c r="D158">
        <v>1.23</v>
      </c>
      <c r="E158">
        <v>0.55000000000000004</v>
      </c>
    </row>
    <row r="159" spans="1:5" x14ac:dyDescent="0.25">
      <c r="A159" t="s">
        <v>13</v>
      </c>
      <c r="B159" t="s">
        <v>54</v>
      </c>
      <c r="C159">
        <v>1.8333333333333299</v>
      </c>
      <c r="D159">
        <v>1.0900000000000001</v>
      </c>
      <c r="E159">
        <v>0.75</v>
      </c>
    </row>
    <row r="160" spans="1:5" x14ac:dyDescent="0.25">
      <c r="A160" t="s">
        <v>13</v>
      </c>
      <c r="B160" t="s">
        <v>50</v>
      </c>
      <c r="C160">
        <v>1.8333333333333299</v>
      </c>
      <c r="D160">
        <v>0.27</v>
      </c>
      <c r="E160">
        <v>3</v>
      </c>
    </row>
    <row r="161" spans="1:5" x14ac:dyDescent="0.25">
      <c r="A161" t="s">
        <v>13</v>
      </c>
      <c r="B161" t="s">
        <v>48</v>
      </c>
      <c r="C161">
        <v>1.8333333333333299</v>
      </c>
      <c r="D161">
        <v>0.27</v>
      </c>
      <c r="E161">
        <v>0.37</v>
      </c>
    </row>
    <row r="162" spans="1:5" x14ac:dyDescent="0.25">
      <c r="A162" t="s">
        <v>13</v>
      </c>
      <c r="B162" t="s">
        <v>53</v>
      </c>
      <c r="C162">
        <v>1.8333333333333299</v>
      </c>
      <c r="D162">
        <v>1.91</v>
      </c>
      <c r="E162">
        <v>1.5</v>
      </c>
    </row>
    <row r="163" spans="1:5" x14ac:dyDescent="0.25">
      <c r="A163" t="s">
        <v>13</v>
      </c>
      <c r="B163" t="s">
        <v>14</v>
      </c>
      <c r="C163">
        <v>1.8333333333333299</v>
      </c>
      <c r="D163">
        <v>0.55000000000000004</v>
      </c>
      <c r="E163">
        <v>0.5</v>
      </c>
    </row>
    <row r="164" spans="1:5" x14ac:dyDescent="0.25">
      <c r="A164" t="s">
        <v>13</v>
      </c>
      <c r="B164" t="s">
        <v>51</v>
      </c>
      <c r="C164">
        <v>1.8333333333333299</v>
      </c>
      <c r="D164">
        <v>0.55000000000000004</v>
      </c>
      <c r="E164">
        <v>0</v>
      </c>
    </row>
    <row r="165" spans="1:5" x14ac:dyDescent="0.25">
      <c r="A165" t="s">
        <v>13</v>
      </c>
      <c r="B165" t="s">
        <v>43</v>
      </c>
      <c r="C165">
        <v>1.8333333333333299</v>
      </c>
      <c r="D165">
        <v>2.1800000000000002</v>
      </c>
      <c r="E165">
        <v>1.5</v>
      </c>
    </row>
    <row r="166" spans="1:5" x14ac:dyDescent="0.25">
      <c r="A166" t="s">
        <v>13</v>
      </c>
      <c r="B166" t="s">
        <v>44</v>
      </c>
      <c r="C166">
        <v>1.8333333333333299</v>
      </c>
      <c r="D166">
        <v>1.0900000000000001</v>
      </c>
      <c r="E166">
        <v>0</v>
      </c>
    </row>
    <row r="167" spans="1:5" x14ac:dyDescent="0.25">
      <c r="A167" t="s">
        <v>13</v>
      </c>
      <c r="B167" t="s">
        <v>45</v>
      </c>
      <c r="C167">
        <v>1.8333333333333299</v>
      </c>
      <c r="D167">
        <v>1.36</v>
      </c>
      <c r="E167">
        <v>0.75</v>
      </c>
    </row>
    <row r="168" spans="1:5" x14ac:dyDescent="0.25">
      <c r="A168" t="s">
        <v>13</v>
      </c>
      <c r="B168" t="s">
        <v>52</v>
      </c>
      <c r="C168">
        <v>1.8333333333333299</v>
      </c>
      <c r="D168">
        <v>1.36</v>
      </c>
      <c r="E168">
        <v>1.5</v>
      </c>
    </row>
    <row r="169" spans="1:5" x14ac:dyDescent="0.25">
      <c r="A169" t="s">
        <v>13</v>
      </c>
      <c r="B169" t="s">
        <v>55</v>
      </c>
      <c r="C169">
        <v>1.8333333333333299</v>
      </c>
      <c r="D169">
        <v>0.82</v>
      </c>
      <c r="E169">
        <v>1.1200000000000001</v>
      </c>
    </row>
    <row r="170" spans="1:5" x14ac:dyDescent="0.25">
      <c r="A170" t="s">
        <v>13</v>
      </c>
      <c r="B170" t="s">
        <v>229</v>
      </c>
      <c r="C170">
        <v>1.8333333333333299</v>
      </c>
      <c r="D170">
        <v>0.27</v>
      </c>
      <c r="E170">
        <v>0.37</v>
      </c>
    </row>
    <row r="171" spans="1:5" x14ac:dyDescent="0.25">
      <c r="A171" t="s">
        <v>13</v>
      </c>
      <c r="B171" t="s">
        <v>228</v>
      </c>
      <c r="C171">
        <v>1.8333333333333299</v>
      </c>
      <c r="D171">
        <v>0.82</v>
      </c>
      <c r="E171">
        <v>0.75</v>
      </c>
    </row>
    <row r="172" spans="1:5" x14ac:dyDescent="0.25">
      <c r="A172" t="s">
        <v>13</v>
      </c>
      <c r="B172" t="s">
        <v>17</v>
      </c>
      <c r="C172">
        <v>1.8333333333333299</v>
      </c>
      <c r="D172">
        <v>0.27</v>
      </c>
      <c r="E172">
        <v>1.1200000000000001</v>
      </c>
    </row>
    <row r="173" spans="1:5" x14ac:dyDescent="0.25">
      <c r="A173" t="s">
        <v>13</v>
      </c>
      <c r="B173" t="s">
        <v>46</v>
      </c>
      <c r="C173">
        <v>1.8333333333333299</v>
      </c>
      <c r="D173">
        <v>0.55000000000000004</v>
      </c>
      <c r="E173">
        <v>1.5</v>
      </c>
    </row>
    <row r="174" spans="1:5" x14ac:dyDescent="0.25">
      <c r="A174" t="s">
        <v>13</v>
      </c>
      <c r="B174" t="s">
        <v>15</v>
      </c>
      <c r="C174">
        <v>1.8333333333333299</v>
      </c>
      <c r="D174">
        <v>1.91</v>
      </c>
      <c r="E174">
        <v>1.5</v>
      </c>
    </row>
    <row r="175" spans="1:5" x14ac:dyDescent="0.25">
      <c r="A175" t="s">
        <v>13</v>
      </c>
      <c r="B175" t="s">
        <v>47</v>
      </c>
      <c r="C175">
        <v>1.8333333333333299</v>
      </c>
      <c r="D175">
        <v>0.55000000000000004</v>
      </c>
      <c r="E175">
        <v>1.5</v>
      </c>
    </row>
    <row r="176" spans="1:5" x14ac:dyDescent="0.25">
      <c r="A176" t="s">
        <v>13</v>
      </c>
      <c r="B176" t="s">
        <v>227</v>
      </c>
      <c r="C176">
        <v>1.8333333333333299</v>
      </c>
      <c r="D176">
        <v>2.1800000000000002</v>
      </c>
      <c r="E176">
        <v>0.75</v>
      </c>
    </row>
    <row r="177" spans="1:5" x14ac:dyDescent="0.25">
      <c r="A177" t="s">
        <v>16</v>
      </c>
      <c r="B177" t="s">
        <v>230</v>
      </c>
      <c r="C177">
        <v>1.4629629629629599</v>
      </c>
      <c r="D177">
        <v>1.1399999999999999</v>
      </c>
      <c r="E177">
        <v>1.32</v>
      </c>
    </row>
    <row r="178" spans="1:5" x14ac:dyDescent="0.25">
      <c r="A178" t="s">
        <v>16</v>
      </c>
      <c r="B178" t="s">
        <v>232</v>
      </c>
      <c r="C178">
        <v>1.4629629629629599</v>
      </c>
      <c r="D178">
        <v>2.2799999999999998</v>
      </c>
      <c r="E178">
        <v>0.79</v>
      </c>
    </row>
    <row r="179" spans="1:5" x14ac:dyDescent="0.25">
      <c r="A179" t="s">
        <v>16</v>
      </c>
      <c r="B179" t="s">
        <v>448</v>
      </c>
      <c r="C179">
        <v>1.4629629629629599</v>
      </c>
      <c r="D179">
        <v>1.1399999999999999</v>
      </c>
      <c r="E179">
        <v>0.79</v>
      </c>
    </row>
    <row r="180" spans="1:5" x14ac:dyDescent="0.25">
      <c r="A180" t="s">
        <v>16</v>
      </c>
      <c r="B180" t="s">
        <v>450</v>
      </c>
      <c r="C180">
        <v>1.4629629629629599</v>
      </c>
      <c r="D180">
        <v>0.91</v>
      </c>
      <c r="E180">
        <v>1.85</v>
      </c>
    </row>
    <row r="181" spans="1:5" x14ac:dyDescent="0.25">
      <c r="A181" t="s">
        <v>16</v>
      </c>
      <c r="B181" t="s">
        <v>231</v>
      </c>
      <c r="C181">
        <v>1.4629629629629599</v>
      </c>
      <c r="D181">
        <v>0.51</v>
      </c>
      <c r="E181">
        <v>0.4</v>
      </c>
    </row>
    <row r="182" spans="1:5" x14ac:dyDescent="0.25">
      <c r="A182" t="s">
        <v>16</v>
      </c>
      <c r="B182" t="s">
        <v>49</v>
      </c>
      <c r="C182">
        <v>1.4629629629629599</v>
      </c>
      <c r="D182">
        <v>1.1399999999999999</v>
      </c>
      <c r="E182">
        <v>1.32</v>
      </c>
    </row>
    <row r="183" spans="1:5" x14ac:dyDescent="0.25">
      <c r="A183" t="s">
        <v>16</v>
      </c>
      <c r="B183" t="s">
        <v>56</v>
      </c>
      <c r="C183">
        <v>1.4629629629629599</v>
      </c>
      <c r="D183">
        <v>0.91</v>
      </c>
      <c r="E183">
        <v>0.26</v>
      </c>
    </row>
    <row r="184" spans="1:5" x14ac:dyDescent="0.25">
      <c r="A184" t="s">
        <v>16</v>
      </c>
      <c r="B184" t="s">
        <v>236</v>
      </c>
      <c r="C184">
        <v>1.4629629629629599</v>
      </c>
      <c r="D184">
        <v>0</v>
      </c>
      <c r="E184">
        <v>1.06</v>
      </c>
    </row>
    <row r="185" spans="1:5" x14ac:dyDescent="0.25">
      <c r="A185" t="s">
        <v>16</v>
      </c>
      <c r="B185" t="s">
        <v>60</v>
      </c>
      <c r="C185">
        <v>1.4629629629629599</v>
      </c>
      <c r="D185">
        <v>1.82</v>
      </c>
      <c r="E185">
        <v>0.53</v>
      </c>
    </row>
    <row r="186" spans="1:5" x14ac:dyDescent="0.25">
      <c r="A186" t="s">
        <v>16</v>
      </c>
      <c r="B186" t="s">
        <v>234</v>
      </c>
      <c r="C186">
        <v>1.4629629629629599</v>
      </c>
      <c r="D186">
        <v>1.1399999999999999</v>
      </c>
      <c r="E186">
        <v>0.53</v>
      </c>
    </row>
    <row r="187" spans="1:5" x14ac:dyDescent="0.25">
      <c r="A187" t="s">
        <v>16</v>
      </c>
      <c r="B187" t="s">
        <v>18</v>
      </c>
      <c r="C187">
        <v>1.4629629629629599</v>
      </c>
      <c r="D187">
        <v>1.1399999999999999</v>
      </c>
      <c r="E187">
        <v>1.06</v>
      </c>
    </row>
    <row r="188" spans="1:5" x14ac:dyDescent="0.25">
      <c r="A188" t="s">
        <v>16</v>
      </c>
      <c r="B188" t="s">
        <v>59</v>
      </c>
      <c r="C188">
        <v>1.4629629629629599</v>
      </c>
      <c r="D188">
        <v>0.46</v>
      </c>
      <c r="E188">
        <v>0.79</v>
      </c>
    </row>
    <row r="189" spans="1:5" x14ac:dyDescent="0.25">
      <c r="A189" t="s">
        <v>16</v>
      </c>
      <c r="B189" t="s">
        <v>449</v>
      </c>
      <c r="C189">
        <v>1.4629629629629599</v>
      </c>
      <c r="D189">
        <v>0.23</v>
      </c>
      <c r="E189">
        <v>1.32</v>
      </c>
    </row>
    <row r="190" spans="1:5" x14ac:dyDescent="0.25">
      <c r="A190" t="s">
        <v>16</v>
      </c>
      <c r="B190" t="s">
        <v>235</v>
      </c>
      <c r="C190">
        <v>1.4629629629629599</v>
      </c>
      <c r="D190">
        <v>2.0499999999999998</v>
      </c>
      <c r="E190">
        <v>0.79</v>
      </c>
    </row>
    <row r="191" spans="1:5" x14ac:dyDescent="0.25">
      <c r="A191" t="s">
        <v>16</v>
      </c>
      <c r="B191" t="s">
        <v>58</v>
      </c>
      <c r="C191">
        <v>1.4629629629629599</v>
      </c>
      <c r="D191">
        <v>1.37</v>
      </c>
      <c r="E191">
        <v>1.99</v>
      </c>
    </row>
    <row r="192" spans="1:5" x14ac:dyDescent="0.25">
      <c r="A192" t="s">
        <v>16</v>
      </c>
      <c r="B192" t="s">
        <v>57</v>
      </c>
      <c r="C192">
        <v>1.4629629629629599</v>
      </c>
      <c r="D192">
        <v>0.23</v>
      </c>
      <c r="E192">
        <v>1.06</v>
      </c>
    </row>
    <row r="193" spans="1:5" x14ac:dyDescent="0.25">
      <c r="A193" t="s">
        <v>16</v>
      </c>
      <c r="B193" t="s">
        <v>287</v>
      </c>
      <c r="C193">
        <v>1.4629629629629599</v>
      </c>
      <c r="D193">
        <v>1.1399999999999999</v>
      </c>
      <c r="E193">
        <v>1.06</v>
      </c>
    </row>
    <row r="194" spans="1:5" x14ac:dyDescent="0.25">
      <c r="A194" t="s">
        <v>16</v>
      </c>
      <c r="B194" t="s">
        <v>233</v>
      </c>
      <c r="C194">
        <v>1.4629629629629599</v>
      </c>
      <c r="D194">
        <v>0.68</v>
      </c>
      <c r="E194">
        <v>1.59</v>
      </c>
    </row>
    <row r="195" spans="1:5" x14ac:dyDescent="0.25">
      <c r="A195" t="s">
        <v>19</v>
      </c>
      <c r="B195" t="s">
        <v>21</v>
      </c>
      <c r="C195">
        <v>1.5510204081632699</v>
      </c>
      <c r="D195">
        <v>0.21</v>
      </c>
      <c r="E195">
        <v>1.17</v>
      </c>
    </row>
    <row r="196" spans="1:5" x14ac:dyDescent="0.25">
      <c r="A196" t="s">
        <v>19</v>
      </c>
      <c r="B196" t="s">
        <v>253</v>
      </c>
      <c r="C196">
        <v>1.5510204081632699</v>
      </c>
      <c r="D196">
        <v>1.5</v>
      </c>
      <c r="E196">
        <v>1.17</v>
      </c>
    </row>
    <row r="197" spans="1:5" x14ac:dyDescent="0.25">
      <c r="A197" t="s">
        <v>19</v>
      </c>
      <c r="B197" t="s">
        <v>146</v>
      </c>
      <c r="C197">
        <v>1.5510204081632699</v>
      </c>
      <c r="D197">
        <v>0.64</v>
      </c>
      <c r="E197">
        <v>1.4</v>
      </c>
    </row>
    <row r="198" spans="1:5" x14ac:dyDescent="0.25">
      <c r="A198" t="s">
        <v>19</v>
      </c>
      <c r="B198" t="s">
        <v>244</v>
      </c>
      <c r="C198">
        <v>1.5510204081632699</v>
      </c>
      <c r="D198">
        <v>0.43</v>
      </c>
      <c r="E198">
        <v>0.7</v>
      </c>
    </row>
    <row r="199" spans="1:5" x14ac:dyDescent="0.25">
      <c r="A199" t="s">
        <v>19</v>
      </c>
      <c r="B199" t="s">
        <v>248</v>
      </c>
      <c r="C199">
        <v>1.5510204081632699</v>
      </c>
      <c r="D199">
        <v>0.64</v>
      </c>
      <c r="E199">
        <v>1.4</v>
      </c>
    </row>
    <row r="200" spans="1:5" x14ac:dyDescent="0.25">
      <c r="A200" t="s">
        <v>19</v>
      </c>
      <c r="B200" t="s">
        <v>247</v>
      </c>
      <c r="C200">
        <v>1.5510204081632699</v>
      </c>
      <c r="D200">
        <v>1.29</v>
      </c>
      <c r="E200">
        <v>0</v>
      </c>
    </row>
    <row r="201" spans="1:5" x14ac:dyDescent="0.25">
      <c r="A201" t="s">
        <v>19</v>
      </c>
      <c r="B201" t="s">
        <v>250</v>
      </c>
      <c r="C201">
        <v>1.5510204081632699</v>
      </c>
      <c r="D201">
        <v>0.64</v>
      </c>
      <c r="E201">
        <v>0.7</v>
      </c>
    </row>
    <row r="202" spans="1:5" x14ac:dyDescent="0.25">
      <c r="A202" t="s">
        <v>19</v>
      </c>
      <c r="B202" t="s">
        <v>249</v>
      </c>
      <c r="C202">
        <v>1.5510204081632699</v>
      </c>
      <c r="D202">
        <v>0.86</v>
      </c>
      <c r="E202">
        <v>0.93</v>
      </c>
    </row>
    <row r="203" spans="1:5" x14ac:dyDescent="0.25">
      <c r="A203" t="s">
        <v>19</v>
      </c>
      <c r="B203" t="s">
        <v>254</v>
      </c>
      <c r="C203">
        <v>1.5510204081632699</v>
      </c>
      <c r="D203">
        <v>0.86</v>
      </c>
      <c r="E203">
        <v>1.4</v>
      </c>
    </row>
    <row r="204" spans="1:5" x14ac:dyDescent="0.25">
      <c r="A204" t="s">
        <v>19</v>
      </c>
      <c r="B204" t="s">
        <v>20</v>
      </c>
      <c r="C204">
        <v>1.5510204081632699</v>
      </c>
      <c r="D204">
        <v>1.5</v>
      </c>
      <c r="E204">
        <v>0.93</v>
      </c>
    </row>
    <row r="205" spans="1:5" x14ac:dyDescent="0.25">
      <c r="A205" t="s">
        <v>19</v>
      </c>
      <c r="B205" t="s">
        <v>352</v>
      </c>
      <c r="C205">
        <v>1.5510204081632699</v>
      </c>
      <c r="D205">
        <v>0.97</v>
      </c>
      <c r="E205">
        <v>0.35</v>
      </c>
    </row>
    <row r="206" spans="1:5" x14ac:dyDescent="0.25">
      <c r="A206" t="s">
        <v>19</v>
      </c>
      <c r="B206" t="s">
        <v>251</v>
      </c>
      <c r="C206">
        <v>1.5510204081632699</v>
      </c>
      <c r="D206">
        <v>0.64</v>
      </c>
      <c r="E206">
        <v>1.75</v>
      </c>
    </row>
    <row r="207" spans="1:5" x14ac:dyDescent="0.25">
      <c r="A207" t="s">
        <v>19</v>
      </c>
      <c r="B207" t="s">
        <v>142</v>
      </c>
      <c r="C207">
        <v>1.5510204081632699</v>
      </c>
      <c r="D207">
        <v>2.58</v>
      </c>
      <c r="E207">
        <v>0.7</v>
      </c>
    </row>
    <row r="208" spans="1:5" x14ac:dyDescent="0.25">
      <c r="A208" t="s">
        <v>19</v>
      </c>
      <c r="B208" t="s">
        <v>141</v>
      </c>
      <c r="C208">
        <v>1.5510204081632699</v>
      </c>
      <c r="D208">
        <v>1.61</v>
      </c>
      <c r="E208">
        <v>0</v>
      </c>
    </row>
    <row r="209" spans="1:5" x14ac:dyDescent="0.25">
      <c r="A209" t="s">
        <v>19</v>
      </c>
      <c r="B209" t="s">
        <v>243</v>
      </c>
      <c r="C209">
        <v>1.5510204081632699</v>
      </c>
      <c r="D209">
        <v>0.86</v>
      </c>
      <c r="E209">
        <v>1.4</v>
      </c>
    </row>
    <row r="210" spans="1:5" x14ac:dyDescent="0.25">
      <c r="A210" t="s">
        <v>19</v>
      </c>
      <c r="B210" t="s">
        <v>154</v>
      </c>
      <c r="C210">
        <v>1.5510204081632699</v>
      </c>
      <c r="D210">
        <v>1.29</v>
      </c>
      <c r="E210">
        <v>0.7</v>
      </c>
    </row>
    <row r="211" spans="1:5" x14ac:dyDescent="0.25">
      <c r="A211" t="s">
        <v>19</v>
      </c>
      <c r="B211" t="s">
        <v>245</v>
      </c>
      <c r="C211">
        <v>1.5510204081632699</v>
      </c>
      <c r="D211">
        <v>0.43</v>
      </c>
      <c r="E211">
        <v>0.7</v>
      </c>
    </row>
    <row r="212" spans="1:5" x14ac:dyDescent="0.25">
      <c r="A212" t="s">
        <v>19</v>
      </c>
      <c r="B212" t="s">
        <v>252</v>
      </c>
      <c r="C212">
        <v>1.5510204081632699</v>
      </c>
      <c r="D212">
        <v>0.97</v>
      </c>
      <c r="E212">
        <v>1.75</v>
      </c>
    </row>
    <row r="213" spans="1:5" x14ac:dyDescent="0.25">
      <c r="A213" t="s">
        <v>19</v>
      </c>
      <c r="B213" t="s">
        <v>246</v>
      </c>
      <c r="C213">
        <v>1.5510204081632699</v>
      </c>
      <c r="D213">
        <v>1.29</v>
      </c>
      <c r="E213">
        <v>1.4</v>
      </c>
    </row>
    <row r="214" spans="1:5" x14ac:dyDescent="0.25">
      <c r="A214" t="s">
        <v>19</v>
      </c>
      <c r="B214" t="s">
        <v>139</v>
      </c>
      <c r="C214">
        <v>1.5510204081632699</v>
      </c>
      <c r="D214">
        <v>1.61</v>
      </c>
      <c r="E214">
        <v>1.05</v>
      </c>
    </row>
    <row r="215" spans="1:5" x14ac:dyDescent="0.25">
      <c r="A215" t="s">
        <v>143</v>
      </c>
      <c r="B215" t="s">
        <v>451</v>
      </c>
      <c r="C215">
        <v>1.01428571428571</v>
      </c>
      <c r="D215">
        <v>0.66</v>
      </c>
      <c r="E215">
        <v>0.61</v>
      </c>
    </row>
    <row r="216" spans="1:5" x14ac:dyDescent="0.25">
      <c r="A216" t="s">
        <v>143</v>
      </c>
      <c r="B216" t="s">
        <v>150</v>
      </c>
      <c r="C216">
        <v>1.01428571428571</v>
      </c>
      <c r="D216">
        <v>0.49</v>
      </c>
      <c r="E216">
        <v>1.36</v>
      </c>
    </row>
    <row r="217" spans="1:5" x14ac:dyDescent="0.25">
      <c r="A217" t="s">
        <v>143</v>
      </c>
      <c r="B217" t="s">
        <v>149</v>
      </c>
      <c r="C217">
        <v>1.01428571428571</v>
      </c>
      <c r="D217">
        <v>1.73</v>
      </c>
      <c r="E217">
        <v>0.91</v>
      </c>
    </row>
    <row r="218" spans="1:5" x14ac:dyDescent="0.25">
      <c r="A218" t="s">
        <v>143</v>
      </c>
      <c r="B218" t="s">
        <v>155</v>
      </c>
      <c r="C218">
        <v>1.01428571428571</v>
      </c>
      <c r="D218">
        <v>0.49</v>
      </c>
      <c r="E218">
        <v>1.1399999999999999</v>
      </c>
    </row>
    <row r="219" spans="1:5" x14ac:dyDescent="0.25">
      <c r="A219" t="s">
        <v>143</v>
      </c>
      <c r="B219" t="s">
        <v>145</v>
      </c>
      <c r="C219">
        <v>1.01428571428571</v>
      </c>
      <c r="D219">
        <v>0.99</v>
      </c>
      <c r="E219">
        <v>1.1399999999999999</v>
      </c>
    </row>
    <row r="220" spans="1:5" x14ac:dyDescent="0.25">
      <c r="A220" t="s">
        <v>143</v>
      </c>
      <c r="B220" t="s">
        <v>151</v>
      </c>
      <c r="C220">
        <v>1.01428571428571</v>
      </c>
      <c r="D220">
        <v>0.99</v>
      </c>
      <c r="E220">
        <v>0.91</v>
      </c>
    </row>
    <row r="221" spans="1:5" x14ac:dyDescent="0.25">
      <c r="A221" t="s">
        <v>143</v>
      </c>
      <c r="B221" t="s">
        <v>159</v>
      </c>
      <c r="C221">
        <v>1.01428571428571</v>
      </c>
      <c r="D221">
        <v>1.48</v>
      </c>
      <c r="E221">
        <v>0.45</v>
      </c>
    </row>
    <row r="222" spans="1:5" x14ac:dyDescent="0.25">
      <c r="A222" t="s">
        <v>143</v>
      </c>
      <c r="B222" t="s">
        <v>144</v>
      </c>
      <c r="C222">
        <v>1.01428571428571</v>
      </c>
      <c r="D222">
        <v>1.31</v>
      </c>
      <c r="E222">
        <v>0.61</v>
      </c>
    </row>
    <row r="223" spans="1:5" x14ac:dyDescent="0.25">
      <c r="A223" t="s">
        <v>143</v>
      </c>
      <c r="B223" t="s">
        <v>160</v>
      </c>
      <c r="C223">
        <v>1.01428571428571</v>
      </c>
      <c r="D223">
        <v>0.49</v>
      </c>
      <c r="E223">
        <v>2.0499999999999998</v>
      </c>
    </row>
    <row r="224" spans="1:5" x14ac:dyDescent="0.25">
      <c r="A224" t="s">
        <v>143</v>
      </c>
      <c r="B224" t="s">
        <v>329</v>
      </c>
      <c r="C224">
        <v>1.01428571428571</v>
      </c>
      <c r="D224">
        <v>1.48</v>
      </c>
      <c r="E224">
        <v>2.0499999999999998</v>
      </c>
    </row>
    <row r="225" spans="1:5" x14ac:dyDescent="0.25">
      <c r="A225" t="s">
        <v>143</v>
      </c>
      <c r="B225" t="s">
        <v>140</v>
      </c>
      <c r="C225">
        <v>1.01428571428571</v>
      </c>
      <c r="D225">
        <v>0.66</v>
      </c>
      <c r="E225">
        <v>0.3</v>
      </c>
    </row>
    <row r="226" spans="1:5" x14ac:dyDescent="0.25">
      <c r="A226" t="s">
        <v>143</v>
      </c>
      <c r="B226" t="s">
        <v>148</v>
      </c>
      <c r="C226">
        <v>1.01428571428571</v>
      </c>
      <c r="D226">
        <v>1.73</v>
      </c>
      <c r="E226">
        <v>0.23</v>
      </c>
    </row>
    <row r="227" spans="1:5" x14ac:dyDescent="0.25">
      <c r="A227" t="s">
        <v>143</v>
      </c>
      <c r="B227" t="s">
        <v>156</v>
      </c>
      <c r="C227">
        <v>1.01428571428571</v>
      </c>
      <c r="D227">
        <v>0.66</v>
      </c>
      <c r="E227">
        <v>1.21</v>
      </c>
    </row>
    <row r="228" spans="1:5" x14ac:dyDescent="0.25">
      <c r="A228" t="s">
        <v>143</v>
      </c>
      <c r="B228" t="s">
        <v>157</v>
      </c>
      <c r="C228">
        <v>1.01428571428571</v>
      </c>
      <c r="D228">
        <v>0.33</v>
      </c>
      <c r="E228">
        <v>2.73</v>
      </c>
    </row>
    <row r="229" spans="1:5" x14ac:dyDescent="0.25">
      <c r="A229" t="s">
        <v>143</v>
      </c>
      <c r="B229" t="s">
        <v>153</v>
      </c>
      <c r="C229">
        <v>1.01428571428571</v>
      </c>
      <c r="D229">
        <v>0.33</v>
      </c>
      <c r="E229">
        <v>0.3</v>
      </c>
    </row>
    <row r="230" spans="1:5" x14ac:dyDescent="0.25">
      <c r="A230" t="s">
        <v>143</v>
      </c>
      <c r="B230" t="s">
        <v>161</v>
      </c>
      <c r="C230">
        <v>1.01428571428571</v>
      </c>
      <c r="D230">
        <v>0.99</v>
      </c>
      <c r="E230">
        <v>0.91</v>
      </c>
    </row>
    <row r="231" spans="1:5" x14ac:dyDescent="0.25">
      <c r="A231" t="s">
        <v>143</v>
      </c>
      <c r="B231" t="s">
        <v>158</v>
      </c>
      <c r="C231">
        <v>1.01428571428571</v>
      </c>
      <c r="D231">
        <v>0.99</v>
      </c>
      <c r="E231">
        <v>0.61</v>
      </c>
    </row>
    <row r="232" spans="1:5" x14ac:dyDescent="0.25">
      <c r="A232" t="s">
        <v>143</v>
      </c>
      <c r="B232" t="s">
        <v>147</v>
      </c>
      <c r="C232">
        <v>1.01428571428571</v>
      </c>
      <c r="D232">
        <v>0.66</v>
      </c>
      <c r="E232">
        <v>0.61</v>
      </c>
    </row>
    <row r="233" spans="1:5" x14ac:dyDescent="0.25">
      <c r="A233" t="s">
        <v>143</v>
      </c>
      <c r="B233" t="s">
        <v>152</v>
      </c>
      <c r="C233">
        <v>1.01428571428571</v>
      </c>
      <c r="D233">
        <v>1.97</v>
      </c>
      <c r="E233">
        <v>0.45</v>
      </c>
    </row>
    <row r="234" spans="1:5" x14ac:dyDescent="0.25">
      <c r="A234" t="s">
        <v>143</v>
      </c>
      <c r="B234" t="s">
        <v>452</v>
      </c>
      <c r="C234">
        <v>1.01428571428571</v>
      </c>
      <c r="D234">
        <v>0.99</v>
      </c>
      <c r="E234">
        <v>1.21</v>
      </c>
    </row>
    <row r="235" spans="1:5" x14ac:dyDescent="0.25">
      <c r="A235" t="s">
        <v>22</v>
      </c>
      <c r="B235" t="s">
        <v>263</v>
      </c>
      <c r="C235">
        <v>1.8</v>
      </c>
      <c r="D235">
        <v>2.2200000000000002</v>
      </c>
      <c r="E235">
        <v>0</v>
      </c>
    </row>
    <row r="236" spans="1:5" x14ac:dyDescent="0.25">
      <c r="A236" t="s">
        <v>22</v>
      </c>
      <c r="B236" t="s">
        <v>163</v>
      </c>
      <c r="C236">
        <v>1.8</v>
      </c>
      <c r="D236">
        <v>0.83</v>
      </c>
      <c r="E236">
        <v>2.2000000000000002</v>
      </c>
    </row>
    <row r="237" spans="1:5" x14ac:dyDescent="0.25">
      <c r="A237" t="s">
        <v>22</v>
      </c>
      <c r="B237" t="s">
        <v>266</v>
      </c>
      <c r="C237">
        <v>1.8</v>
      </c>
      <c r="D237">
        <v>0.56000000000000005</v>
      </c>
      <c r="E237">
        <v>1.83</v>
      </c>
    </row>
    <row r="238" spans="1:5" x14ac:dyDescent="0.25">
      <c r="A238" t="s">
        <v>22</v>
      </c>
      <c r="B238" t="s">
        <v>164</v>
      </c>
      <c r="C238">
        <v>1.8</v>
      </c>
      <c r="D238">
        <v>1.39</v>
      </c>
      <c r="E238">
        <v>0.73</v>
      </c>
    </row>
    <row r="239" spans="1:5" x14ac:dyDescent="0.25">
      <c r="A239" t="s">
        <v>22</v>
      </c>
      <c r="B239" t="s">
        <v>162</v>
      </c>
      <c r="C239">
        <v>1.8</v>
      </c>
      <c r="D239">
        <v>1.1100000000000001</v>
      </c>
      <c r="E239">
        <v>0.73</v>
      </c>
    </row>
    <row r="240" spans="1:5" x14ac:dyDescent="0.25">
      <c r="A240" t="s">
        <v>22</v>
      </c>
      <c r="B240" t="s">
        <v>167</v>
      </c>
      <c r="C240">
        <v>1.8</v>
      </c>
      <c r="D240">
        <v>1.39</v>
      </c>
      <c r="E240">
        <v>0.73</v>
      </c>
    </row>
    <row r="241" spans="1:5" x14ac:dyDescent="0.25">
      <c r="A241" t="s">
        <v>22</v>
      </c>
      <c r="B241" t="s">
        <v>255</v>
      </c>
      <c r="C241">
        <v>1.8</v>
      </c>
      <c r="D241">
        <v>1.1100000000000001</v>
      </c>
      <c r="E241">
        <v>0.37</v>
      </c>
    </row>
    <row r="242" spans="1:5" x14ac:dyDescent="0.25">
      <c r="A242" t="s">
        <v>22</v>
      </c>
      <c r="B242" t="s">
        <v>24</v>
      </c>
      <c r="C242">
        <v>1.8</v>
      </c>
      <c r="D242">
        <v>1.39</v>
      </c>
      <c r="E242">
        <v>0.73</v>
      </c>
    </row>
    <row r="243" spans="1:5" x14ac:dyDescent="0.25">
      <c r="A243" t="s">
        <v>22</v>
      </c>
      <c r="B243" t="s">
        <v>290</v>
      </c>
      <c r="C243">
        <v>1.8</v>
      </c>
      <c r="D243">
        <v>1.1100000000000001</v>
      </c>
      <c r="E243">
        <v>1.83</v>
      </c>
    </row>
    <row r="244" spans="1:5" x14ac:dyDescent="0.25">
      <c r="A244" t="s">
        <v>22</v>
      </c>
      <c r="B244" t="s">
        <v>166</v>
      </c>
      <c r="C244">
        <v>1.8</v>
      </c>
      <c r="D244">
        <v>0.56000000000000005</v>
      </c>
      <c r="E244">
        <v>1.1000000000000001</v>
      </c>
    </row>
    <row r="245" spans="1:5" x14ac:dyDescent="0.25">
      <c r="A245" t="s">
        <v>22</v>
      </c>
      <c r="B245" t="s">
        <v>261</v>
      </c>
      <c r="C245">
        <v>1.8</v>
      </c>
      <c r="D245">
        <v>0.28000000000000003</v>
      </c>
      <c r="E245">
        <v>0.73</v>
      </c>
    </row>
    <row r="246" spans="1:5" x14ac:dyDescent="0.25">
      <c r="A246" t="s">
        <v>22</v>
      </c>
      <c r="B246" t="s">
        <v>23</v>
      </c>
      <c r="C246">
        <v>1.8</v>
      </c>
      <c r="D246">
        <v>3.33</v>
      </c>
      <c r="E246">
        <v>0.73</v>
      </c>
    </row>
    <row r="247" spans="1:5" x14ac:dyDescent="0.25">
      <c r="A247" t="s">
        <v>22</v>
      </c>
      <c r="B247" t="s">
        <v>256</v>
      </c>
      <c r="C247">
        <v>1.8</v>
      </c>
      <c r="D247">
        <v>1.1100000000000001</v>
      </c>
      <c r="E247">
        <v>0.73</v>
      </c>
    </row>
    <row r="248" spans="1:5" x14ac:dyDescent="0.25">
      <c r="A248" t="s">
        <v>22</v>
      </c>
      <c r="B248" t="s">
        <v>264</v>
      </c>
      <c r="C248">
        <v>1.8</v>
      </c>
      <c r="D248">
        <v>0</v>
      </c>
      <c r="E248">
        <v>0.73</v>
      </c>
    </row>
    <row r="249" spans="1:5" x14ac:dyDescent="0.25">
      <c r="A249" t="s">
        <v>22</v>
      </c>
      <c r="B249" t="s">
        <v>262</v>
      </c>
      <c r="C249">
        <v>1.8</v>
      </c>
      <c r="D249">
        <v>0.56000000000000005</v>
      </c>
      <c r="E249">
        <v>1.46</v>
      </c>
    </row>
    <row r="250" spans="1:5" x14ac:dyDescent="0.25">
      <c r="A250" t="s">
        <v>22</v>
      </c>
      <c r="B250" t="s">
        <v>259</v>
      </c>
      <c r="C250">
        <v>1.8</v>
      </c>
      <c r="D250">
        <v>0</v>
      </c>
      <c r="E250">
        <v>0</v>
      </c>
    </row>
    <row r="251" spans="1:5" x14ac:dyDescent="0.25">
      <c r="A251" t="s">
        <v>22</v>
      </c>
      <c r="B251" t="s">
        <v>291</v>
      </c>
      <c r="C251">
        <v>1.8</v>
      </c>
      <c r="D251">
        <v>1.67</v>
      </c>
      <c r="E251">
        <v>0.37</v>
      </c>
    </row>
    <row r="252" spans="1:5" x14ac:dyDescent="0.25">
      <c r="A252" t="s">
        <v>22</v>
      </c>
      <c r="B252" t="s">
        <v>267</v>
      </c>
      <c r="C252">
        <v>1.8</v>
      </c>
      <c r="D252">
        <v>0</v>
      </c>
      <c r="E252">
        <v>2.93</v>
      </c>
    </row>
    <row r="253" spans="1:5" x14ac:dyDescent="0.25">
      <c r="A253" t="s">
        <v>22</v>
      </c>
      <c r="B253" t="s">
        <v>165</v>
      </c>
      <c r="C253">
        <v>1.8</v>
      </c>
      <c r="D253">
        <v>0</v>
      </c>
      <c r="E253">
        <v>0.73</v>
      </c>
    </row>
    <row r="254" spans="1:5" x14ac:dyDescent="0.25">
      <c r="A254" t="s">
        <v>25</v>
      </c>
      <c r="B254" t="s">
        <v>27</v>
      </c>
      <c r="C254">
        <v>1.5333333333333301</v>
      </c>
      <c r="D254">
        <v>0.65</v>
      </c>
      <c r="E254">
        <v>0.83</v>
      </c>
    </row>
    <row r="255" spans="1:5" x14ac:dyDescent="0.25">
      <c r="A255" t="s">
        <v>25</v>
      </c>
      <c r="B255" t="s">
        <v>174</v>
      </c>
      <c r="C255">
        <v>1.5333333333333301</v>
      </c>
      <c r="D255">
        <v>0</v>
      </c>
      <c r="E255">
        <v>2.08</v>
      </c>
    </row>
    <row r="256" spans="1:5" x14ac:dyDescent="0.25">
      <c r="A256" t="s">
        <v>25</v>
      </c>
      <c r="B256" t="s">
        <v>168</v>
      </c>
      <c r="C256">
        <v>1.5333333333333301</v>
      </c>
      <c r="D256">
        <v>1.63</v>
      </c>
      <c r="E256">
        <v>0.83</v>
      </c>
    </row>
    <row r="257" spans="1:5" x14ac:dyDescent="0.25">
      <c r="A257" t="s">
        <v>25</v>
      </c>
      <c r="B257" t="s">
        <v>176</v>
      </c>
      <c r="C257">
        <v>1.5333333333333301</v>
      </c>
      <c r="D257">
        <v>0.98</v>
      </c>
      <c r="E257">
        <v>0.83</v>
      </c>
    </row>
    <row r="258" spans="1:5" x14ac:dyDescent="0.25">
      <c r="A258" t="s">
        <v>25</v>
      </c>
      <c r="B258" t="s">
        <v>477</v>
      </c>
      <c r="C258">
        <v>1.5333333333333301</v>
      </c>
      <c r="D258">
        <v>0.33</v>
      </c>
      <c r="E258">
        <v>2.5</v>
      </c>
    </row>
    <row r="259" spans="1:5" x14ac:dyDescent="0.25">
      <c r="A259" t="s">
        <v>25</v>
      </c>
      <c r="B259" t="s">
        <v>169</v>
      </c>
      <c r="C259">
        <v>1.5333333333333301</v>
      </c>
      <c r="D259">
        <v>0.65</v>
      </c>
      <c r="E259">
        <v>0</v>
      </c>
    </row>
    <row r="260" spans="1:5" x14ac:dyDescent="0.25">
      <c r="A260" t="s">
        <v>25</v>
      </c>
      <c r="B260" t="s">
        <v>258</v>
      </c>
      <c r="C260">
        <v>1.5333333333333301</v>
      </c>
      <c r="D260">
        <v>1.3</v>
      </c>
      <c r="E260">
        <v>1.25</v>
      </c>
    </row>
    <row r="261" spans="1:5" x14ac:dyDescent="0.25">
      <c r="A261" t="s">
        <v>25</v>
      </c>
      <c r="B261" t="s">
        <v>265</v>
      </c>
      <c r="C261">
        <v>1.5333333333333301</v>
      </c>
      <c r="D261">
        <v>1.63</v>
      </c>
      <c r="E261">
        <v>0</v>
      </c>
    </row>
    <row r="262" spans="1:5" x14ac:dyDescent="0.25">
      <c r="A262" t="s">
        <v>25</v>
      </c>
      <c r="B262" t="s">
        <v>257</v>
      </c>
      <c r="C262">
        <v>1.5333333333333301</v>
      </c>
      <c r="D262">
        <v>0.98</v>
      </c>
      <c r="E262">
        <v>1.25</v>
      </c>
    </row>
    <row r="263" spans="1:5" x14ac:dyDescent="0.25">
      <c r="A263" t="s">
        <v>25</v>
      </c>
      <c r="B263" t="s">
        <v>172</v>
      </c>
      <c r="C263">
        <v>1.5333333333333301</v>
      </c>
      <c r="D263">
        <v>0.98</v>
      </c>
      <c r="E263">
        <v>0</v>
      </c>
    </row>
    <row r="264" spans="1:5" x14ac:dyDescent="0.25">
      <c r="A264" t="s">
        <v>25</v>
      </c>
      <c r="B264" t="s">
        <v>173</v>
      </c>
      <c r="C264">
        <v>1.5333333333333301</v>
      </c>
      <c r="D264">
        <v>3.26</v>
      </c>
      <c r="E264">
        <v>0.83</v>
      </c>
    </row>
    <row r="265" spans="1:5" x14ac:dyDescent="0.25">
      <c r="A265" t="s">
        <v>25</v>
      </c>
      <c r="B265" t="s">
        <v>26</v>
      </c>
      <c r="C265">
        <v>1.5333333333333301</v>
      </c>
      <c r="D265">
        <v>0</v>
      </c>
      <c r="E265">
        <v>1.67</v>
      </c>
    </row>
    <row r="266" spans="1:5" x14ac:dyDescent="0.25">
      <c r="A266" t="s">
        <v>25</v>
      </c>
      <c r="B266" t="s">
        <v>476</v>
      </c>
      <c r="C266">
        <v>1.5333333333333301</v>
      </c>
      <c r="D266">
        <v>1.3</v>
      </c>
      <c r="E266">
        <v>2.5</v>
      </c>
    </row>
    <row r="267" spans="1:5" x14ac:dyDescent="0.25">
      <c r="A267" t="s">
        <v>25</v>
      </c>
      <c r="B267" t="s">
        <v>177</v>
      </c>
      <c r="C267">
        <v>1.5333333333333301</v>
      </c>
      <c r="D267">
        <v>0.65</v>
      </c>
      <c r="E267">
        <v>0.83</v>
      </c>
    </row>
    <row r="268" spans="1:5" x14ac:dyDescent="0.25">
      <c r="A268" t="s">
        <v>25</v>
      </c>
      <c r="B268" t="s">
        <v>170</v>
      </c>
      <c r="C268">
        <v>1.5333333333333301</v>
      </c>
      <c r="D268">
        <v>0.65</v>
      </c>
      <c r="E268">
        <v>0</v>
      </c>
    </row>
    <row r="269" spans="1:5" x14ac:dyDescent="0.25">
      <c r="A269" t="s">
        <v>25</v>
      </c>
      <c r="B269" t="s">
        <v>260</v>
      </c>
      <c r="C269">
        <v>1.5333333333333301</v>
      </c>
      <c r="D269">
        <v>0.65</v>
      </c>
      <c r="E269">
        <v>0</v>
      </c>
    </row>
    <row r="270" spans="1:5" x14ac:dyDescent="0.25">
      <c r="A270" t="s">
        <v>25</v>
      </c>
      <c r="B270" t="s">
        <v>292</v>
      </c>
      <c r="C270">
        <v>1.5333333333333301</v>
      </c>
      <c r="D270">
        <v>1.96</v>
      </c>
      <c r="E270">
        <v>0.42</v>
      </c>
    </row>
    <row r="271" spans="1:5" x14ac:dyDescent="0.25">
      <c r="A271" t="s">
        <v>25</v>
      </c>
      <c r="B271" t="s">
        <v>478</v>
      </c>
      <c r="C271">
        <v>1.5333333333333301</v>
      </c>
      <c r="D271">
        <v>0.65</v>
      </c>
      <c r="E271">
        <v>2.5</v>
      </c>
    </row>
    <row r="272" spans="1:5" x14ac:dyDescent="0.25">
      <c r="A272" t="s">
        <v>25</v>
      </c>
      <c r="B272" t="s">
        <v>479</v>
      </c>
      <c r="C272">
        <v>1.5333333333333301</v>
      </c>
      <c r="D272">
        <v>0</v>
      </c>
      <c r="E272">
        <v>0.83</v>
      </c>
    </row>
    <row r="273" spans="1:5" x14ac:dyDescent="0.25">
      <c r="A273" t="s">
        <v>25</v>
      </c>
      <c r="B273" t="s">
        <v>171</v>
      </c>
      <c r="C273">
        <v>1.5333333333333301</v>
      </c>
      <c r="D273">
        <v>1.3</v>
      </c>
      <c r="E273">
        <v>0.83</v>
      </c>
    </row>
    <row r="274" spans="1:5" x14ac:dyDescent="0.25">
      <c r="A274" t="s">
        <v>28</v>
      </c>
      <c r="B274" t="s">
        <v>29</v>
      </c>
      <c r="C274">
        <v>1.3333333333333299</v>
      </c>
      <c r="D274">
        <v>1.5</v>
      </c>
      <c r="E274">
        <v>0.28999999999999998</v>
      </c>
    </row>
    <row r="275" spans="1:5" x14ac:dyDescent="0.25">
      <c r="A275" t="s">
        <v>28</v>
      </c>
      <c r="B275" t="s">
        <v>463</v>
      </c>
      <c r="C275">
        <v>1.3333333333333299</v>
      </c>
      <c r="D275">
        <v>0.75</v>
      </c>
      <c r="E275">
        <v>1.32</v>
      </c>
    </row>
    <row r="276" spans="1:5" x14ac:dyDescent="0.25">
      <c r="A276" t="s">
        <v>28</v>
      </c>
      <c r="B276" t="s">
        <v>275</v>
      </c>
      <c r="C276">
        <v>1.3333333333333299</v>
      </c>
      <c r="D276">
        <v>1.25</v>
      </c>
      <c r="E276">
        <v>2.06</v>
      </c>
    </row>
    <row r="277" spans="1:5" x14ac:dyDescent="0.25">
      <c r="A277" t="s">
        <v>28</v>
      </c>
      <c r="B277" t="s">
        <v>279</v>
      </c>
      <c r="C277">
        <v>1.3333333333333299</v>
      </c>
      <c r="D277">
        <v>0.75</v>
      </c>
      <c r="E277">
        <v>1.47</v>
      </c>
    </row>
    <row r="278" spans="1:5" x14ac:dyDescent="0.25">
      <c r="A278" t="s">
        <v>28</v>
      </c>
      <c r="B278" t="s">
        <v>189</v>
      </c>
      <c r="C278">
        <v>1.3333333333333299</v>
      </c>
      <c r="D278">
        <v>1</v>
      </c>
      <c r="E278">
        <v>0.28999999999999998</v>
      </c>
    </row>
    <row r="279" spans="1:5" x14ac:dyDescent="0.25">
      <c r="A279" t="s">
        <v>28</v>
      </c>
      <c r="B279" t="s">
        <v>190</v>
      </c>
      <c r="C279">
        <v>1.3333333333333299</v>
      </c>
      <c r="D279">
        <v>1</v>
      </c>
      <c r="E279">
        <v>1.47</v>
      </c>
    </row>
    <row r="280" spans="1:5" x14ac:dyDescent="0.25">
      <c r="A280" t="s">
        <v>28</v>
      </c>
      <c r="B280" t="s">
        <v>30</v>
      </c>
      <c r="C280">
        <v>1.3333333333333299</v>
      </c>
      <c r="D280">
        <v>1.87</v>
      </c>
      <c r="E280">
        <v>0</v>
      </c>
    </row>
    <row r="281" spans="1:5" x14ac:dyDescent="0.25">
      <c r="A281" t="s">
        <v>28</v>
      </c>
      <c r="B281" t="s">
        <v>187</v>
      </c>
      <c r="C281">
        <v>1.3333333333333299</v>
      </c>
      <c r="D281">
        <v>0.75</v>
      </c>
      <c r="E281">
        <v>0.88</v>
      </c>
    </row>
    <row r="282" spans="1:5" x14ac:dyDescent="0.25">
      <c r="A282" t="s">
        <v>28</v>
      </c>
      <c r="B282" t="s">
        <v>278</v>
      </c>
      <c r="C282">
        <v>1.3333333333333299</v>
      </c>
      <c r="D282">
        <v>1.25</v>
      </c>
      <c r="E282">
        <v>1.18</v>
      </c>
    </row>
    <row r="283" spans="1:5" x14ac:dyDescent="0.25">
      <c r="A283" t="s">
        <v>28</v>
      </c>
      <c r="B283" t="s">
        <v>464</v>
      </c>
      <c r="C283">
        <v>1.3333333333333299</v>
      </c>
      <c r="D283">
        <v>0.75</v>
      </c>
      <c r="E283">
        <v>0.44</v>
      </c>
    </row>
    <row r="284" spans="1:5" x14ac:dyDescent="0.25">
      <c r="A284" t="s">
        <v>28</v>
      </c>
      <c r="B284" t="s">
        <v>462</v>
      </c>
      <c r="C284">
        <v>1.3333333333333299</v>
      </c>
      <c r="D284">
        <v>1.1200000000000001</v>
      </c>
      <c r="E284">
        <v>0.88</v>
      </c>
    </row>
    <row r="285" spans="1:5" x14ac:dyDescent="0.25">
      <c r="A285" t="s">
        <v>28</v>
      </c>
      <c r="B285" t="s">
        <v>31</v>
      </c>
      <c r="C285">
        <v>1.3333333333333299</v>
      </c>
      <c r="D285">
        <v>1.5</v>
      </c>
      <c r="E285">
        <v>0.44</v>
      </c>
    </row>
    <row r="286" spans="1:5" x14ac:dyDescent="0.25">
      <c r="A286" t="s">
        <v>28</v>
      </c>
      <c r="B286" t="s">
        <v>188</v>
      </c>
      <c r="C286">
        <v>1.3333333333333299</v>
      </c>
      <c r="D286">
        <v>0.37</v>
      </c>
      <c r="E286">
        <v>0.88</v>
      </c>
    </row>
    <row r="287" spans="1:5" x14ac:dyDescent="0.25">
      <c r="A287" t="s">
        <v>28</v>
      </c>
      <c r="B287" t="s">
        <v>293</v>
      </c>
      <c r="C287">
        <v>1.3333333333333299</v>
      </c>
      <c r="D287">
        <v>0</v>
      </c>
      <c r="E287">
        <v>0.88</v>
      </c>
    </row>
    <row r="288" spans="1:5" x14ac:dyDescent="0.25">
      <c r="A288" t="s">
        <v>28</v>
      </c>
      <c r="B288" t="s">
        <v>277</v>
      </c>
      <c r="C288">
        <v>1.3333333333333299</v>
      </c>
      <c r="D288">
        <v>0.75</v>
      </c>
      <c r="E288">
        <v>1.32</v>
      </c>
    </row>
    <row r="289" spans="1:5" x14ac:dyDescent="0.25">
      <c r="A289" t="s">
        <v>28</v>
      </c>
      <c r="B289" t="s">
        <v>276</v>
      </c>
      <c r="C289">
        <v>1.3333333333333299</v>
      </c>
      <c r="D289">
        <v>0.75</v>
      </c>
      <c r="E289">
        <v>2.06</v>
      </c>
    </row>
    <row r="290" spans="1:5" x14ac:dyDescent="0.25">
      <c r="A290" t="s">
        <v>28</v>
      </c>
      <c r="B290" t="s">
        <v>191</v>
      </c>
      <c r="C290">
        <v>1.3333333333333299</v>
      </c>
      <c r="D290">
        <v>1.5</v>
      </c>
      <c r="E290">
        <v>0.28999999999999998</v>
      </c>
    </row>
    <row r="291" spans="1:5" x14ac:dyDescent="0.25">
      <c r="A291" t="s">
        <v>28</v>
      </c>
      <c r="B291" t="s">
        <v>294</v>
      </c>
      <c r="C291">
        <v>1.3333333333333299</v>
      </c>
      <c r="D291">
        <v>0.75</v>
      </c>
      <c r="E291">
        <v>1.32</v>
      </c>
    </row>
    <row r="292" spans="1:5" x14ac:dyDescent="0.25">
      <c r="A292" t="s">
        <v>178</v>
      </c>
      <c r="B292" t="s">
        <v>465</v>
      </c>
      <c r="C292">
        <v>1.70588235294118</v>
      </c>
      <c r="D292">
        <v>0.59</v>
      </c>
      <c r="E292">
        <v>0.44</v>
      </c>
    </row>
    <row r="293" spans="1:5" x14ac:dyDescent="0.25">
      <c r="A293" t="s">
        <v>178</v>
      </c>
      <c r="B293" t="s">
        <v>268</v>
      </c>
      <c r="C293">
        <v>1.70588235294118</v>
      </c>
      <c r="D293">
        <v>0.59</v>
      </c>
      <c r="E293">
        <v>0.87</v>
      </c>
    </row>
    <row r="294" spans="1:5" x14ac:dyDescent="0.25">
      <c r="A294" t="s">
        <v>178</v>
      </c>
      <c r="B294" t="s">
        <v>183</v>
      </c>
      <c r="C294">
        <v>1.70588235294118</v>
      </c>
      <c r="D294">
        <v>0</v>
      </c>
      <c r="E294">
        <v>1.31</v>
      </c>
    </row>
    <row r="295" spans="1:5" x14ac:dyDescent="0.25">
      <c r="A295" t="s">
        <v>178</v>
      </c>
      <c r="B295" t="s">
        <v>185</v>
      </c>
      <c r="C295">
        <v>1.70588235294118</v>
      </c>
      <c r="D295">
        <v>1.17</v>
      </c>
      <c r="E295">
        <v>1.31</v>
      </c>
    </row>
    <row r="296" spans="1:5" x14ac:dyDescent="0.25">
      <c r="A296" t="s">
        <v>178</v>
      </c>
      <c r="B296" t="s">
        <v>273</v>
      </c>
      <c r="C296">
        <v>1.70588235294118</v>
      </c>
      <c r="D296">
        <v>2.93</v>
      </c>
      <c r="E296">
        <v>0</v>
      </c>
    </row>
    <row r="297" spans="1:5" x14ac:dyDescent="0.25">
      <c r="A297" t="s">
        <v>178</v>
      </c>
      <c r="B297" t="s">
        <v>472</v>
      </c>
      <c r="C297">
        <v>1.70588235294118</v>
      </c>
      <c r="D297">
        <v>1.56</v>
      </c>
      <c r="E297">
        <v>1.1599999999999999</v>
      </c>
    </row>
    <row r="298" spans="1:5" x14ac:dyDescent="0.25">
      <c r="A298" t="s">
        <v>178</v>
      </c>
      <c r="B298" t="s">
        <v>182</v>
      </c>
      <c r="C298">
        <v>1.70588235294118</v>
      </c>
      <c r="D298">
        <v>2.0499999999999998</v>
      </c>
      <c r="E298">
        <v>0.44</v>
      </c>
    </row>
    <row r="299" spans="1:5" x14ac:dyDescent="0.25">
      <c r="A299" t="s">
        <v>178</v>
      </c>
      <c r="B299" t="s">
        <v>184</v>
      </c>
      <c r="C299">
        <v>1.70588235294118</v>
      </c>
      <c r="D299">
        <v>0</v>
      </c>
      <c r="E299">
        <v>1.31</v>
      </c>
    </row>
    <row r="300" spans="1:5" x14ac:dyDescent="0.25">
      <c r="A300" t="s">
        <v>178</v>
      </c>
      <c r="B300" t="s">
        <v>269</v>
      </c>
      <c r="C300">
        <v>1.70588235294118</v>
      </c>
      <c r="D300">
        <v>0.28999999999999998</v>
      </c>
      <c r="E300">
        <v>1.74</v>
      </c>
    </row>
    <row r="301" spans="1:5" x14ac:dyDescent="0.25">
      <c r="A301" t="s">
        <v>178</v>
      </c>
      <c r="B301" t="s">
        <v>468</v>
      </c>
      <c r="C301">
        <v>1.70588235294118</v>
      </c>
      <c r="D301">
        <v>0.59</v>
      </c>
      <c r="E301">
        <v>0</v>
      </c>
    </row>
    <row r="302" spans="1:5" x14ac:dyDescent="0.25">
      <c r="A302" t="s">
        <v>178</v>
      </c>
      <c r="B302" t="s">
        <v>272</v>
      </c>
      <c r="C302">
        <v>1.70588235294118</v>
      </c>
      <c r="D302">
        <v>1.17</v>
      </c>
      <c r="E302">
        <v>2.1800000000000002</v>
      </c>
    </row>
    <row r="303" spans="1:5" x14ac:dyDescent="0.25">
      <c r="A303" t="s">
        <v>178</v>
      </c>
      <c r="B303" t="s">
        <v>181</v>
      </c>
      <c r="C303">
        <v>1.70588235294118</v>
      </c>
      <c r="D303">
        <v>2.64</v>
      </c>
      <c r="E303">
        <v>1.31</v>
      </c>
    </row>
    <row r="304" spans="1:5" x14ac:dyDescent="0.25">
      <c r="A304" t="s">
        <v>178</v>
      </c>
      <c r="B304" t="s">
        <v>180</v>
      </c>
      <c r="C304">
        <v>1.70588235294118</v>
      </c>
      <c r="D304">
        <v>1.17</v>
      </c>
      <c r="E304">
        <v>0.87</v>
      </c>
    </row>
    <row r="305" spans="1:5" x14ac:dyDescent="0.25">
      <c r="A305" t="s">
        <v>178</v>
      </c>
      <c r="B305" t="s">
        <v>270</v>
      </c>
      <c r="C305">
        <v>1.70588235294118</v>
      </c>
      <c r="D305">
        <v>0.28999999999999998</v>
      </c>
      <c r="E305">
        <v>0.44</v>
      </c>
    </row>
    <row r="306" spans="1:5" x14ac:dyDescent="0.25">
      <c r="A306" t="s">
        <v>178</v>
      </c>
      <c r="B306" t="s">
        <v>271</v>
      </c>
      <c r="C306">
        <v>1.70588235294118</v>
      </c>
      <c r="D306">
        <v>0.59</v>
      </c>
      <c r="E306">
        <v>0.44</v>
      </c>
    </row>
    <row r="307" spans="1:5" x14ac:dyDescent="0.25">
      <c r="A307" t="s">
        <v>178</v>
      </c>
      <c r="B307" t="s">
        <v>274</v>
      </c>
      <c r="C307">
        <v>1.70588235294118</v>
      </c>
      <c r="D307">
        <v>1.17</v>
      </c>
      <c r="E307">
        <v>0</v>
      </c>
    </row>
    <row r="308" spans="1:5" x14ac:dyDescent="0.25">
      <c r="A308" t="s">
        <v>178</v>
      </c>
      <c r="B308" t="s">
        <v>179</v>
      </c>
      <c r="C308">
        <v>1.70588235294118</v>
      </c>
      <c r="D308">
        <v>0</v>
      </c>
      <c r="E308">
        <v>2.62</v>
      </c>
    </row>
    <row r="309" spans="1:5" x14ac:dyDescent="0.25">
      <c r="A309" t="s">
        <v>178</v>
      </c>
      <c r="B309" t="s">
        <v>186</v>
      </c>
      <c r="C309">
        <v>1.70588235294118</v>
      </c>
      <c r="D309">
        <v>0</v>
      </c>
      <c r="E309">
        <v>2.62</v>
      </c>
    </row>
    <row r="310" spans="1:5" x14ac:dyDescent="0.25">
      <c r="A310" t="s">
        <v>10</v>
      </c>
      <c r="B310" t="s">
        <v>222</v>
      </c>
      <c r="C310">
        <v>1.57377049180328</v>
      </c>
      <c r="D310">
        <v>0.85</v>
      </c>
      <c r="E310">
        <v>1.3</v>
      </c>
    </row>
    <row r="311" spans="1:5" x14ac:dyDescent="0.25">
      <c r="A311" t="s">
        <v>10</v>
      </c>
      <c r="B311" t="s">
        <v>226</v>
      </c>
      <c r="C311">
        <v>1.57377049180328</v>
      </c>
      <c r="D311">
        <v>0.79</v>
      </c>
      <c r="E311">
        <v>1.1399999999999999</v>
      </c>
    </row>
    <row r="312" spans="1:5" x14ac:dyDescent="0.25">
      <c r="A312" t="s">
        <v>10</v>
      </c>
      <c r="B312" t="s">
        <v>38</v>
      </c>
      <c r="C312">
        <v>1.57377049180328</v>
      </c>
      <c r="D312">
        <v>1.06</v>
      </c>
      <c r="E312">
        <v>0.87</v>
      </c>
    </row>
    <row r="313" spans="1:5" x14ac:dyDescent="0.25">
      <c r="A313" t="s">
        <v>10</v>
      </c>
      <c r="B313" t="s">
        <v>37</v>
      </c>
      <c r="C313">
        <v>1.57377049180328</v>
      </c>
      <c r="D313">
        <v>0.21</v>
      </c>
      <c r="E313">
        <v>1.08</v>
      </c>
    </row>
    <row r="314" spans="1:5" x14ac:dyDescent="0.25">
      <c r="A314" t="s">
        <v>10</v>
      </c>
      <c r="B314" t="s">
        <v>42</v>
      </c>
      <c r="C314">
        <v>1.57377049180328</v>
      </c>
      <c r="D314">
        <v>1.48</v>
      </c>
      <c r="E314">
        <v>1.3</v>
      </c>
    </row>
    <row r="315" spans="1:5" x14ac:dyDescent="0.25">
      <c r="A315" t="s">
        <v>10</v>
      </c>
      <c r="B315" t="s">
        <v>224</v>
      </c>
      <c r="C315">
        <v>1.57377049180328</v>
      </c>
      <c r="D315">
        <v>1.43</v>
      </c>
      <c r="E315">
        <v>0.81</v>
      </c>
    </row>
    <row r="316" spans="1:5" x14ac:dyDescent="0.25">
      <c r="A316" t="s">
        <v>10</v>
      </c>
      <c r="B316" t="s">
        <v>12</v>
      </c>
      <c r="C316">
        <v>1.57377049180328</v>
      </c>
      <c r="D316">
        <v>2.33</v>
      </c>
      <c r="E316">
        <v>1.08</v>
      </c>
    </row>
    <row r="317" spans="1:5" x14ac:dyDescent="0.25">
      <c r="A317" t="s">
        <v>10</v>
      </c>
      <c r="B317" t="s">
        <v>225</v>
      </c>
      <c r="C317">
        <v>1.57377049180328</v>
      </c>
      <c r="D317">
        <v>0.64</v>
      </c>
      <c r="E317">
        <v>1.3</v>
      </c>
    </row>
    <row r="318" spans="1:5" x14ac:dyDescent="0.25">
      <c r="A318" t="s">
        <v>10</v>
      </c>
      <c r="B318" t="s">
        <v>223</v>
      </c>
      <c r="C318">
        <v>1.57377049180328</v>
      </c>
      <c r="D318">
        <v>0</v>
      </c>
      <c r="E318">
        <v>0.97</v>
      </c>
    </row>
    <row r="319" spans="1:5" x14ac:dyDescent="0.25">
      <c r="A319" t="s">
        <v>10</v>
      </c>
      <c r="B319" t="s">
        <v>39</v>
      </c>
      <c r="C319">
        <v>1.57377049180328</v>
      </c>
      <c r="D319">
        <v>1.43</v>
      </c>
      <c r="E319">
        <v>0.81</v>
      </c>
    </row>
    <row r="320" spans="1:5" x14ac:dyDescent="0.25">
      <c r="A320" t="s">
        <v>10</v>
      </c>
      <c r="B320" t="s">
        <v>41</v>
      </c>
      <c r="C320">
        <v>1.57377049180328</v>
      </c>
      <c r="D320">
        <v>1.27</v>
      </c>
      <c r="E320">
        <v>0.65</v>
      </c>
    </row>
    <row r="321" spans="1:5" x14ac:dyDescent="0.25">
      <c r="A321" t="s">
        <v>10</v>
      </c>
      <c r="B321" t="s">
        <v>221</v>
      </c>
      <c r="C321">
        <v>1.57377049180328</v>
      </c>
      <c r="D321">
        <v>0.42</v>
      </c>
      <c r="E321">
        <v>0.87</v>
      </c>
    </row>
    <row r="322" spans="1:5" x14ac:dyDescent="0.25">
      <c r="A322" t="s">
        <v>10</v>
      </c>
      <c r="B322" t="s">
        <v>447</v>
      </c>
      <c r="C322">
        <v>1.57377049180328</v>
      </c>
      <c r="D322">
        <v>0.79</v>
      </c>
      <c r="E322">
        <v>0.81</v>
      </c>
    </row>
    <row r="323" spans="1:5" x14ac:dyDescent="0.25">
      <c r="A323" t="s">
        <v>10</v>
      </c>
      <c r="B323" t="s">
        <v>11</v>
      </c>
      <c r="C323">
        <v>1.57377049180328</v>
      </c>
      <c r="D323">
        <v>0.64</v>
      </c>
      <c r="E323">
        <v>0.81</v>
      </c>
    </row>
    <row r="324" spans="1:5" x14ac:dyDescent="0.25">
      <c r="A324" t="s">
        <v>10</v>
      </c>
      <c r="B324" t="s">
        <v>453</v>
      </c>
      <c r="C324">
        <v>1.57377049180328</v>
      </c>
      <c r="D324">
        <v>1.27</v>
      </c>
      <c r="E324">
        <v>0.22</v>
      </c>
    </row>
    <row r="325" spans="1:5" x14ac:dyDescent="0.25">
      <c r="A325" t="s">
        <v>10</v>
      </c>
      <c r="B325" t="s">
        <v>40</v>
      </c>
      <c r="C325">
        <v>1.57377049180328</v>
      </c>
      <c r="D325">
        <v>0.79</v>
      </c>
      <c r="E325">
        <v>1.95</v>
      </c>
    </row>
    <row r="326" spans="1:5" x14ac:dyDescent="0.25">
      <c r="A326" t="s">
        <v>10</v>
      </c>
      <c r="B326" t="s">
        <v>219</v>
      </c>
      <c r="C326">
        <v>1.57377049180328</v>
      </c>
      <c r="D326">
        <v>1.91</v>
      </c>
      <c r="E326">
        <v>0.97</v>
      </c>
    </row>
    <row r="327" spans="1:5" x14ac:dyDescent="0.25">
      <c r="A327" t="s">
        <v>10</v>
      </c>
      <c r="B327" t="s">
        <v>220</v>
      </c>
      <c r="C327">
        <v>1.57377049180328</v>
      </c>
      <c r="D327">
        <v>0.64</v>
      </c>
      <c r="E327">
        <v>0.97</v>
      </c>
    </row>
    <row r="328" spans="1:5" x14ac:dyDescent="0.25">
      <c r="A328" t="s">
        <v>35</v>
      </c>
      <c r="B328" t="s">
        <v>285</v>
      </c>
      <c r="C328">
        <v>1.5</v>
      </c>
      <c r="D328">
        <v>1.56</v>
      </c>
      <c r="E328">
        <v>0</v>
      </c>
    </row>
    <row r="329" spans="1:5" x14ac:dyDescent="0.25">
      <c r="A329" t="s">
        <v>35</v>
      </c>
      <c r="B329" t="s">
        <v>36</v>
      </c>
      <c r="C329">
        <v>1.5</v>
      </c>
      <c r="D329">
        <v>2.33</v>
      </c>
      <c r="E329">
        <v>0.98</v>
      </c>
    </row>
    <row r="330" spans="1:5" x14ac:dyDescent="0.25">
      <c r="A330" t="s">
        <v>35</v>
      </c>
      <c r="B330" t="s">
        <v>471</v>
      </c>
      <c r="C330">
        <v>1.5</v>
      </c>
      <c r="D330">
        <v>1</v>
      </c>
      <c r="E330">
        <v>0.98</v>
      </c>
    </row>
    <row r="331" spans="1:5" x14ac:dyDescent="0.25">
      <c r="A331" t="s">
        <v>35</v>
      </c>
      <c r="B331" t="s">
        <v>282</v>
      </c>
      <c r="C331">
        <v>1.5</v>
      </c>
      <c r="D331">
        <v>2</v>
      </c>
      <c r="E331">
        <v>0.49</v>
      </c>
    </row>
    <row r="332" spans="1:5" x14ac:dyDescent="0.25">
      <c r="A332" t="s">
        <v>35</v>
      </c>
      <c r="B332" t="s">
        <v>213</v>
      </c>
      <c r="C332">
        <v>1.5</v>
      </c>
      <c r="D332">
        <v>0</v>
      </c>
      <c r="E332">
        <v>0.98</v>
      </c>
    </row>
    <row r="333" spans="1:5" x14ac:dyDescent="0.25">
      <c r="A333" t="s">
        <v>35</v>
      </c>
      <c r="B333" t="s">
        <v>474</v>
      </c>
      <c r="C333">
        <v>1.5</v>
      </c>
      <c r="D333">
        <v>0.33</v>
      </c>
      <c r="E333">
        <v>0.98</v>
      </c>
    </row>
    <row r="334" spans="1:5" x14ac:dyDescent="0.25">
      <c r="A334" t="s">
        <v>35</v>
      </c>
      <c r="B334" t="s">
        <v>217</v>
      </c>
      <c r="C334">
        <v>1.5</v>
      </c>
      <c r="D334">
        <v>1.33</v>
      </c>
      <c r="E334">
        <v>1.46</v>
      </c>
    </row>
    <row r="335" spans="1:5" x14ac:dyDescent="0.25">
      <c r="A335" t="s">
        <v>35</v>
      </c>
      <c r="B335" t="s">
        <v>214</v>
      </c>
      <c r="C335">
        <v>1.5</v>
      </c>
      <c r="D335">
        <v>0.67</v>
      </c>
      <c r="E335">
        <v>1.46</v>
      </c>
    </row>
    <row r="336" spans="1:5" x14ac:dyDescent="0.25">
      <c r="A336" t="s">
        <v>35</v>
      </c>
      <c r="B336" t="s">
        <v>283</v>
      </c>
      <c r="C336">
        <v>1.5</v>
      </c>
      <c r="D336">
        <v>1</v>
      </c>
      <c r="E336">
        <v>2.44</v>
      </c>
    </row>
    <row r="337" spans="1:5" x14ac:dyDescent="0.25">
      <c r="A337" t="s">
        <v>35</v>
      </c>
      <c r="B337" t="s">
        <v>475</v>
      </c>
      <c r="C337">
        <v>1.5</v>
      </c>
      <c r="D337">
        <v>0</v>
      </c>
      <c r="E337">
        <v>1.46</v>
      </c>
    </row>
    <row r="338" spans="1:5" x14ac:dyDescent="0.25">
      <c r="A338" t="s">
        <v>35</v>
      </c>
      <c r="B338" t="s">
        <v>216</v>
      </c>
      <c r="C338">
        <v>1.5</v>
      </c>
      <c r="D338">
        <v>1</v>
      </c>
      <c r="E338">
        <v>0.49</v>
      </c>
    </row>
    <row r="339" spans="1:5" x14ac:dyDescent="0.25">
      <c r="A339" t="s">
        <v>35</v>
      </c>
      <c r="B339" t="s">
        <v>296</v>
      </c>
      <c r="C339">
        <v>1.5</v>
      </c>
      <c r="D339">
        <v>1.33</v>
      </c>
      <c r="E339">
        <v>0.98</v>
      </c>
    </row>
    <row r="340" spans="1:5" x14ac:dyDescent="0.25">
      <c r="A340" t="s">
        <v>35</v>
      </c>
      <c r="B340" t="s">
        <v>284</v>
      </c>
      <c r="C340">
        <v>1.5</v>
      </c>
      <c r="D340">
        <v>0</v>
      </c>
      <c r="E340">
        <v>0.98</v>
      </c>
    </row>
    <row r="341" spans="1:5" x14ac:dyDescent="0.25">
      <c r="A341" t="s">
        <v>35</v>
      </c>
      <c r="B341" t="s">
        <v>300</v>
      </c>
      <c r="C341">
        <v>1.5</v>
      </c>
      <c r="D341">
        <v>0.67</v>
      </c>
      <c r="E341">
        <v>1.95</v>
      </c>
    </row>
    <row r="342" spans="1:5" x14ac:dyDescent="0.25">
      <c r="A342" t="s">
        <v>35</v>
      </c>
      <c r="B342" t="s">
        <v>215</v>
      </c>
      <c r="C342">
        <v>1.5</v>
      </c>
      <c r="D342">
        <v>0.67</v>
      </c>
      <c r="E342">
        <v>0</v>
      </c>
    </row>
    <row r="343" spans="1:5" x14ac:dyDescent="0.25">
      <c r="A343" t="s">
        <v>35</v>
      </c>
      <c r="B343" t="s">
        <v>211</v>
      </c>
      <c r="C343">
        <v>1.5</v>
      </c>
      <c r="D343">
        <v>1.67</v>
      </c>
      <c r="E343">
        <v>0.98</v>
      </c>
    </row>
    <row r="344" spans="1:5" x14ac:dyDescent="0.25">
      <c r="A344" t="s">
        <v>35</v>
      </c>
      <c r="B344" t="s">
        <v>295</v>
      </c>
      <c r="C344">
        <v>1.5</v>
      </c>
      <c r="D344">
        <v>1</v>
      </c>
      <c r="E344">
        <v>0.49</v>
      </c>
    </row>
    <row r="345" spans="1:5" x14ac:dyDescent="0.25">
      <c r="A345" t="s">
        <v>35</v>
      </c>
      <c r="B345" t="s">
        <v>212</v>
      </c>
      <c r="C345">
        <v>1.5</v>
      </c>
      <c r="D345">
        <v>0.67</v>
      </c>
      <c r="E345">
        <v>0.98</v>
      </c>
    </row>
    <row r="346" spans="1:5" x14ac:dyDescent="0.25">
      <c r="A346" t="s">
        <v>35</v>
      </c>
      <c r="B346" t="s">
        <v>218</v>
      </c>
      <c r="C346">
        <v>1.5</v>
      </c>
      <c r="D346">
        <v>1.33</v>
      </c>
      <c r="E346">
        <v>1.46</v>
      </c>
    </row>
    <row r="347" spans="1:5" x14ac:dyDescent="0.25">
      <c r="A347" t="s">
        <v>35</v>
      </c>
      <c r="B347" t="s">
        <v>286</v>
      </c>
      <c r="C347">
        <v>1.5</v>
      </c>
      <c r="D347">
        <v>1.33</v>
      </c>
      <c r="E347">
        <v>0.98</v>
      </c>
    </row>
    <row r="348" spans="1:5" x14ac:dyDescent="0.25">
      <c r="A348" t="s">
        <v>485</v>
      </c>
      <c r="B348" t="s">
        <v>486</v>
      </c>
      <c r="C348">
        <v>1.28571428571429</v>
      </c>
      <c r="D348">
        <v>0</v>
      </c>
      <c r="E348">
        <v>0</v>
      </c>
    </row>
    <row r="349" spans="1:5" x14ac:dyDescent="0.25">
      <c r="A349" t="s">
        <v>485</v>
      </c>
      <c r="B349" t="s">
        <v>488</v>
      </c>
      <c r="C349">
        <v>1.28571428571429</v>
      </c>
      <c r="D349">
        <v>3.11</v>
      </c>
      <c r="E349">
        <v>0</v>
      </c>
    </row>
    <row r="350" spans="1:5" x14ac:dyDescent="0.25">
      <c r="A350" t="s">
        <v>485</v>
      </c>
      <c r="B350" t="s">
        <v>490</v>
      </c>
      <c r="C350">
        <v>1.28571428571429</v>
      </c>
      <c r="D350">
        <v>1.56</v>
      </c>
      <c r="E350">
        <v>3.5</v>
      </c>
    </row>
    <row r="351" spans="1:5" x14ac:dyDescent="0.25">
      <c r="A351" t="s">
        <v>485</v>
      </c>
      <c r="B351" t="s">
        <v>492</v>
      </c>
      <c r="C351">
        <v>1.28571428571429</v>
      </c>
      <c r="D351">
        <v>0</v>
      </c>
      <c r="E351">
        <v>3.5</v>
      </c>
    </row>
    <row r="352" spans="1:5" x14ac:dyDescent="0.25">
      <c r="A352" t="s">
        <v>485</v>
      </c>
      <c r="B352" t="s">
        <v>494</v>
      </c>
      <c r="C352">
        <v>1.28571428571429</v>
      </c>
      <c r="D352">
        <v>2.33</v>
      </c>
      <c r="E352">
        <v>0</v>
      </c>
    </row>
    <row r="353" spans="1:5" x14ac:dyDescent="0.25">
      <c r="A353" t="s">
        <v>485</v>
      </c>
      <c r="B353" t="s">
        <v>496</v>
      </c>
      <c r="C353">
        <v>1.28571428571429</v>
      </c>
      <c r="D353">
        <v>0</v>
      </c>
      <c r="E353">
        <v>0</v>
      </c>
    </row>
    <row r="354" spans="1:5" x14ac:dyDescent="0.25">
      <c r="A354" t="s">
        <v>485</v>
      </c>
      <c r="B354" t="s">
        <v>498</v>
      </c>
      <c r="C354">
        <v>1.28571428571429</v>
      </c>
      <c r="D354">
        <v>0</v>
      </c>
      <c r="E354">
        <v>0</v>
      </c>
    </row>
    <row r="355" spans="1:5" x14ac:dyDescent="0.25">
      <c r="A355" t="s">
        <v>192</v>
      </c>
      <c r="B355" t="s">
        <v>281</v>
      </c>
      <c r="C355">
        <v>1.56666666666667</v>
      </c>
      <c r="D355">
        <v>1.28</v>
      </c>
      <c r="E355">
        <v>0</v>
      </c>
    </row>
    <row r="356" spans="1:5" x14ac:dyDescent="0.25">
      <c r="A356" t="s">
        <v>192</v>
      </c>
      <c r="B356" t="s">
        <v>205</v>
      </c>
      <c r="C356">
        <v>1.56666666666667</v>
      </c>
      <c r="D356">
        <v>0.85</v>
      </c>
      <c r="E356">
        <v>1.54</v>
      </c>
    </row>
    <row r="357" spans="1:5" x14ac:dyDescent="0.25">
      <c r="A357" t="s">
        <v>192</v>
      </c>
      <c r="B357" t="s">
        <v>199</v>
      </c>
      <c r="C357">
        <v>1.56666666666667</v>
      </c>
      <c r="D357">
        <v>0.64</v>
      </c>
      <c r="E357">
        <v>2.31</v>
      </c>
    </row>
    <row r="358" spans="1:5" x14ac:dyDescent="0.25">
      <c r="A358" t="s">
        <v>192</v>
      </c>
      <c r="B358" t="s">
        <v>204</v>
      </c>
      <c r="C358">
        <v>1.56666666666667</v>
      </c>
      <c r="D358">
        <v>0.64</v>
      </c>
      <c r="E358">
        <v>0.77</v>
      </c>
    </row>
    <row r="359" spans="1:5" x14ac:dyDescent="0.25">
      <c r="A359" t="s">
        <v>192</v>
      </c>
      <c r="B359" t="s">
        <v>200</v>
      </c>
      <c r="C359">
        <v>1.56666666666667</v>
      </c>
      <c r="D359">
        <v>0.96</v>
      </c>
      <c r="E359">
        <v>0.57999999999999996</v>
      </c>
    </row>
    <row r="360" spans="1:5" x14ac:dyDescent="0.25">
      <c r="A360" t="s">
        <v>192</v>
      </c>
      <c r="B360" t="s">
        <v>280</v>
      </c>
      <c r="C360">
        <v>1.56666666666667</v>
      </c>
      <c r="D360">
        <v>1.06</v>
      </c>
      <c r="E360">
        <v>1.1499999999999999</v>
      </c>
    </row>
    <row r="361" spans="1:5" x14ac:dyDescent="0.25">
      <c r="A361" t="s">
        <v>192</v>
      </c>
      <c r="B361" t="s">
        <v>196</v>
      </c>
      <c r="C361">
        <v>1.56666666666667</v>
      </c>
      <c r="D361">
        <v>0.32</v>
      </c>
      <c r="E361">
        <v>1.1499999999999999</v>
      </c>
    </row>
    <row r="362" spans="1:5" x14ac:dyDescent="0.25">
      <c r="A362" t="s">
        <v>192</v>
      </c>
      <c r="B362" t="s">
        <v>202</v>
      </c>
      <c r="C362">
        <v>1.56666666666667</v>
      </c>
      <c r="D362">
        <v>0.21</v>
      </c>
      <c r="E362">
        <v>0.77</v>
      </c>
    </row>
    <row r="363" spans="1:5" x14ac:dyDescent="0.25">
      <c r="A363" t="s">
        <v>192</v>
      </c>
      <c r="B363" t="s">
        <v>193</v>
      </c>
      <c r="C363">
        <v>1.56666666666667</v>
      </c>
      <c r="D363">
        <v>3.19</v>
      </c>
      <c r="E363">
        <v>0</v>
      </c>
    </row>
    <row r="364" spans="1:5" x14ac:dyDescent="0.25">
      <c r="A364" t="s">
        <v>192</v>
      </c>
      <c r="B364" t="s">
        <v>197</v>
      </c>
      <c r="C364">
        <v>1.56666666666667</v>
      </c>
      <c r="D364">
        <v>1.6</v>
      </c>
      <c r="E364">
        <v>0</v>
      </c>
    </row>
    <row r="365" spans="1:5" x14ac:dyDescent="0.25">
      <c r="A365" t="s">
        <v>192</v>
      </c>
      <c r="B365" t="s">
        <v>194</v>
      </c>
      <c r="C365">
        <v>1.56666666666667</v>
      </c>
      <c r="D365">
        <v>0.64</v>
      </c>
      <c r="E365">
        <v>2.31</v>
      </c>
    </row>
    <row r="366" spans="1:5" x14ac:dyDescent="0.25">
      <c r="A366" t="s">
        <v>192</v>
      </c>
      <c r="B366" t="s">
        <v>201</v>
      </c>
      <c r="C366">
        <v>1.56666666666667</v>
      </c>
      <c r="D366">
        <v>0.43</v>
      </c>
      <c r="E366">
        <v>1.54</v>
      </c>
    </row>
    <row r="367" spans="1:5" x14ac:dyDescent="0.25">
      <c r="A367" t="s">
        <v>32</v>
      </c>
      <c r="B367" t="s">
        <v>208</v>
      </c>
      <c r="C367">
        <v>1.4583333333333299</v>
      </c>
      <c r="D367">
        <v>1.6</v>
      </c>
      <c r="E367">
        <v>0.48</v>
      </c>
    </row>
    <row r="368" spans="1:5" x14ac:dyDescent="0.25">
      <c r="A368" t="s">
        <v>32</v>
      </c>
      <c r="B368" t="s">
        <v>33</v>
      </c>
      <c r="C368">
        <v>1.4583333333333299</v>
      </c>
      <c r="D368">
        <v>1.37</v>
      </c>
      <c r="E368">
        <v>1.82</v>
      </c>
    </row>
    <row r="369" spans="1:5" x14ac:dyDescent="0.25">
      <c r="A369" t="s">
        <v>32</v>
      </c>
      <c r="B369" t="s">
        <v>362</v>
      </c>
      <c r="C369">
        <v>1.4583333333333299</v>
      </c>
      <c r="D369">
        <v>2.06</v>
      </c>
      <c r="E369">
        <v>0.73</v>
      </c>
    </row>
    <row r="370" spans="1:5" x14ac:dyDescent="0.25">
      <c r="A370" t="s">
        <v>32</v>
      </c>
      <c r="B370" t="s">
        <v>209</v>
      </c>
      <c r="C370">
        <v>1.4583333333333299</v>
      </c>
      <c r="D370">
        <v>1.37</v>
      </c>
      <c r="E370">
        <v>1.82</v>
      </c>
    </row>
    <row r="371" spans="1:5" x14ac:dyDescent="0.25">
      <c r="A371" t="s">
        <v>32</v>
      </c>
      <c r="B371" t="s">
        <v>198</v>
      </c>
      <c r="C371">
        <v>1.4583333333333299</v>
      </c>
      <c r="D371">
        <v>0.69</v>
      </c>
      <c r="E371">
        <v>0.24</v>
      </c>
    </row>
    <row r="372" spans="1:5" x14ac:dyDescent="0.25">
      <c r="A372" t="s">
        <v>32</v>
      </c>
      <c r="B372" t="s">
        <v>206</v>
      </c>
      <c r="C372">
        <v>1.4583333333333299</v>
      </c>
      <c r="D372">
        <v>1.1399999999999999</v>
      </c>
      <c r="E372">
        <v>1.21</v>
      </c>
    </row>
    <row r="373" spans="1:5" x14ac:dyDescent="0.25">
      <c r="A373" t="s">
        <v>32</v>
      </c>
      <c r="B373" t="s">
        <v>34</v>
      </c>
      <c r="C373">
        <v>1.4583333333333299</v>
      </c>
      <c r="D373">
        <v>0</v>
      </c>
      <c r="E373">
        <v>2.1800000000000002</v>
      </c>
    </row>
    <row r="374" spans="1:5" x14ac:dyDescent="0.25">
      <c r="A374" t="s">
        <v>32</v>
      </c>
      <c r="B374" t="s">
        <v>195</v>
      </c>
      <c r="C374">
        <v>1.4583333333333299</v>
      </c>
      <c r="D374">
        <v>0</v>
      </c>
      <c r="E374">
        <v>1.0900000000000001</v>
      </c>
    </row>
    <row r="375" spans="1:5" x14ac:dyDescent="0.25">
      <c r="A375" t="s">
        <v>32</v>
      </c>
      <c r="B375" t="s">
        <v>210</v>
      </c>
      <c r="C375">
        <v>1.4583333333333299</v>
      </c>
      <c r="D375">
        <v>1.1399999999999999</v>
      </c>
      <c r="E375">
        <v>0.24</v>
      </c>
    </row>
    <row r="376" spans="1:5" x14ac:dyDescent="0.25">
      <c r="A376" t="s">
        <v>32</v>
      </c>
      <c r="B376" t="s">
        <v>207</v>
      </c>
      <c r="C376">
        <v>1.4583333333333299</v>
      </c>
      <c r="D376">
        <v>0.34</v>
      </c>
      <c r="E376">
        <v>1.0900000000000001</v>
      </c>
    </row>
    <row r="377" spans="1:5" x14ac:dyDescent="0.25">
      <c r="A377" t="s">
        <v>298</v>
      </c>
      <c r="B377" t="s">
        <v>299</v>
      </c>
      <c r="C377">
        <v>1.7666666666666699</v>
      </c>
      <c r="D377">
        <v>0.56999999999999995</v>
      </c>
      <c r="E377">
        <v>1.67</v>
      </c>
    </row>
    <row r="378" spans="1:5" x14ac:dyDescent="0.25">
      <c r="A378" t="s">
        <v>298</v>
      </c>
      <c r="B378" t="s">
        <v>324</v>
      </c>
      <c r="C378">
        <v>1.7666666666666699</v>
      </c>
      <c r="D378">
        <v>0.75</v>
      </c>
      <c r="E378">
        <v>1.39</v>
      </c>
    </row>
    <row r="379" spans="1:5" x14ac:dyDescent="0.25">
      <c r="A379" t="s">
        <v>298</v>
      </c>
      <c r="B379" t="s">
        <v>325</v>
      </c>
      <c r="C379">
        <v>1.7666666666666699</v>
      </c>
      <c r="D379">
        <v>1.32</v>
      </c>
      <c r="E379">
        <v>1.1100000000000001</v>
      </c>
    </row>
    <row r="380" spans="1:5" x14ac:dyDescent="0.25">
      <c r="A380" t="s">
        <v>298</v>
      </c>
      <c r="B380" t="s">
        <v>331</v>
      </c>
      <c r="C380">
        <v>1.7666666666666699</v>
      </c>
      <c r="D380">
        <v>0.75</v>
      </c>
      <c r="E380">
        <v>0.83</v>
      </c>
    </row>
    <row r="381" spans="1:5" x14ac:dyDescent="0.25">
      <c r="A381" t="s">
        <v>298</v>
      </c>
      <c r="B381" t="s">
        <v>363</v>
      </c>
      <c r="C381">
        <v>1.7666666666666699</v>
      </c>
      <c r="D381">
        <v>1.32</v>
      </c>
      <c r="E381">
        <v>1.39</v>
      </c>
    </row>
    <row r="382" spans="1:5" x14ac:dyDescent="0.25">
      <c r="A382" t="s">
        <v>298</v>
      </c>
      <c r="B382" t="s">
        <v>203</v>
      </c>
      <c r="C382">
        <v>1.7666666666666699</v>
      </c>
      <c r="D382">
        <v>1.1299999999999999</v>
      </c>
      <c r="E382">
        <v>0.56000000000000005</v>
      </c>
    </row>
    <row r="383" spans="1:5" x14ac:dyDescent="0.25">
      <c r="A383" t="s">
        <v>298</v>
      </c>
      <c r="B383" t="s">
        <v>330</v>
      </c>
      <c r="C383">
        <v>1.7666666666666699</v>
      </c>
      <c r="D383">
        <v>1.51</v>
      </c>
      <c r="E383">
        <v>1.39</v>
      </c>
    </row>
    <row r="384" spans="1:5" x14ac:dyDescent="0.25">
      <c r="A384" t="s">
        <v>298</v>
      </c>
      <c r="B384" t="s">
        <v>338</v>
      </c>
      <c r="C384">
        <v>1.7666666666666699</v>
      </c>
      <c r="D384">
        <v>0.94</v>
      </c>
      <c r="E384">
        <v>0.56000000000000005</v>
      </c>
    </row>
    <row r="385" spans="1:5" x14ac:dyDescent="0.25">
      <c r="A385" t="s">
        <v>298</v>
      </c>
      <c r="B385" t="s">
        <v>358</v>
      </c>
      <c r="C385">
        <v>1.7666666666666699</v>
      </c>
      <c r="D385">
        <v>0.75</v>
      </c>
      <c r="E385">
        <v>1.1100000000000001</v>
      </c>
    </row>
    <row r="386" spans="1:5" x14ac:dyDescent="0.25">
      <c r="A386" t="s">
        <v>298</v>
      </c>
      <c r="B386" t="s">
        <v>366</v>
      </c>
      <c r="C386">
        <v>1.7666666666666699</v>
      </c>
      <c r="D386">
        <v>0.94</v>
      </c>
      <c r="E386">
        <v>0</v>
      </c>
    </row>
    <row r="387" spans="1:5" x14ac:dyDescent="0.25">
      <c r="A387" t="s">
        <v>304</v>
      </c>
      <c r="B387" t="s">
        <v>305</v>
      </c>
      <c r="C387">
        <v>1.2666666666666699</v>
      </c>
      <c r="D387">
        <v>1.18</v>
      </c>
      <c r="E387">
        <v>0.79</v>
      </c>
    </row>
    <row r="388" spans="1:5" x14ac:dyDescent="0.25">
      <c r="A388" t="s">
        <v>304</v>
      </c>
      <c r="B388" t="s">
        <v>310</v>
      </c>
      <c r="C388">
        <v>1.2666666666666699</v>
      </c>
      <c r="D388">
        <v>1.05</v>
      </c>
      <c r="E388">
        <v>1.32</v>
      </c>
    </row>
    <row r="389" spans="1:5" x14ac:dyDescent="0.25">
      <c r="A389" t="s">
        <v>304</v>
      </c>
      <c r="B389" t="s">
        <v>335</v>
      </c>
      <c r="C389">
        <v>1.2666666666666699</v>
      </c>
      <c r="D389">
        <v>1.32</v>
      </c>
      <c r="E389">
        <v>0.53</v>
      </c>
    </row>
    <row r="390" spans="1:5" x14ac:dyDescent="0.25">
      <c r="A390" t="s">
        <v>304</v>
      </c>
      <c r="B390" t="s">
        <v>459</v>
      </c>
      <c r="C390">
        <v>1.2666666666666699</v>
      </c>
      <c r="D390">
        <v>1.05</v>
      </c>
      <c r="E390">
        <v>0.26</v>
      </c>
    </row>
    <row r="391" spans="1:5" x14ac:dyDescent="0.25">
      <c r="A391" t="s">
        <v>304</v>
      </c>
      <c r="B391" t="s">
        <v>375</v>
      </c>
      <c r="C391">
        <v>1.2666666666666699</v>
      </c>
      <c r="D391">
        <v>0.53</v>
      </c>
      <c r="E391">
        <v>1.58</v>
      </c>
    </row>
    <row r="392" spans="1:5" x14ac:dyDescent="0.25">
      <c r="A392" t="s">
        <v>304</v>
      </c>
      <c r="B392" t="s">
        <v>327</v>
      </c>
      <c r="C392">
        <v>1.2666666666666699</v>
      </c>
      <c r="D392">
        <v>1.32</v>
      </c>
      <c r="E392">
        <v>1.58</v>
      </c>
    </row>
    <row r="393" spans="1:5" x14ac:dyDescent="0.25">
      <c r="A393" t="s">
        <v>304</v>
      </c>
      <c r="B393" t="s">
        <v>339</v>
      </c>
      <c r="C393">
        <v>1.2666666666666699</v>
      </c>
      <c r="D393">
        <v>1.32</v>
      </c>
      <c r="E393">
        <v>0.79</v>
      </c>
    </row>
    <row r="394" spans="1:5" x14ac:dyDescent="0.25">
      <c r="A394" t="s">
        <v>304</v>
      </c>
      <c r="B394" t="s">
        <v>376</v>
      </c>
      <c r="C394">
        <v>1.2666666666666699</v>
      </c>
      <c r="D394">
        <v>1.05</v>
      </c>
      <c r="E394">
        <v>1.05</v>
      </c>
    </row>
    <row r="395" spans="1:5" x14ac:dyDescent="0.25">
      <c r="A395" t="s">
        <v>304</v>
      </c>
      <c r="B395" t="s">
        <v>378</v>
      </c>
      <c r="C395">
        <v>1.2666666666666699</v>
      </c>
      <c r="D395">
        <v>0</v>
      </c>
      <c r="E395">
        <v>1.84</v>
      </c>
    </row>
    <row r="396" spans="1:5" x14ac:dyDescent="0.25">
      <c r="A396" t="s">
        <v>304</v>
      </c>
      <c r="B396" t="s">
        <v>332</v>
      </c>
      <c r="C396">
        <v>1.2666666666666699</v>
      </c>
      <c r="D396">
        <v>1.18</v>
      </c>
      <c r="E396">
        <v>0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topLeftCell="A349" zoomScale="80" zoomScaleNormal="80" workbookViewId="0">
      <selection activeCell="I364" sqref="I364"/>
    </sheetView>
  </sheetViews>
  <sheetFormatPr defaultRowHeight="15" x14ac:dyDescent="0.25"/>
  <sheetData>
    <row r="1" spans="1:5" x14ac:dyDescent="0.25">
      <c r="A1" t="s">
        <v>297</v>
      </c>
      <c r="B1" t="s">
        <v>2</v>
      </c>
      <c r="C1" t="s">
        <v>6</v>
      </c>
      <c r="D1" t="s">
        <v>391</v>
      </c>
      <c r="E1" t="s">
        <v>5</v>
      </c>
    </row>
    <row r="2" spans="1:5" x14ac:dyDescent="0.25">
      <c r="A2" t="s">
        <v>61</v>
      </c>
      <c r="B2" t="s">
        <v>288</v>
      </c>
      <c r="C2">
        <v>1.0249999999999999</v>
      </c>
      <c r="D2">
        <v>0</v>
      </c>
      <c r="E2">
        <v>2.09</v>
      </c>
    </row>
    <row r="3" spans="1:5" x14ac:dyDescent="0.25">
      <c r="A3" t="s">
        <v>61</v>
      </c>
      <c r="B3" t="s">
        <v>64</v>
      </c>
      <c r="C3">
        <v>1.0249999999999999</v>
      </c>
      <c r="D3">
        <v>0.6</v>
      </c>
      <c r="E3">
        <v>1.79</v>
      </c>
    </row>
    <row r="4" spans="1:5" x14ac:dyDescent="0.25">
      <c r="A4" t="s">
        <v>61</v>
      </c>
      <c r="B4" t="s">
        <v>65</v>
      </c>
      <c r="C4">
        <v>1.0249999999999999</v>
      </c>
      <c r="D4">
        <v>0.9</v>
      </c>
      <c r="E4">
        <v>0.3</v>
      </c>
    </row>
    <row r="5" spans="1:5" x14ac:dyDescent="0.25">
      <c r="A5" t="s">
        <v>61</v>
      </c>
      <c r="B5" t="s">
        <v>242</v>
      </c>
      <c r="C5">
        <v>1.0249999999999999</v>
      </c>
      <c r="D5">
        <v>0.6</v>
      </c>
      <c r="E5">
        <v>1.49</v>
      </c>
    </row>
    <row r="6" spans="1:5" x14ac:dyDescent="0.25">
      <c r="A6" t="s">
        <v>61</v>
      </c>
      <c r="B6" t="s">
        <v>71</v>
      </c>
      <c r="C6">
        <v>1.0249999999999999</v>
      </c>
      <c r="D6">
        <v>0.9</v>
      </c>
      <c r="E6">
        <v>1.49</v>
      </c>
    </row>
    <row r="7" spans="1:5" x14ac:dyDescent="0.25">
      <c r="A7" t="s">
        <v>61</v>
      </c>
      <c r="B7" t="s">
        <v>62</v>
      </c>
      <c r="C7">
        <v>1.0249999999999999</v>
      </c>
      <c r="D7">
        <v>0.6</v>
      </c>
      <c r="E7">
        <v>0.3</v>
      </c>
    </row>
    <row r="8" spans="1:5" x14ac:dyDescent="0.25">
      <c r="A8" t="s">
        <v>61</v>
      </c>
      <c r="B8" t="s">
        <v>311</v>
      </c>
      <c r="C8">
        <v>1.0249999999999999</v>
      </c>
      <c r="D8">
        <v>0.6</v>
      </c>
      <c r="E8">
        <v>1.79</v>
      </c>
    </row>
    <row r="9" spans="1:5" x14ac:dyDescent="0.25">
      <c r="A9" t="s">
        <v>61</v>
      </c>
      <c r="B9" t="s">
        <v>239</v>
      </c>
      <c r="C9">
        <v>1.0249999999999999</v>
      </c>
      <c r="D9">
        <v>1.79</v>
      </c>
      <c r="E9">
        <v>0</v>
      </c>
    </row>
    <row r="10" spans="1:5" x14ac:dyDescent="0.25">
      <c r="A10" t="s">
        <v>61</v>
      </c>
      <c r="B10" t="s">
        <v>66</v>
      </c>
      <c r="C10">
        <v>1.0249999999999999</v>
      </c>
      <c r="D10">
        <v>1.19</v>
      </c>
      <c r="E10">
        <v>0.6</v>
      </c>
    </row>
    <row r="11" spans="1:5" x14ac:dyDescent="0.25">
      <c r="A11" t="s">
        <v>61</v>
      </c>
      <c r="B11" t="s">
        <v>241</v>
      </c>
      <c r="C11">
        <v>1.0249999999999999</v>
      </c>
      <c r="D11">
        <v>0.3</v>
      </c>
      <c r="E11">
        <v>0.3</v>
      </c>
    </row>
    <row r="12" spans="1:5" x14ac:dyDescent="0.25">
      <c r="A12" t="s">
        <v>61</v>
      </c>
      <c r="B12" t="s">
        <v>67</v>
      </c>
      <c r="C12">
        <v>1.0249999999999999</v>
      </c>
      <c r="D12">
        <v>0.3</v>
      </c>
      <c r="E12">
        <v>1.49</v>
      </c>
    </row>
    <row r="13" spans="1:5" x14ac:dyDescent="0.25">
      <c r="A13" t="s">
        <v>61</v>
      </c>
      <c r="B13" t="s">
        <v>289</v>
      </c>
      <c r="C13">
        <v>1.0249999999999999</v>
      </c>
      <c r="D13">
        <v>0.3</v>
      </c>
      <c r="E13">
        <v>1.79</v>
      </c>
    </row>
    <row r="14" spans="1:5" x14ac:dyDescent="0.25">
      <c r="A14" t="s">
        <v>61</v>
      </c>
      <c r="B14" t="s">
        <v>318</v>
      </c>
      <c r="C14">
        <v>1.0249999999999999</v>
      </c>
      <c r="D14">
        <v>0.3</v>
      </c>
      <c r="E14">
        <v>0.3</v>
      </c>
    </row>
    <row r="15" spans="1:5" x14ac:dyDescent="0.25">
      <c r="A15" t="s">
        <v>61</v>
      </c>
      <c r="B15" t="s">
        <v>337</v>
      </c>
      <c r="C15">
        <v>1.0249999999999999</v>
      </c>
      <c r="D15">
        <v>1.19</v>
      </c>
      <c r="E15">
        <v>0.6</v>
      </c>
    </row>
    <row r="16" spans="1:5" x14ac:dyDescent="0.25">
      <c r="A16" t="s">
        <v>61</v>
      </c>
      <c r="B16" t="s">
        <v>82</v>
      </c>
      <c r="C16">
        <v>1.0249999999999999</v>
      </c>
      <c r="D16">
        <v>0</v>
      </c>
      <c r="E16">
        <v>1.79</v>
      </c>
    </row>
    <row r="17" spans="1:5" x14ac:dyDescent="0.25">
      <c r="A17" t="s">
        <v>61</v>
      </c>
      <c r="B17" t="s">
        <v>87</v>
      </c>
      <c r="C17">
        <v>1.0249999999999999</v>
      </c>
      <c r="D17">
        <v>0</v>
      </c>
      <c r="E17">
        <v>0.9</v>
      </c>
    </row>
    <row r="18" spans="1:5" x14ac:dyDescent="0.25">
      <c r="A18" t="s">
        <v>61</v>
      </c>
      <c r="B18" t="s">
        <v>240</v>
      </c>
      <c r="C18">
        <v>1.0249999999999999</v>
      </c>
      <c r="D18">
        <v>0.6</v>
      </c>
      <c r="E18">
        <v>0.3</v>
      </c>
    </row>
    <row r="19" spans="1:5" x14ac:dyDescent="0.25">
      <c r="A19" t="s">
        <v>61</v>
      </c>
      <c r="B19" t="s">
        <v>238</v>
      </c>
      <c r="C19">
        <v>1.0249999999999999</v>
      </c>
      <c r="D19">
        <v>0.3</v>
      </c>
      <c r="E19">
        <v>0.9</v>
      </c>
    </row>
    <row r="20" spans="1:5" x14ac:dyDescent="0.25">
      <c r="A20" t="s">
        <v>61</v>
      </c>
      <c r="B20" t="s">
        <v>69</v>
      </c>
      <c r="C20">
        <v>1.0249999999999999</v>
      </c>
      <c r="D20">
        <v>0.9</v>
      </c>
      <c r="E20">
        <v>0.3</v>
      </c>
    </row>
    <row r="21" spans="1:5" x14ac:dyDescent="0.25">
      <c r="A21" t="s">
        <v>61</v>
      </c>
      <c r="B21" t="s">
        <v>70</v>
      </c>
      <c r="C21">
        <v>1.0249999999999999</v>
      </c>
      <c r="D21">
        <v>0.9</v>
      </c>
      <c r="E21">
        <v>1.49</v>
      </c>
    </row>
    <row r="22" spans="1:5" x14ac:dyDescent="0.25">
      <c r="A22" t="s">
        <v>72</v>
      </c>
      <c r="B22" t="s">
        <v>63</v>
      </c>
      <c r="C22">
        <v>1.2380952380952399</v>
      </c>
      <c r="D22">
        <v>1.23</v>
      </c>
      <c r="E22">
        <v>0.74</v>
      </c>
    </row>
    <row r="23" spans="1:5" x14ac:dyDescent="0.25">
      <c r="A23" t="s">
        <v>72</v>
      </c>
      <c r="B23" t="s">
        <v>90</v>
      </c>
      <c r="C23">
        <v>1.2380952380952399</v>
      </c>
      <c r="D23">
        <v>0.74</v>
      </c>
      <c r="E23">
        <v>1.23</v>
      </c>
    </row>
    <row r="24" spans="1:5" x14ac:dyDescent="0.25">
      <c r="A24" t="s">
        <v>72</v>
      </c>
      <c r="B24" t="s">
        <v>103</v>
      </c>
      <c r="C24">
        <v>1.2380952380952399</v>
      </c>
      <c r="D24">
        <v>0.98</v>
      </c>
      <c r="E24">
        <v>1.23</v>
      </c>
    </row>
    <row r="25" spans="1:5" x14ac:dyDescent="0.25">
      <c r="A25" t="s">
        <v>72</v>
      </c>
      <c r="B25" t="s">
        <v>89</v>
      </c>
      <c r="C25">
        <v>1.2380952380952399</v>
      </c>
      <c r="D25">
        <v>0.74</v>
      </c>
      <c r="E25">
        <v>1.29</v>
      </c>
    </row>
    <row r="26" spans="1:5" x14ac:dyDescent="0.25">
      <c r="A26" t="s">
        <v>72</v>
      </c>
      <c r="B26" t="s">
        <v>88</v>
      </c>
      <c r="C26">
        <v>1.2380952380952399</v>
      </c>
      <c r="D26">
        <v>1.29</v>
      </c>
      <c r="E26">
        <v>0.74</v>
      </c>
    </row>
    <row r="27" spans="1:5" x14ac:dyDescent="0.25">
      <c r="A27" t="s">
        <v>72</v>
      </c>
      <c r="B27" t="s">
        <v>106</v>
      </c>
      <c r="C27">
        <v>1.2380952380952399</v>
      </c>
      <c r="D27">
        <v>0.55000000000000004</v>
      </c>
      <c r="E27">
        <v>2.39</v>
      </c>
    </row>
    <row r="28" spans="1:5" x14ac:dyDescent="0.25">
      <c r="A28" t="s">
        <v>72</v>
      </c>
      <c r="B28" t="s">
        <v>102</v>
      </c>
      <c r="C28">
        <v>1.2380952380952399</v>
      </c>
      <c r="D28">
        <v>0.74</v>
      </c>
      <c r="E28">
        <v>0.92</v>
      </c>
    </row>
    <row r="29" spans="1:5" x14ac:dyDescent="0.25">
      <c r="A29" t="s">
        <v>72</v>
      </c>
      <c r="B29" t="s">
        <v>86</v>
      </c>
      <c r="C29">
        <v>1.2380952380952399</v>
      </c>
      <c r="D29">
        <v>0.55000000000000004</v>
      </c>
      <c r="E29">
        <v>0.92</v>
      </c>
    </row>
    <row r="30" spans="1:5" x14ac:dyDescent="0.25">
      <c r="A30" t="s">
        <v>72</v>
      </c>
      <c r="B30" t="s">
        <v>367</v>
      </c>
      <c r="C30">
        <v>1.2380952380952399</v>
      </c>
      <c r="D30">
        <v>0.74</v>
      </c>
      <c r="E30">
        <v>2.21</v>
      </c>
    </row>
    <row r="31" spans="1:5" x14ac:dyDescent="0.25">
      <c r="A31" t="s">
        <v>72</v>
      </c>
      <c r="B31" t="s">
        <v>74</v>
      </c>
      <c r="C31">
        <v>1.2380952380952399</v>
      </c>
      <c r="D31">
        <v>1.72</v>
      </c>
      <c r="E31">
        <v>0.25</v>
      </c>
    </row>
    <row r="32" spans="1:5" x14ac:dyDescent="0.25">
      <c r="A32" t="s">
        <v>72</v>
      </c>
      <c r="B32" t="s">
        <v>73</v>
      </c>
      <c r="C32">
        <v>1.2380952380952399</v>
      </c>
      <c r="D32">
        <v>0.55000000000000004</v>
      </c>
      <c r="E32">
        <v>0.55000000000000004</v>
      </c>
    </row>
    <row r="33" spans="1:5" x14ac:dyDescent="0.25">
      <c r="A33" t="s">
        <v>72</v>
      </c>
      <c r="B33" t="s">
        <v>85</v>
      </c>
      <c r="C33">
        <v>1.2380952380952399</v>
      </c>
      <c r="D33">
        <v>0.49</v>
      </c>
      <c r="E33">
        <v>0.98</v>
      </c>
    </row>
    <row r="34" spans="1:5" x14ac:dyDescent="0.25">
      <c r="A34" t="s">
        <v>72</v>
      </c>
      <c r="B34" t="s">
        <v>83</v>
      </c>
      <c r="C34">
        <v>1.2380952380952399</v>
      </c>
      <c r="D34">
        <v>0.37</v>
      </c>
      <c r="E34">
        <v>0.74</v>
      </c>
    </row>
    <row r="35" spans="1:5" x14ac:dyDescent="0.25">
      <c r="A35" t="s">
        <v>72</v>
      </c>
      <c r="B35" t="s">
        <v>326</v>
      </c>
      <c r="C35">
        <v>1.2380952380952399</v>
      </c>
      <c r="D35">
        <v>0.25</v>
      </c>
      <c r="E35">
        <v>0.74</v>
      </c>
    </row>
    <row r="36" spans="1:5" x14ac:dyDescent="0.25">
      <c r="A36" t="s">
        <v>72</v>
      </c>
      <c r="B36" t="s">
        <v>76</v>
      </c>
      <c r="C36">
        <v>1.2380952380952399</v>
      </c>
      <c r="D36">
        <v>0.74</v>
      </c>
      <c r="E36">
        <v>0.98</v>
      </c>
    </row>
    <row r="37" spans="1:5" x14ac:dyDescent="0.25">
      <c r="A37" t="s">
        <v>72</v>
      </c>
      <c r="B37" t="s">
        <v>81</v>
      </c>
      <c r="C37">
        <v>1.2380952380952399</v>
      </c>
      <c r="D37">
        <v>1.1100000000000001</v>
      </c>
      <c r="E37">
        <v>0.74</v>
      </c>
    </row>
    <row r="38" spans="1:5" x14ac:dyDescent="0.25">
      <c r="A38" t="s">
        <v>72</v>
      </c>
      <c r="B38" t="s">
        <v>68</v>
      </c>
      <c r="C38">
        <v>1.2380952380952399</v>
      </c>
      <c r="D38">
        <v>2.0299999999999998</v>
      </c>
      <c r="E38">
        <v>0.74</v>
      </c>
    </row>
    <row r="39" spans="1:5" x14ac:dyDescent="0.25">
      <c r="A39" t="s">
        <v>72</v>
      </c>
      <c r="B39" t="s">
        <v>365</v>
      </c>
      <c r="C39">
        <v>1.2380952380952399</v>
      </c>
      <c r="D39">
        <v>1.84</v>
      </c>
      <c r="E39">
        <v>1.29</v>
      </c>
    </row>
    <row r="40" spans="1:5" x14ac:dyDescent="0.25">
      <c r="A40" t="s">
        <v>72</v>
      </c>
      <c r="B40" t="s">
        <v>79</v>
      </c>
      <c r="C40">
        <v>1.2380952380952399</v>
      </c>
      <c r="D40">
        <v>1.47</v>
      </c>
      <c r="E40">
        <v>1.23</v>
      </c>
    </row>
    <row r="41" spans="1:5" x14ac:dyDescent="0.25">
      <c r="A41" t="s">
        <v>72</v>
      </c>
      <c r="B41" t="s">
        <v>75</v>
      </c>
      <c r="C41">
        <v>1.2380952380952399</v>
      </c>
      <c r="D41">
        <v>0.98</v>
      </c>
      <c r="E41">
        <v>0.74</v>
      </c>
    </row>
    <row r="42" spans="1:5" x14ac:dyDescent="0.25">
      <c r="A42" t="s">
        <v>72</v>
      </c>
      <c r="B42" t="s">
        <v>77</v>
      </c>
      <c r="C42">
        <v>1.2380952380952399</v>
      </c>
      <c r="D42">
        <v>0.98</v>
      </c>
      <c r="E42">
        <v>0.25</v>
      </c>
    </row>
    <row r="43" spans="1:5" x14ac:dyDescent="0.25">
      <c r="A43" t="s">
        <v>72</v>
      </c>
      <c r="B43" t="s">
        <v>80</v>
      </c>
      <c r="C43">
        <v>1.2380952380952399</v>
      </c>
      <c r="D43">
        <v>0.55000000000000004</v>
      </c>
      <c r="E43">
        <v>0.92</v>
      </c>
    </row>
    <row r="44" spans="1:5" x14ac:dyDescent="0.25">
      <c r="A44" t="s">
        <v>72</v>
      </c>
      <c r="B44" t="s">
        <v>78</v>
      </c>
      <c r="C44">
        <v>1.2380952380952399</v>
      </c>
      <c r="D44">
        <v>1.1100000000000001</v>
      </c>
      <c r="E44">
        <v>1.1100000000000001</v>
      </c>
    </row>
    <row r="45" spans="1:5" x14ac:dyDescent="0.25">
      <c r="A45" t="s">
        <v>72</v>
      </c>
      <c r="B45" t="s">
        <v>237</v>
      </c>
      <c r="C45">
        <v>1.2380952380952399</v>
      </c>
      <c r="D45">
        <v>0</v>
      </c>
      <c r="E45">
        <v>0.98</v>
      </c>
    </row>
    <row r="46" spans="1:5" x14ac:dyDescent="0.25">
      <c r="A46" t="s">
        <v>91</v>
      </c>
      <c r="B46" t="s">
        <v>107</v>
      </c>
      <c r="C46">
        <v>1.05194805194805</v>
      </c>
      <c r="D46">
        <v>1.43</v>
      </c>
      <c r="E46">
        <v>1.43</v>
      </c>
    </row>
    <row r="47" spans="1:5" x14ac:dyDescent="0.25">
      <c r="A47" t="s">
        <v>91</v>
      </c>
      <c r="B47" t="s">
        <v>105</v>
      </c>
      <c r="C47">
        <v>1.05194805194805</v>
      </c>
      <c r="D47">
        <v>0.71</v>
      </c>
      <c r="E47">
        <v>1.43</v>
      </c>
    </row>
    <row r="48" spans="1:5" x14ac:dyDescent="0.25">
      <c r="A48" t="s">
        <v>91</v>
      </c>
      <c r="B48" t="s">
        <v>118</v>
      </c>
      <c r="C48">
        <v>1.05194805194805</v>
      </c>
      <c r="D48">
        <v>1.07</v>
      </c>
      <c r="E48">
        <v>1.07</v>
      </c>
    </row>
    <row r="49" spans="1:5" x14ac:dyDescent="0.25">
      <c r="A49" t="s">
        <v>91</v>
      </c>
      <c r="B49" t="s">
        <v>92</v>
      </c>
      <c r="C49">
        <v>1.05194805194805</v>
      </c>
      <c r="D49">
        <v>1.43</v>
      </c>
      <c r="E49">
        <v>1.25</v>
      </c>
    </row>
    <row r="50" spans="1:5" x14ac:dyDescent="0.25">
      <c r="A50" t="s">
        <v>91</v>
      </c>
      <c r="B50" t="s">
        <v>101</v>
      </c>
      <c r="C50">
        <v>1.05194805194805</v>
      </c>
      <c r="D50">
        <v>0.18</v>
      </c>
      <c r="E50">
        <v>0.36</v>
      </c>
    </row>
    <row r="51" spans="1:5" x14ac:dyDescent="0.25">
      <c r="A51" t="s">
        <v>91</v>
      </c>
      <c r="B51" t="s">
        <v>351</v>
      </c>
      <c r="C51">
        <v>1.05194805194805</v>
      </c>
      <c r="D51">
        <v>1.25</v>
      </c>
      <c r="E51">
        <v>1.07</v>
      </c>
    </row>
    <row r="52" spans="1:5" x14ac:dyDescent="0.25">
      <c r="A52" t="s">
        <v>91</v>
      </c>
      <c r="B52" t="s">
        <v>129</v>
      </c>
      <c r="C52">
        <v>1.05194805194805</v>
      </c>
      <c r="D52">
        <v>1.07</v>
      </c>
      <c r="E52">
        <v>1.43</v>
      </c>
    </row>
    <row r="53" spans="1:5" x14ac:dyDescent="0.25">
      <c r="A53" t="s">
        <v>91</v>
      </c>
      <c r="B53" t="s">
        <v>108</v>
      </c>
      <c r="C53">
        <v>1.05194805194805</v>
      </c>
      <c r="D53">
        <v>1.07</v>
      </c>
      <c r="E53">
        <v>0.71</v>
      </c>
    </row>
    <row r="54" spans="1:5" x14ac:dyDescent="0.25">
      <c r="A54" t="s">
        <v>91</v>
      </c>
      <c r="B54" t="s">
        <v>98</v>
      </c>
      <c r="C54">
        <v>1.05194805194805</v>
      </c>
      <c r="D54">
        <v>0.24</v>
      </c>
      <c r="E54">
        <v>0.71</v>
      </c>
    </row>
    <row r="55" spans="1:5" x14ac:dyDescent="0.25">
      <c r="A55" t="s">
        <v>91</v>
      </c>
      <c r="B55" t="s">
        <v>111</v>
      </c>
      <c r="C55">
        <v>1.05194805194805</v>
      </c>
      <c r="D55">
        <v>1.07</v>
      </c>
      <c r="E55">
        <v>0.71</v>
      </c>
    </row>
    <row r="56" spans="1:5" x14ac:dyDescent="0.25">
      <c r="A56" t="s">
        <v>91</v>
      </c>
      <c r="B56" t="s">
        <v>94</v>
      </c>
      <c r="C56">
        <v>1.05194805194805</v>
      </c>
      <c r="D56">
        <v>0.53</v>
      </c>
      <c r="E56">
        <v>1.07</v>
      </c>
    </row>
    <row r="57" spans="1:5" x14ac:dyDescent="0.25">
      <c r="A57" t="s">
        <v>91</v>
      </c>
      <c r="B57" t="s">
        <v>370</v>
      </c>
      <c r="C57">
        <v>1.05194805194805</v>
      </c>
      <c r="D57">
        <v>0.36</v>
      </c>
      <c r="E57">
        <v>0.71</v>
      </c>
    </row>
    <row r="58" spans="1:5" x14ac:dyDescent="0.25">
      <c r="A58" t="s">
        <v>91</v>
      </c>
      <c r="B58" t="s">
        <v>122</v>
      </c>
      <c r="C58">
        <v>1.05194805194805</v>
      </c>
      <c r="D58">
        <v>0.71</v>
      </c>
      <c r="E58">
        <v>1.07</v>
      </c>
    </row>
    <row r="59" spans="1:5" x14ac:dyDescent="0.25">
      <c r="A59" t="s">
        <v>91</v>
      </c>
      <c r="B59" t="s">
        <v>117</v>
      </c>
      <c r="C59">
        <v>1.05194805194805</v>
      </c>
      <c r="D59">
        <v>1.6</v>
      </c>
      <c r="E59">
        <v>1.07</v>
      </c>
    </row>
    <row r="60" spans="1:5" x14ac:dyDescent="0.25">
      <c r="A60" t="s">
        <v>91</v>
      </c>
      <c r="B60" t="s">
        <v>99</v>
      </c>
      <c r="C60">
        <v>1.05194805194805</v>
      </c>
      <c r="D60">
        <v>0.71</v>
      </c>
      <c r="E60">
        <v>1.43</v>
      </c>
    </row>
    <row r="61" spans="1:5" x14ac:dyDescent="0.25">
      <c r="A61" t="s">
        <v>91</v>
      </c>
      <c r="B61" t="s">
        <v>389</v>
      </c>
      <c r="C61">
        <v>1.05194805194805</v>
      </c>
      <c r="D61">
        <v>0.89</v>
      </c>
      <c r="E61">
        <v>0.89</v>
      </c>
    </row>
    <row r="62" spans="1:5" x14ac:dyDescent="0.25">
      <c r="A62" t="s">
        <v>91</v>
      </c>
      <c r="B62" t="s">
        <v>100</v>
      </c>
      <c r="C62">
        <v>1.05194805194805</v>
      </c>
      <c r="D62">
        <v>1.07</v>
      </c>
      <c r="E62">
        <v>1.07</v>
      </c>
    </row>
    <row r="63" spans="1:5" x14ac:dyDescent="0.25">
      <c r="A63" t="s">
        <v>91</v>
      </c>
      <c r="B63" t="s">
        <v>93</v>
      </c>
      <c r="C63">
        <v>1.05194805194805</v>
      </c>
      <c r="D63">
        <v>0.71</v>
      </c>
      <c r="E63">
        <v>0.71</v>
      </c>
    </row>
    <row r="64" spans="1:5" x14ac:dyDescent="0.25">
      <c r="A64" t="s">
        <v>91</v>
      </c>
      <c r="B64" t="s">
        <v>371</v>
      </c>
      <c r="C64">
        <v>1.05194805194805</v>
      </c>
      <c r="D64">
        <v>0</v>
      </c>
      <c r="E64">
        <v>0.95</v>
      </c>
    </row>
    <row r="65" spans="1:5" x14ac:dyDescent="0.25">
      <c r="A65" t="s">
        <v>91</v>
      </c>
      <c r="B65" t="s">
        <v>97</v>
      </c>
      <c r="C65">
        <v>1.05194805194805</v>
      </c>
      <c r="D65">
        <v>0.71</v>
      </c>
      <c r="E65">
        <v>1.43</v>
      </c>
    </row>
    <row r="66" spans="1:5" x14ac:dyDescent="0.25">
      <c r="A66" t="s">
        <v>91</v>
      </c>
      <c r="B66" t="s">
        <v>95</v>
      </c>
      <c r="C66">
        <v>1.05194805194805</v>
      </c>
      <c r="D66">
        <v>0.53</v>
      </c>
      <c r="E66">
        <v>0.89</v>
      </c>
    </row>
    <row r="67" spans="1:5" x14ac:dyDescent="0.25">
      <c r="A67" t="s">
        <v>91</v>
      </c>
      <c r="B67" t="s">
        <v>109</v>
      </c>
      <c r="C67">
        <v>1.05194805194805</v>
      </c>
      <c r="D67">
        <v>0.18</v>
      </c>
      <c r="E67">
        <v>1.07</v>
      </c>
    </row>
    <row r="68" spans="1:5" x14ac:dyDescent="0.25">
      <c r="A68" t="s">
        <v>91</v>
      </c>
      <c r="B68" t="s">
        <v>113</v>
      </c>
      <c r="C68">
        <v>1.05194805194805</v>
      </c>
      <c r="D68">
        <v>0.18</v>
      </c>
      <c r="E68">
        <v>1.25</v>
      </c>
    </row>
    <row r="69" spans="1:5" x14ac:dyDescent="0.25">
      <c r="A69" t="s">
        <v>91</v>
      </c>
      <c r="B69" t="s">
        <v>84</v>
      </c>
      <c r="C69">
        <v>1.05194805194805</v>
      </c>
      <c r="D69">
        <v>0.48</v>
      </c>
      <c r="E69">
        <v>0.48</v>
      </c>
    </row>
    <row r="70" spans="1:5" x14ac:dyDescent="0.25">
      <c r="A70" t="s">
        <v>114</v>
      </c>
      <c r="B70" t="s">
        <v>121</v>
      </c>
      <c r="C70">
        <v>1.0243902439024399</v>
      </c>
      <c r="D70">
        <v>1.18</v>
      </c>
      <c r="E70">
        <v>0.79</v>
      </c>
    </row>
    <row r="71" spans="1:5" x14ac:dyDescent="0.25">
      <c r="A71" t="s">
        <v>114</v>
      </c>
      <c r="B71" t="s">
        <v>119</v>
      </c>
      <c r="C71">
        <v>1.0243902439024399</v>
      </c>
      <c r="D71">
        <v>0.59</v>
      </c>
      <c r="E71">
        <v>0.99</v>
      </c>
    </row>
    <row r="72" spans="1:5" x14ac:dyDescent="0.25">
      <c r="A72" t="s">
        <v>114</v>
      </c>
      <c r="B72" t="s">
        <v>379</v>
      </c>
      <c r="C72">
        <v>1.0243902439024399</v>
      </c>
      <c r="D72">
        <v>0.53</v>
      </c>
      <c r="E72">
        <v>0.79</v>
      </c>
    </row>
    <row r="73" spans="1:5" x14ac:dyDescent="0.25">
      <c r="A73" t="s">
        <v>114</v>
      </c>
      <c r="B73" t="s">
        <v>110</v>
      </c>
      <c r="C73">
        <v>1.0243902439024399</v>
      </c>
      <c r="D73">
        <v>2.1</v>
      </c>
      <c r="E73">
        <v>1.58</v>
      </c>
    </row>
    <row r="74" spans="1:5" x14ac:dyDescent="0.25">
      <c r="A74" t="s">
        <v>114</v>
      </c>
      <c r="B74" t="s">
        <v>120</v>
      </c>
      <c r="C74">
        <v>1.0243902439024399</v>
      </c>
      <c r="D74">
        <v>0.79</v>
      </c>
      <c r="E74">
        <v>2.1</v>
      </c>
    </row>
    <row r="75" spans="1:5" x14ac:dyDescent="0.25">
      <c r="A75" t="s">
        <v>114</v>
      </c>
      <c r="B75" t="s">
        <v>96</v>
      </c>
      <c r="C75">
        <v>1.0243902439024399</v>
      </c>
      <c r="D75">
        <v>0.59</v>
      </c>
      <c r="E75">
        <v>1.58</v>
      </c>
    </row>
    <row r="76" spans="1:5" x14ac:dyDescent="0.25">
      <c r="A76" t="s">
        <v>114</v>
      </c>
      <c r="B76" t="s">
        <v>124</v>
      </c>
      <c r="C76">
        <v>1.0243902439024399</v>
      </c>
      <c r="D76">
        <v>0.99</v>
      </c>
      <c r="E76">
        <v>0.59</v>
      </c>
    </row>
    <row r="77" spans="1:5" x14ac:dyDescent="0.25">
      <c r="A77" t="s">
        <v>114</v>
      </c>
      <c r="B77" t="s">
        <v>130</v>
      </c>
      <c r="C77">
        <v>1.0243902439024399</v>
      </c>
      <c r="D77">
        <v>0.79</v>
      </c>
      <c r="E77">
        <v>1.1000000000000001</v>
      </c>
    </row>
    <row r="78" spans="1:5" x14ac:dyDescent="0.25">
      <c r="A78" t="s">
        <v>114</v>
      </c>
      <c r="B78" t="s">
        <v>128</v>
      </c>
      <c r="C78">
        <v>1.0243902439024399</v>
      </c>
      <c r="D78">
        <v>1.05</v>
      </c>
      <c r="E78">
        <v>1.05</v>
      </c>
    </row>
    <row r="79" spans="1:5" x14ac:dyDescent="0.25">
      <c r="A79" t="s">
        <v>114</v>
      </c>
      <c r="B79" t="s">
        <v>112</v>
      </c>
      <c r="C79">
        <v>1.0243902439024399</v>
      </c>
      <c r="D79">
        <v>1.31</v>
      </c>
      <c r="E79">
        <v>0.53</v>
      </c>
    </row>
    <row r="80" spans="1:5" x14ac:dyDescent="0.25">
      <c r="A80" t="s">
        <v>114</v>
      </c>
      <c r="B80" t="s">
        <v>115</v>
      </c>
      <c r="C80">
        <v>1.0243902439024399</v>
      </c>
      <c r="D80">
        <v>1.05</v>
      </c>
      <c r="E80">
        <v>0.79</v>
      </c>
    </row>
    <row r="81" spans="1:5" x14ac:dyDescent="0.25">
      <c r="A81" t="s">
        <v>114</v>
      </c>
      <c r="B81" t="s">
        <v>134</v>
      </c>
      <c r="C81">
        <v>1.0243902439024399</v>
      </c>
      <c r="D81">
        <v>0.26</v>
      </c>
      <c r="E81">
        <v>1.05</v>
      </c>
    </row>
    <row r="82" spans="1:5" x14ac:dyDescent="0.25">
      <c r="A82" t="s">
        <v>114</v>
      </c>
      <c r="B82" t="s">
        <v>345</v>
      </c>
      <c r="C82">
        <v>1.0243902439024399</v>
      </c>
      <c r="D82">
        <v>0.53</v>
      </c>
      <c r="E82">
        <v>1.31</v>
      </c>
    </row>
    <row r="83" spans="1:5" x14ac:dyDescent="0.25">
      <c r="A83" t="s">
        <v>114</v>
      </c>
      <c r="B83" t="s">
        <v>135</v>
      </c>
      <c r="C83">
        <v>1.0243902439024399</v>
      </c>
      <c r="D83">
        <v>0.59</v>
      </c>
      <c r="E83">
        <v>1.58</v>
      </c>
    </row>
    <row r="84" spans="1:5" x14ac:dyDescent="0.25">
      <c r="A84" t="s">
        <v>114</v>
      </c>
      <c r="B84" t="s">
        <v>132</v>
      </c>
      <c r="C84">
        <v>1.0243902439024399</v>
      </c>
      <c r="D84">
        <v>0.79</v>
      </c>
      <c r="E84">
        <v>1.38</v>
      </c>
    </row>
    <row r="85" spans="1:5" x14ac:dyDescent="0.25">
      <c r="A85" t="s">
        <v>114</v>
      </c>
      <c r="B85" t="s">
        <v>104</v>
      </c>
      <c r="C85">
        <v>1.0243902439024399</v>
      </c>
      <c r="D85">
        <v>0.39</v>
      </c>
      <c r="E85">
        <v>0.2</v>
      </c>
    </row>
    <row r="86" spans="1:5" x14ac:dyDescent="0.25">
      <c r="A86" t="s">
        <v>114</v>
      </c>
      <c r="B86" t="s">
        <v>127</v>
      </c>
      <c r="C86">
        <v>1.0243902439024399</v>
      </c>
      <c r="D86">
        <v>0.99</v>
      </c>
      <c r="E86">
        <v>0.79</v>
      </c>
    </row>
    <row r="87" spans="1:5" x14ac:dyDescent="0.25">
      <c r="A87" t="s">
        <v>114</v>
      </c>
      <c r="B87" t="s">
        <v>133</v>
      </c>
      <c r="C87">
        <v>1.0243902439024399</v>
      </c>
      <c r="D87">
        <v>0</v>
      </c>
      <c r="E87">
        <v>0.39</v>
      </c>
    </row>
    <row r="88" spans="1:5" x14ac:dyDescent="0.25">
      <c r="A88" t="s">
        <v>114</v>
      </c>
      <c r="B88" t="s">
        <v>116</v>
      </c>
      <c r="C88">
        <v>1.0243902439024399</v>
      </c>
      <c r="D88">
        <v>0.26</v>
      </c>
      <c r="E88">
        <v>0.79</v>
      </c>
    </row>
    <row r="89" spans="1:5" x14ac:dyDescent="0.25">
      <c r="A89" t="s">
        <v>114</v>
      </c>
      <c r="B89" t="s">
        <v>320</v>
      </c>
      <c r="C89">
        <v>1.0243902439024399</v>
      </c>
      <c r="D89">
        <v>0.79</v>
      </c>
      <c r="E89">
        <v>0.99</v>
      </c>
    </row>
    <row r="90" spans="1:5" x14ac:dyDescent="0.25">
      <c r="A90" t="s">
        <v>114</v>
      </c>
      <c r="B90" t="s">
        <v>123</v>
      </c>
      <c r="C90">
        <v>1.0243902439024399</v>
      </c>
      <c r="D90">
        <v>1.31</v>
      </c>
      <c r="E90">
        <v>0.53</v>
      </c>
    </row>
    <row r="91" spans="1:5" x14ac:dyDescent="0.25">
      <c r="A91" t="s">
        <v>114</v>
      </c>
      <c r="B91" t="s">
        <v>356</v>
      </c>
      <c r="C91">
        <v>1.0243902439024399</v>
      </c>
      <c r="D91">
        <v>0.53</v>
      </c>
      <c r="E91">
        <v>1.31</v>
      </c>
    </row>
    <row r="92" spans="1:5" x14ac:dyDescent="0.25">
      <c r="A92" t="s">
        <v>114</v>
      </c>
      <c r="B92" t="s">
        <v>131</v>
      </c>
      <c r="C92">
        <v>1.0243902439024399</v>
      </c>
      <c r="D92">
        <v>0.79</v>
      </c>
      <c r="E92">
        <v>1.58</v>
      </c>
    </row>
    <row r="93" spans="1:5" x14ac:dyDescent="0.25">
      <c r="A93" t="s">
        <v>114</v>
      </c>
      <c r="B93" t="s">
        <v>126</v>
      </c>
      <c r="C93">
        <v>1.0243902439024399</v>
      </c>
      <c r="D93">
        <v>1.97</v>
      </c>
      <c r="E93">
        <v>0.39</v>
      </c>
    </row>
    <row r="94" spans="1:5" x14ac:dyDescent="0.25">
      <c r="A94" t="s">
        <v>136</v>
      </c>
      <c r="B94" t="s">
        <v>323</v>
      </c>
      <c r="C94">
        <v>1.6612903225806499</v>
      </c>
      <c r="D94">
        <v>0.89</v>
      </c>
      <c r="E94">
        <v>0</v>
      </c>
    </row>
    <row r="95" spans="1:5" x14ac:dyDescent="0.25">
      <c r="A95" t="s">
        <v>136</v>
      </c>
      <c r="B95" t="s">
        <v>359</v>
      </c>
      <c r="C95">
        <v>1.6612903225806499</v>
      </c>
      <c r="D95">
        <v>1.56</v>
      </c>
      <c r="E95">
        <v>0.44</v>
      </c>
    </row>
    <row r="96" spans="1:5" x14ac:dyDescent="0.25">
      <c r="A96" t="s">
        <v>136</v>
      </c>
      <c r="B96" t="s">
        <v>137</v>
      </c>
      <c r="C96">
        <v>1.6612903225806499</v>
      </c>
      <c r="D96">
        <v>1</v>
      </c>
      <c r="E96">
        <v>1.33</v>
      </c>
    </row>
    <row r="97" spans="1:5" x14ac:dyDescent="0.25">
      <c r="A97" t="s">
        <v>136</v>
      </c>
      <c r="B97" t="s">
        <v>125</v>
      </c>
      <c r="C97">
        <v>1.6612903225806499</v>
      </c>
      <c r="D97">
        <v>0.44</v>
      </c>
      <c r="E97">
        <v>0.67</v>
      </c>
    </row>
    <row r="98" spans="1:5" x14ac:dyDescent="0.25">
      <c r="A98" t="s">
        <v>136</v>
      </c>
      <c r="B98" t="s">
        <v>138</v>
      </c>
      <c r="C98">
        <v>1.6612903225806499</v>
      </c>
      <c r="D98">
        <v>1.17</v>
      </c>
      <c r="E98">
        <v>1.17</v>
      </c>
    </row>
    <row r="99" spans="1:5" x14ac:dyDescent="0.25">
      <c r="A99" t="s">
        <v>136</v>
      </c>
      <c r="B99" t="s">
        <v>328</v>
      </c>
      <c r="C99">
        <v>1.6612903225806499</v>
      </c>
      <c r="D99">
        <v>1.56</v>
      </c>
      <c r="E99">
        <v>0.44</v>
      </c>
    </row>
    <row r="100" spans="1:5" x14ac:dyDescent="0.25">
      <c r="A100" t="s">
        <v>136</v>
      </c>
      <c r="B100" t="s">
        <v>309</v>
      </c>
      <c r="C100">
        <v>1.6612903225806499</v>
      </c>
      <c r="D100">
        <v>0.67</v>
      </c>
      <c r="E100">
        <v>0.89</v>
      </c>
    </row>
    <row r="101" spans="1:5" x14ac:dyDescent="0.25">
      <c r="A101" t="s">
        <v>136</v>
      </c>
      <c r="B101" t="s">
        <v>388</v>
      </c>
      <c r="C101">
        <v>1.6612903225806499</v>
      </c>
      <c r="D101">
        <v>1.33</v>
      </c>
      <c r="E101">
        <v>0.44</v>
      </c>
    </row>
    <row r="102" spans="1:5" x14ac:dyDescent="0.25">
      <c r="A102" t="s">
        <v>136</v>
      </c>
      <c r="B102" t="s">
        <v>317</v>
      </c>
      <c r="C102">
        <v>1.6612903225806499</v>
      </c>
      <c r="D102">
        <v>1.33</v>
      </c>
      <c r="E102">
        <v>0.44</v>
      </c>
    </row>
    <row r="103" spans="1:5" x14ac:dyDescent="0.25">
      <c r="A103" t="s">
        <v>136</v>
      </c>
      <c r="B103" t="s">
        <v>307</v>
      </c>
      <c r="C103">
        <v>1.6612903225806499</v>
      </c>
      <c r="D103">
        <v>1.1100000000000001</v>
      </c>
      <c r="E103">
        <v>1.33</v>
      </c>
    </row>
    <row r="104" spans="1:5" x14ac:dyDescent="0.25">
      <c r="A104" t="s">
        <v>136</v>
      </c>
      <c r="B104" t="s">
        <v>386</v>
      </c>
      <c r="C104">
        <v>1.6612903225806499</v>
      </c>
      <c r="D104">
        <v>0.89</v>
      </c>
      <c r="E104">
        <v>1.56</v>
      </c>
    </row>
    <row r="105" spans="1:5" x14ac:dyDescent="0.25">
      <c r="A105" t="s">
        <v>136</v>
      </c>
      <c r="B105" t="s">
        <v>480</v>
      </c>
      <c r="C105">
        <v>1.6612903225806499</v>
      </c>
      <c r="D105">
        <v>1.33</v>
      </c>
      <c r="E105">
        <v>2</v>
      </c>
    </row>
    <row r="106" spans="1:5" x14ac:dyDescent="0.25">
      <c r="A106" t="s">
        <v>136</v>
      </c>
      <c r="B106" t="s">
        <v>387</v>
      </c>
      <c r="C106">
        <v>1.6612903225806499</v>
      </c>
      <c r="D106">
        <v>1.33</v>
      </c>
      <c r="E106">
        <v>1.78</v>
      </c>
    </row>
    <row r="107" spans="1:5" x14ac:dyDescent="0.25">
      <c r="A107" t="s">
        <v>136</v>
      </c>
      <c r="B107" t="s">
        <v>482</v>
      </c>
      <c r="C107">
        <v>1.6612903225806499</v>
      </c>
      <c r="D107">
        <v>0.67</v>
      </c>
      <c r="E107">
        <v>2</v>
      </c>
    </row>
    <row r="108" spans="1:5" x14ac:dyDescent="0.25">
      <c r="A108" t="s">
        <v>136</v>
      </c>
      <c r="B108" t="s">
        <v>381</v>
      </c>
      <c r="C108">
        <v>1.6612903225806499</v>
      </c>
      <c r="D108">
        <v>1.33</v>
      </c>
      <c r="E108">
        <v>1.33</v>
      </c>
    </row>
    <row r="109" spans="1:5" x14ac:dyDescent="0.25">
      <c r="A109" t="s">
        <v>136</v>
      </c>
      <c r="B109" t="s">
        <v>315</v>
      </c>
      <c r="C109">
        <v>1.6612903225806499</v>
      </c>
      <c r="D109">
        <v>1.33</v>
      </c>
      <c r="E109">
        <v>2</v>
      </c>
    </row>
    <row r="110" spans="1:5" x14ac:dyDescent="0.25">
      <c r="A110" t="s">
        <v>136</v>
      </c>
      <c r="B110" t="s">
        <v>344</v>
      </c>
      <c r="C110">
        <v>1.6612903225806499</v>
      </c>
      <c r="D110">
        <v>1.1100000000000001</v>
      </c>
      <c r="E110">
        <v>1.1100000000000001</v>
      </c>
    </row>
    <row r="111" spans="1:5" x14ac:dyDescent="0.25">
      <c r="A111" t="s">
        <v>136</v>
      </c>
      <c r="B111" t="s">
        <v>347</v>
      </c>
      <c r="C111">
        <v>1.6612903225806499</v>
      </c>
      <c r="D111">
        <v>1.67</v>
      </c>
      <c r="E111">
        <v>1.33</v>
      </c>
    </row>
    <row r="112" spans="1:5" x14ac:dyDescent="0.25">
      <c r="A112" t="s">
        <v>136</v>
      </c>
      <c r="B112" t="s">
        <v>377</v>
      </c>
      <c r="C112">
        <v>1.6612903225806499</v>
      </c>
      <c r="D112">
        <v>0.67</v>
      </c>
      <c r="E112">
        <v>0</v>
      </c>
    </row>
    <row r="113" spans="1:5" x14ac:dyDescent="0.25">
      <c r="A113" t="s">
        <v>136</v>
      </c>
      <c r="B113" t="s">
        <v>483</v>
      </c>
      <c r="C113">
        <v>1.6612903225806499</v>
      </c>
      <c r="D113">
        <v>1.67</v>
      </c>
      <c r="E113">
        <v>0.33</v>
      </c>
    </row>
    <row r="114" spans="1:5" x14ac:dyDescent="0.25">
      <c r="A114" t="s">
        <v>136</v>
      </c>
      <c r="B114" t="s">
        <v>481</v>
      </c>
      <c r="C114">
        <v>1.6612903225806499</v>
      </c>
      <c r="D114">
        <v>0.33</v>
      </c>
      <c r="E114">
        <v>1.33</v>
      </c>
    </row>
    <row r="115" spans="1:5" x14ac:dyDescent="0.25">
      <c r="A115" t="s">
        <v>136</v>
      </c>
      <c r="B115" t="s">
        <v>484</v>
      </c>
      <c r="C115">
        <v>1.6612903225806499</v>
      </c>
      <c r="D115">
        <v>1</v>
      </c>
      <c r="E115">
        <v>0.33</v>
      </c>
    </row>
    <row r="116" spans="1:5" x14ac:dyDescent="0.25">
      <c r="A116" t="s">
        <v>136</v>
      </c>
      <c r="B116" t="s">
        <v>373</v>
      </c>
      <c r="C116">
        <v>1.6612903225806499</v>
      </c>
      <c r="D116">
        <v>1.33</v>
      </c>
      <c r="E116">
        <v>0.67</v>
      </c>
    </row>
    <row r="117" spans="1:5" x14ac:dyDescent="0.25">
      <c r="A117" t="s">
        <v>301</v>
      </c>
      <c r="B117" t="s">
        <v>341</v>
      </c>
      <c r="C117">
        <v>1.07894736842105</v>
      </c>
      <c r="D117">
        <v>0.4</v>
      </c>
      <c r="E117">
        <v>1.21</v>
      </c>
    </row>
    <row r="118" spans="1:5" x14ac:dyDescent="0.25">
      <c r="A118" t="s">
        <v>301</v>
      </c>
      <c r="B118" t="s">
        <v>350</v>
      </c>
      <c r="C118">
        <v>1.07894736842105</v>
      </c>
      <c r="D118">
        <v>0.4</v>
      </c>
      <c r="E118">
        <v>0.81</v>
      </c>
    </row>
    <row r="119" spans="1:5" x14ac:dyDescent="0.25">
      <c r="A119" t="s">
        <v>301</v>
      </c>
      <c r="B119" t="s">
        <v>316</v>
      </c>
      <c r="C119">
        <v>1.07894736842105</v>
      </c>
      <c r="D119">
        <v>1.21</v>
      </c>
      <c r="E119">
        <v>0.81</v>
      </c>
    </row>
    <row r="120" spans="1:5" x14ac:dyDescent="0.25">
      <c r="A120" t="s">
        <v>301</v>
      </c>
      <c r="B120" t="s">
        <v>368</v>
      </c>
      <c r="C120">
        <v>1.07894736842105</v>
      </c>
      <c r="D120">
        <v>2.16</v>
      </c>
      <c r="E120">
        <v>1.08</v>
      </c>
    </row>
    <row r="121" spans="1:5" x14ac:dyDescent="0.25">
      <c r="A121" t="s">
        <v>301</v>
      </c>
      <c r="B121" t="s">
        <v>336</v>
      </c>
      <c r="C121">
        <v>1.07894736842105</v>
      </c>
      <c r="D121">
        <v>0</v>
      </c>
      <c r="E121">
        <v>0.4</v>
      </c>
    </row>
    <row r="122" spans="1:5" x14ac:dyDescent="0.25">
      <c r="A122" t="s">
        <v>301</v>
      </c>
      <c r="B122" t="s">
        <v>313</v>
      </c>
      <c r="C122">
        <v>1.07894736842105</v>
      </c>
      <c r="D122">
        <v>1.62</v>
      </c>
      <c r="E122">
        <v>0.81</v>
      </c>
    </row>
    <row r="123" spans="1:5" x14ac:dyDescent="0.25">
      <c r="A123" t="s">
        <v>301</v>
      </c>
      <c r="B123" t="s">
        <v>372</v>
      </c>
      <c r="C123">
        <v>1.07894736842105</v>
      </c>
      <c r="D123">
        <v>1.62</v>
      </c>
      <c r="E123">
        <v>1.62</v>
      </c>
    </row>
    <row r="124" spans="1:5" x14ac:dyDescent="0.25">
      <c r="A124" t="s">
        <v>301</v>
      </c>
      <c r="B124" t="s">
        <v>384</v>
      </c>
      <c r="C124">
        <v>1.07894736842105</v>
      </c>
      <c r="D124">
        <v>0.27</v>
      </c>
      <c r="E124">
        <v>1.35</v>
      </c>
    </row>
    <row r="125" spans="1:5" x14ac:dyDescent="0.25">
      <c r="A125" t="s">
        <v>301</v>
      </c>
      <c r="B125" t="s">
        <v>343</v>
      </c>
      <c r="C125">
        <v>1.07894736842105</v>
      </c>
      <c r="D125">
        <v>0</v>
      </c>
      <c r="E125">
        <v>1.62</v>
      </c>
    </row>
    <row r="126" spans="1:5" x14ac:dyDescent="0.25">
      <c r="A126" t="s">
        <v>301</v>
      </c>
      <c r="B126" t="s">
        <v>312</v>
      </c>
      <c r="C126">
        <v>1.07894736842105</v>
      </c>
      <c r="D126">
        <v>0.4</v>
      </c>
      <c r="E126">
        <v>0</v>
      </c>
    </row>
    <row r="127" spans="1:5" x14ac:dyDescent="0.25">
      <c r="A127" t="s">
        <v>301</v>
      </c>
      <c r="B127" t="s">
        <v>319</v>
      </c>
      <c r="C127">
        <v>1.07894736842105</v>
      </c>
      <c r="D127">
        <v>0.81</v>
      </c>
      <c r="E127">
        <v>0.81</v>
      </c>
    </row>
    <row r="128" spans="1:5" x14ac:dyDescent="0.25">
      <c r="A128" t="s">
        <v>301</v>
      </c>
      <c r="B128" t="s">
        <v>355</v>
      </c>
      <c r="C128">
        <v>1.07894736842105</v>
      </c>
      <c r="D128">
        <v>0.4</v>
      </c>
      <c r="E128">
        <v>0.81</v>
      </c>
    </row>
    <row r="129" spans="1:5" x14ac:dyDescent="0.25">
      <c r="A129" t="s">
        <v>301</v>
      </c>
      <c r="B129" t="s">
        <v>385</v>
      </c>
      <c r="C129">
        <v>1.07894736842105</v>
      </c>
      <c r="D129">
        <v>0.81</v>
      </c>
      <c r="E129">
        <v>0.81</v>
      </c>
    </row>
    <row r="130" spans="1:5" x14ac:dyDescent="0.25">
      <c r="A130" t="s">
        <v>301</v>
      </c>
      <c r="B130" t="s">
        <v>382</v>
      </c>
      <c r="C130">
        <v>1.07894736842105</v>
      </c>
      <c r="D130">
        <v>2.02</v>
      </c>
      <c r="E130">
        <v>0.81</v>
      </c>
    </row>
    <row r="131" spans="1:5" x14ac:dyDescent="0.25">
      <c r="A131" t="s">
        <v>301</v>
      </c>
      <c r="B131" t="s">
        <v>314</v>
      </c>
      <c r="C131">
        <v>1.07894736842105</v>
      </c>
      <c r="D131">
        <v>0.81</v>
      </c>
      <c r="E131">
        <v>0.81</v>
      </c>
    </row>
    <row r="132" spans="1:5" x14ac:dyDescent="0.25">
      <c r="A132" t="s">
        <v>301</v>
      </c>
      <c r="B132" t="s">
        <v>334</v>
      </c>
      <c r="C132">
        <v>1.07894736842105</v>
      </c>
      <c r="D132">
        <v>0.4</v>
      </c>
      <c r="E132">
        <v>0.4</v>
      </c>
    </row>
    <row r="133" spans="1:5" x14ac:dyDescent="0.25">
      <c r="A133" t="s">
        <v>301</v>
      </c>
      <c r="B133" t="s">
        <v>369</v>
      </c>
      <c r="C133">
        <v>1.07894736842105</v>
      </c>
      <c r="D133">
        <v>0.81</v>
      </c>
      <c r="E133">
        <v>0.4</v>
      </c>
    </row>
    <row r="134" spans="1:5" x14ac:dyDescent="0.25">
      <c r="A134" t="s">
        <v>301</v>
      </c>
      <c r="B134" t="s">
        <v>322</v>
      </c>
      <c r="C134">
        <v>1.07894736842105</v>
      </c>
      <c r="D134">
        <v>0.81</v>
      </c>
      <c r="E134">
        <v>2.02</v>
      </c>
    </row>
    <row r="135" spans="1:5" x14ac:dyDescent="0.25">
      <c r="A135" t="s">
        <v>301</v>
      </c>
      <c r="B135" t="s">
        <v>302</v>
      </c>
      <c r="C135">
        <v>1.07894736842105</v>
      </c>
      <c r="D135">
        <v>0</v>
      </c>
      <c r="E135">
        <v>2.4300000000000002</v>
      </c>
    </row>
    <row r="136" spans="1:5" x14ac:dyDescent="0.25">
      <c r="A136" t="s">
        <v>301</v>
      </c>
      <c r="B136" t="s">
        <v>360</v>
      </c>
      <c r="C136">
        <v>1.07894736842105</v>
      </c>
      <c r="D136">
        <v>2.4300000000000002</v>
      </c>
      <c r="E136">
        <v>1.62</v>
      </c>
    </row>
    <row r="137" spans="1:5" x14ac:dyDescent="0.25">
      <c r="A137" t="s">
        <v>303</v>
      </c>
      <c r="B137" t="s">
        <v>333</v>
      </c>
      <c r="C137">
        <v>0.90909090909090895</v>
      </c>
      <c r="D137">
        <v>1.0900000000000001</v>
      </c>
      <c r="E137">
        <v>1.0900000000000001</v>
      </c>
    </row>
    <row r="138" spans="1:5" x14ac:dyDescent="0.25">
      <c r="A138" t="s">
        <v>303</v>
      </c>
      <c r="B138" t="s">
        <v>466</v>
      </c>
      <c r="C138">
        <v>0.90909090909090895</v>
      </c>
      <c r="D138">
        <v>0.82</v>
      </c>
      <c r="E138">
        <v>0.55000000000000004</v>
      </c>
    </row>
    <row r="139" spans="1:5" x14ac:dyDescent="0.25">
      <c r="A139" t="s">
        <v>303</v>
      </c>
      <c r="B139" t="s">
        <v>349</v>
      </c>
      <c r="C139">
        <v>0.90909090909090895</v>
      </c>
      <c r="D139">
        <v>0.55000000000000004</v>
      </c>
      <c r="E139">
        <v>1.0900000000000001</v>
      </c>
    </row>
    <row r="140" spans="1:5" x14ac:dyDescent="0.25">
      <c r="A140" t="s">
        <v>303</v>
      </c>
      <c r="B140" t="s">
        <v>470</v>
      </c>
      <c r="C140">
        <v>0.90909090909090895</v>
      </c>
      <c r="D140">
        <v>0.27</v>
      </c>
      <c r="E140">
        <v>1.37</v>
      </c>
    </row>
    <row r="141" spans="1:5" x14ac:dyDescent="0.25">
      <c r="A141" t="s">
        <v>303</v>
      </c>
      <c r="B141" t="s">
        <v>306</v>
      </c>
      <c r="C141">
        <v>0.90909090909090895</v>
      </c>
      <c r="D141">
        <v>0.82</v>
      </c>
      <c r="E141">
        <v>0.82</v>
      </c>
    </row>
    <row r="142" spans="1:5" x14ac:dyDescent="0.25">
      <c r="A142" t="s">
        <v>303</v>
      </c>
      <c r="B142" t="s">
        <v>473</v>
      </c>
      <c r="C142">
        <v>0.90909090909090895</v>
      </c>
      <c r="D142">
        <v>0.55000000000000004</v>
      </c>
      <c r="E142">
        <v>0.82</v>
      </c>
    </row>
    <row r="143" spans="1:5" x14ac:dyDescent="0.25">
      <c r="A143" t="s">
        <v>303</v>
      </c>
      <c r="B143" t="s">
        <v>353</v>
      </c>
      <c r="C143">
        <v>0.90909090909090895</v>
      </c>
      <c r="D143">
        <v>1.23</v>
      </c>
      <c r="E143">
        <v>1.23</v>
      </c>
    </row>
    <row r="144" spans="1:5" x14ac:dyDescent="0.25">
      <c r="A144" t="s">
        <v>303</v>
      </c>
      <c r="B144" t="s">
        <v>380</v>
      </c>
      <c r="C144">
        <v>0.90909090909090895</v>
      </c>
      <c r="D144">
        <v>1.0900000000000001</v>
      </c>
      <c r="E144">
        <v>0.27</v>
      </c>
    </row>
    <row r="145" spans="1:5" x14ac:dyDescent="0.25">
      <c r="A145" t="s">
        <v>303</v>
      </c>
      <c r="B145" t="s">
        <v>383</v>
      </c>
      <c r="C145">
        <v>0.90909090909090895</v>
      </c>
      <c r="D145">
        <v>0.82</v>
      </c>
      <c r="E145">
        <v>1.0900000000000001</v>
      </c>
    </row>
    <row r="146" spans="1:5" x14ac:dyDescent="0.25">
      <c r="A146" t="s">
        <v>303</v>
      </c>
      <c r="B146" t="s">
        <v>357</v>
      </c>
      <c r="C146">
        <v>0.90909090909090895</v>
      </c>
      <c r="D146">
        <v>0.41</v>
      </c>
      <c r="E146">
        <v>0.82</v>
      </c>
    </row>
    <row r="147" spans="1:5" x14ac:dyDescent="0.25">
      <c r="A147" t="s">
        <v>303</v>
      </c>
      <c r="B147" t="s">
        <v>308</v>
      </c>
      <c r="C147">
        <v>0.90909090909090895</v>
      </c>
      <c r="D147">
        <v>1.0900000000000001</v>
      </c>
      <c r="E147">
        <v>1.0900000000000001</v>
      </c>
    </row>
    <row r="148" spans="1:5" x14ac:dyDescent="0.25">
      <c r="A148" t="s">
        <v>303</v>
      </c>
      <c r="B148" t="s">
        <v>390</v>
      </c>
      <c r="C148">
        <v>0.90909090909090895</v>
      </c>
      <c r="D148">
        <v>0.82</v>
      </c>
      <c r="E148">
        <v>1.0900000000000001</v>
      </c>
    </row>
    <row r="149" spans="1:5" x14ac:dyDescent="0.25">
      <c r="A149" t="s">
        <v>303</v>
      </c>
      <c r="B149" t="s">
        <v>361</v>
      </c>
      <c r="C149">
        <v>0.90909090909090895</v>
      </c>
      <c r="D149">
        <v>1.23</v>
      </c>
      <c r="E149">
        <v>1.23</v>
      </c>
    </row>
    <row r="150" spans="1:5" x14ac:dyDescent="0.25">
      <c r="A150" t="s">
        <v>303</v>
      </c>
      <c r="B150" t="s">
        <v>469</v>
      </c>
      <c r="C150">
        <v>0.90909090909090895</v>
      </c>
      <c r="D150">
        <v>0</v>
      </c>
      <c r="E150">
        <v>0.41</v>
      </c>
    </row>
    <row r="151" spans="1:5" x14ac:dyDescent="0.25">
      <c r="A151" t="s">
        <v>303</v>
      </c>
      <c r="B151" t="s">
        <v>374</v>
      </c>
      <c r="C151">
        <v>0.90909090909090895</v>
      </c>
      <c r="D151">
        <v>0.82</v>
      </c>
      <c r="E151">
        <v>0.41</v>
      </c>
    </row>
    <row r="152" spans="1:5" x14ac:dyDescent="0.25">
      <c r="A152" t="s">
        <v>303</v>
      </c>
      <c r="B152" t="s">
        <v>340</v>
      </c>
      <c r="C152">
        <v>0.90909090909090895</v>
      </c>
      <c r="D152">
        <v>0.82</v>
      </c>
      <c r="E152">
        <v>0</v>
      </c>
    </row>
    <row r="153" spans="1:5" x14ac:dyDescent="0.25">
      <c r="A153" t="s">
        <v>303</v>
      </c>
      <c r="B153" t="s">
        <v>354</v>
      </c>
      <c r="C153">
        <v>0.90909090909090895</v>
      </c>
      <c r="D153">
        <v>0.82</v>
      </c>
      <c r="E153">
        <v>1.64</v>
      </c>
    </row>
    <row r="154" spans="1:5" x14ac:dyDescent="0.25">
      <c r="A154" t="s">
        <v>303</v>
      </c>
      <c r="B154" t="s">
        <v>364</v>
      </c>
      <c r="C154">
        <v>0.90909090909090895</v>
      </c>
      <c r="D154">
        <v>0.41</v>
      </c>
      <c r="E154">
        <v>0.82</v>
      </c>
    </row>
    <row r="155" spans="1:5" x14ac:dyDescent="0.25">
      <c r="A155" t="s">
        <v>303</v>
      </c>
      <c r="B155" t="s">
        <v>348</v>
      </c>
      <c r="C155">
        <v>0.90909090909090895</v>
      </c>
      <c r="D155">
        <v>0.82</v>
      </c>
      <c r="E155">
        <v>1.64</v>
      </c>
    </row>
    <row r="156" spans="1:5" x14ac:dyDescent="0.25">
      <c r="A156" t="s">
        <v>303</v>
      </c>
      <c r="B156" t="s">
        <v>321</v>
      </c>
      <c r="C156">
        <v>0.90909090909090895</v>
      </c>
      <c r="D156">
        <v>0.27</v>
      </c>
      <c r="E156">
        <v>1.0900000000000001</v>
      </c>
    </row>
    <row r="157" spans="1:5" x14ac:dyDescent="0.25">
      <c r="A157" t="s">
        <v>303</v>
      </c>
      <c r="B157" t="s">
        <v>346</v>
      </c>
      <c r="C157">
        <v>0.90909090909090895</v>
      </c>
      <c r="D157">
        <v>1.23</v>
      </c>
      <c r="E157">
        <v>2.0499999999999998</v>
      </c>
    </row>
    <row r="158" spans="1:5" x14ac:dyDescent="0.25">
      <c r="A158" t="s">
        <v>303</v>
      </c>
      <c r="B158" t="s">
        <v>342</v>
      </c>
      <c r="C158">
        <v>0.90909090909090895</v>
      </c>
      <c r="D158">
        <v>0.41</v>
      </c>
      <c r="E158">
        <v>1.64</v>
      </c>
    </row>
    <row r="159" spans="1:5" x14ac:dyDescent="0.25">
      <c r="A159" t="s">
        <v>13</v>
      </c>
      <c r="B159" t="s">
        <v>227</v>
      </c>
      <c r="C159">
        <v>1.3333333333333299</v>
      </c>
      <c r="D159">
        <v>1.36</v>
      </c>
      <c r="E159">
        <v>0.55000000000000004</v>
      </c>
    </row>
    <row r="160" spans="1:5" x14ac:dyDescent="0.25">
      <c r="A160" t="s">
        <v>13</v>
      </c>
      <c r="B160" t="s">
        <v>47</v>
      </c>
      <c r="C160">
        <v>1.3333333333333299</v>
      </c>
      <c r="D160">
        <v>1.64</v>
      </c>
      <c r="E160">
        <v>0.82</v>
      </c>
    </row>
    <row r="161" spans="1:5" x14ac:dyDescent="0.25">
      <c r="A161" t="s">
        <v>13</v>
      </c>
      <c r="B161" t="s">
        <v>228</v>
      </c>
      <c r="C161">
        <v>1.3333333333333299</v>
      </c>
      <c r="D161">
        <v>0.82</v>
      </c>
      <c r="E161">
        <v>0.55000000000000004</v>
      </c>
    </row>
    <row r="162" spans="1:5" x14ac:dyDescent="0.25">
      <c r="A162" t="s">
        <v>13</v>
      </c>
      <c r="B162" t="s">
        <v>17</v>
      </c>
      <c r="C162">
        <v>1.3333333333333299</v>
      </c>
      <c r="D162">
        <v>0.27</v>
      </c>
      <c r="E162">
        <v>2.1800000000000002</v>
      </c>
    </row>
    <row r="163" spans="1:5" x14ac:dyDescent="0.25">
      <c r="A163" t="s">
        <v>13</v>
      </c>
      <c r="B163" t="s">
        <v>15</v>
      </c>
      <c r="C163">
        <v>1.3333333333333299</v>
      </c>
      <c r="D163">
        <v>1.36</v>
      </c>
      <c r="E163">
        <v>0.55000000000000004</v>
      </c>
    </row>
    <row r="164" spans="1:5" x14ac:dyDescent="0.25">
      <c r="A164" t="s">
        <v>13</v>
      </c>
      <c r="B164" t="s">
        <v>55</v>
      </c>
      <c r="C164">
        <v>1.3333333333333299</v>
      </c>
      <c r="D164">
        <v>0.27</v>
      </c>
      <c r="E164">
        <v>0.82</v>
      </c>
    </row>
    <row r="165" spans="1:5" x14ac:dyDescent="0.25">
      <c r="A165" t="s">
        <v>13</v>
      </c>
      <c r="B165" t="s">
        <v>229</v>
      </c>
      <c r="C165">
        <v>1.3333333333333299</v>
      </c>
      <c r="D165">
        <v>0.82</v>
      </c>
      <c r="E165">
        <v>1.64</v>
      </c>
    </row>
    <row r="166" spans="1:5" x14ac:dyDescent="0.25">
      <c r="A166" t="s">
        <v>13</v>
      </c>
      <c r="B166" t="s">
        <v>52</v>
      </c>
      <c r="C166">
        <v>1.3333333333333299</v>
      </c>
      <c r="D166">
        <v>0</v>
      </c>
      <c r="E166">
        <v>0.55000000000000004</v>
      </c>
    </row>
    <row r="167" spans="1:5" x14ac:dyDescent="0.25">
      <c r="A167" t="s">
        <v>13</v>
      </c>
      <c r="B167" t="s">
        <v>46</v>
      </c>
      <c r="C167">
        <v>1.3333333333333299</v>
      </c>
      <c r="D167">
        <v>0.73</v>
      </c>
      <c r="E167">
        <v>1.64</v>
      </c>
    </row>
    <row r="168" spans="1:5" x14ac:dyDescent="0.25">
      <c r="A168" t="s">
        <v>13</v>
      </c>
      <c r="B168" t="s">
        <v>53</v>
      </c>
      <c r="C168">
        <v>1.3333333333333299</v>
      </c>
      <c r="D168">
        <v>0.27</v>
      </c>
      <c r="E168">
        <v>1.36</v>
      </c>
    </row>
    <row r="169" spans="1:5" x14ac:dyDescent="0.25">
      <c r="A169" t="s">
        <v>13</v>
      </c>
      <c r="B169" t="s">
        <v>44</v>
      </c>
      <c r="C169">
        <v>1.3333333333333299</v>
      </c>
      <c r="D169">
        <v>0.55000000000000004</v>
      </c>
      <c r="E169">
        <v>0.55000000000000004</v>
      </c>
    </row>
    <row r="170" spans="1:5" x14ac:dyDescent="0.25">
      <c r="A170" t="s">
        <v>13</v>
      </c>
      <c r="B170" t="s">
        <v>50</v>
      </c>
      <c r="C170">
        <v>1.3333333333333299</v>
      </c>
      <c r="D170">
        <v>0</v>
      </c>
      <c r="E170">
        <v>0</v>
      </c>
    </row>
    <row r="171" spans="1:5" x14ac:dyDescent="0.25">
      <c r="A171" t="s">
        <v>13</v>
      </c>
      <c r="B171" t="s">
        <v>43</v>
      </c>
      <c r="C171">
        <v>1.3333333333333299</v>
      </c>
      <c r="D171">
        <v>1.36</v>
      </c>
      <c r="E171">
        <v>1.36</v>
      </c>
    </row>
    <row r="172" spans="1:5" x14ac:dyDescent="0.25">
      <c r="A172" t="s">
        <v>13</v>
      </c>
      <c r="B172" t="s">
        <v>48</v>
      </c>
      <c r="C172">
        <v>1.3333333333333299</v>
      </c>
      <c r="D172">
        <v>0.55000000000000004</v>
      </c>
      <c r="E172">
        <v>1.0900000000000001</v>
      </c>
    </row>
    <row r="173" spans="1:5" x14ac:dyDescent="0.25">
      <c r="A173" t="s">
        <v>13</v>
      </c>
      <c r="B173" t="s">
        <v>51</v>
      </c>
      <c r="C173">
        <v>1.3333333333333299</v>
      </c>
      <c r="D173">
        <v>1.0900000000000001</v>
      </c>
      <c r="E173">
        <v>0.27</v>
      </c>
    </row>
    <row r="174" spans="1:5" x14ac:dyDescent="0.25">
      <c r="A174" t="s">
        <v>13</v>
      </c>
      <c r="B174" t="s">
        <v>54</v>
      </c>
      <c r="C174">
        <v>1.3333333333333299</v>
      </c>
      <c r="D174">
        <v>0.27</v>
      </c>
      <c r="E174">
        <v>1.64</v>
      </c>
    </row>
    <row r="175" spans="1:5" x14ac:dyDescent="0.25">
      <c r="A175" t="s">
        <v>13</v>
      </c>
      <c r="B175" t="s">
        <v>14</v>
      </c>
      <c r="C175">
        <v>1.3333333333333299</v>
      </c>
      <c r="D175">
        <v>1.0900000000000001</v>
      </c>
      <c r="E175">
        <v>1.0900000000000001</v>
      </c>
    </row>
    <row r="176" spans="1:5" x14ac:dyDescent="0.25">
      <c r="A176" t="s">
        <v>13</v>
      </c>
      <c r="B176" t="s">
        <v>45</v>
      </c>
      <c r="C176">
        <v>1.3333333333333299</v>
      </c>
      <c r="D176">
        <v>0.82</v>
      </c>
      <c r="E176">
        <v>1.0900000000000001</v>
      </c>
    </row>
    <row r="177" spans="1:5" x14ac:dyDescent="0.25">
      <c r="A177" t="s">
        <v>16</v>
      </c>
      <c r="B177" t="s">
        <v>287</v>
      </c>
      <c r="C177">
        <v>1.25925925925926</v>
      </c>
      <c r="D177">
        <v>1.1399999999999999</v>
      </c>
      <c r="E177">
        <v>0.91</v>
      </c>
    </row>
    <row r="178" spans="1:5" x14ac:dyDescent="0.25">
      <c r="A178" t="s">
        <v>16</v>
      </c>
      <c r="B178" t="s">
        <v>235</v>
      </c>
      <c r="C178">
        <v>1.25925925925926</v>
      </c>
      <c r="D178">
        <v>1.1399999999999999</v>
      </c>
      <c r="E178">
        <v>0.46</v>
      </c>
    </row>
    <row r="179" spans="1:5" x14ac:dyDescent="0.25">
      <c r="A179" t="s">
        <v>16</v>
      </c>
      <c r="B179" t="s">
        <v>449</v>
      </c>
      <c r="C179">
        <v>1.25925925925926</v>
      </c>
      <c r="D179">
        <v>0.68</v>
      </c>
      <c r="E179">
        <v>2.0499999999999998</v>
      </c>
    </row>
    <row r="180" spans="1:5" x14ac:dyDescent="0.25">
      <c r="A180" t="s">
        <v>16</v>
      </c>
      <c r="B180" t="s">
        <v>234</v>
      </c>
      <c r="C180">
        <v>1.25925925925926</v>
      </c>
      <c r="D180">
        <v>0.91</v>
      </c>
      <c r="E180">
        <v>0.68</v>
      </c>
    </row>
    <row r="181" spans="1:5" x14ac:dyDescent="0.25">
      <c r="A181" t="s">
        <v>16</v>
      </c>
      <c r="B181" t="s">
        <v>18</v>
      </c>
      <c r="C181">
        <v>1.25925925925926</v>
      </c>
      <c r="D181">
        <v>1.59</v>
      </c>
      <c r="E181">
        <v>0.23</v>
      </c>
    </row>
    <row r="182" spans="1:5" x14ac:dyDescent="0.25">
      <c r="A182" t="s">
        <v>16</v>
      </c>
      <c r="B182" t="s">
        <v>59</v>
      </c>
      <c r="C182">
        <v>1.25925925925926</v>
      </c>
      <c r="D182">
        <v>0.23</v>
      </c>
      <c r="E182">
        <v>1.59</v>
      </c>
    </row>
    <row r="183" spans="1:5" x14ac:dyDescent="0.25">
      <c r="A183" t="s">
        <v>16</v>
      </c>
      <c r="B183" t="s">
        <v>57</v>
      </c>
      <c r="C183">
        <v>1.25925925925926</v>
      </c>
      <c r="D183">
        <v>0.23</v>
      </c>
      <c r="E183">
        <v>0.91</v>
      </c>
    </row>
    <row r="184" spans="1:5" x14ac:dyDescent="0.25">
      <c r="A184" t="s">
        <v>16</v>
      </c>
      <c r="B184" t="s">
        <v>58</v>
      </c>
      <c r="C184">
        <v>1.25925925925926</v>
      </c>
      <c r="D184">
        <v>0.68</v>
      </c>
      <c r="E184">
        <v>0.85</v>
      </c>
    </row>
    <row r="185" spans="1:5" x14ac:dyDescent="0.25">
      <c r="A185" t="s">
        <v>16</v>
      </c>
      <c r="B185" t="s">
        <v>233</v>
      </c>
      <c r="C185">
        <v>1.25925925925926</v>
      </c>
      <c r="D185">
        <v>0.91</v>
      </c>
      <c r="E185">
        <v>1.59</v>
      </c>
    </row>
    <row r="186" spans="1:5" x14ac:dyDescent="0.25">
      <c r="A186" t="s">
        <v>16</v>
      </c>
      <c r="B186" t="s">
        <v>232</v>
      </c>
      <c r="C186">
        <v>1.25925925925926</v>
      </c>
      <c r="D186">
        <v>0.68</v>
      </c>
      <c r="E186">
        <v>1.59</v>
      </c>
    </row>
    <row r="187" spans="1:5" x14ac:dyDescent="0.25">
      <c r="A187" t="s">
        <v>16</v>
      </c>
      <c r="B187" t="s">
        <v>56</v>
      </c>
      <c r="C187">
        <v>1.25925925925926</v>
      </c>
      <c r="D187">
        <v>0.91</v>
      </c>
      <c r="E187">
        <v>0.91</v>
      </c>
    </row>
    <row r="188" spans="1:5" x14ac:dyDescent="0.25">
      <c r="A188" t="s">
        <v>16</v>
      </c>
      <c r="B188" t="s">
        <v>450</v>
      </c>
      <c r="C188">
        <v>1.25925925925926</v>
      </c>
      <c r="D188">
        <v>0.91</v>
      </c>
      <c r="E188">
        <v>0.91</v>
      </c>
    </row>
    <row r="189" spans="1:5" x14ac:dyDescent="0.25">
      <c r="A189" t="s">
        <v>16</v>
      </c>
      <c r="B189" t="s">
        <v>231</v>
      </c>
      <c r="C189">
        <v>1.25925925925926</v>
      </c>
      <c r="D189">
        <v>0.68</v>
      </c>
      <c r="E189">
        <v>0.68</v>
      </c>
    </row>
    <row r="190" spans="1:5" x14ac:dyDescent="0.25">
      <c r="A190" t="s">
        <v>16</v>
      </c>
      <c r="B190" t="s">
        <v>236</v>
      </c>
      <c r="C190">
        <v>1.25925925925926</v>
      </c>
      <c r="D190">
        <v>0.91</v>
      </c>
      <c r="E190">
        <v>1.37</v>
      </c>
    </row>
    <row r="191" spans="1:5" x14ac:dyDescent="0.25">
      <c r="A191" t="s">
        <v>16</v>
      </c>
      <c r="B191" t="s">
        <v>49</v>
      </c>
      <c r="C191">
        <v>1.25925925925926</v>
      </c>
      <c r="D191">
        <v>1.37</v>
      </c>
      <c r="E191">
        <v>0.46</v>
      </c>
    </row>
    <row r="192" spans="1:5" x14ac:dyDescent="0.25">
      <c r="A192" t="s">
        <v>16</v>
      </c>
      <c r="B192" t="s">
        <v>60</v>
      </c>
      <c r="C192">
        <v>1.25925925925926</v>
      </c>
      <c r="D192">
        <v>0.23</v>
      </c>
      <c r="E192">
        <v>0.91</v>
      </c>
    </row>
    <row r="193" spans="1:5" x14ac:dyDescent="0.25">
      <c r="A193" t="s">
        <v>16</v>
      </c>
      <c r="B193" t="s">
        <v>448</v>
      </c>
      <c r="C193">
        <v>1.25925925925926</v>
      </c>
      <c r="D193">
        <v>1.1399999999999999</v>
      </c>
      <c r="E193">
        <v>0.91</v>
      </c>
    </row>
    <row r="194" spans="1:5" x14ac:dyDescent="0.25">
      <c r="A194" t="s">
        <v>16</v>
      </c>
      <c r="B194" t="s">
        <v>230</v>
      </c>
      <c r="C194">
        <v>1.25925925925926</v>
      </c>
      <c r="D194">
        <v>1.1399999999999999</v>
      </c>
      <c r="E194">
        <v>0.91</v>
      </c>
    </row>
    <row r="195" spans="1:5" x14ac:dyDescent="0.25">
      <c r="A195" t="s">
        <v>19</v>
      </c>
      <c r="B195" t="s">
        <v>245</v>
      </c>
      <c r="C195">
        <v>1.4285714285714299</v>
      </c>
      <c r="D195">
        <v>0.32</v>
      </c>
      <c r="E195">
        <v>0.64</v>
      </c>
    </row>
    <row r="196" spans="1:5" x14ac:dyDescent="0.25">
      <c r="A196" t="s">
        <v>19</v>
      </c>
      <c r="B196" t="s">
        <v>243</v>
      </c>
      <c r="C196">
        <v>1.4285714285714299</v>
      </c>
      <c r="D196">
        <v>0.64</v>
      </c>
      <c r="E196">
        <v>1.29</v>
      </c>
    </row>
    <row r="197" spans="1:5" x14ac:dyDescent="0.25">
      <c r="A197" t="s">
        <v>19</v>
      </c>
      <c r="B197" t="s">
        <v>142</v>
      </c>
      <c r="C197">
        <v>1.4285714285714299</v>
      </c>
      <c r="D197">
        <v>1.72</v>
      </c>
      <c r="E197">
        <v>0.64</v>
      </c>
    </row>
    <row r="198" spans="1:5" x14ac:dyDescent="0.25">
      <c r="A198" t="s">
        <v>19</v>
      </c>
      <c r="B198" t="s">
        <v>246</v>
      </c>
      <c r="C198">
        <v>1.4285714285714299</v>
      </c>
      <c r="D198">
        <v>1.29</v>
      </c>
      <c r="E198">
        <v>0.64</v>
      </c>
    </row>
    <row r="199" spans="1:5" x14ac:dyDescent="0.25">
      <c r="A199" t="s">
        <v>19</v>
      </c>
      <c r="B199" t="s">
        <v>154</v>
      </c>
      <c r="C199">
        <v>1.4285714285714299</v>
      </c>
      <c r="D199">
        <v>1.07</v>
      </c>
      <c r="E199">
        <v>1.5</v>
      </c>
    </row>
    <row r="200" spans="1:5" x14ac:dyDescent="0.25">
      <c r="A200" t="s">
        <v>19</v>
      </c>
      <c r="B200" t="s">
        <v>252</v>
      </c>
      <c r="C200">
        <v>1.4285714285714299</v>
      </c>
      <c r="D200">
        <v>0.64</v>
      </c>
      <c r="E200">
        <v>0.21</v>
      </c>
    </row>
    <row r="201" spans="1:5" x14ac:dyDescent="0.25">
      <c r="A201" t="s">
        <v>19</v>
      </c>
      <c r="B201" t="s">
        <v>352</v>
      </c>
      <c r="C201">
        <v>1.4285714285714299</v>
      </c>
      <c r="D201">
        <v>0.86</v>
      </c>
      <c r="E201">
        <v>1.29</v>
      </c>
    </row>
    <row r="202" spans="1:5" x14ac:dyDescent="0.25">
      <c r="A202" t="s">
        <v>19</v>
      </c>
      <c r="B202" t="s">
        <v>141</v>
      </c>
      <c r="C202">
        <v>1.4285714285714299</v>
      </c>
      <c r="D202">
        <v>0.86</v>
      </c>
      <c r="E202">
        <v>0.43</v>
      </c>
    </row>
    <row r="203" spans="1:5" x14ac:dyDescent="0.25">
      <c r="A203" t="s">
        <v>19</v>
      </c>
      <c r="B203" t="s">
        <v>251</v>
      </c>
      <c r="C203">
        <v>1.4285714285714299</v>
      </c>
      <c r="D203">
        <v>1.07</v>
      </c>
      <c r="E203">
        <v>1.29</v>
      </c>
    </row>
    <row r="204" spans="1:5" x14ac:dyDescent="0.25">
      <c r="A204" t="s">
        <v>19</v>
      </c>
      <c r="B204" t="s">
        <v>139</v>
      </c>
      <c r="C204">
        <v>1.4285714285714299</v>
      </c>
      <c r="D204">
        <v>1.61</v>
      </c>
      <c r="E204">
        <v>0.64</v>
      </c>
    </row>
    <row r="205" spans="1:5" x14ac:dyDescent="0.25">
      <c r="A205" t="s">
        <v>19</v>
      </c>
      <c r="B205" t="s">
        <v>21</v>
      </c>
      <c r="C205">
        <v>1.4285714285714299</v>
      </c>
      <c r="D205">
        <v>0.64</v>
      </c>
      <c r="E205">
        <v>0.64</v>
      </c>
    </row>
    <row r="206" spans="1:5" x14ac:dyDescent="0.25">
      <c r="A206" t="s">
        <v>19</v>
      </c>
      <c r="B206" t="s">
        <v>247</v>
      </c>
      <c r="C206">
        <v>1.4285714285714299</v>
      </c>
      <c r="D206">
        <v>1.93</v>
      </c>
      <c r="E206">
        <v>0</v>
      </c>
    </row>
    <row r="207" spans="1:5" x14ac:dyDescent="0.25">
      <c r="A207" t="s">
        <v>19</v>
      </c>
      <c r="B207" t="s">
        <v>249</v>
      </c>
      <c r="C207">
        <v>1.4285714285714299</v>
      </c>
      <c r="D207">
        <v>0.97</v>
      </c>
      <c r="E207">
        <v>2.2599999999999998</v>
      </c>
    </row>
    <row r="208" spans="1:5" x14ac:dyDescent="0.25">
      <c r="A208" t="s">
        <v>19</v>
      </c>
      <c r="B208" t="s">
        <v>253</v>
      </c>
      <c r="C208">
        <v>1.4285714285714299</v>
      </c>
      <c r="D208">
        <v>0.32</v>
      </c>
      <c r="E208">
        <v>0.97</v>
      </c>
    </row>
    <row r="209" spans="1:5" x14ac:dyDescent="0.25">
      <c r="A209" t="s">
        <v>19</v>
      </c>
      <c r="B209" t="s">
        <v>244</v>
      </c>
      <c r="C209">
        <v>1.4285714285714299</v>
      </c>
      <c r="D209">
        <v>0.32</v>
      </c>
      <c r="E209">
        <v>0.97</v>
      </c>
    </row>
    <row r="210" spans="1:5" x14ac:dyDescent="0.25">
      <c r="A210" t="s">
        <v>19</v>
      </c>
      <c r="B210" t="s">
        <v>146</v>
      </c>
      <c r="C210">
        <v>1.4285714285714299</v>
      </c>
      <c r="D210">
        <v>0.64</v>
      </c>
      <c r="E210">
        <v>0.64</v>
      </c>
    </row>
    <row r="211" spans="1:5" x14ac:dyDescent="0.25">
      <c r="A211" t="s">
        <v>19</v>
      </c>
      <c r="B211" t="s">
        <v>254</v>
      </c>
      <c r="C211">
        <v>1.4285714285714299</v>
      </c>
      <c r="D211">
        <v>0.64</v>
      </c>
      <c r="E211">
        <v>1.29</v>
      </c>
    </row>
    <row r="212" spans="1:5" x14ac:dyDescent="0.25">
      <c r="A212" t="s">
        <v>19</v>
      </c>
      <c r="B212" t="s">
        <v>20</v>
      </c>
      <c r="C212">
        <v>1.4285714285714299</v>
      </c>
      <c r="D212">
        <v>1.29</v>
      </c>
      <c r="E212">
        <v>1.61</v>
      </c>
    </row>
    <row r="213" spans="1:5" x14ac:dyDescent="0.25">
      <c r="A213" t="s">
        <v>19</v>
      </c>
      <c r="B213" t="s">
        <v>250</v>
      </c>
      <c r="C213">
        <v>1.4285714285714299</v>
      </c>
      <c r="D213">
        <v>0.64</v>
      </c>
      <c r="E213">
        <v>1.5</v>
      </c>
    </row>
    <row r="214" spans="1:5" x14ac:dyDescent="0.25">
      <c r="A214" t="s">
        <v>19</v>
      </c>
      <c r="B214" t="s">
        <v>248</v>
      </c>
      <c r="C214">
        <v>1.4285714285714299</v>
      </c>
      <c r="D214">
        <v>0.64</v>
      </c>
      <c r="E214">
        <v>1.93</v>
      </c>
    </row>
    <row r="215" spans="1:5" x14ac:dyDescent="0.25">
      <c r="A215" t="s">
        <v>143</v>
      </c>
      <c r="B215" t="s">
        <v>140</v>
      </c>
      <c r="C215">
        <v>1.1000000000000001</v>
      </c>
      <c r="D215">
        <v>1.73</v>
      </c>
      <c r="E215">
        <v>0.74</v>
      </c>
    </row>
    <row r="216" spans="1:5" x14ac:dyDescent="0.25">
      <c r="A216" t="s">
        <v>143</v>
      </c>
      <c r="B216" t="s">
        <v>152</v>
      </c>
      <c r="C216">
        <v>1.1000000000000001</v>
      </c>
      <c r="D216">
        <v>2.2999999999999998</v>
      </c>
      <c r="E216">
        <v>0.99</v>
      </c>
    </row>
    <row r="217" spans="1:5" x14ac:dyDescent="0.25">
      <c r="A217" t="s">
        <v>143</v>
      </c>
      <c r="B217" t="s">
        <v>158</v>
      </c>
      <c r="C217">
        <v>1.1000000000000001</v>
      </c>
      <c r="D217">
        <v>1.48</v>
      </c>
      <c r="E217">
        <v>1.48</v>
      </c>
    </row>
    <row r="218" spans="1:5" x14ac:dyDescent="0.25">
      <c r="A218" t="s">
        <v>143</v>
      </c>
      <c r="B218" t="s">
        <v>452</v>
      </c>
      <c r="C218">
        <v>1.1000000000000001</v>
      </c>
      <c r="D218">
        <v>1.48</v>
      </c>
      <c r="E218">
        <v>1.23</v>
      </c>
    </row>
    <row r="219" spans="1:5" x14ac:dyDescent="0.25">
      <c r="A219" t="s">
        <v>143</v>
      </c>
      <c r="B219" t="s">
        <v>161</v>
      </c>
      <c r="C219">
        <v>1.1000000000000001</v>
      </c>
      <c r="D219">
        <v>1.73</v>
      </c>
      <c r="E219">
        <v>0.49</v>
      </c>
    </row>
    <row r="220" spans="1:5" x14ac:dyDescent="0.25">
      <c r="A220" t="s">
        <v>143</v>
      </c>
      <c r="B220" t="s">
        <v>156</v>
      </c>
      <c r="C220">
        <v>1.1000000000000001</v>
      </c>
      <c r="D220">
        <v>0.74</v>
      </c>
      <c r="E220">
        <v>0.25</v>
      </c>
    </row>
    <row r="221" spans="1:5" x14ac:dyDescent="0.25">
      <c r="A221" t="s">
        <v>143</v>
      </c>
      <c r="B221" t="s">
        <v>157</v>
      </c>
      <c r="C221">
        <v>1.1000000000000001</v>
      </c>
      <c r="D221">
        <v>0.49</v>
      </c>
      <c r="E221">
        <v>0.99</v>
      </c>
    </row>
    <row r="222" spans="1:5" x14ac:dyDescent="0.25">
      <c r="A222" t="s">
        <v>143</v>
      </c>
      <c r="B222" t="s">
        <v>148</v>
      </c>
      <c r="C222">
        <v>1.1000000000000001</v>
      </c>
      <c r="D222">
        <v>0.99</v>
      </c>
      <c r="E222">
        <v>0.99</v>
      </c>
    </row>
    <row r="223" spans="1:5" x14ac:dyDescent="0.25">
      <c r="A223" t="s">
        <v>143</v>
      </c>
      <c r="B223" t="s">
        <v>153</v>
      </c>
      <c r="C223">
        <v>1.1000000000000001</v>
      </c>
      <c r="D223">
        <v>0.74</v>
      </c>
      <c r="E223">
        <v>1.73</v>
      </c>
    </row>
    <row r="224" spans="1:5" x14ac:dyDescent="0.25">
      <c r="A224" t="s">
        <v>143</v>
      </c>
      <c r="B224" t="s">
        <v>147</v>
      </c>
      <c r="C224">
        <v>1.1000000000000001</v>
      </c>
      <c r="D224">
        <v>1.23</v>
      </c>
      <c r="E224">
        <v>0.74</v>
      </c>
    </row>
    <row r="225" spans="1:5" x14ac:dyDescent="0.25">
      <c r="A225" t="s">
        <v>143</v>
      </c>
      <c r="B225" t="s">
        <v>329</v>
      </c>
      <c r="C225">
        <v>1.1000000000000001</v>
      </c>
      <c r="D225">
        <v>0.66</v>
      </c>
      <c r="E225">
        <v>1.97</v>
      </c>
    </row>
    <row r="226" spans="1:5" x14ac:dyDescent="0.25">
      <c r="A226" t="s">
        <v>143</v>
      </c>
      <c r="B226" t="s">
        <v>150</v>
      </c>
      <c r="C226">
        <v>1.1000000000000001</v>
      </c>
      <c r="D226">
        <v>0.99</v>
      </c>
      <c r="E226">
        <v>0.99</v>
      </c>
    </row>
    <row r="227" spans="1:5" x14ac:dyDescent="0.25">
      <c r="A227" t="s">
        <v>143</v>
      </c>
      <c r="B227" t="s">
        <v>160</v>
      </c>
      <c r="C227">
        <v>1.1000000000000001</v>
      </c>
      <c r="D227">
        <v>0.66</v>
      </c>
      <c r="E227">
        <v>0.66</v>
      </c>
    </row>
    <row r="228" spans="1:5" x14ac:dyDescent="0.25">
      <c r="A228" t="s">
        <v>143</v>
      </c>
      <c r="B228" t="s">
        <v>144</v>
      </c>
      <c r="C228">
        <v>1.1000000000000001</v>
      </c>
      <c r="D228">
        <v>2.46</v>
      </c>
      <c r="E228">
        <v>0.74</v>
      </c>
    </row>
    <row r="229" spans="1:5" x14ac:dyDescent="0.25">
      <c r="A229" t="s">
        <v>143</v>
      </c>
      <c r="B229" t="s">
        <v>149</v>
      </c>
      <c r="C229">
        <v>1.1000000000000001</v>
      </c>
      <c r="D229">
        <v>0.33</v>
      </c>
      <c r="E229">
        <v>0.66</v>
      </c>
    </row>
    <row r="230" spans="1:5" x14ac:dyDescent="0.25">
      <c r="A230" t="s">
        <v>143</v>
      </c>
      <c r="B230" t="s">
        <v>155</v>
      </c>
      <c r="C230">
        <v>1.1000000000000001</v>
      </c>
      <c r="D230">
        <v>0.99</v>
      </c>
      <c r="E230">
        <v>1.64</v>
      </c>
    </row>
    <row r="231" spans="1:5" x14ac:dyDescent="0.25">
      <c r="A231" t="s">
        <v>143</v>
      </c>
      <c r="B231" t="s">
        <v>159</v>
      </c>
      <c r="C231">
        <v>1.1000000000000001</v>
      </c>
      <c r="D231">
        <v>0.66</v>
      </c>
      <c r="E231">
        <v>0.66</v>
      </c>
    </row>
    <row r="232" spans="1:5" x14ac:dyDescent="0.25">
      <c r="A232" t="s">
        <v>143</v>
      </c>
      <c r="B232" t="s">
        <v>151</v>
      </c>
      <c r="C232">
        <v>1.1000000000000001</v>
      </c>
      <c r="D232">
        <v>0.66</v>
      </c>
      <c r="E232">
        <v>0</v>
      </c>
    </row>
    <row r="233" spans="1:5" x14ac:dyDescent="0.25">
      <c r="A233" t="s">
        <v>143</v>
      </c>
      <c r="B233" t="s">
        <v>145</v>
      </c>
      <c r="C233">
        <v>1.1000000000000001</v>
      </c>
      <c r="D233">
        <v>0</v>
      </c>
      <c r="E233">
        <v>1.64</v>
      </c>
    </row>
    <row r="234" spans="1:5" x14ac:dyDescent="0.25">
      <c r="A234" t="s">
        <v>143</v>
      </c>
      <c r="B234" t="s">
        <v>451</v>
      </c>
      <c r="C234">
        <v>1.1000000000000001</v>
      </c>
      <c r="D234">
        <v>0.74</v>
      </c>
      <c r="E234">
        <v>1.48</v>
      </c>
    </row>
    <row r="235" spans="1:5" x14ac:dyDescent="0.25">
      <c r="A235" t="s">
        <v>22</v>
      </c>
      <c r="B235" t="s">
        <v>262</v>
      </c>
      <c r="C235">
        <v>1.36666666666667</v>
      </c>
      <c r="D235">
        <v>0.83</v>
      </c>
      <c r="E235">
        <v>1.67</v>
      </c>
    </row>
    <row r="236" spans="1:5" x14ac:dyDescent="0.25">
      <c r="A236" t="s">
        <v>22</v>
      </c>
      <c r="B236" t="s">
        <v>259</v>
      </c>
      <c r="C236">
        <v>1.36666666666667</v>
      </c>
      <c r="D236">
        <v>1.1100000000000001</v>
      </c>
      <c r="E236">
        <v>1.1100000000000001</v>
      </c>
    </row>
    <row r="237" spans="1:5" x14ac:dyDescent="0.25">
      <c r="A237" t="s">
        <v>22</v>
      </c>
      <c r="B237" t="s">
        <v>23</v>
      </c>
      <c r="C237">
        <v>1.36666666666667</v>
      </c>
      <c r="D237">
        <v>0.83</v>
      </c>
      <c r="E237">
        <v>0.83</v>
      </c>
    </row>
    <row r="238" spans="1:5" x14ac:dyDescent="0.25">
      <c r="A238" t="s">
        <v>22</v>
      </c>
      <c r="B238" t="s">
        <v>261</v>
      </c>
      <c r="C238">
        <v>1.36666666666667</v>
      </c>
      <c r="D238">
        <v>1.1100000000000001</v>
      </c>
      <c r="E238">
        <v>0.56000000000000005</v>
      </c>
    </row>
    <row r="239" spans="1:5" x14ac:dyDescent="0.25">
      <c r="A239" t="s">
        <v>22</v>
      </c>
      <c r="B239" t="s">
        <v>267</v>
      </c>
      <c r="C239">
        <v>1.36666666666667</v>
      </c>
      <c r="D239">
        <v>0.56000000000000005</v>
      </c>
      <c r="E239">
        <v>1.94</v>
      </c>
    </row>
    <row r="240" spans="1:5" x14ac:dyDescent="0.25">
      <c r="A240" t="s">
        <v>22</v>
      </c>
      <c r="B240" t="s">
        <v>264</v>
      </c>
      <c r="C240">
        <v>1.36666666666667</v>
      </c>
      <c r="D240">
        <v>0.83</v>
      </c>
      <c r="E240">
        <v>1.1100000000000001</v>
      </c>
    </row>
    <row r="241" spans="1:5" x14ac:dyDescent="0.25">
      <c r="A241" t="s">
        <v>22</v>
      </c>
      <c r="B241" t="s">
        <v>175</v>
      </c>
      <c r="C241">
        <v>1.36666666666667</v>
      </c>
    </row>
    <row r="242" spans="1:5" x14ac:dyDescent="0.25">
      <c r="A242" t="s">
        <v>22</v>
      </c>
      <c r="B242" t="s">
        <v>256</v>
      </c>
      <c r="C242">
        <v>1.36666666666667</v>
      </c>
      <c r="D242">
        <v>0.83</v>
      </c>
      <c r="E242">
        <v>1.1100000000000001</v>
      </c>
    </row>
    <row r="243" spans="1:5" x14ac:dyDescent="0.25">
      <c r="A243" t="s">
        <v>22</v>
      </c>
      <c r="B243" t="s">
        <v>165</v>
      </c>
      <c r="C243">
        <v>1.36666666666667</v>
      </c>
      <c r="D243">
        <v>0.83</v>
      </c>
      <c r="E243">
        <v>2.2200000000000002</v>
      </c>
    </row>
    <row r="244" spans="1:5" x14ac:dyDescent="0.25">
      <c r="A244" t="s">
        <v>22</v>
      </c>
      <c r="B244" t="s">
        <v>291</v>
      </c>
      <c r="C244">
        <v>1.36666666666667</v>
      </c>
      <c r="D244">
        <v>0.56000000000000005</v>
      </c>
      <c r="E244">
        <v>0</v>
      </c>
    </row>
    <row r="245" spans="1:5" x14ac:dyDescent="0.25">
      <c r="A245" t="s">
        <v>22</v>
      </c>
      <c r="B245" t="s">
        <v>263</v>
      </c>
      <c r="C245">
        <v>1.36666666666667</v>
      </c>
      <c r="D245">
        <v>1.39</v>
      </c>
      <c r="E245">
        <v>0.83</v>
      </c>
    </row>
    <row r="246" spans="1:5" x14ac:dyDescent="0.25">
      <c r="A246" t="s">
        <v>22</v>
      </c>
      <c r="B246" t="s">
        <v>162</v>
      </c>
      <c r="C246">
        <v>1.36666666666667</v>
      </c>
      <c r="D246">
        <v>0</v>
      </c>
      <c r="E246">
        <v>0</v>
      </c>
    </row>
    <row r="247" spans="1:5" x14ac:dyDescent="0.25">
      <c r="A247" t="s">
        <v>22</v>
      </c>
      <c r="B247" t="s">
        <v>164</v>
      </c>
      <c r="C247">
        <v>1.36666666666667</v>
      </c>
      <c r="D247">
        <v>0.56000000000000005</v>
      </c>
      <c r="E247">
        <v>1.1100000000000001</v>
      </c>
    </row>
    <row r="248" spans="1:5" x14ac:dyDescent="0.25">
      <c r="A248" t="s">
        <v>22</v>
      </c>
      <c r="B248" t="s">
        <v>266</v>
      </c>
      <c r="C248">
        <v>1.36666666666667</v>
      </c>
      <c r="D248">
        <v>0.56000000000000005</v>
      </c>
      <c r="E248">
        <v>0</v>
      </c>
    </row>
    <row r="249" spans="1:5" x14ac:dyDescent="0.25">
      <c r="A249" t="s">
        <v>22</v>
      </c>
      <c r="B249" t="s">
        <v>255</v>
      </c>
      <c r="C249">
        <v>1.36666666666667</v>
      </c>
      <c r="D249">
        <v>1.1100000000000001</v>
      </c>
      <c r="E249">
        <v>0.56000000000000005</v>
      </c>
    </row>
    <row r="250" spans="1:5" x14ac:dyDescent="0.25">
      <c r="A250" t="s">
        <v>22</v>
      </c>
      <c r="B250" t="s">
        <v>166</v>
      </c>
      <c r="C250">
        <v>1.36666666666667</v>
      </c>
      <c r="D250">
        <v>0</v>
      </c>
      <c r="E250">
        <v>0</v>
      </c>
    </row>
    <row r="251" spans="1:5" x14ac:dyDescent="0.25">
      <c r="A251" t="s">
        <v>22</v>
      </c>
      <c r="B251" t="s">
        <v>290</v>
      </c>
      <c r="C251">
        <v>1.36666666666667</v>
      </c>
      <c r="D251">
        <v>0.56000000000000005</v>
      </c>
      <c r="E251">
        <v>2.2200000000000002</v>
      </c>
    </row>
    <row r="252" spans="1:5" x14ac:dyDescent="0.25">
      <c r="A252" t="s">
        <v>22</v>
      </c>
      <c r="B252" t="s">
        <v>24</v>
      </c>
      <c r="C252">
        <v>1.36666666666667</v>
      </c>
      <c r="D252">
        <v>2.2200000000000002</v>
      </c>
      <c r="E252">
        <v>0</v>
      </c>
    </row>
    <row r="253" spans="1:5" x14ac:dyDescent="0.25">
      <c r="A253" t="s">
        <v>22</v>
      </c>
      <c r="B253" t="s">
        <v>167</v>
      </c>
      <c r="C253">
        <v>1.36666666666667</v>
      </c>
      <c r="D253">
        <v>0.56000000000000005</v>
      </c>
      <c r="E253">
        <v>0</v>
      </c>
    </row>
    <row r="254" spans="1:5" x14ac:dyDescent="0.25">
      <c r="A254" t="s">
        <v>22</v>
      </c>
      <c r="B254" t="s">
        <v>163</v>
      </c>
      <c r="C254">
        <v>1.36666666666667</v>
      </c>
      <c r="D254">
        <v>0</v>
      </c>
      <c r="E254">
        <v>0.56000000000000005</v>
      </c>
    </row>
    <row r="255" spans="1:5" x14ac:dyDescent="0.25">
      <c r="A255" t="s">
        <v>25</v>
      </c>
      <c r="B255" t="s">
        <v>260</v>
      </c>
      <c r="C255">
        <v>1.2</v>
      </c>
      <c r="D255">
        <v>1.96</v>
      </c>
      <c r="E255">
        <v>0.65</v>
      </c>
    </row>
    <row r="256" spans="1:5" x14ac:dyDescent="0.25">
      <c r="A256" t="s">
        <v>25</v>
      </c>
      <c r="B256" t="s">
        <v>476</v>
      </c>
      <c r="C256">
        <v>1.2</v>
      </c>
      <c r="D256">
        <v>0.33</v>
      </c>
      <c r="E256">
        <v>0</v>
      </c>
    </row>
    <row r="257" spans="1:5" x14ac:dyDescent="0.25">
      <c r="A257" t="s">
        <v>25</v>
      </c>
      <c r="B257" t="s">
        <v>26</v>
      </c>
      <c r="C257">
        <v>1.2</v>
      </c>
      <c r="D257">
        <v>0.33</v>
      </c>
      <c r="E257">
        <v>0.98</v>
      </c>
    </row>
    <row r="258" spans="1:5" x14ac:dyDescent="0.25">
      <c r="A258" t="s">
        <v>25</v>
      </c>
      <c r="B258" t="s">
        <v>170</v>
      </c>
      <c r="C258">
        <v>1.2</v>
      </c>
      <c r="D258">
        <v>0.33</v>
      </c>
      <c r="E258">
        <v>0.33</v>
      </c>
    </row>
    <row r="259" spans="1:5" x14ac:dyDescent="0.25">
      <c r="A259" t="s">
        <v>25</v>
      </c>
      <c r="B259" t="s">
        <v>173</v>
      </c>
      <c r="C259">
        <v>1.2</v>
      </c>
      <c r="D259">
        <v>1.63</v>
      </c>
      <c r="E259">
        <v>0.33</v>
      </c>
    </row>
    <row r="260" spans="1:5" x14ac:dyDescent="0.25">
      <c r="A260" t="s">
        <v>25</v>
      </c>
      <c r="B260" t="s">
        <v>171</v>
      </c>
      <c r="C260">
        <v>1.2</v>
      </c>
      <c r="D260">
        <v>0.33</v>
      </c>
      <c r="E260">
        <v>1.96</v>
      </c>
    </row>
    <row r="261" spans="1:5" x14ac:dyDescent="0.25">
      <c r="A261" t="s">
        <v>25</v>
      </c>
      <c r="B261" t="s">
        <v>478</v>
      </c>
      <c r="C261">
        <v>1.2</v>
      </c>
      <c r="D261">
        <v>0.98</v>
      </c>
      <c r="E261">
        <v>1.96</v>
      </c>
    </row>
    <row r="262" spans="1:5" x14ac:dyDescent="0.25">
      <c r="A262" t="s">
        <v>25</v>
      </c>
      <c r="B262" t="s">
        <v>177</v>
      </c>
      <c r="C262">
        <v>1.2</v>
      </c>
      <c r="D262">
        <v>0</v>
      </c>
      <c r="E262">
        <v>0.98</v>
      </c>
    </row>
    <row r="263" spans="1:5" x14ac:dyDescent="0.25">
      <c r="A263" t="s">
        <v>25</v>
      </c>
      <c r="B263" t="s">
        <v>479</v>
      </c>
      <c r="C263">
        <v>1.2</v>
      </c>
      <c r="D263">
        <v>0.98</v>
      </c>
      <c r="E263">
        <v>0.98</v>
      </c>
    </row>
    <row r="264" spans="1:5" x14ac:dyDescent="0.25">
      <c r="A264" t="s">
        <v>25</v>
      </c>
      <c r="B264" t="s">
        <v>292</v>
      </c>
      <c r="C264">
        <v>1.2</v>
      </c>
      <c r="D264">
        <v>0</v>
      </c>
      <c r="E264">
        <v>0.65</v>
      </c>
    </row>
    <row r="265" spans="1:5" x14ac:dyDescent="0.25">
      <c r="A265" t="s">
        <v>25</v>
      </c>
      <c r="B265" t="s">
        <v>27</v>
      </c>
      <c r="C265">
        <v>1.2</v>
      </c>
      <c r="D265">
        <v>1.3</v>
      </c>
      <c r="E265">
        <v>0</v>
      </c>
    </row>
    <row r="266" spans="1:5" x14ac:dyDescent="0.25">
      <c r="A266" t="s">
        <v>25</v>
      </c>
      <c r="B266" t="s">
        <v>169</v>
      </c>
      <c r="C266">
        <v>1.2</v>
      </c>
      <c r="D266">
        <v>1.3</v>
      </c>
      <c r="E266">
        <v>0.65</v>
      </c>
    </row>
    <row r="267" spans="1:5" x14ac:dyDescent="0.25">
      <c r="A267" t="s">
        <v>25</v>
      </c>
      <c r="B267" t="s">
        <v>257</v>
      </c>
      <c r="C267">
        <v>1.2</v>
      </c>
      <c r="D267">
        <v>1.3</v>
      </c>
      <c r="E267">
        <v>2.61</v>
      </c>
    </row>
    <row r="268" spans="1:5" x14ac:dyDescent="0.25">
      <c r="A268" t="s">
        <v>25</v>
      </c>
      <c r="B268" t="s">
        <v>265</v>
      </c>
      <c r="C268">
        <v>1.2</v>
      </c>
      <c r="D268">
        <v>0</v>
      </c>
      <c r="E268">
        <v>0.65</v>
      </c>
    </row>
    <row r="269" spans="1:5" x14ac:dyDescent="0.25">
      <c r="A269" t="s">
        <v>25</v>
      </c>
      <c r="B269" t="s">
        <v>258</v>
      </c>
      <c r="C269">
        <v>1.2</v>
      </c>
      <c r="D269">
        <v>0</v>
      </c>
      <c r="E269">
        <v>0.65</v>
      </c>
    </row>
    <row r="270" spans="1:5" x14ac:dyDescent="0.25">
      <c r="A270" t="s">
        <v>25</v>
      </c>
      <c r="B270" t="s">
        <v>477</v>
      </c>
      <c r="C270">
        <v>1.2</v>
      </c>
      <c r="D270">
        <v>1.3</v>
      </c>
      <c r="E270">
        <v>1.96</v>
      </c>
    </row>
    <row r="271" spans="1:5" x14ac:dyDescent="0.25">
      <c r="A271" t="s">
        <v>25</v>
      </c>
      <c r="B271" t="s">
        <v>174</v>
      </c>
      <c r="C271">
        <v>1.2</v>
      </c>
      <c r="D271">
        <v>0</v>
      </c>
      <c r="E271">
        <v>3.26</v>
      </c>
    </row>
    <row r="272" spans="1:5" x14ac:dyDescent="0.25">
      <c r="A272" t="s">
        <v>25</v>
      </c>
      <c r="B272" t="s">
        <v>172</v>
      </c>
      <c r="C272">
        <v>1.2</v>
      </c>
      <c r="D272">
        <v>2.61</v>
      </c>
      <c r="E272">
        <v>0.65</v>
      </c>
    </row>
    <row r="273" spans="1:5" x14ac:dyDescent="0.25">
      <c r="A273" t="s">
        <v>25</v>
      </c>
      <c r="B273" t="s">
        <v>176</v>
      </c>
      <c r="C273">
        <v>1.2</v>
      </c>
      <c r="D273">
        <v>0.65</v>
      </c>
      <c r="E273">
        <v>0.65</v>
      </c>
    </row>
    <row r="274" spans="1:5" x14ac:dyDescent="0.25">
      <c r="A274" t="s">
        <v>25</v>
      </c>
      <c r="B274" t="s">
        <v>168</v>
      </c>
      <c r="C274">
        <v>1.2</v>
      </c>
      <c r="D274">
        <v>0</v>
      </c>
      <c r="E274">
        <v>1.3</v>
      </c>
    </row>
    <row r="275" spans="1:5" x14ac:dyDescent="0.25">
      <c r="A275" t="s">
        <v>28</v>
      </c>
      <c r="B275" t="s">
        <v>462</v>
      </c>
      <c r="C275">
        <v>1.13333333333333</v>
      </c>
      <c r="D275">
        <v>0.5</v>
      </c>
      <c r="E275">
        <v>2.25</v>
      </c>
    </row>
    <row r="276" spans="1:5" x14ac:dyDescent="0.25">
      <c r="A276" t="s">
        <v>28</v>
      </c>
      <c r="B276" t="s">
        <v>464</v>
      </c>
      <c r="C276">
        <v>1.13333333333333</v>
      </c>
      <c r="D276">
        <v>1.75</v>
      </c>
      <c r="E276">
        <v>0.5</v>
      </c>
    </row>
    <row r="277" spans="1:5" x14ac:dyDescent="0.25">
      <c r="A277" t="s">
        <v>28</v>
      </c>
      <c r="B277" t="s">
        <v>31</v>
      </c>
      <c r="C277">
        <v>1.13333333333333</v>
      </c>
      <c r="D277">
        <v>2.25</v>
      </c>
      <c r="E277">
        <v>0.25</v>
      </c>
    </row>
    <row r="278" spans="1:5" x14ac:dyDescent="0.25">
      <c r="A278" t="s">
        <v>28</v>
      </c>
      <c r="B278" t="s">
        <v>188</v>
      </c>
      <c r="C278">
        <v>1.13333333333333</v>
      </c>
      <c r="D278">
        <v>1.25</v>
      </c>
      <c r="E278">
        <v>0.5</v>
      </c>
    </row>
    <row r="279" spans="1:5" x14ac:dyDescent="0.25">
      <c r="A279" t="s">
        <v>28</v>
      </c>
      <c r="B279" t="s">
        <v>293</v>
      </c>
      <c r="C279">
        <v>1.13333333333333</v>
      </c>
      <c r="D279">
        <v>1.25</v>
      </c>
      <c r="E279">
        <v>0.25</v>
      </c>
    </row>
    <row r="280" spans="1:5" x14ac:dyDescent="0.25">
      <c r="A280" t="s">
        <v>28</v>
      </c>
      <c r="B280" t="s">
        <v>276</v>
      </c>
      <c r="C280">
        <v>1.13333333333333</v>
      </c>
      <c r="D280">
        <v>0</v>
      </c>
      <c r="E280">
        <v>1.87</v>
      </c>
    </row>
    <row r="281" spans="1:5" x14ac:dyDescent="0.25">
      <c r="A281" t="s">
        <v>28</v>
      </c>
      <c r="B281" t="s">
        <v>294</v>
      </c>
      <c r="C281">
        <v>1.13333333333333</v>
      </c>
      <c r="D281">
        <v>0</v>
      </c>
      <c r="E281">
        <v>1</v>
      </c>
    </row>
    <row r="282" spans="1:5" x14ac:dyDescent="0.25">
      <c r="A282" t="s">
        <v>28</v>
      </c>
      <c r="B282" t="s">
        <v>277</v>
      </c>
      <c r="C282">
        <v>1.13333333333333</v>
      </c>
      <c r="D282">
        <v>0.75</v>
      </c>
      <c r="E282">
        <v>1.5</v>
      </c>
    </row>
    <row r="283" spans="1:5" x14ac:dyDescent="0.25">
      <c r="A283" t="s">
        <v>28</v>
      </c>
      <c r="B283" t="s">
        <v>191</v>
      </c>
      <c r="C283">
        <v>1.13333333333333</v>
      </c>
      <c r="D283">
        <v>0.37</v>
      </c>
      <c r="E283">
        <v>1.5</v>
      </c>
    </row>
    <row r="284" spans="1:5" x14ac:dyDescent="0.25">
      <c r="A284" t="s">
        <v>28</v>
      </c>
      <c r="B284" t="s">
        <v>189</v>
      </c>
      <c r="C284">
        <v>1.13333333333333</v>
      </c>
      <c r="D284">
        <v>0</v>
      </c>
      <c r="E284">
        <v>0</v>
      </c>
    </row>
    <row r="285" spans="1:5" x14ac:dyDescent="0.25">
      <c r="A285" t="s">
        <v>28</v>
      </c>
      <c r="B285" t="s">
        <v>190</v>
      </c>
      <c r="C285">
        <v>1.13333333333333</v>
      </c>
      <c r="D285">
        <v>0.75</v>
      </c>
      <c r="E285">
        <v>1.5</v>
      </c>
    </row>
    <row r="286" spans="1:5" x14ac:dyDescent="0.25">
      <c r="A286" t="s">
        <v>28</v>
      </c>
      <c r="B286" t="s">
        <v>463</v>
      </c>
      <c r="C286">
        <v>1.13333333333333</v>
      </c>
      <c r="D286">
        <v>0.5</v>
      </c>
      <c r="E286">
        <v>1.75</v>
      </c>
    </row>
    <row r="287" spans="1:5" x14ac:dyDescent="0.25">
      <c r="A287" t="s">
        <v>28</v>
      </c>
      <c r="B287" t="s">
        <v>29</v>
      </c>
      <c r="C287">
        <v>1.13333333333333</v>
      </c>
      <c r="D287">
        <v>1.1200000000000001</v>
      </c>
      <c r="E287">
        <v>0.75</v>
      </c>
    </row>
    <row r="288" spans="1:5" x14ac:dyDescent="0.25">
      <c r="A288" t="s">
        <v>28</v>
      </c>
      <c r="B288" t="s">
        <v>278</v>
      </c>
      <c r="C288">
        <v>1.13333333333333</v>
      </c>
      <c r="D288">
        <v>0.37</v>
      </c>
      <c r="E288">
        <v>0.37</v>
      </c>
    </row>
    <row r="289" spans="1:5" x14ac:dyDescent="0.25">
      <c r="A289" t="s">
        <v>28</v>
      </c>
      <c r="B289" t="s">
        <v>30</v>
      </c>
      <c r="C289">
        <v>1.13333333333333</v>
      </c>
      <c r="D289">
        <v>1</v>
      </c>
      <c r="E289">
        <v>0.75</v>
      </c>
    </row>
    <row r="290" spans="1:5" x14ac:dyDescent="0.25">
      <c r="A290" t="s">
        <v>28</v>
      </c>
      <c r="B290" t="s">
        <v>275</v>
      </c>
      <c r="C290">
        <v>1.13333333333333</v>
      </c>
      <c r="D290">
        <v>1.1200000000000001</v>
      </c>
      <c r="E290">
        <v>1.1200000000000001</v>
      </c>
    </row>
    <row r="291" spans="1:5" x14ac:dyDescent="0.25">
      <c r="A291" t="s">
        <v>28</v>
      </c>
      <c r="B291" t="s">
        <v>187</v>
      </c>
      <c r="C291">
        <v>1.13333333333333</v>
      </c>
      <c r="D291">
        <v>0.37</v>
      </c>
      <c r="E291">
        <v>1.1200000000000001</v>
      </c>
    </row>
    <row r="292" spans="1:5" x14ac:dyDescent="0.25">
      <c r="A292" t="s">
        <v>28</v>
      </c>
      <c r="B292" t="s">
        <v>279</v>
      </c>
      <c r="C292">
        <v>1.13333333333333</v>
      </c>
      <c r="D292">
        <v>1.1200000000000001</v>
      </c>
      <c r="E292">
        <v>1.1200000000000001</v>
      </c>
    </row>
    <row r="293" spans="1:5" x14ac:dyDescent="0.25">
      <c r="A293" t="s">
        <v>178</v>
      </c>
      <c r="B293" t="s">
        <v>272</v>
      </c>
      <c r="C293">
        <v>1.1470588235294099</v>
      </c>
      <c r="D293">
        <v>0.59</v>
      </c>
      <c r="E293">
        <v>0.28999999999999998</v>
      </c>
    </row>
    <row r="294" spans="1:5" x14ac:dyDescent="0.25">
      <c r="A294" t="s">
        <v>178</v>
      </c>
      <c r="B294" t="s">
        <v>186</v>
      </c>
      <c r="C294">
        <v>1.1470588235294099</v>
      </c>
      <c r="D294">
        <v>0.88</v>
      </c>
      <c r="E294">
        <v>0.59</v>
      </c>
    </row>
    <row r="295" spans="1:5" x14ac:dyDescent="0.25">
      <c r="A295" t="s">
        <v>178</v>
      </c>
      <c r="B295" t="s">
        <v>181</v>
      </c>
      <c r="C295">
        <v>1.1470588235294099</v>
      </c>
      <c r="D295">
        <v>1.47</v>
      </c>
      <c r="E295">
        <v>0</v>
      </c>
    </row>
    <row r="296" spans="1:5" x14ac:dyDescent="0.25">
      <c r="A296" t="s">
        <v>178</v>
      </c>
      <c r="B296" t="s">
        <v>271</v>
      </c>
      <c r="C296">
        <v>1.1470588235294099</v>
      </c>
      <c r="D296">
        <v>0.28999999999999998</v>
      </c>
      <c r="E296">
        <v>1.17</v>
      </c>
    </row>
    <row r="297" spans="1:5" x14ac:dyDescent="0.25">
      <c r="A297" t="s">
        <v>178</v>
      </c>
      <c r="B297" t="s">
        <v>468</v>
      </c>
      <c r="C297">
        <v>1.1470588235294099</v>
      </c>
      <c r="D297">
        <v>0.28999999999999998</v>
      </c>
      <c r="E297">
        <v>1.47</v>
      </c>
    </row>
    <row r="298" spans="1:5" x14ac:dyDescent="0.25">
      <c r="A298" t="s">
        <v>178</v>
      </c>
      <c r="B298" t="s">
        <v>270</v>
      </c>
      <c r="C298">
        <v>1.1470588235294099</v>
      </c>
      <c r="D298">
        <v>1.17</v>
      </c>
      <c r="E298">
        <v>1.76</v>
      </c>
    </row>
    <row r="299" spans="1:5" x14ac:dyDescent="0.25">
      <c r="A299" t="s">
        <v>178</v>
      </c>
      <c r="B299" t="s">
        <v>180</v>
      </c>
      <c r="C299">
        <v>1.1470588235294099</v>
      </c>
      <c r="D299">
        <v>0</v>
      </c>
      <c r="E299">
        <v>1.76</v>
      </c>
    </row>
    <row r="300" spans="1:5" x14ac:dyDescent="0.25">
      <c r="A300" t="s">
        <v>178</v>
      </c>
      <c r="B300" t="s">
        <v>179</v>
      </c>
      <c r="C300">
        <v>1.1470588235294099</v>
      </c>
      <c r="D300">
        <v>0.59</v>
      </c>
      <c r="E300">
        <v>1.17</v>
      </c>
    </row>
    <row r="301" spans="1:5" x14ac:dyDescent="0.25">
      <c r="A301" t="s">
        <v>178</v>
      </c>
      <c r="B301" t="s">
        <v>274</v>
      </c>
      <c r="C301">
        <v>1.1470588235294099</v>
      </c>
      <c r="D301">
        <v>1.47</v>
      </c>
      <c r="E301">
        <v>0.88</v>
      </c>
    </row>
    <row r="302" spans="1:5" x14ac:dyDescent="0.25">
      <c r="A302" t="s">
        <v>178</v>
      </c>
      <c r="B302" t="s">
        <v>184</v>
      </c>
      <c r="C302">
        <v>1.1470588235294099</v>
      </c>
      <c r="D302">
        <v>0</v>
      </c>
      <c r="E302">
        <v>0.88</v>
      </c>
    </row>
    <row r="303" spans="1:5" x14ac:dyDescent="0.25">
      <c r="A303" t="s">
        <v>178</v>
      </c>
      <c r="B303" t="s">
        <v>268</v>
      </c>
      <c r="C303">
        <v>1.1470588235294099</v>
      </c>
      <c r="D303">
        <v>1.17</v>
      </c>
      <c r="E303">
        <v>1.47</v>
      </c>
    </row>
    <row r="304" spans="1:5" x14ac:dyDescent="0.25">
      <c r="A304" t="s">
        <v>178</v>
      </c>
      <c r="B304" t="s">
        <v>472</v>
      </c>
      <c r="C304">
        <v>1.1470588235294099</v>
      </c>
      <c r="D304">
        <v>0.59</v>
      </c>
      <c r="E304">
        <v>2.34</v>
      </c>
    </row>
    <row r="305" spans="1:5" x14ac:dyDescent="0.25">
      <c r="A305" t="s">
        <v>178</v>
      </c>
      <c r="B305" t="s">
        <v>183</v>
      </c>
      <c r="C305">
        <v>1.1470588235294099</v>
      </c>
      <c r="D305">
        <v>0.59</v>
      </c>
      <c r="E305">
        <v>0.59</v>
      </c>
    </row>
    <row r="306" spans="1:5" x14ac:dyDescent="0.25">
      <c r="A306" t="s">
        <v>178</v>
      </c>
      <c r="B306" t="s">
        <v>182</v>
      </c>
      <c r="C306">
        <v>1.1470588235294099</v>
      </c>
      <c r="D306">
        <v>0</v>
      </c>
      <c r="E306">
        <v>0.28999999999999998</v>
      </c>
    </row>
    <row r="307" spans="1:5" x14ac:dyDescent="0.25">
      <c r="A307" t="s">
        <v>178</v>
      </c>
      <c r="B307" t="s">
        <v>273</v>
      </c>
      <c r="C307">
        <v>1.1470588235294099</v>
      </c>
      <c r="D307">
        <v>0.88</v>
      </c>
      <c r="E307">
        <v>0.28999999999999998</v>
      </c>
    </row>
    <row r="308" spans="1:5" x14ac:dyDescent="0.25">
      <c r="A308" t="s">
        <v>178</v>
      </c>
      <c r="B308" t="s">
        <v>465</v>
      </c>
      <c r="C308">
        <v>1.1470588235294099</v>
      </c>
      <c r="D308">
        <v>0.59</v>
      </c>
      <c r="E308">
        <v>2.0499999999999998</v>
      </c>
    </row>
    <row r="309" spans="1:5" x14ac:dyDescent="0.25">
      <c r="A309" t="s">
        <v>178</v>
      </c>
      <c r="B309" t="s">
        <v>269</v>
      </c>
      <c r="C309">
        <v>1.1470588235294099</v>
      </c>
      <c r="D309">
        <v>0.88</v>
      </c>
      <c r="E309">
        <v>0</v>
      </c>
    </row>
    <row r="310" spans="1:5" x14ac:dyDescent="0.25">
      <c r="A310" t="s">
        <v>178</v>
      </c>
      <c r="B310" t="s">
        <v>185</v>
      </c>
      <c r="C310">
        <v>1.1470588235294099</v>
      </c>
      <c r="D310">
        <v>0.59</v>
      </c>
      <c r="E310">
        <v>1.76</v>
      </c>
    </row>
    <row r="311" spans="1:5" x14ac:dyDescent="0.25">
      <c r="A311" t="s">
        <v>10</v>
      </c>
      <c r="B311" t="s">
        <v>39</v>
      </c>
      <c r="C311">
        <v>1.5409836065573801</v>
      </c>
      <c r="D311">
        <v>0.95</v>
      </c>
      <c r="E311">
        <v>0.64</v>
      </c>
    </row>
    <row r="312" spans="1:5" x14ac:dyDescent="0.25">
      <c r="A312" t="s">
        <v>10</v>
      </c>
      <c r="B312" t="s">
        <v>40</v>
      </c>
      <c r="C312">
        <v>1.5409836065573801</v>
      </c>
      <c r="D312">
        <v>1.27</v>
      </c>
      <c r="E312">
        <v>0.42</v>
      </c>
    </row>
    <row r="313" spans="1:5" x14ac:dyDescent="0.25">
      <c r="A313" t="s">
        <v>10</v>
      </c>
      <c r="B313" t="s">
        <v>447</v>
      </c>
      <c r="C313">
        <v>1.5409836065573801</v>
      </c>
      <c r="D313">
        <v>0.42</v>
      </c>
      <c r="E313">
        <v>1.27</v>
      </c>
    </row>
    <row r="314" spans="1:5" x14ac:dyDescent="0.25">
      <c r="A314" t="s">
        <v>10</v>
      </c>
      <c r="B314" t="s">
        <v>41</v>
      </c>
      <c r="C314">
        <v>1.5409836065573801</v>
      </c>
      <c r="D314">
        <v>1.43</v>
      </c>
      <c r="E314">
        <v>0.79</v>
      </c>
    </row>
    <row r="315" spans="1:5" x14ac:dyDescent="0.25">
      <c r="A315" t="s">
        <v>10</v>
      </c>
      <c r="B315" t="s">
        <v>220</v>
      </c>
      <c r="C315">
        <v>1.5409836065573801</v>
      </c>
      <c r="D315">
        <v>1.43</v>
      </c>
      <c r="E315">
        <v>0.95</v>
      </c>
    </row>
    <row r="316" spans="1:5" x14ac:dyDescent="0.25">
      <c r="A316" t="s">
        <v>10</v>
      </c>
      <c r="B316" t="s">
        <v>11</v>
      </c>
      <c r="C316">
        <v>1.5409836065573801</v>
      </c>
      <c r="D316">
        <v>1.91</v>
      </c>
      <c r="E316">
        <v>0.85</v>
      </c>
    </row>
    <row r="317" spans="1:5" x14ac:dyDescent="0.25">
      <c r="A317" t="s">
        <v>10</v>
      </c>
      <c r="B317" t="s">
        <v>453</v>
      </c>
      <c r="C317">
        <v>1.5409836065573801</v>
      </c>
      <c r="D317">
        <v>1.27</v>
      </c>
      <c r="E317">
        <v>0.79</v>
      </c>
    </row>
    <row r="318" spans="1:5" x14ac:dyDescent="0.25">
      <c r="A318" t="s">
        <v>10</v>
      </c>
      <c r="B318" t="s">
        <v>219</v>
      </c>
      <c r="C318">
        <v>1.5409836065573801</v>
      </c>
      <c r="D318">
        <v>0.32</v>
      </c>
      <c r="E318">
        <v>0.95</v>
      </c>
    </row>
    <row r="319" spans="1:5" x14ac:dyDescent="0.25">
      <c r="A319" t="s">
        <v>10</v>
      </c>
      <c r="B319" t="s">
        <v>221</v>
      </c>
      <c r="C319">
        <v>1.5409836065573801</v>
      </c>
      <c r="D319">
        <v>1.1100000000000001</v>
      </c>
      <c r="E319">
        <v>0.79</v>
      </c>
    </row>
    <row r="320" spans="1:5" x14ac:dyDescent="0.25">
      <c r="A320" t="s">
        <v>10</v>
      </c>
      <c r="B320" t="s">
        <v>37</v>
      </c>
      <c r="C320">
        <v>1.5409836065573801</v>
      </c>
      <c r="D320">
        <v>1.1100000000000001</v>
      </c>
      <c r="E320">
        <v>1.43</v>
      </c>
    </row>
    <row r="321" spans="1:5" x14ac:dyDescent="0.25">
      <c r="A321" t="s">
        <v>10</v>
      </c>
      <c r="B321" t="s">
        <v>225</v>
      </c>
      <c r="C321">
        <v>1.5409836065573801</v>
      </c>
      <c r="D321">
        <v>0.48</v>
      </c>
      <c r="E321">
        <v>0.32</v>
      </c>
    </row>
    <row r="322" spans="1:5" x14ac:dyDescent="0.25">
      <c r="A322" t="s">
        <v>10</v>
      </c>
      <c r="B322" t="s">
        <v>226</v>
      </c>
      <c r="C322">
        <v>1.5409836065573801</v>
      </c>
      <c r="D322">
        <v>0.64</v>
      </c>
      <c r="E322">
        <v>1.48</v>
      </c>
    </row>
    <row r="323" spans="1:5" x14ac:dyDescent="0.25">
      <c r="A323" t="s">
        <v>10</v>
      </c>
      <c r="B323" t="s">
        <v>42</v>
      </c>
      <c r="C323">
        <v>1.5409836065573801</v>
      </c>
      <c r="D323">
        <v>0.64</v>
      </c>
      <c r="E323">
        <v>1.91</v>
      </c>
    </row>
    <row r="324" spans="1:5" x14ac:dyDescent="0.25">
      <c r="A324" t="s">
        <v>10</v>
      </c>
      <c r="B324" t="s">
        <v>12</v>
      </c>
      <c r="C324">
        <v>1.5409836065573801</v>
      </c>
      <c r="D324">
        <v>0.64</v>
      </c>
      <c r="E324">
        <v>0.64</v>
      </c>
    </row>
    <row r="325" spans="1:5" x14ac:dyDescent="0.25">
      <c r="A325" t="s">
        <v>10</v>
      </c>
      <c r="B325" t="s">
        <v>224</v>
      </c>
      <c r="C325">
        <v>1.5409836065573801</v>
      </c>
      <c r="D325">
        <v>1.27</v>
      </c>
      <c r="E325">
        <v>1.27</v>
      </c>
    </row>
    <row r="326" spans="1:5" x14ac:dyDescent="0.25">
      <c r="A326" t="s">
        <v>10</v>
      </c>
      <c r="B326" t="s">
        <v>222</v>
      </c>
      <c r="C326">
        <v>1.5409836065573801</v>
      </c>
      <c r="D326">
        <v>0.64</v>
      </c>
      <c r="E326">
        <v>0.79</v>
      </c>
    </row>
    <row r="327" spans="1:5" x14ac:dyDescent="0.25">
      <c r="A327" t="s">
        <v>10</v>
      </c>
      <c r="B327" t="s">
        <v>223</v>
      </c>
      <c r="C327">
        <v>1.5409836065573801</v>
      </c>
      <c r="D327">
        <v>1.27</v>
      </c>
      <c r="E327">
        <v>2.12</v>
      </c>
    </row>
    <row r="328" spans="1:5" x14ac:dyDescent="0.25">
      <c r="A328" t="s">
        <v>10</v>
      </c>
      <c r="B328" t="s">
        <v>38</v>
      </c>
      <c r="C328">
        <v>1.5409836065573801</v>
      </c>
      <c r="D328">
        <v>0.64</v>
      </c>
      <c r="E328">
        <v>0.64</v>
      </c>
    </row>
    <row r="329" spans="1:5" x14ac:dyDescent="0.25">
      <c r="A329" t="s">
        <v>35</v>
      </c>
      <c r="B329" t="s">
        <v>284</v>
      </c>
      <c r="C329">
        <v>1.0249999999999999</v>
      </c>
      <c r="D329">
        <v>0.67</v>
      </c>
      <c r="E329">
        <v>2</v>
      </c>
    </row>
    <row r="330" spans="1:5" x14ac:dyDescent="0.25">
      <c r="A330" t="s">
        <v>35</v>
      </c>
      <c r="B330" t="s">
        <v>215</v>
      </c>
      <c r="C330">
        <v>1.0249999999999999</v>
      </c>
      <c r="D330">
        <v>0.67</v>
      </c>
      <c r="E330">
        <v>1.67</v>
      </c>
    </row>
    <row r="331" spans="1:5" x14ac:dyDescent="0.25">
      <c r="A331" t="s">
        <v>35</v>
      </c>
      <c r="B331" t="s">
        <v>216</v>
      </c>
      <c r="C331">
        <v>1.0249999999999999</v>
      </c>
      <c r="D331">
        <v>0.33</v>
      </c>
      <c r="E331">
        <v>1</v>
      </c>
    </row>
    <row r="332" spans="1:5" x14ac:dyDescent="0.25">
      <c r="A332" t="s">
        <v>35</v>
      </c>
      <c r="B332" t="s">
        <v>296</v>
      </c>
      <c r="C332">
        <v>1.0249999999999999</v>
      </c>
      <c r="D332">
        <v>0.33</v>
      </c>
      <c r="E332">
        <v>1</v>
      </c>
    </row>
    <row r="333" spans="1:5" x14ac:dyDescent="0.25">
      <c r="A333" t="s">
        <v>35</v>
      </c>
      <c r="B333" t="s">
        <v>300</v>
      </c>
      <c r="C333">
        <v>1.0249999999999999</v>
      </c>
      <c r="D333">
        <v>0.33</v>
      </c>
      <c r="E333">
        <v>1.67</v>
      </c>
    </row>
    <row r="334" spans="1:5" x14ac:dyDescent="0.25">
      <c r="A334" t="s">
        <v>35</v>
      </c>
      <c r="B334" t="s">
        <v>295</v>
      </c>
      <c r="C334">
        <v>1.0249999999999999</v>
      </c>
      <c r="D334">
        <v>1</v>
      </c>
      <c r="E334">
        <v>0</v>
      </c>
    </row>
    <row r="335" spans="1:5" x14ac:dyDescent="0.25">
      <c r="A335" t="s">
        <v>35</v>
      </c>
      <c r="B335" t="s">
        <v>212</v>
      </c>
      <c r="C335">
        <v>1.0249999999999999</v>
      </c>
      <c r="D335">
        <v>1</v>
      </c>
      <c r="E335">
        <v>1</v>
      </c>
    </row>
    <row r="336" spans="1:5" x14ac:dyDescent="0.25">
      <c r="A336" t="s">
        <v>35</v>
      </c>
      <c r="B336" t="s">
        <v>211</v>
      </c>
      <c r="C336">
        <v>1.0249999999999999</v>
      </c>
      <c r="D336">
        <v>0.67</v>
      </c>
      <c r="E336">
        <v>0.33</v>
      </c>
    </row>
    <row r="337" spans="1:5" x14ac:dyDescent="0.25">
      <c r="A337" t="s">
        <v>35</v>
      </c>
      <c r="B337" t="s">
        <v>218</v>
      </c>
      <c r="C337">
        <v>1.0249999999999999</v>
      </c>
      <c r="D337">
        <v>2</v>
      </c>
      <c r="E337">
        <v>0.33</v>
      </c>
    </row>
    <row r="338" spans="1:5" x14ac:dyDescent="0.25">
      <c r="A338" t="s">
        <v>35</v>
      </c>
      <c r="B338" t="s">
        <v>286</v>
      </c>
      <c r="C338">
        <v>1.0249999999999999</v>
      </c>
      <c r="D338">
        <v>1.33</v>
      </c>
      <c r="E338">
        <v>0.89</v>
      </c>
    </row>
    <row r="339" spans="1:5" x14ac:dyDescent="0.25">
      <c r="A339" t="s">
        <v>35</v>
      </c>
      <c r="B339" t="s">
        <v>474</v>
      </c>
      <c r="C339">
        <v>1.0249999999999999</v>
      </c>
      <c r="D339">
        <v>0.33</v>
      </c>
      <c r="E339">
        <v>1.67</v>
      </c>
    </row>
    <row r="340" spans="1:5" x14ac:dyDescent="0.25">
      <c r="A340" t="s">
        <v>35</v>
      </c>
      <c r="B340" t="s">
        <v>475</v>
      </c>
      <c r="C340">
        <v>1.0249999999999999</v>
      </c>
      <c r="D340">
        <v>0</v>
      </c>
      <c r="E340">
        <v>1</v>
      </c>
    </row>
    <row r="341" spans="1:5" x14ac:dyDescent="0.25">
      <c r="A341" t="s">
        <v>35</v>
      </c>
      <c r="B341" t="s">
        <v>36</v>
      </c>
      <c r="C341">
        <v>1.0249999999999999</v>
      </c>
      <c r="D341">
        <v>0</v>
      </c>
      <c r="E341">
        <v>0.33</v>
      </c>
    </row>
    <row r="342" spans="1:5" x14ac:dyDescent="0.25">
      <c r="A342" t="s">
        <v>35</v>
      </c>
      <c r="B342" t="s">
        <v>471</v>
      </c>
      <c r="C342">
        <v>1.0249999999999999</v>
      </c>
      <c r="D342">
        <v>1.67</v>
      </c>
      <c r="E342">
        <v>1.33</v>
      </c>
    </row>
    <row r="343" spans="1:5" x14ac:dyDescent="0.25">
      <c r="A343" t="s">
        <v>35</v>
      </c>
      <c r="B343" t="s">
        <v>285</v>
      </c>
      <c r="C343">
        <v>1.0249999999999999</v>
      </c>
      <c r="D343">
        <v>0</v>
      </c>
      <c r="E343">
        <v>0</v>
      </c>
    </row>
    <row r="344" spans="1:5" x14ac:dyDescent="0.25">
      <c r="A344" t="s">
        <v>35</v>
      </c>
      <c r="B344" t="s">
        <v>213</v>
      </c>
      <c r="C344">
        <v>1.0249999999999999</v>
      </c>
      <c r="D344">
        <v>0.67</v>
      </c>
      <c r="E344">
        <v>1.33</v>
      </c>
    </row>
    <row r="345" spans="1:5" x14ac:dyDescent="0.25">
      <c r="A345" t="s">
        <v>35</v>
      </c>
      <c r="B345" t="s">
        <v>217</v>
      </c>
      <c r="C345">
        <v>1.0249999999999999</v>
      </c>
      <c r="D345">
        <v>0</v>
      </c>
      <c r="E345">
        <v>1.33</v>
      </c>
    </row>
    <row r="346" spans="1:5" x14ac:dyDescent="0.25">
      <c r="A346" t="s">
        <v>35</v>
      </c>
      <c r="B346" t="s">
        <v>283</v>
      </c>
      <c r="C346">
        <v>1.0249999999999999</v>
      </c>
      <c r="D346">
        <v>0.33</v>
      </c>
      <c r="E346">
        <v>1</v>
      </c>
    </row>
    <row r="347" spans="1:5" x14ac:dyDescent="0.25">
      <c r="A347" t="s">
        <v>35</v>
      </c>
      <c r="B347" t="s">
        <v>214</v>
      </c>
      <c r="C347">
        <v>1.0249999999999999</v>
      </c>
      <c r="D347">
        <v>0.67</v>
      </c>
      <c r="E347">
        <v>1</v>
      </c>
    </row>
    <row r="348" spans="1:5" x14ac:dyDescent="0.25">
      <c r="A348" t="s">
        <v>35</v>
      </c>
      <c r="B348" t="s">
        <v>282</v>
      </c>
      <c r="C348">
        <v>1.0249999999999999</v>
      </c>
      <c r="D348">
        <v>1</v>
      </c>
      <c r="E348">
        <v>0.67</v>
      </c>
    </row>
    <row r="349" spans="1:5" x14ac:dyDescent="0.25">
      <c r="A349" t="s">
        <v>485</v>
      </c>
      <c r="B349" t="s">
        <v>487</v>
      </c>
      <c r="C349">
        <v>0.28571428571428598</v>
      </c>
    </row>
    <row r="350" spans="1:5" x14ac:dyDescent="0.25">
      <c r="A350" t="s">
        <v>485</v>
      </c>
      <c r="B350" t="s">
        <v>489</v>
      </c>
      <c r="C350">
        <v>0.28571428571428598</v>
      </c>
    </row>
    <row r="351" spans="1:5" x14ac:dyDescent="0.25">
      <c r="A351" t="s">
        <v>485</v>
      </c>
      <c r="B351" t="s">
        <v>491</v>
      </c>
      <c r="C351">
        <v>0.28571428571428598</v>
      </c>
    </row>
    <row r="352" spans="1:5" x14ac:dyDescent="0.25">
      <c r="A352" t="s">
        <v>485</v>
      </c>
      <c r="B352" t="s">
        <v>493</v>
      </c>
      <c r="C352">
        <v>0.28571428571428598</v>
      </c>
    </row>
    <row r="353" spans="1:5" x14ac:dyDescent="0.25">
      <c r="A353" t="s">
        <v>485</v>
      </c>
      <c r="B353" t="s">
        <v>495</v>
      </c>
      <c r="C353">
        <v>0.28571428571428598</v>
      </c>
    </row>
    <row r="354" spans="1:5" x14ac:dyDescent="0.25">
      <c r="A354" t="s">
        <v>485</v>
      </c>
      <c r="B354" t="s">
        <v>497</v>
      </c>
      <c r="C354">
        <v>0.28571428571428598</v>
      </c>
    </row>
    <row r="355" spans="1:5" x14ac:dyDescent="0.25">
      <c r="A355" t="s">
        <v>485</v>
      </c>
      <c r="B355" t="s">
        <v>499</v>
      </c>
      <c r="C355">
        <v>0.28571428571428598</v>
      </c>
    </row>
    <row r="356" spans="1:5" x14ac:dyDescent="0.25">
      <c r="A356" t="s">
        <v>192</v>
      </c>
      <c r="B356" t="s">
        <v>194</v>
      </c>
      <c r="C356">
        <v>0.86666666666666703</v>
      </c>
      <c r="D356">
        <v>0</v>
      </c>
      <c r="E356">
        <v>1.06</v>
      </c>
    </row>
    <row r="357" spans="1:5" x14ac:dyDescent="0.25">
      <c r="A357" t="s">
        <v>192</v>
      </c>
      <c r="B357" t="s">
        <v>202</v>
      </c>
      <c r="C357">
        <v>0.86666666666666703</v>
      </c>
      <c r="D357">
        <v>0.64</v>
      </c>
      <c r="E357">
        <v>2.5499999999999998</v>
      </c>
    </row>
    <row r="358" spans="1:5" x14ac:dyDescent="0.25">
      <c r="A358" t="s">
        <v>192</v>
      </c>
      <c r="B358" t="s">
        <v>201</v>
      </c>
      <c r="C358">
        <v>0.86666666666666703</v>
      </c>
      <c r="D358">
        <v>0</v>
      </c>
      <c r="E358">
        <v>0</v>
      </c>
    </row>
    <row r="359" spans="1:5" x14ac:dyDescent="0.25">
      <c r="A359" t="s">
        <v>192</v>
      </c>
      <c r="B359" t="s">
        <v>193</v>
      </c>
      <c r="C359">
        <v>0.86666666666666703</v>
      </c>
      <c r="D359">
        <v>0.32</v>
      </c>
      <c r="E359">
        <v>0.96</v>
      </c>
    </row>
    <row r="360" spans="1:5" x14ac:dyDescent="0.25">
      <c r="A360" t="s">
        <v>192</v>
      </c>
      <c r="B360" t="s">
        <v>196</v>
      </c>
      <c r="C360">
        <v>0.86666666666666703</v>
      </c>
      <c r="D360">
        <v>0.21</v>
      </c>
      <c r="E360">
        <v>0.43</v>
      </c>
    </row>
    <row r="361" spans="1:5" x14ac:dyDescent="0.25">
      <c r="A361" t="s">
        <v>192</v>
      </c>
      <c r="B361" t="s">
        <v>197</v>
      </c>
      <c r="C361">
        <v>0.86666666666666703</v>
      </c>
      <c r="D361">
        <v>1.06</v>
      </c>
      <c r="E361">
        <v>0.85</v>
      </c>
    </row>
    <row r="362" spans="1:5" x14ac:dyDescent="0.25">
      <c r="A362" t="s">
        <v>192</v>
      </c>
      <c r="B362" t="s">
        <v>281</v>
      </c>
      <c r="C362">
        <v>0.86666666666666703</v>
      </c>
      <c r="D362">
        <v>1.28</v>
      </c>
      <c r="E362">
        <v>0.85</v>
      </c>
    </row>
    <row r="363" spans="1:5" x14ac:dyDescent="0.25">
      <c r="A363" t="s">
        <v>192</v>
      </c>
      <c r="B363" t="s">
        <v>204</v>
      </c>
      <c r="C363">
        <v>0.86666666666666703</v>
      </c>
      <c r="D363">
        <v>1.28</v>
      </c>
      <c r="E363">
        <v>0.32</v>
      </c>
    </row>
    <row r="364" spans="1:5" x14ac:dyDescent="0.25">
      <c r="A364" t="s">
        <v>192</v>
      </c>
      <c r="B364" t="s">
        <v>205</v>
      </c>
      <c r="C364">
        <v>0.86666666666666703</v>
      </c>
      <c r="D364">
        <v>0</v>
      </c>
      <c r="E364">
        <v>2.23</v>
      </c>
    </row>
    <row r="365" spans="1:5" x14ac:dyDescent="0.25">
      <c r="A365" t="s">
        <v>192</v>
      </c>
      <c r="B365" t="s">
        <v>199</v>
      </c>
      <c r="C365">
        <v>0.86666666666666703</v>
      </c>
      <c r="D365">
        <v>0.21</v>
      </c>
      <c r="E365">
        <v>1.49</v>
      </c>
    </row>
    <row r="366" spans="1:5" x14ac:dyDescent="0.25">
      <c r="A366" t="s">
        <v>192</v>
      </c>
      <c r="B366" t="s">
        <v>200</v>
      </c>
      <c r="C366">
        <v>0.86666666666666703</v>
      </c>
      <c r="D366">
        <v>0.64</v>
      </c>
      <c r="E366">
        <v>0.85</v>
      </c>
    </row>
    <row r="367" spans="1:5" x14ac:dyDescent="0.25">
      <c r="A367" t="s">
        <v>192</v>
      </c>
      <c r="B367" t="s">
        <v>280</v>
      </c>
      <c r="C367">
        <v>0.86666666666666703</v>
      </c>
      <c r="D367">
        <v>0.96</v>
      </c>
      <c r="E367">
        <v>0.64</v>
      </c>
    </row>
    <row r="368" spans="1:5" x14ac:dyDescent="0.25">
      <c r="A368" t="s">
        <v>32</v>
      </c>
      <c r="B368" t="s">
        <v>210</v>
      </c>
      <c r="C368">
        <v>1.375</v>
      </c>
      <c r="D368">
        <v>0.69</v>
      </c>
      <c r="E368">
        <v>0</v>
      </c>
    </row>
    <row r="369" spans="1:5" x14ac:dyDescent="0.25">
      <c r="A369" t="s">
        <v>32</v>
      </c>
      <c r="B369" t="s">
        <v>34</v>
      </c>
      <c r="C369">
        <v>1.375</v>
      </c>
      <c r="D369">
        <v>1.03</v>
      </c>
      <c r="E369">
        <v>1.71</v>
      </c>
    </row>
    <row r="370" spans="1:5" x14ac:dyDescent="0.25">
      <c r="A370" t="s">
        <v>32</v>
      </c>
      <c r="B370" t="s">
        <v>207</v>
      </c>
      <c r="C370">
        <v>1.375</v>
      </c>
      <c r="D370">
        <v>1.37</v>
      </c>
      <c r="E370">
        <v>1.1399999999999999</v>
      </c>
    </row>
    <row r="371" spans="1:5" x14ac:dyDescent="0.25">
      <c r="A371" t="s">
        <v>32</v>
      </c>
      <c r="B371" t="s">
        <v>195</v>
      </c>
      <c r="C371">
        <v>1.375</v>
      </c>
      <c r="D371">
        <v>1.37</v>
      </c>
      <c r="E371">
        <v>2.06</v>
      </c>
    </row>
    <row r="372" spans="1:5" x14ac:dyDescent="0.25">
      <c r="A372" t="s">
        <v>32</v>
      </c>
      <c r="B372" t="s">
        <v>206</v>
      </c>
      <c r="C372">
        <v>1.375</v>
      </c>
      <c r="D372">
        <v>0</v>
      </c>
      <c r="E372">
        <v>1.03</v>
      </c>
    </row>
    <row r="373" spans="1:5" x14ac:dyDescent="0.25">
      <c r="A373" t="s">
        <v>32</v>
      </c>
      <c r="B373" t="s">
        <v>208</v>
      </c>
      <c r="C373">
        <v>1.375</v>
      </c>
      <c r="D373">
        <v>1.71</v>
      </c>
      <c r="E373">
        <v>0.69</v>
      </c>
    </row>
    <row r="374" spans="1:5" x14ac:dyDescent="0.25">
      <c r="A374" t="s">
        <v>32</v>
      </c>
      <c r="B374" t="s">
        <v>362</v>
      </c>
      <c r="C374">
        <v>1.375</v>
      </c>
      <c r="D374">
        <v>1.1399999999999999</v>
      </c>
      <c r="E374">
        <v>1.37</v>
      </c>
    </row>
    <row r="375" spans="1:5" x14ac:dyDescent="0.25">
      <c r="A375" t="s">
        <v>32</v>
      </c>
      <c r="B375" t="s">
        <v>33</v>
      </c>
      <c r="C375">
        <v>1.375</v>
      </c>
      <c r="D375">
        <v>0.23</v>
      </c>
      <c r="E375">
        <v>0.91</v>
      </c>
    </row>
    <row r="376" spans="1:5" x14ac:dyDescent="0.25">
      <c r="A376" t="s">
        <v>32</v>
      </c>
      <c r="B376" t="s">
        <v>209</v>
      </c>
      <c r="C376">
        <v>1.375</v>
      </c>
      <c r="D376">
        <v>0.69</v>
      </c>
      <c r="E376">
        <v>0.34</v>
      </c>
    </row>
    <row r="377" spans="1:5" x14ac:dyDescent="0.25">
      <c r="A377" t="s">
        <v>32</v>
      </c>
      <c r="B377" t="s">
        <v>198</v>
      </c>
      <c r="C377">
        <v>1.375</v>
      </c>
      <c r="D377">
        <v>1.03</v>
      </c>
      <c r="E377">
        <v>0</v>
      </c>
    </row>
    <row r="378" spans="1:5" x14ac:dyDescent="0.25">
      <c r="A378" t="s">
        <v>298</v>
      </c>
      <c r="B378" t="s">
        <v>358</v>
      </c>
      <c r="C378">
        <v>1.2</v>
      </c>
      <c r="D378">
        <v>1.1299999999999999</v>
      </c>
      <c r="E378">
        <v>0.19</v>
      </c>
    </row>
    <row r="379" spans="1:5" x14ac:dyDescent="0.25">
      <c r="A379" t="s">
        <v>298</v>
      </c>
      <c r="B379" t="s">
        <v>330</v>
      </c>
      <c r="C379">
        <v>1.2</v>
      </c>
      <c r="D379">
        <v>0.94</v>
      </c>
      <c r="E379">
        <v>0.75</v>
      </c>
    </row>
    <row r="380" spans="1:5" x14ac:dyDescent="0.25">
      <c r="A380" t="s">
        <v>298</v>
      </c>
      <c r="B380" t="s">
        <v>338</v>
      </c>
      <c r="C380">
        <v>1.2</v>
      </c>
      <c r="D380">
        <v>0.56999999999999995</v>
      </c>
      <c r="E380">
        <v>0.75</v>
      </c>
    </row>
    <row r="381" spans="1:5" x14ac:dyDescent="0.25">
      <c r="A381" t="s">
        <v>298</v>
      </c>
      <c r="B381" t="s">
        <v>366</v>
      </c>
      <c r="C381">
        <v>1.2</v>
      </c>
      <c r="D381">
        <v>0.56999999999999995</v>
      </c>
      <c r="E381">
        <v>0.38</v>
      </c>
    </row>
    <row r="382" spans="1:5" x14ac:dyDescent="0.25">
      <c r="A382" t="s">
        <v>298</v>
      </c>
      <c r="B382" t="s">
        <v>203</v>
      </c>
      <c r="C382">
        <v>1.2</v>
      </c>
      <c r="D382">
        <v>0.38</v>
      </c>
      <c r="E382">
        <v>1.1299999999999999</v>
      </c>
    </row>
    <row r="383" spans="1:5" x14ac:dyDescent="0.25">
      <c r="A383" t="s">
        <v>298</v>
      </c>
      <c r="B383" t="s">
        <v>331</v>
      </c>
      <c r="C383">
        <v>1.2</v>
      </c>
      <c r="D383">
        <v>0.56999999999999995</v>
      </c>
      <c r="E383">
        <v>2.4500000000000002</v>
      </c>
    </row>
    <row r="384" spans="1:5" x14ac:dyDescent="0.25">
      <c r="A384" t="s">
        <v>298</v>
      </c>
      <c r="B384" t="s">
        <v>299</v>
      </c>
      <c r="C384">
        <v>1.2</v>
      </c>
      <c r="D384">
        <v>0.94</v>
      </c>
      <c r="E384">
        <v>0.75</v>
      </c>
    </row>
    <row r="385" spans="1:5" x14ac:dyDescent="0.25">
      <c r="A385" t="s">
        <v>298</v>
      </c>
      <c r="B385" t="s">
        <v>363</v>
      </c>
      <c r="C385">
        <v>1.2</v>
      </c>
      <c r="D385">
        <v>0.19</v>
      </c>
      <c r="E385">
        <v>1.1299999999999999</v>
      </c>
    </row>
    <row r="386" spans="1:5" x14ac:dyDescent="0.25">
      <c r="A386" t="s">
        <v>298</v>
      </c>
      <c r="B386" t="s">
        <v>324</v>
      </c>
      <c r="C386">
        <v>1.2</v>
      </c>
      <c r="D386">
        <v>0.75</v>
      </c>
      <c r="E386">
        <v>1.51</v>
      </c>
    </row>
    <row r="387" spans="1:5" x14ac:dyDescent="0.25">
      <c r="A387" t="s">
        <v>298</v>
      </c>
      <c r="B387" t="s">
        <v>325</v>
      </c>
      <c r="C387">
        <v>1.2</v>
      </c>
      <c r="D387">
        <v>0.75</v>
      </c>
      <c r="E387">
        <v>0.94</v>
      </c>
    </row>
    <row r="388" spans="1:5" x14ac:dyDescent="0.25">
      <c r="A388" t="s">
        <v>304</v>
      </c>
      <c r="B388" t="s">
        <v>332</v>
      </c>
      <c r="C388">
        <v>1.2666666666666699</v>
      </c>
      <c r="D388">
        <v>0.2</v>
      </c>
      <c r="E388">
        <v>0.99</v>
      </c>
    </row>
    <row r="389" spans="1:5" x14ac:dyDescent="0.25">
      <c r="A389" t="s">
        <v>304</v>
      </c>
      <c r="B389" t="s">
        <v>339</v>
      </c>
      <c r="C389">
        <v>1.2666666666666699</v>
      </c>
      <c r="D389">
        <v>0.79</v>
      </c>
      <c r="E389">
        <v>0.53</v>
      </c>
    </row>
    <row r="390" spans="1:5" x14ac:dyDescent="0.25">
      <c r="A390" t="s">
        <v>304</v>
      </c>
      <c r="B390" t="s">
        <v>378</v>
      </c>
      <c r="C390">
        <v>1.2666666666666699</v>
      </c>
      <c r="D390">
        <v>1.05</v>
      </c>
      <c r="E390">
        <v>0.79</v>
      </c>
    </row>
    <row r="391" spans="1:5" x14ac:dyDescent="0.25">
      <c r="A391" t="s">
        <v>304</v>
      </c>
      <c r="B391" t="s">
        <v>327</v>
      </c>
      <c r="C391">
        <v>1.2666666666666699</v>
      </c>
      <c r="D391">
        <v>0.53</v>
      </c>
      <c r="E391">
        <v>1.32</v>
      </c>
    </row>
    <row r="392" spans="1:5" x14ac:dyDescent="0.25">
      <c r="A392" t="s">
        <v>304</v>
      </c>
      <c r="B392" t="s">
        <v>376</v>
      </c>
      <c r="C392">
        <v>1.2666666666666699</v>
      </c>
      <c r="D392">
        <v>1.32</v>
      </c>
      <c r="E392">
        <v>0.79</v>
      </c>
    </row>
    <row r="393" spans="1:5" x14ac:dyDescent="0.25">
      <c r="A393" t="s">
        <v>304</v>
      </c>
      <c r="B393" t="s">
        <v>375</v>
      </c>
      <c r="C393">
        <v>1.2666666666666699</v>
      </c>
      <c r="D393">
        <v>1.05</v>
      </c>
      <c r="E393">
        <v>1.05</v>
      </c>
    </row>
    <row r="394" spans="1:5" x14ac:dyDescent="0.25">
      <c r="A394" t="s">
        <v>304</v>
      </c>
      <c r="B394" t="s">
        <v>335</v>
      </c>
      <c r="C394">
        <v>1.2666666666666699</v>
      </c>
      <c r="D394">
        <v>0.53</v>
      </c>
      <c r="E394">
        <v>1.58</v>
      </c>
    </row>
    <row r="395" spans="1:5" x14ac:dyDescent="0.25">
      <c r="A395" t="s">
        <v>304</v>
      </c>
      <c r="B395" t="s">
        <v>459</v>
      </c>
      <c r="C395">
        <v>1.2666666666666699</v>
      </c>
      <c r="D395">
        <v>2.37</v>
      </c>
      <c r="E395">
        <v>1.05</v>
      </c>
    </row>
    <row r="396" spans="1:5" x14ac:dyDescent="0.25">
      <c r="A396" t="s">
        <v>304</v>
      </c>
      <c r="B396" t="s">
        <v>310</v>
      </c>
      <c r="C396">
        <v>1.2666666666666699</v>
      </c>
      <c r="D396">
        <v>1.84</v>
      </c>
      <c r="E396">
        <v>0.26</v>
      </c>
    </row>
    <row r="397" spans="1:5" x14ac:dyDescent="0.25">
      <c r="A397" t="s">
        <v>304</v>
      </c>
      <c r="B397" t="s">
        <v>305</v>
      </c>
      <c r="C397">
        <v>1.2666666666666699</v>
      </c>
      <c r="D397">
        <v>0.39</v>
      </c>
      <c r="E397">
        <v>1.97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51"/>
  <sheetViews>
    <sheetView tabSelected="1" zoomScale="80" zoomScaleNormal="80" workbookViewId="0">
      <pane xSplit="12" ySplit="1" topLeftCell="BD1226" activePane="bottomRight" state="frozen"/>
      <selection pane="topRight" activeCell="M1" sqref="M1"/>
      <selection pane="bottomLeft" activeCell="A2" sqref="A2"/>
      <selection pane="bottomRight" activeCell="BM1135" sqref="BM1135:BN125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392</v>
      </c>
      <c r="E1" t="s">
        <v>3</v>
      </c>
      <c r="F1" t="s">
        <v>4</v>
      </c>
      <c r="G1" t="s">
        <v>5</v>
      </c>
      <c r="H1" t="s">
        <v>6</v>
      </c>
      <c r="I1" t="s">
        <v>391</v>
      </c>
      <c r="J1" t="s">
        <v>7</v>
      </c>
      <c r="K1" s="2" t="s">
        <v>8</v>
      </c>
      <c r="L1" s="2" t="s">
        <v>9</v>
      </c>
      <c r="M1" s="4" t="s">
        <v>393</v>
      </c>
      <c r="N1" s="6" t="s">
        <v>394</v>
      </c>
      <c r="O1" s="4" t="s">
        <v>395</v>
      </c>
      <c r="P1" s="6" t="s">
        <v>396</v>
      </c>
      <c r="Q1" s="6" t="s">
        <v>397</v>
      </c>
      <c r="R1" s="6" t="s">
        <v>398</v>
      </c>
      <c r="S1" s="6" t="s">
        <v>399</v>
      </c>
      <c r="T1" s="6" t="s">
        <v>400</v>
      </c>
      <c r="U1" s="6" t="s">
        <v>401</v>
      </c>
      <c r="V1" s="6" t="s">
        <v>402</v>
      </c>
      <c r="W1" s="6" t="s">
        <v>407</v>
      </c>
      <c r="X1" s="6" t="s">
        <v>403</v>
      </c>
      <c r="Y1" s="6" t="s">
        <v>409</v>
      </c>
      <c r="Z1" s="6" t="s">
        <v>408</v>
      </c>
      <c r="AA1" s="6" t="s">
        <v>404</v>
      </c>
      <c r="AB1" s="6" t="s">
        <v>410</v>
      </c>
      <c r="AC1" s="6" t="s">
        <v>405</v>
      </c>
      <c r="AD1" s="6" t="s">
        <v>411</v>
      </c>
      <c r="AE1" s="6" t="s">
        <v>406</v>
      </c>
      <c r="AF1" s="6" t="s">
        <v>412</v>
      </c>
      <c r="AG1" s="6" t="s">
        <v>413</v>
      </c>
      <c r="AH1" s="6" t="s">
        <v>414</v>
      </c>
      <c r="AI1" s="6" t="s">
        <v>415</v>
      </c>
      <c r="AJ1" s="6" t="s">
        <v>416</v>
      </c>
      <c r="AK1" s="6" t="s">
        <v>417</v>
      </c>
      <c r="AL1" s="7" t="s">
        <v>418</v>
      </c>
      <c r="AM1" s="7" t="s">
        <v>419</v>
      </c>
      <c r="AN1" s="7" t="s">
        <v>420</v>
      </c>
      <c r="AO1" s="7" t="s">
        <v>421</v>
      </c>
      <c r="AP1" s="7" t="s">
        <v>422</v>
      </c>
      <c r="AQ1" s="7" t="s">
        <v>423</v>
      </c>
      <c r="AR1" s="7" t="s">
        <v>424</v>
      </c>
      <c r="AS1" s="7" t="s">
        <v>425</v>
      </c>
      <c r="AT1" s="7" t="s">
        <v>426</v>
      </c>
      <c r="AU1" s="7" t="s">
        <v>427</v>
      </c>
      <c r="AV1" s="7" t="s">
        <v>428</v>
      </c>
      <c r="AW1" s="6" t="s">
        <v>429</v>
      </c>
      <c r="AX1" s="6" t="s">
        <v>431</v>
      </c>
      <c r="AY1" s="6" t="s">
        <v>430</v>
      </c>
      <c r="AZ1" s="6" t="s">
        <v>432</v>
      </c>
      <c r="BA1" s="6" t="s">
        <v>433</v>
      </c>
      <c r="BB1" s="6" t="s">
        <v>434</v>
      </c>
      <c r="BC1" s="6" t="s">
        <v>435</v>
      </c>
      <c r="BD1" s="6" t="s">
        <v>436</v>
      </c>
      <c r="BE1" s="6" t="s">
        <v>437</v>
      </c>
      <c r="BF1" s="6" t="s">
        <v>438</v>
      </c>
      <c r="BG1" s="6" t="s">
        <v>439</v>
      </c>
      <c r="BH1" s="6" t="s">
        <v>440</v>
      </c>
      <c r="BI1" s="6" t="s">
        <v>441</v>
      </c>
      <c r="BJ1" s="9" t="s">
        <v>442</v>
      </c>
      <c r="BK1" s="9" t="s">
        <v>443</v>
      </c>
      <c r="BL1" s="9" t="s">
        <v>444</v>
      </c>
      <c r="BM1" s="9" t="s">
        <v>445</v>
      </c>
      <c r="BN1" s="9" t="s">
        <v>446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222</v>
      </c>
      <c r="C2" t="s">
        <v>39</v>
      </c>
      <c r="D2" t="s">
        <v>454</v>
      </c>
      <c r="E2" s="1">
        <f>VLOOKUP(A2,home!$A$2:$E$405,3,FALSE)</f>
        <v>1.57377049180328</v>
      </c>
      <c r="F2">
        <f>VLOOKUP(B2,home!$B$2:$E$405,3,FALSE)</f>
        <v>0.85</v>
      </c>
      <c r="G2">
        <f>VLOOKUP(C2,away!$B$2:$E$405,4,FALSE)</f>
        <v>0.64</v>
      </c>
      <c r="H2">
        <f>VLOOKUP(A2,away!$A$2:$E$405,3,FALSE)</f>
        <v>1.5409836065573801</v>
      </c>
      <c r="I2">
        <f>VLOOKUP(C2,away!$B$2:$E$405,3,FALSE)</f>
        <v>0.95</v>
      </c>
      <c r="J2">
        <f>VLOOKUP(B2,home!$B$2:$E$405,4,FALSE)</f>
        <v>1.3</v>
      </c>
      <c r="K2" s="3">
        <f>E2*F2*G2</f>
        <v>0.85613114754098429</v>
      </c>
      <c r="L2" s="3">
        <f>H2*I2*J2</f>
        <v>1.9031147540983644</v>
      </c>
      <c r="M2" s="5">
        <f>_xlfn.POISSON.DIST(0,$K2,FALSE) * _xlfn.POISSON.DIST(0,$L2,FALSE)</f>
        <v>6.3339514578813622E-2</v>
      </c>
      <c r="N2" s="5">
        <f>_xlfn.POISSON.DIST(1,K2,FALSE) * _xlfn.POISSON.DIST(0,L2,FALSE)</f>
        <v>5.4226931301048602E-2</v>
      </c>
      <c r="O2" s="5">
        <f>_xlfn.POISSON.DIST(0,K2,FALSE) * _xlfn.POISSON.DIST(1,L2,FALSE)</f>
        <v>0.12054236471236865</v>
      </c>
      <c r="P2" s="5">
        <f>_xlfn.POISSON.DIST(1,K2,FALSE) * _xlfn.POISSON.DIST(1,L2,FALSE)</f>
        <v>0.10320007302850401</v>
      </c>
      <c r="Q2" s="5">
        <f>_xlfn.POISSON.DIST(2,K2,FALSE) * _xlfn.POISSON.DIST(0,L2,FALSE)</f>
        <v>2.3212682461196427E-2</v>
      </c>
      <c r="R2" s="5">
        <f>_xlfn.POISSON.DIST(0,K2,FALSE) * _xlfn.POISSON.DIST(2,L2,FALSE)</f>
        <v>0.11470297638900742</v>
      </c>
      <c r="S2" s="5">
        <f>_xlfn.POISSON.DIST(2,K2,FALSE) * _xlfn.POISSON.DIST(2,L2,FALSE)</f>
        <v>4.2036377859497195E-2</v>
      </c>
      <c r="T2" s="5">
        <f>_xlfn.POISSON.DIST(2,K2,FALSE) * _xlfn.POISSON.DIST(1,L2,FALSE)</f>
        <v>4.4176398474103255E-2</v>
      </c>
      <c r="U2" s="5">
        <f>_xlfn.POISSON.DIST(1,K2,FALSE) * _xlfn.POISSON.DIST(2,L2,FALSE)</f>
        <v>9.8200790802287344E-2</v>
      </c>
      <c r="V2" s="5">
        <f>_xlfn.POISSON.DIST(3,K2,FALSE) * _xlfn.POISSON.DIST(3,L2,FALSE)</f>
        <v>7.610059487967666E-3</v>
      </c>
      <c r="W2" s="5">
        <f>_xlfn.POISSON.DIST(3,K2,FALSE) * _xlfn.POISSON.DIST(0,L2,FALSE)</f>
        <v>6.6243668243361944E-3</v>
      </c>
      <c r="X2" s="5">
        <f>_xlfn.POISSON.DIST(3,K2,FALSE) * _xlfn.POISSON.DIST(1,L2,FALSE)</f>
        <v>1.2606930239953939E-2</v>
      </c>
      <c r="Y2" s="5">
        <f>_xlfn.POISSON.DIST(3,K2,FALSE) * _xlfn.POISSON.DIST(2,L2,FALSE)</f>
        <v>1.1996217471772591E-2</v>
      </c>
      <c r="Z2" s="5">
        <f>_xlfn.POISSON.DIST(0,K2,FALSE) * _xlfn.POISSON.DIST(3,L2,FALSE)</f>
        <v>7.2764308901638791E-2</v>
      </c>
      <c r="AA2" s="5">
        <f>_xlfn.POISSON.DIST(1,K2,FALSE) * _xlfn.POISSON.DIST(3,L2,FALSE)</f>
        <v>6.2295791279986676E-2</v>
      </c>
      <c r="AB2" s="5">
        <f>_xlfn.POISSON.DIST(2,K2,FALSE) * _xlfn.POISSON.DIST(3,L2,FALSE)</f>
        <v>2.6666683637754315E-2</v>
      </c>
      <c r="AC2" s="5">
        <f>_xlfn.POISSON.DIST(4,K2,FALSE) * _xlfn.POISSON.DIST(4,L2,FALSE)</f>
        <v>7.7494939388536989E-4</v>
      </c>
      <c r="AD2" s="5">
        <f>_xlfn.POISSON.DIST(4,K2,FALSE) * _xlfn.POISSON.DIST(0,L2,FALSE)</f>
        <v>1.4178316927628426E-3</v>
      </c>
      <c r="AE2" s="5">
        <f>_xlfn.POISSON.DIST(4,K2,FALSE) * _xlfn.POISSON.DIST(1,L2,FALSE)</f>
        <v>2.6982964133252249E-3</v>
      </c>
      <c r="AF2" s="5">
        <f>_xlfn.POISSON.DIST(4,K2,FALSE) * _xlfn.POISSON.DIST(2,L2,FALSE)</f>
        <v>2.5675838575649678E-3</v>
      </c>
      <c r="AG2" s="5">
        <f>_xlfn.POISSON.DIST(4,K2,FALSE) * _xlfn.POISSON.DIST(3,L2,FALSE)</f>
        <v>1.6288022405722279E-3</v>
      </c>
      <c r="AH2" s="5">
        <f>_xlfn.POISSON.DIST(0,K2,FALSE) * _xlfn.POISSON.DIST(4,L2,FALSE)</f>
        <v>3.4619707460619924E-2</v>
      </c>
      <c r="AI2" s="5">
        <f>_xlfn.POISSON.DIST(1,K2,FALSE) * _xlfn.POISSON.DIST(4,L2,FALSE)</f>
        <v>2.9639009875793709E-2</v>
      </c>
      <c r="AJ2" s="5">
        <f>_xlfn.POISSON.DIST(2,K2,FALSE) * _xlfn.POISSON.DIST(4,L2,FALSE)</f>
        <v>1.2687439768470915E-2</v>
      </c>
      <c r="AK2" s="5">
        <f>_xlfn.POISSON.DIST(3,K2,FALSE) * _xlfn.POISSON.DIST(4,L2,FALSE)</f>
        <v>3.6207041227793763E-3</v>
      </c>
      <c r="AL2" s="5">
        <f>_xlfn.POISSON.DIST(5,K2,FALSE) * _xlfn.POISSON.DIST(5,L2,FALSE)</f>
        <v>5.0505492234457904E-5</v>
      </c>
      <c r="AM2" s="5">
        <f>_xlfn.POISSON.DIST(5,K2,FALSE) * _xlfn.POISSON.DIST(0,L2,FALSE)</f>
        <v>2.4276997482900584E-4</v>
      </c>
      <c r="AN2" s="5">
        <f>_xlfn.POISSON.DIST(5,K2,FALSE) * _xlfn.POISSON.DIST(1,L2,FALSE)</f>
        <v>4.6201912094916955E-4</v>
      </c>
      <c r="AO2" s="5">
        <f>_xlfn.POISSON.DIST(5,K2,FALSE) * _xlfn.POISSON.DIST(2,L2,FALSE)</f>
        <v>4.3963770287696073E-4</v>
      </c>
      <c r="AP2" s="5">
        <f>_xlfn.POISSON.DIST(5,K2,FALSE) * _xlfn.POISSON.DIST(3,L2,FALSE)</f>
        <v>2.7889366626768566E-4</v>
      </c>
      <c r="AQ2" s="5">
        <f>_xlfn.POISSON.DIST(5,K2,FALSE) * _xlfn.POISSON.DIST(4,L2,FALSE)</f>
        <v>1.3269166277465443E-4</v>
      </c>
      <c r="AR2" s="5">
        <f>_xlfn.POISSON.DIST(0,K2,FALSE) * _xlfn.POISSON.DIST(5,L2,FALSE)</f>
        <v>1.3177055210174997E-2</v>
      </c>
      <c r="AS2" s="5">
        <f>_xlfn.POISSON.DIST(1,K2,FALSE) * _xlfn.POISSON.DIST(5,L2,FALSE)</f>
        <v>1.1281287398298026E-2</v>
      </c>
      <c r="AT2" s="5">
        <f>_xlfn.POISSON.DIST(2,K2,FALSE) * _xlfn.POISSON.DIST(5,L2,FALSE)</f>
        <v>4.8291307630222661E-3</v>
      </c>
      <c r="AU2" s="5">
        <f>_xlfn.POISSON.DIST(3,K2,FALSE) * _xlfn.POISSON.DIST(5,L2,FALSE)</f>
        <v>1.3781230872572411E-3</v>
      </c>
      <c r="AV2" s="5">
        <f>_xlfn.POISSON.DIST(4,K2,FALSE) * _xlfn.POISSON.DIST(5,L2,FALSE)</f>
        <v>2.9496352503656639E-4</v>
      </c>
      <c r="AW2" s="5">
        <f>_xlfn.POISSON.DIST(6,K2,FALSE) * _xlfn.POISSON.DIST(6,L2,FALSE)</f>
        <v>2.2858165947240281E-6</v>
      </c>
      <c r="AX2" s="5">
        <f>_xlfn.POISSON.DIST(6,K2,FALSE) * _xlfn.POISSON.DIST(0,L2,FALSE)</f>
        <v>3.4640489523142088E-5</v>
      </c>
      <c r="AY2" s="5">
        <f>_xlfn.POISSON.DIST(6,K2,FALSE) * _xlfn.POISSON.DIST(1,L2,FALSE)</f>
        <v>6.5924826700681531E-5</v>
      </c>
      <c r="AZ2" s="5">
        <f>_xlfn.POISSON.DIST(6,K2,FALSE) * _xlfn.POISSON.DIST(2,L2,FALSE)</f>
        <v>6.2731255177722424E-5</v>
      </c>
      <c r="BA2" s="5">
        <f>_xlfn.POISSON.DIST(6,K2,FALSE) * _xlfn.POISSON.DIST(3,L2,FALSE)</f>
        <v>3.9794925757277652E-5</v>
      </c>
      <c r="BB2" s="5">
        <f>_xlfn.POISSON.DIST(6,K2,FALSE) * _xlfn.POISSON.DIST(4,L2,FALSE)</f>
        <v>1.8933577586731027E-5</v>
      </c>
      <c r="BC2" s="5">
        <f>_xlfn.POISSON.DIST(6,K2,FALSE) * _xlfn.POISSON.DIST(5,L2,FALSE)</f>
        <v>7.2065541706347819E-6</v>
      </c>
      <c r="BD2" s="5">
        <f>_xlfn.POISSON.DIST(0,K2,FALSE) * _xlfn.POISSON.DIST(6,L2,FALSE)</f>
        <v>4.1795746976754644E-3</v>
      </c>
      <c r="BE2" s="5">
        <f>_xlfn.POISSON.DIST(1,K2,FALSE) * _xlfn.POISSON.DIST(6,L2,FALSE)</f>
        <v>3.5782640821541574E-3</v>
      </c>
      <c r="BF2" s="5">
        <f>_xlfn.POISSON.DIST(2,K2,FALSE) * _xlfn.POISSON.DIST(6,L2,FALSE)</f>
        <v>1.5317316674296627E-3</v>
      </c>
      <c r="BG2" s="5">
        <f>_xlfn.POISSON.DIST(3,K2,FALSE) * _xlfn.POISSON.DIST(6,L2,FALSE)</f>
        <v>4.3712106338714097E-4</v>
      </c>
      <c r="BH2" s="5">
        <f>_xlfn.POISSON.DIST(4,K2,FALSE) * _xlfn.POISSON.DIST(6,L2,FALSE)</f>
        <v>9.355823940299206E-5</v>
      </c>
      <c r="BI2" s="5">
        <f>_xlfn.POISSON.DIST(5,K2,FALSE) * _xlfn.POISSON.DIST(6,L2,FALSE)</f>
        <v>1.601962457239955E-5</v>
      </c>
      <c r="BJ2" s="8">
        <f>SUM(N2,Q2,T2,W2,X2,Y2,AD2,AE2,AF2,AG2,AM2,AN2,AO2,AP2,AQ2,AX2,AY2,AZ2,BA2,BB2,BC2)</f>
        <v>0.16294128473325001</v>
      </c>
      <c r="BK2" s="8">
        <f>SUM(M2,P2,S2,V2,AC2,AL2,AY2)</f>
        <v>0.217077404667603</v>
      </c>
      <c r="BL2" s="8">
        <f>SUM(O2,R2,U2,AA2,AB2,AH2,AI2,AJ2,AK2,AR2,AS2,AT2,AU2,AV2,BD2,BE2,BF2,BG2,BH2,BI2)</f>
        <v>0.54377229740747934</v>
      </c>
      <c r="BM2" s="8">
        <f>SUM(S2:BI2)</f>
        <v>0.51726711422892635</v>
      </c>
      <c r="BN2" s="8">
        <f>SUM(M2:R2)</f>
        <v>0.47922454247093871</v>
      </c>
    </row>
    <row r="3" spans="1:88" x14ac:dyDescent="0.25">
      <c r="A3" t="s">
        <v>16</v>
      </c>
      <c r="B3" t="s">
        <v>230</v>
      </c>
      <c r="C3" t="s">
        <v>287</v>
      </c>
      <c r="D3" t="s">
        <v>455</v>
      </c>
      <c r="E3">
        <f>VLOOKUP(A3,home!$A$2:$E$405,3,FALSE)</f>
        <v>1.4629629629629599</v>
      </c>
      <c r="F3">
        <f>VLOOKUP(B3,home!$B$2:$E$405,3,FALSE)</f>
        <v>1.1399999999999999</v>
      </c>
      <c r="G3">
        <f>VLOOKUP(C3,away!$B$2:$E$405,4,FALSE)</f>
        <v>0.91</v>
      </c>
      <c r="H3">
        <f>VLOOKUP(A3,away!$A$2:$E$405,3,FALSE)</f>
        <v>1.25925925925926</v>
      </c>
      <c r="I3">
        <f>VLOOKUP(C3,away!$B$2:$E$405,3,FALSE)</f>
        <v>1.1399999999999999</v>
      </c>
      <c r="J3">
        <f>VLOOKUP(B3,home!$B$2:$E$405,4,FALSE)</f>
        <v>1.32</v>
      </c>
      <c r="K3" s="3">
        <f t="shared" ref="K3:K8" si="0">E3*F3*G3</f>
        <v>1.5176777777777746</v>
      </c>
      <c r="L3" s="3">
        <f t="shared" ref="L3:L8" si="1">H3*I3*J3</f>
        <v>1.8949333333333342</v>
      </c>
      <c r="M3" s="5">
        <f>_xlfn.POISSON.DIST(0,K3,FALSE) * _xlfn.POISSON.DIST(0,L3,FALSE)</f>
        <v>3.2955038668310586E-2</v>
      </c>
      <c r="N3" s="5">
        <f>_xlfn.POISSON.DIST(1,K3,FALSE) * _xlfn.POISSON.DIST(0,L3,FALSE)</f>
        <v>5.0015129852702241E-2</v>
      </c>
      <c r="O3" s="5">
        <f>_xlfn.POISSON.DIST(0,K3,FALSE) * _xlfn.POISSON.DIST(1,L3,FALSE)</f>
        <v>6.2447601273870702E-2</v>
      </c>
      <c r="P3" s="5">
        <f>_xlfn.POISSON.DIST(1,K3,FALSE) * _xlfn.POISSON.DIST(1,L3,FALSE)</f>
        <v>9.477533672888061E-2</v>
      </c>
      <c r="Q3" s="5">
        <f>_xlfn.POISSON.DIST(2,K3,FALSE) * _xlfn.POISSON.DIST(0,L3,FALSE)</f>
        <v>3.7953425565057992E-2</v>
      </c>
      <c r="R3" s="5">
        <f>_xlfn.POISSON.DIST(0,K3,FALSE) * _xlfn.POISSON.DIST(2,L3,FALSE)</f>
        <v>5.9167020620283402E-2</v>
      </c>
      <c r="S3" s="5">
        <f>_xlfn.POISSON.DIST(2,K3,FALSE) * _xlfn.POISSON.DIST(2,L3,FALSE)</f>
        <v>6.8141055321459157E-2</v>
      </c>
      <c r="T3" s="5">
        <f>_xlfn.POISSON.DIST(2,K3,FALSE) * _xlfn.POISSON.DIST(1,L3,FALSE)</f>
        <v>7.1919211217413931E-2</v>
      </c>
      <c r="U3" s="5">
        <f>_xlfn.POISSON.DIST(1,K3,FALSE) * _xlfn.POISSON.DIST(2,L3,FALSE)</f>
        <v>8.9796472372723479E-2</v>
      </c>
      <c r="V3" s="5">
        <f>_xlfn.POISSON.DIST(3,K3,FALSE) * _xlfn.POISSON.DIST(3,L3,FALSE)</f>
        <v>2.1774082116859161E-2</v>
      </c>
      <c r="W3" s="5">
        <f>_xlfn.POISSON.DIST(3,K3,FALSE) * _xlfn.POISSON.DIST(0,L3,FALSE)</f>
        <v>1.9200356856877127E-2</v>
      </c>
      <c r="X3" s="5">
        <f>_xlfn.POISSON.DIST(3,K3,FALSE) * _xlfn.POISSON.DIST(1,L3,FALSE)</f>
        <v>3.6383396219991718E-2</v>
      </c>
      <c r="Y3" s="5">
        <f>_xlfn.POISSON.DIST(3,K3,FALSE) * _xlfn.POISSON.DIST(2,L3,FALSE)</f>
        <v>3.4472055138568172E-2</v>
      </c>
      <c r="Z3" s="5">
        <f>_xlfn.POISSON.DIST(0,K3,FALSE) * _xlfn.POISSON.DIST(3,L3,FALSE)</f>
        <v>3.7372519869131919E-2</v>
      </c>
      <c r="AA3" s="5">
        <f>_xlfn.POISSON.DIST(1,K3,FALSE) * _xlfn.POISSON.DIST(3,L3,FALSE)</f>
        <v>5.6719442904939847E-2</v>
      </c>
      <c r="AB3" s="5">
        <f>_xlfn.POISSON.DIST(2,K3,FALSE) * _xlfn.POISSON.DIST(3,L3,FALSE)</f>
        <v>4.304091903238124E-2</v>
      </c>
      <c r="AC3" s="5">
        <f>_xlfn.POISSON.DIST(4,K3,FALSE) * _xlfn.POISSON.DIST(4,L3,FALSE)</f>
        <v>3.9137527370207894E-3</v>
      </c>
      <c r="AD3" s="5">
        <f>_xlfn.POISSON.DIST(4,K3,FALSE) * _xlfn.POISSON.DIST(0,L3,FALSE)</f>
        <v>7.2849887317713875E-3</v>
      </c>
      <c r="AE3" s="5">
        <f>_xlfn.POISSON.DIST(4,K3,FALSE) * _xlfn.POISSON.DIST(1,L3,FALSE)</f>
        <v>1.3804567980791334E-2</v>
      </c>
      <c r="AF3" s="5">
        <f>_xlfn.POISSON.DIST(4,K3,FALSE) * _xlfn.POISSON.DIST(2,L3,FALSE)</f>
        <v>1.3079368009533772E-2</v>
      </c>
      <c r="AG3" s="5">
        <f>_xlfn.POISSON.DIST(4,K3,FALSE) * _xlfn.POISSON.DIST(3,L3,FALSE)</f>
        <v>8.2615101400664026E-3</v>
      </c>
      <c r="AH3" s="5">
        <f>_xlfn.POISSON.DIST(0,K3,FALSE) * _xlfn.POISSON.DIST(4,L3,FALSE)</f>
        <v>1.7704608412670089E-2</v>
      </c>
      <c r="AI3" s="5">
        <f>_xlfn.POISSON.DIST(1,K3,FALSE) * _xlfn.POISSON.DIST(4,L3,FALSE)</f>
        <v>2.6869890752166833E-2</v>
      </c>
      <c r="AJ3" s="5">
        <f>_xlfn.POISSON.DIST(2,K3,FALSE) * _xlfn.POISSON.DIST(4,L3,FALSE)</f>
        <v>2.0389918042940072E-2</v>
      </c>
      <c r="AK3" s="5">
        <f>_xlfn.POISSON.DIST(3,K3,FALSE) * _xlfn.POISSON.DIST(4,L3,FALSE)</f>
        <v>1.0315108501493411E-2</v>
      </c>
      <c r="AL3" s="5">
        <f>_xlfn.POISSON.DIST(5,K3,FALSE) * _xlfn.POISSON.DIST(5,L3,FALSE)</f>
        <v>4.5022217968920884E-4</v>
      </c>
      <c r="AM3" s="5">
        <f>_xlfn.POISSON.DIST(5,K3,FALSE) * _xlfn.POISSON.DIST(0,L3,FALSE)</f>
        <v>2.2112531019141844E-3</v>
      </c>
      <c r="AN3" s="5">
        <f>_xlfn.POISSON.DIST(5,K3,FALSE) * _xlfn.POISSON.DIST(1,L3,FALSE)</f>
        <v>4.1901772112539204E-3</v>
      </c>
      <c r="AO3" s="5">
        <f>_xlfn.POISSON.DIST(5,K3,FALSE) * _xlfn.POISSON.DIST(2,L3,FALSE)</f>
        <v>3.970053235089384E-3</v>
      </c>
      <c r="AP3" s="5">
        <f>_xlfn.POISSON.DIST(5,K3,FALSE) * _xlfn.POISSON.DIST(3,L3,FALSE)</f>
        <v>2.5076620700929045E-3</v>
      </c>
      <c r="AQ3" s="5">
        <f>_xlfn.POISSON.DIST(5,K3,FALSE) * _xlfn.POISSON.DIST(4,L3,FALSE)</f>
        <v>1.1879631113386785E-3</v>
      </c>
      <c r="AR3" s="5">
        <f>_xlfn.POISSON.DIST(0,K3,FALSE) * _xlfn.POISSON.DIST(5,L3,FALSE)</f>
        <v>6.7098105269564751E-3</v>
      </c>
      <c r="AS3" s="5">
        <f>_xlfn.POISSON.DIST(1,K3,FALSE) * _xlfn.POISSON.DIST(5,L3,FALSE)</f>
        <v>1.0183330329861221E-2</v>
      </c>
      <c r="AT3" s="5">
        <f>_xlfn.POISSON.DIST(2,K3,FALSE) * _xlfn.POISSON.DIST(5,L3,FALSE)</f>
        <v>7.7275070727003958E-3</v>
      </c>
      <c r="AU3" s="5">
        <f>_xlfn.POISSON.DIST(3,K3,FALSE) * _xlfn.POISSON.DIST(5,L3,FALSE)</f>
        <v>3.909288587285991E-3</v>
      </c>
      <c r="AV3" s="5">
        <f>_xlfn.POISSON.DIST(4,K3,FALSE) * _xlfn.POISSON.DIST(5,L3,FALSE)</f>
        <v>1.4832601039610552E-3</v>
      </c>
      <c r="AW3" s="5">
        <f>_xlfn.POISSON.DIST(6,K3,FALSE) * _xlfn.POISSON.DIST(6,L3,FALSE)</f>
        <v>3.5966476689923348E-5</v>
      </c>
      <c r="AX3" s="5">
        <f>_xlfn.POISSON.DIST(6,K3,FALSE) * _xlfn.POISSON.DIST(0,L3,FALSE)</f>
        <v>5.5932828230288853E-4</v>
      </c>
      <c r="AY3" s="5">
        <f>_xlfn.POISSON.DIST(6,K3,FALSE) * _xlfn.POISSON.DIST(1,L3,FALSE)</f>
        <v>1.0598898064118208E-3</v>
      </c>
      <c r="AZ3" s="5">
        <f>_xlfn.POISSON.DIST(6,K3,FALSE) * _xlfn.POISSON.DIST(2,L3,FALSE)</f>
        <v>1.004210261914987E-3</v>
      </c>
      <c r="BA3" s="5">
        <f>_xlfn.POISSON.DIST(6,K3,FALSE) * _xlfn.POISSON.DIST(3,L3,FALSE)</f>
        <v>6.3430383299270239E-4</v>
      </c>
      <c r="BB3" s="5">
        <f>_xlfn.POISSON.DIST(6,K3,FALSE) * _xlfn.POISSON.DIST(4,L3,FALSE)</f>
        <v>3.0049086914974284E-4</v>
      </c>
      <c r="BC3" s="5">
        <f>_xlfn.POISSON.DIST(6,K3,FALSE) * _xlfn.POISSON.DIST(5,L3,FALSE)</f>
        <v>1.1388203286283076E-4</v>
      </c>
      <c r="BD3" s="5">
        <f>_xlfn.POISSON.DIST(0,K3,FALSE) * _xlfn.POISSON.DIST(6,L3,FALSE)</f>
        <v>2.1191072713134538E-3</v>
      </c>
      <c r="BE3" s="5">
        <f>_xlfn.POISSON.DIST(1,K3,FALSE) * _xlfn.POISSON.DIST(6,L3,FALSE)</f>
        <v>3.2161220143997258E-3</v>
      </c>
      <c r="BF3" s="5">
        <f>_xlfn.POISSON.DIST(2,K3,FALSE) * _xlfn.POISSON.DIST(6,L3,FALSE)</f>
        <v>2.4405184559381783E-3</v>
      </c>
      <c r="BG3" s="5">
        <f>_xlfn.POISSON.DIST(3,K3,FALSE) * _xlfn.POISSON.DIST(6,L3,FALSE)</f>
        <v>1.2346402089446333E-3</v>
      </c>
      <c r="BH3" s="5">
        <f>_xlfn.POISSON.DIST(4,K3,FALSE) * _xlfn.POISSON.DIST(6,L3,FALSE)</f>
        <v>4.684465021665448E-4</v>
      </c>
      <c r="BI3" s="5">
        <f>_xlfn.POISSON.DIST(5,K3,FALSE) * _xlfn.POISSON.DIST(6,L3,FALSE)</f>
        <v>1.4219016928317859E-4</v>
      </c>
      <c r="BJ3" s="8">
        <f>SUM(N3,Q3,T3,W3,X3,Y3,AD3,AE3,AF3,AG3,AM3,AN3,AO3,AP3,AQ3,AX3,AY3,AZ3,BA3,BB3,BC3)</f>
        <v>0.31011322352809811</v>
      </c>
      <c r="BK3" s="8">
        <f>SUM(M3,P3,S3,V3,AC3,AL3,AY3)</f>
        <v>0.22306937755863138</v>
      </c>
      <c r="BL3" s="8">
        <f>SUM(O3,R3,U3,AA3,AB3,AH3,AI3,AJ3,AK3,AR3,AS3,AT3,AU3,AV3,BD3,BE3,BF3,BG3,BH3,BI3)</f>
        <v>0.42608520315628001</v>
      </c>
      <c r="BM3" s="8">
        <f>SUM(S3:BI3)</f>
        <v>0.65830284807331385</v>
      </c>
      <c r="BN3" s="8">
        <f>SUM(M3:R3)</f>
        <v>0.33731355270910551</v>
      </c>
    </row>
    <row r="4" spans="1:88" x14ac:dyDescent="0.25">
      <c r="A4" t="s">
        <v>10</v>
      </c>
      <c r="B4" t="s">
        <v>226</v>
      </c>
      <c r="C4" t="s">
        <v>40</v>
      </c>
      <c r="D4" t="s">
        <v>455</v>
      </c>
      <c r="E4">
        <f>VLOOKUP(A4,home!$A$2:$E$405,3,FALSE)</f>
        <v>1.57377049180328</v>
      </c>
      <c r="F4">
        <f>VLOOKUP(B4,home!$B$2:$E$405,3,FALSE)</f>
        <v>0.79</v>
      </c>
      <c r="G4">
        <f>VLOOKUP(C4,away!$B$2:$E$405,4,FALSE)</f>
        <v>0.42</v>
      </c>
      <c r="H4">
        <f>VLOOKUP(A4,away!$A$2:$E$405,3,FALSE)</f>
        <v>1.5409836065573801</v>
      </c>
      <c r="I4">
        <f>VLOOKUP(C4,away!$B$2:$E$405,3,FALSE)</f>
        <v>1.27</v>
      </c>
      <c r="J4">
        <f>VLOOKUP(B4,home!$B$2:$E$405,4,FALSE)</f>
        <v>1.1399999999999999</v>
      </c>
      <c r="K4" s="3">
        <f t="shared" si="0"/>
        <v>0.52217704918032826</v>
      </c>
      <c r="L4" s="3">
        <f t="shared" si="1"/>
        <v>2.2310360655737749</v>
      </c>
      <c r="M4" s="5">
        <f t="shared" ref="M4:M8" si="2">_xlfn.POISSON.DIST(0,K4,FALSE) * _xlfn.POISSON.DIST(0,L4,FALSE)</f>
        <v>6.3722783298529442E-2</v>
      </c>
      <c r="N4" s="5">
        <f t="shared" ref="N4:N8" si="3">_xlfn.POISSON.DIST(1,K4,FALSE) * _xlfn.POISSON.DIST(0,L4,FALSE)</f>
        <v>3.3274574948383602E-2</v>
      </c>
      <c r="O4" s="5">
        <f t="shared" ref="O4:O8" si="4">_xlfn.POISSON.DIST(0,K4,FALSE) * _xlfn.POISSON.DIST(1,L4,FALSE)</f>
        <v>0.14216782773776138</v>
      </c>
      <c r="P4" s="5">
        <f t="shared" ref="P4:P8" si="5">_xlfn.POISSON.DIST(1,K4,FALSE) * _xlfn.POISSON.DIST(1,L4,FALSE)</f>
        <v>7.4236776776481453E-2</v>
      </c>
      <c r="Q4" s="5">
        <f t="shared" ref="Q4:Q8" si="6">_xlfn.POISSON.DIST(2,K4,FALSE) * _xlfn.POISSON.DIST(0,L4,FALSE)</f>
        <v>8.6876096796383116E-3</v>
      </c>
      <c r="R4" s="5">
        <f t="shared" ref="R4:R8" si="7">_xlfn.POISSON.DIST(0,K4,FALSE) * _xlfn.POISSON.DIST(2,L4,FALSE)</f>
        <v>0.15859077552361267</v>
      </c>
      <c r="S4" s="5">
        <f t="shared" ref="S4:S8" si="8">_xlfn.POISSON.DIST(2,K4,FALSE) * _xlfn.POISSON.DIST(2,L4,FALSE)</f>
        <v>2.1621383831990901E-2</v>
      </c>
      <c r="T4" s="5">
        <f t="shared" ref="T4:T8" si="9">_xlfn.POISSON.DIST(2,K4,FALSE) * _xlfn.POISSON.DIST(1,L4,FALSE)</f>
        <v>1.9382370518900904E-2</v>
      </c>
      <c r="U4" s="5">
        <f t="shared" ref="U4:U8" si="10">_xlfn.POISSON.DIST(1,K4,FALSE) * _xlfn.POISSON.DIST(2,L4,FALSE)</f>
        <v>8.2812463190139893E-2</v>
      </c>
      <c r="V4" s="5">
        <f t="shared" ref="V4:V8" si="11">_xlfn.POISSON.DIST(3,K4,FALSE) * _xlfn.POISSON.DIST(3,L4,FALSE)</f>
        <v>2.7987579987496245E-3</v>
      </c>
      <c r="W4" s="5">
        <f t="shared" ref="W4:W8" si="12">_xlfn.POISSON.DIST(3,K4,FALSE) * _xlfn.POISSON.DIST(0,L4,FALSE)</f>
        <v>1.5121567956479971E-3</v>
      </c>
      <c r="X4" s="5">
        <f t="shared" ref="X4:X8" si="13">_xlfn.POISSON.DIST(3,K4,FALSE) * _xlfn.POISSON.DIST(1,L4,FALSE)</f>
        <v>3.3736763478931548E-3</v>
      </c>
      <c r="Y4" s="5">
        <f t="shared" ref="Y4:Y8" si="14">_xlfn.POISSON.DIST(3,K4,FALSE) * _xlfn.POISSON.DIST(2,L4,FALSE)</f>
        <v>3.7633968028614232E-3</v>
      </c>
      <c r="Z4" s="5">
        <f t="shared" ref="Z4:Z8" si="15">_xlfn.POISSON.DIST(0,K4,FALSE) * _xlfn.POISSON.DIST(3,L4,FALSE)</f>
        <v>0.11794057995349819</v>
      </c>
      <c r="AA4" s="5">
        <f t="shared" ref="AA4:AA8" si="16">_xlfn.POISSON.DIST(1,K4,FALSE) * _xlfn.POISSON.DIST(3,L4,FALSE)</f>
        <v>6.1585864018734254E-2</v>
      </c>
      <c r="AB4" s="5">
        <f t="shared" ref="AB4:AB8" si="17">_xlfn.POISSON.DIST(2,K4,FALSE) * _xlfn.POISSON.DIST(3,L4,FALSE)</f>
        <v>1.6079362372261805E-2</v>
      </c>
      <c r="AC4" s="5">
        <f t="shared" ref="AC4:AC8" si="18">_xlfn.POISSON.DIST(4,K4,FALSE) * _xlfn.POISSON.DIST(4,L4,FALSE)</f>
        <v>2.0378383724154058E-4</v>
      </c>
      <c r="AD4" s="5">
        <f t="shared" ref="AD4:AD8" si="19">_xlfn.POISSON.DIST(4,K4,FALSE) * _xlfn.POISSON.DIST(0,L4,FALSE)</f>
        <v>1.9740339336236291E-4</v>
      </c>
      <c r="AE4" s="5">
        <f t="shared" ref="AE4:AE8" si="20">_xlfn.POISSON.DIST(4,K4,FALSE) * _xlfn.POISSON.DIST(1,L4,FALSE)</f>
        <v>4.4041409005807843E-4</v>
      </c>
      <c r="AF4" s="5">
        <f t="shared" ref="AF4:AF8" si="21">_xlfn.POISSON.DIST(4,K4,FALSE) * _xlfn.POISSON.DIST(2,L4,FALSE)</f>
        <v>4.9128985935321479E-4</v>
      </c>
      <c r="AG4" s="5">
        <f t="shared" ref="AG4:AG8" si="22">_xlfn.POISSON.DIST(4,K4,FALSE) * _xlfn.POISSON.DIST(3,L4,FALSE)</f>
        <v>3.6536179828922983E-4</v>
      </c>
      <c r="AH4" s="5">
        <f t="shared" ref="AH4:AH8" si="23">_xlfn.POISSON.DIST(0,K4,FALSE) * _xlfn.POISSON.DIST(4,L4,FALSE)</f>
        <v>6.5782421867735447E-2</v>
      </c>
      <c r="AI4" s="5">
        <f t="shared" ref="AI4:AI8" si="24">_xlfn.POISSON.DIST(1,K4,FALSE) * _xlfn.POISSON.DIST(4,L4,FALSE)</f>
        <v>3.4350070938829587E-2</v>
      </c>
      <c r="AJ4" s="5">
        <f t="shared" ref="AJ4:AJ8" si="25">_xlfn.POISSON.DIST(2,K4,FALSE) * _xlfn.POISSON.DIST(4,L4,FALSE)</f>
        <v>8.9684093409864909E-3</v>
      </c>
      <c r="AK4" s="5">
        <f t="shared" ref="AK4:AK8" si="26">_xlfn.POISSON.DIST(3,K4,FALSE) * _xlfn.POISSON.DIST(4,L4,FALSE)</f>
        <v>1.561032508505873E-3</v>
      </c>
      <c r="AL4" s="5">
        <f t="shared" ref="AL4:AL8" si="27">_xlfn.POISSON.DIST(5,K4,FALSE) * _xlfn.POISSON.DIST(5,L4,FALSE)</f>
        <v>9.4962928189009119E-6</v>
      </c>
      <c r="AM4" s="5">
        <f t="shared" ref="AM4:AM8" si="28">_xlfn.POISSON.DIST(5,K4,FALSE) * _xlfn.POISSON.DIST(0,L4,FALSE)</f>
        <v>2.0615904288828461E-5</v>
      </c>
      <c r="AN4" s="5">
        <f t="shared" ref="AN4:AN8" si="29">_xlfn.POISSON.DIST(5,K4,FALSE) * _xlfn.POISSON.DIST(1,L4,FALSE)</f>
        <v>4.5994825992793369E-5</v>
      </c>
      <c r="AO4" s="5">
        <f t="shared" ref="AO4:AO8" si="30">_xlfn.POISSON.DIST(5,K4,FALSE) * _xlfn.POISSON.DIST(2,L4,FALSE)</f>
        <v>5.1308057809856061E-5</v>
      </c>
      <c r="AP4" s="5">
        <f t="shared" ref="AP4:AP8" si="31">_xlfn.POISSON.DIST(5,K4,FALSE) * _xlfn.POISSON.DIST(3,L4,FALSE)</f>
        <v>3.8156709142777688E-5</v>
      </c>
      <c r="AQ4" s="5">
        <f t="shared" ref="AQ4:AQ8" si="32">_xlfn.POISSON.DIST(5,K4,FALSE) * _xlfn.POISSON.DIST(4,L4,FALSE)</f>
        <v>2.1282248560286398E-5</v>
      </c>
      <c r="AR4" s="5">
        <f t="shared" ref="AR4:AR8" si="33">_xlfn.POISSON.DIST(0,K4,FALSE) * _xlfn.POISSON.DIST(5,L4,FALSE)</f>
        <v>2.9352591133541384E-2</v>
      </c>
      <c r="AS4" s="5">
        <f t="shared" ref="AS4:AS8" si="34">_xlfn.POISSON.DIST(1,K4,FALSE) * _xlfn.POISSON.DIST(5,L4,FALSE)</f>
        <v>1.5327249423909305E-2</v>
      </c>
      <c r="AT4" s="5">
        <f t="shared" ref="AT4:AT8" si="35">_xlfn.POISSON.DIST(2,K4,FALSE) * _xlfn.POISSON.DIST(5,L4,FALSE)</f>
        <v>4.0017689381139235E-3</v>
      </c>
      <c r="AU4" s="5">
        <f t="shared" ref="AU4:AU8" si="36">_xlfn.POISSON.DIST(3,K4,FALSE) * _xlfn.POISSON.DIST(5,L4,FALSE)</f>
        <v>6.9654396520194158E-4</v>
      </c>
      <c r="AV4" s="5">
        <f t="shared" ref="AV4:AV8" si="37">_xlfn.POISSON.DIST(4,K4,FALSE) * _xlfn.POISSON.DIST(5,L4,FALSE)</f>
        <v>9.0929818093378749E-5</v>
      </c>
      <c r="AW4" s="5">
        <f t="shared" ref="AW4:AW8" si="38">_xlfn.POISSON.DIST(6,K4,FALSE) * _xlfn.POISSON.DIST(6,L4,FALSE)</f>
        <v>3.0730948689374666E-7</v>
      </c>
      <c r="AX4" s="5">
        <f t="shared" ref="AX4:AX8" si="39">_xlfn.POISSON.DIST(6,K4,FALSE) * _xlfn.POISSON.DIST(0,L4,FALSE)</f>
        <v>1.7941920112874193E-6</v>
      </c>
      <c r="AY4" s="5">
        <f t="shared" ref="AY4:AY8" si="40">_xlfn.POISSON.DIST(6,K4,FALSE) * _xlfn.POISSON.DIST(1,L4,FALSE)</f>
        <v>4.002907085746582E-6</v>
      </c>
      <c r="AZ4" s="5">
        <f t="shared" ref="AZ4:AZ8" si="41">_xlfn.POISSON.DIST(6,K4,FALSE) * _xlfn.POISSON.DIST(2,L4,FALSE)</f>
        <v>4.4653150377207205E-6</v>
      </c>
      <c r="BA4" s="5">
        <f t="shared" ref="BA4:BA8" si="42">_xlfn.POISSON.DIST(6,K4,FALSE) * _xlfn.POISSON.DIST(3,L4,FALSE)</f>
        <v>3.3207596311012825E-6</v>
      </c>
      <c r="BB4" s="5">
        <f t="shared" ref="BB4:BB8" si="43">_xlfn.POISSON.DIST(6,K4,FALSE) * _xlfn.POISSON.DIST(4,L4,FALSE)</f>
        <v>1.8521836255221061E-6</v>
      </c>
      <c r="BC4" s="5">
        <f t="shared" ref="BC4:BC8" si="44">_xlfn.POISSON.DIST(6,K4,FALSE) * _xlfn.POISSON.DIST(5,L4,FALSE)</f>
        <v>8.2645769372100291E-7</v>
      </c>
      <c r="BD4" s="5">
        <f t="shared" ref="BD4:BD8" si="45">_xlfn.POISSON.DIST(0,K4,FALSE) * _xlfn.POISSON.DIST(6,L4,FALSE)</f>
        <v>1.0914448239495294E-2</v>
      </c>
      <c r="BE4" s="5">
        <f t="shared" ref="BE4:BE8" si="46">_xlfn.POISSON.DIST(1,K4,FALSE) * _xlfn.POISSON.DIST(6,L4,FALSE)</f>
        <v>5.6992743751310805E-3</v>
      </c>
      <c r="BF4" s="5">
        <f t="shared" ref="BF4:BF8" si="47">_xlfn.POISSON.DIST(2,K4,FALSE) * _xlfn.POISSON.DIST(6,L4,FALSE)</f>
        <v>1.4880151378375034E-3</v>
      </c>
      <c r="BG4" s="5">
        <f t="shared" ref="BG4:BG8" si="48">_xlfn.POISSON.DIST(3,K4,FALSE) * _xlfn.POISSON.DIST(6,L4,FALSE)</f>
        <v>2.5900245127054902E-4</v>
      </c>
      <c r="BH4" s="5">
        <f t="shared" ref="BH4:BH8" si="49">_xlfn.POISSON.DIST(4,K4,FALSE) * _xlfn.POISSON.DIST(6,L4,FALSE)</f>
        <v>3.3811283933731756E-5</v>
      </c>
      <c r="BI4" s="5">
        <f t="shared" ref="BI4:BI8" si="50">_xlfn.POISSON.DIST(5,K4,FALSE) * _xlfn.POISSON.DIST(6,L4,FALSE)</f>
        <v>3.5310952947028595E-6</v>
      </c>
      <c r="BJ4" s="8">
        <f t="shared" ref="BJ4:BJ8" si="51">SUM(N4,Q4,T4,W4,X4,Y4,AD4,AE4,AF4,AG4,AM4,AN4,AO4,AP4,AQ4,AX4,AY4,AZ4,BA4,BB4,BC4)</f>
        <v>7.1681873795267914E-2</v>
      </c>
      <c r="BK4" s="8">
        <f t="shared" ref="BK4:BK8" si="52">SUM(M4,P4,S4,V4,AC4,AL4,AY4)</f>
        <v>0.16259698494289759</v>
      </c>
      <c r="BL4" s="8">
        <f t="shared" ref="BL4:BL8" si="53">SUM(O4,R4,U4,AA4,AB4,AH4,AI4,AJ4,AK4,AR4,AS4,AT4,AU4,AV4,BD4,BE4,BF4,BG4,BH4,BI4)</f>
        <v>0.63976539336039007</v>
      </c>
      <c r="BM4" s="8">
        <f t="shared" ref="BM4:BM8" si="54">SUM(S4:BI4)</f>
        <v>0.51130078849004812</v>
      </c>
      <c r="BN4" s="8">
        <f t="shared" ref="BN4:BN8" si="55">SUM(M4:R4)</f>
        <v>0.4806803479644069</v>
      </c>
    </row>
    <row r="5" spans="1:88" x14ac:dyDescent="0.25">
      <c r="A5" t="s">
        <v>10</v>
      </c>
      <c r="B5" t="s">
        <v>223</v>
      </c>
      <c r="C5" t="s">
        <v>221</v>
      </c>
      <c r="D5" t="s">
        <v>455</v>
      </c>
      <c r="E5">
        <f>VLOOKUP(A5,home!$A$2:$E$405,3,FALSE)</f>
        <v>1.57377049180328</v>
      </c>
      <c r="F5">
        <f>VLOOKUP(B5,home!$B$2:$E$405,3,FALSE)</f>
        <v>0</v>
      </c>
      <c r="G5">
        <f>VLOOKUP(C5,away!$B$2:$E$405,4,FALSE)</f>
        <v>0.79</v>
      </c>
      <c r="H5">
        <f>VLOOKUP(A5,away!$A$2:$E$405,3,FALSE)</f>
        <v>1.5409836065573801</v>
      </c>
      <c r="I5">
        <f>VLOOKUP(C5,away!$B$2:$E$405,3,FALSE)</f>
        <v>1.1100000000000001</v>
      </c>
      <c r="J5">
        <f>VLOOKUP(B5,home!$B$2:$E$405,4,FALSE)</f>
        <v>0.97</v>
      </c>
      <c r="K5" s="3">
        <f t="shared" si="0"/>
        <v>0</v>
      </c>
      <c r="L5" s="3">
        <f t="shared" si="1"/>
        <v>1.6591770491803313</v>
      </c>
      <c r="M5" s="5">
        <f t="shared" si="2"/>
        <v>0.19029551953433865</v>
      </c>
      <c r="N5" s="5">
        <f t="shared" si="3"/>
        <v>0</v>
      </c>
      <c r="O5" s="5">
        <f t="shared" si="4"/>
        <v>0.31573395857322212</v>
      </c>
      <c r="P5" s="5">
        <f t="shared" si="5"/>
        <v>0</v>
      </c>
      <c r="Q5" s="5">
        <f t="shared" si="6"/>
        <v>0</v>
      </c>
      <c r="R5" s="5">
        <f t="shared" si="7"/>
        <v>0.26192926885577184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</v>
      </c>
      <c r="X5" s="5">
        <f t="shared" si="13"/>
        <v>0</v>
      </c>
      <c r="Y5" s="5">
        <f t="shared" si="14"/>
        <v>0</v>
      </c>
      <c r="Z5" s="5">
        <f t="shared" si="15"/>
        <v>0.14486234379802707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6.0088069030039284E-2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0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1.9939349012840932E-2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0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5.5138183762836962E-3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</v>
      </c>
      <c r="BK5" s="8">
        <f t="shared" si="52"/>
        <v>0.19029551953433865</v>
      </c>
      <c r="BL5" s="8">
        <f t="shared" si="53"/>
        <v>0.66320446384815779</v>
      </c>
      <c r="BM5" s="8">
        <f t="shared" si="54"/>
        <v>0.23040358021719101</v>
      </c>
      <c r="BN5" s="8">
        <f t="shared" si="55"/>
        <v>0.76795874696333255</v>
      </c>
    </row>
    <row r="6" spans="1:88" x14ac:dyDescent="0.25">
      <c r="A6" t="s">
        <v>10</v>
      </c>
      <c r="B6" t="s">
        <v>38</v>
      </c>
      <c r="C6" t="s">
        <v>447</v>
      </c>
      <c r="D6" t="s">
        <v>455</v>
      </c>
      <c r="E6">
        <f>VLOOKUP(A6,home!$A$2:$E$405,3,FALSE)</f>
        <v>1.57377049180328</v>
      </c>
      <c r="F6">
        <f>VLOOKUP(B6,home!$B$2:$E$405,3,FALSE)</f>
        <v>1.06</v>
      </c>
      <c r="G6">
        <f>VLOOKUP(C6,away!$B$2:$E$405,4,FALSE)</f>
        <v>1.27</v>
      </c>
      <c r="H6">
        <f>VLOOKUP(A6,away!$A$2:$E$405,3,FALSE)</f>
        <v>1.5409836065573801</v>
      </c>
      <c r="I6">
        <f>VLOOKUP(C6,away!$B$2:$E$405,3,FALSE)</f>
        <v>0.42</v>
      </c>
      <c r="J6">
        <f>VLOOKUP(B6,home!$B$2:$E$405,4,FALSE)</f>
        <v>0.87</v>
      </c>
      <c r="K6" s="3">
        <f t="shared" si="0"/>
        <v>2.1186098360655756</v>
      </c>
      <c r="L6" s="3">
        <f t="shared" si="1"/>
        <v>0.56307540983606663</v>
      </c>
      <c r="M6" s="5">
        <f t="shared" si="2"/>
        <v>6.8447705686587576E-2</v>
      </c>
      <c r="N6" s="5">
        <f t="shared" si="3"/>
        <v>0.14501398252372608</v>
      </c>
      <c r="O6" s="5">
        <f t="shared" si="4"/>
        <v>3.8541219931813767E-2</v>
      </c>
      <c r="P6" s="5">
        <f t="shared" si="5"/>
        <v>8.1653807641507259E-2</v>
      </c>
      <c r="Q6" s="5">
        <f t="shared" si="6"/>
        <v>0.15361402487090381</v>
      </c>
      <c r="R6" s="5">
        <f t="shared" si="7"/>
        <v>1.0850806604344008E-2</v>
      </c>
      <c r="S6" s="5">
        <f t="shared" si="8"/>
        <v>2.4351964158174647E-2</v>
      </c>
      <c r="T6" s="5">
        <f t="shared" si="9"/>
        <v>8.6496280010751894E-2</v>
      </c>
      <c r="U6" s="5">
        <f t="shared" si="10"/>
        <v>2.2988625601208523E-2</v>
      </c>
      <c r="V6" s="5">
        <f t="shared" si="11"/>
        <v>3.2278179493524851E-3</v>
      </c>
      <c r="W6" s="5">
        <f t="shared" si="12"/>
        <v>0.10848272801637292</v>
      </c>
      <c r="X6" s="5">
        <f t="shared" si="13"/>
        <v>6.1083956537953725E-2</v>
      </c>
      <c r="Y6" s="5">
        <f t="shared" si="14"/>
        <v>1.7197436931008385E-2</v>
      </c>
      <c r="Z6" s="5">
        <f t="shared" si="15"/>
        <v>2.0366074585976336E-3</v>
      </c>
      <c r="AA6" s="5">
        <f t="shared" si="16"/>
        <v>4.3147765939894611E-3</v>
      </c>
      <c r="AB6" s="5">
        <f t="shared" si="17"/>
        <v>4.5706640662257986E-3</v>
      </c>
      <c r="AC6" s="5">
        <f t="shared" si="18"/>
        <v>2.4066148683735014E-4</v>
      </c>
      <c r="AD6" s="5">
        <f t="shared" si="19"/>
        <v>5.7458143654678565E-2</v>
      </c>
      <c r="AE6" s="5">
        <f t="shared" si="20"/>
        <v>3.2353267786777724E-2</v>
      </c>
      <c r="AF6" s="5">
        <f t="shared" si="21"/>
        <v>9.1086647592879388E-3</v>
      </c>
      <c r="AG6" s="5">
        <f t="shared" si="22"/>
        <v>1.7096217141317979E-3</v>
      </c>
      <c r="AH6" s="5">
        <f t="shared" si="23"/>
        <v>2.8669089485626313E-4</v>
      </c>
      <c r="AI6" s="5">
        <f t="shared" si="24"/>
        <v>6.0738614975292069E-4</v>
      </c>
      <c r="AJ6" s="5">
        <f t="shared" si="25"/>
        <v>6.4340713557826848E-4</v>
      </c>
      <c r="AK6" s="5">
        <f t="shared" si="26"/>
        <v>4.5437622867696559E-4</v>
      </c>
      <c r="AL6" s="5">
        <f t="shared" si="27"/>
        <v>1.1483760664186446E-5</v>
      </c>
      <c r="AM6" s="5">
        <f t="shared" si="28"/>
        <v>2.434627766177418E-2</v>
      </c>
      <c r="AN6" s="5">
        <f t="shared" si="29"/>
        <v>1.3708790272386169E-2</v>
      </c>
      <c r="AO6" s="5">
        <f t="shared" si="30"/>
        <v>3.8595413504902624E-3</v>
      </c>
      <c r="AP6" s="5">
        <f t="shared" si="31"/>
        <v>7.2440427590218369E-4</v>
      </c>
      <c r="AQ6" s="5">
        <f t="shared" si="32"/>
        <v>1.0197355863515526E-4</v>
      </c>
      <c r="AR6" s="5">
        <f t="shared" si="33"/>
        <v>3.2285718623491809E-5</v>
      </c>
      <c r="AS6" s="5">
        <f t="shared" si="34"/>
        <v>6.8400841040175284E-5</v>
      </c>
      <c r="AT6" s="5">
        <f t="shared" si="35"/>
        <v>7.2457347311436651E-5</v>
      </c>
      <c r="AU6" s="5">
        <f t="shared" si="36"/>
        <v>5.1169616236409751E-5</v>
      </c>
      <c r="AV6" s="5">
        <f t="shared" si="37"/>
        <v>2.710211306653962E-5</v>
      </c>
      <c r="AW6" s="5">
        <f t="shared" si="38"/>
        <v>3.8053900454561398E-7</v>
      </c>
      <c r="AX6" s="5">
        <f t="shared" si="39"/>
        <v>8.5967105543030588E-3</v>
      </c>
      <c r="AY6" s="5">
        <f t="shared" si="40"/>
        <v>4.8405963186062334E-3</v>
      </c>
      <c r="AZ6" s="5">
        <f t="shared" si="41"/>
        <v>1.3628103779750802E-3</v>
      </c>
      <c r="BA6" s="5">
        <f t="shared" si="42"/>
        <v>2.5578833736905442E-4</v>
      </c>
      <c r="BB6" s="5">
        <f t="shared" si="43"/>
        <v>3.6007030723841585E-5</v>
      </c>
      <c r="BC6" s="5">
        <f t="shared" si="44"/>
        <v>4.0549347163613892E-6</v>
      </c>
      <c r="BD6" s="5">
        <f t="shared" si="45"/>
        <v>3.0298823742957634E-6</v>
      </c>
      <c r="BE6" s="5">
        <f t="shared" si="46"/>
        <v>6.4191386003047238E-6</v>
      </c>
      <c r="BF6" s="5">
        <f t="shared" si="47"/>
        <v>6.7998250888369016E-6</v>
      </c>
      <c r="BG6" s="5">
        <f t="shared" si="48"/>
        <v>4.8020587722451111E-6</v>
      </c>
      <c r="BH6" s="5">
        <f t="shared" si="49"/>
        <v>2.5434222370608688E-6</v>
      </c>
      <c r="BI6" s="5">
        <f t="shared" si="50"/>
        <v>1.0777038737410139E-6</v>
      </c>
      <c r="BJ6" s="8">
        <f t="shared" si="51"/>
        <v>0.7303550614784744</v>
      </c>
      <c r="BK6" s="8">
        <f t="shared" si="52"/>
        <v>0.18277403700172973</v>
      </c>
      <c r="BL6" s="8">
        <f t="shared" si="53"/>
        <v>8.3534040873670529E-2</v>
      </c>
      <c r="BM6" s="8">
        <f t="shared" si="54"/>
        <v>0.49573798377398798</v>
      </c>
      <c r="BN6" s="8">
        <f t="shared" si="55"/>
        <v>0.49812154725888247</v>
      </c>
    </row>
    <row r="7" spans="1:88" x14ac:dyDescent="0.25">
      <c r="A7" t="s">
        <v>10</v>
      </c>
      <c r="B7" t="s">
        <v>37</v>
      </c>
      <c r="C7" t="s">
        <v>41</v>
      </c>
      <c r="D7" t="s">
        <v>455</v>
      </c>
      <c r="E7">
        <f>VLOOKUP(A7,home!$A$2:$E$405,3,FALSE)</f>
        <v>1.57377049180328</v>
      </c>
      <c r="F7">
        <f>VLOOKUP(B7,home!$B$2:$E$405,3,FALSE)</f>
        <v>0.21</v>
      </c>
      <c r="G7">
        <f>VLOOKUP(C7,away!$B$2:$E$405,4,FALSE)</f>
        <v>0.79</v>
      </c>
      <c r="H7">
        <f>VLOOKUP(A7,away!$A$2:$E$405,3,FALSE)</f>
        <v>1.5409836065573801</v>
      </c>
      <c r="I7">
        <f>VLOOKUP(C7,away!$B$2:$E$405,3,FALSE)</f>
        <v>1.43</v>
      </c>
      <c r="J7">
        <f>VLOOKUP(B7,home!$B$2:$E$405,4,FALSE)</f>
        <v>1.08</v>
      </c>
      <c r="K7" s="3">
        <f t="shared" si="0"/>
        <v>0.26108852459016413</v>
      </c>
      <c r="L7" s="3">
        <f t="shared" si="1"/>
        <v>2.3798950819672182</v>
      </c>
      <c r="M7" s="5">
        <f t="shared" si="2"/>
        <v>7.1291112652758795E-2</v>
      </c>
      <c r="N7" s="5">
        <f t="shared" si="3"/>
        <v>1.8613291418899971E-2</v>
      </c>
      <c r="O7" s="5">
        <f t="shared" si="4"/>
        <v>0.16966536839027158</v>
      </c>
      <c r="P7" s="5">
        <f t="shared" si="5"/>
        <v>4.4297680707062671E-2</v>
      </c>
      <c r="Q7" s="5">
        <f t="shared" si="6"/>
        <v>2.4298583971636778E-3</v>
      </c>
      <c r="R7" s="5">
        <f t="shared" si="7"/>
        <v>0.20189288790608184</v>
      </c>
      <c r="S7" s="5">
        <f t="shared" si="8"/>
        <v>6.881238218228794E-3</v>
      </c>
      <c r="T7" s="5">
        <f t="shared" si="9"/>
        <v>5.7828080492865848E-3</v>
      </c>
      <c r="U7" s="5">
        <f t="shared" si="10"/>
        <v>5.2711916228646294E-2</v>
      </c>
      <c r="V7" s="5">
        <f t="shared" si="11"/>
        <v>4.7508320636613241E-4</v>
      </c>
      <c r="W7" s="5">
        <f t="shared" si="12"/>
        <v>2.1146938129282871E-4</v>
      </c>
      <c r="X7" s="5">
        <f t="shared" si="13"/>
        <v>5.0327494052545348E-4</v>
      </c>
      <c r="Y7" s="5">
        <f t="shared" si="14"/>
        <v>5.9887077791693556E-4</v>
      </c>
      <c r="Z7" s="5">
        <f t="shared" si="15"/>
        <v>0.16016129700394768</v>
      </c>
      <c r="AA7" s="5">
        <f t="shared" si="16"/>
        <v>4.1816276731207774E-2</v>
      </c>
      <c r="AB7" s="5">
        <f t="shared" si="17"/>
        <v>5.4588749978025236E-3</v>
      </c>
      <c r="AC7" s="5">
        <f t="shared" si="18"/>
        <v>1.8449954175389148E-5</v>
      </c>
      <c r="AD7" s="5">
        <f t="shared" si="19"/>
        <v>1.3803057189434866E-5</v>
      </c>
      <c r="AE7" s="5">
        <f t="shared" si="20"/>
        <v>3.2849827921248293E-5</v>
      </c>
      <c r="AF7" s="5">
        <f t="shared" si="21"/>
        <v>3.908957195662411E-5</v>
      </c>
      <c r="AG7" s="5">
        <f t="shared" si="22"/>
        <v>3.1009693351924473E-5</v>
      </c>
      <c r="AH7" s="5">
        <f t="shared" si="23"/>
        <v>9.5291770765296518E-2</v>
      </c>
      <c r="AI7" s="5">
        <f t="shared" si="24"/>
        <v>2.4879587834695401E-2</v>
      </c>
      <c r="AJ7" s="5">
        <f t="shared" si="25"/>
        <v>3.2478874400860085E-3</v>
      </c>
      <c r="AK7" s="5">
        <f t="shared" si="26"/>
        <v>2.8266204658899388E-4</v>
      </c>
      <c r="AL7" s="5">
        <f t="shared" si="27"/>
        <v>4.5856497322584523E-7</v>
      </c>
      <c r="AM7" s="5">
        <f t="shared" si="28"/>
        <v>7.2076396728464107E-7</v>
      </c>
      <c r="AN7" s="5">
        <f t="shared" si="29"/>
        <v>1.7153426209998986E-6</v>
      </c>
      <c r="AO7" s="5">
        <f t="shared" si="30"/>
        <v>2.0411677338032085E-6</v>
      </c>
      <c r="AP7" s="5">
        <f t="shared" si="31"/>
        <v>1.6192550170494759E-6</v>
      </c>
      <c r="AQ7" s="5">
        <f t="shared" si="32"/>
        <v>9.6341426288169801E-7</v>
      </c>
      <c r="AR7" s="5">
        <f t="shared" si="33"/>
        <v>4.5356883319255352E-2</v>
      </c>
      <c r="AS7" s="5">
        <f t="shared" si="34"/>
        <v>1.1842161745832606E-2</v>
      </c>
      <c r="AT7" s="5">
        <f t="shared" si="35"/>
        <v>1.5459262690887582E-3</v>
      </c>
      <c r="AU7" s="5">
        <f t="shared" si="36"/>
        <v>1.3454120290718708E-4</v>
      </c>
      <c r="AV7" s="5">
        <f t="shared" si="37"/>
        <v>8.7817910409058382E-6</v>
      </c>
      <c r="AW7" s="5">
        <f t="shared" si="38"/>
        <v>7.9148734173386116E-9</v>
      </c>
      <c r="AX7" s="5">
        <f t="shared" si="39"/>
        <v>3.1363866799350074E-8</v>
      </c>
      <c r="AY7" s="5">
        <f t="shared" si="40"/>
        <v>7.4642712347248161E-8</v>
      </c>
      <c r="AZ7" s="5">
        <f t="shared" si="41"/>
        <v>8.8820912009954831E-8</v>
      </c>
      <c r="BA7" s="5">
        <f t="shared" si="42"/>
        <v>7.0461483889444856E-8</v>
      </c>
      <c r="BB7" s="5">
        <f t="shared" si="43"/>
        <v>4.1922734744150544E-8</v>
      </c>
      <c r="BC7" s="5">
        <f t="shared" si="44"/>
        <v>1.9954342048044024E-8</v>
      </c>
      <c r="BD7" s="5">
        <f t="shared" si="45"/>
        <v>1.7990770590809474E-2</v>
      </c>
      <c r="BE7" s="5">
        <f t="shared" si="46"/>
        <v>4.6971837497945604E-3</v>
      </c>
      <c r="BF7" s="5">
        <f t="shared" si="47"/>
        <v>6.1319038748137815E-4</v>
      </c>
      <c r="BG7" s="5">
        <f t="shared" si="48"/>
        <v>5.3365657853461391E-5</v>
      </c>
      <c r="BH7" s="5">
        <f t="shared" si="49"/>
        <v>3.4832902181859323E-6</v>
      </c>
      <c r="BI7" s="5">
        <f t="shared" si="50"/>
        <v>1.8188942075710315E-7</v>
      </c>
      <c r="BJ7" s="8">
        <f t="shared" si="51"/>
        <v>2.8263712225158541E-2</v>
      </c>
      <c r="BK7" s="8">
        <f t="shared" si="52"/>
        <v>0.12296409794627737</v>
      </c>
      <c r="BL7" s="8">
        <f t="shared" si="53"/>
        <v>0.67749370223437944</v>
      </c>
      <c r="BM7" s="8">
        <f t="shared" si="54"/>
        <v>0.48069254320968563</v>
      </c>
      <c r="BN7" s="8">
        <f t="shared" si="55"/>
        <v>0.50819019947223865</v>
      </c>
    </row>
    <row r="8" spans="1:88" x14ac:dyDescent="0.25">
      <c r="A8" t="s">
        <v>16</v>
      </c>
      <c r="B8" t="s">
        <v>232</v>
      </c>
      <c r="C8" t="s">
        <v>235</v>
      </c>
      <c r="D8" t="s">
        <v>455</v>
      </c>
      <c r="E8">
        <f>VLOOKUP(A8,home!$A$2:$E$405,3,FALSE)</f>
        <v>1.4629629629629599</v>
      </c>
      <c r="F8">
        <f>VLOOKUP(B8,home!$B$2:$E$405,3,FALSE)</f>
        <v>2.2799999999999998</v>
      </c>
      <c r="G8">
        <f>VLOOKUP(C8,away!$B$2:$E$405,4,FALSE)</f>
        <v>0.46</v>
      </c>
      <c r="H8">
        <f>VLOOKUP(A8,away!$A$2:$E$405,3,FALSE)</f>
        <v>1.25925925925926</v>
      </c>
      <c r="I8">
        <f>VLOOKUP(C8,away!$B$2:$E$405,3,FALSE)</f>
        <v>1.1399999999999999</v>
      </c>
      <c r="J8">
        <f>VLOOKUP(B8,home!$B$2:$E$405,4,FALSE)</f>
        <v>0.79</v>
      </c>
      <c r="K8" s="3">
        <f t="shared" si="0"/>
        <v>1.5343555555555524</v>
      </c>
      <c r="L8" s="3">
        <f t="shared" si="1"/>
        <v>1.1340888888888894</v>
      </c>
      <c r="M8" s="5">
        <f t="shared" si="2"/>
        <v>6.9360034823265498E-2</v>
      </c>
      <c r="N8" s="5">
        <f t="shared" si="3"/>
        <v>0.10642295476460399</v>
      </c>
      <c r="O8" s="5">
        <f t="shared" si="4"/>
        <v>7.8660444826011838E-2</v>
      </c>
      <c r="P8" s="5">
        <f t="shared" si="5"/>
        <v>0.12069309052126227</v>
      </c>
      <c r="Q8" s="5">
        <f t="shared" si="6"/>
        <v>8.1645325940853705E-2</v>
      </c>
      <c r="R8" s="5">
        <f t="shared" si="7"/>
        <v>4.4603968236118799E-2</v>
      </c>
      <c r="S8" s="5">
        <f t="shared" si="8"/>
        <v>5.2504378554202577E-2</v>
      </c>
      <c r="T8" s="5">
        <f t="shared" si="9"/>
        <v>9.2593056979233992E-2</v>
      </c>
      <c r="U8" s="5">
        <f t="shared" si="10"/>
        <v>6.8438346462912261E-2</v>
      </c>
      <c r="V8" s="5">
        <f t="shared" si="11"/>
        <v>1.0151404158752417E-2</v>
      </c>
      <c r="W8" s="5">
        <f t="shared" si="12"/>
        <v>4.1757653147497575E-2</v>
      </c>
      <c r="X8" s="5">
        <f t="shared" si="13"/>
        <v>4.7356890460653153E-2</v>
      </c>
      <c r="Y8" s="5">
        <f t="shared" si="14"/>
        <v>2.6853461641877501E-2</v>
      </c>
      <c r="Z8" s="5">
        <f t="shared" si="15"/>
        <v>1.6861621592311749E-2</v>
      </c>
      <c r="AA8" s="5">
        <f t="shared" si="16"/>
        <v>2.5871722765838989E-2</v>
      </c>
      <c r="AB8" s="5">
        <f t="shared" si="17"/>
        <v>1.9848210778779064E-2</v>
      </c>
      <c r="AC8" s="5">
        <f t="shared" si="18"/>
        <v>1.1040258487579843E-3</v>
      </c>
      <c r="AD8" s="5">
        <f t="shared" si="19"/>
        <v>1.6017771773456181E-2</v>
      </c>
      <c r="AE8" s="5">
        <f t="shared" si="20"/>
        <v>1.8165576993034734E-2</v>
      </c>
      <c r="AF8" s="5">
        <f t="shared" si="21"/>
        <v>1.0300689514028171E-2</v>
      </c>
      <c r="AG8" s="5">
        <f t="shared" si="22"/>
        <v>3.8939658419178784E-3</v>
      </c>
      <c r="AH8" s="5">
        <f t="shared" si="23"/>
        <v>4.7806444241224365E-3</v>
      </c>
      <c r="AI8" s="5">
        <f t="shared" si="24"/>
        <v>7.3352083312879348E-3</v>
      </c>
      <c r="AJ8" s="5">
        <f t="shared" si="25"/>
        <v>5.6274088271345089E-3</v>
      </c>
      <c r="AK8" s="5">
        <f t="shared" si="26"/>
        <v>2.878148665765396E-3</v>
      </c>
      <c r="AL8" s="5">
        <f t="shared" si="27"/>
        <v>7.6844420301395316E-5</v>
      </c>
      <c r="AM8" s="5">
        <f t="shared" si="28"/>
        <v>4.91539142164468E-3</v>
      </c>
      <c r="AN8" s="5">
        <f t="shared" si="29"/>
        <v>5.5744907958269934E-3</v>
      </c>
      <c r="AO8" s="5">
        <f t="shared" si="30"/>
        <v>3.1609840363803891E-3</v>
      </c>
      <c r="AP8" s="5">
        <f t="shared" si="31"/>
        <v>1.19494562453805E-3</v>
      </c>
      <c r="AQ8" s="5">
        <f t="shared" si="32"/>
        <v>3.387936389037494E-4</v>
      </c>
      <c r="AR8" s="5">
        <f t="shared" si="33"/>
        <v>1.0843351446251752E-3</v>
      </c>
      <c r="AS8" s="5">
        <f t="shared" si="34"/>
        <v>1.6637556532397707E-3</v>
      </c>
      <c r="AT8" s="5">
        <f t="shared" si="35"/>
        <v>1.2763963648177001E-3</v>
      </c>
      <c r="AU8" s="5">
        <f t="shared" si="36"/>
        <v>6.5281528448298313E-4</v>
      </c>
      <c r="AV8" s="5">
        <f t="shared" si="37"/>
        <v>2.5041268962451097E-4</v>
      </c>
      <c r="AW8" s="5">
        <f t="shared" si="38"/>
        <v>3.7143510184545534E-6</v>
      </c>
      <c r="AX8" s="5">
        <f t="shared" si="39"/>
        <v>1.2569930225884375E-3</v>
      </c>
      <c r="AY8" s="5">
        <f t="shared" si="40"/>
        <v>1.4255418203284076E-3</v>
      </c>
      <c r="AZ8" s="5">
        <f t="shared" si="41"/>
        <v>8.0834556954044467E-4</v>
      </c>
      <c r="BA8" s="5">
        <f t="shared" si="42"/>
        <v>3.0557857626612622E-4</v>
      </c>
      <c r="BB8" s="5">
        <f t="shared" si="43"/>
        <v>8.6638317006475005E-5</v>
      </c>
      <c r="BC8" s="5">
        <f t="shared" si="44"/>
        <v>1.9651110533815311E-5</v>
      </c>
      <c r="BD8" s="5">
        <f t="shared" si="45"/>
        <v>2.0495540655852271E-4</v>
      </c>
      <c r="BE8" s="5">
        <f t="shared" si="46"/>
        <v>3.1447446669421618E-4</v>
      </c>
      <c r="BF8" s="5">
        <f t="shared" si="47"/>
        <v>2.4125782252632012E-4</v>
      </c>
      <c r="BG8" s="5">
        <f t="shared" si="48"/>
        <v>1.2339176010483157E-4</v>
      </c>
      <c r="BH8" s="5">
        <f t="shared" si="49"/>
        <v>4.733170815665659E-5</v>
      </c>
      <c r="BI8" s="5">
        <f t="shared" si="50"/>
        <v>1.4524733872820017E-5</v>
      </c>
      <c r="BJ8" s="8">
        <f t="shared" si="51"/>
        <v>0.46409470099071443</v>
      </c>
      <c r="BK8" s="8">
        <f t="shared" si="52"/>
        <v>0.25531532014687053</v>
      </c>
      <c r="BL8" s="8">
        <f t="shared" si="53"/>
        <v>0.26391775435267473</v>
      </c>
      <c r="BM8" s="8">
        <f t="shared" si="54"/>
        <v>0.49738175050114541</v>
      </c>
      <c r="BN8" s="8">
        <f t="shared" si="55"/>
        <v>0.5013858191121161</v>
      </c>
    </row>
    <row r="9" spans="1:88" x14ac:dyDescent="0.25">
      <c r="A9" t="s">
        <v>16</v>
      </c>
      <c r="B9" t="s">
        <v>448</v>
      </c>
      <c r="C9" t="s">
        <v>449</v>
      </c>
      <c r="D9" t="s">
        <v>455</v>
      </c>
      <c r="E9">
        <f>VLOOKUP(A9,home!$A$2:$E$405,3,FALSE)</f>
        <v>1.4629629629629599</v>
      </c>
      <c r="F9">
        <f>VLOOKUP(B9,home!$B$2:$E$405,3,FALSE)</f>
        <v>1.1399999999999999</v>
      </c>
      <c r="G9">
        <f>VLOOKUP(C9,away!$B$2:$E$405,4,FALSE)</f>
        <v>2.0499999999999998</v>
      </c>
      <c r="H9">
        <f>VLOOKUP(A9,away!$A$2:$E$405,3,FALSE)</f>
        <v>1.25925925925926</v>
      </c>
      <c r="I9">
        <f>VLOOKUP(C9,away!$B$2:$E$405,3,FALSE)</f>
        <v>0.68</v>
      </c>
      <c r="J9">
        <f>VLOOKUP(B9,home!$B$2:$E$405,4,FALSE)</f>
        <v>0.79</v>
      </c>
      <c r="K9" s="3">
        <f t="shared" ref="K9:K17" si="56">E9*F9*G9</f>
        <v>3.418944444444437</v>
      </c>
      <c r="L9" s="3">
        <f t="shared" ref="L9:L17" si="57">H9*I9*J9</f>
        <v>0.67647407407407456</v>
      </c>
      <c r="M9" s="5">
        <f t="shared" ref="M9:M19" si="58">_xlfn.POISSON.DIST(0,K9,FALSE) * _xlfn.POISSON.DIST(0,L9,FALSE)</f>
        <v>1.6648777003137681E-2</v>
      </c>
      <c r="N9" s="5">
        <f t="shared" ref="N9:N19" si="59">_xlfn.POISSON.DIST(1,K9,FALSE) * _xlfn.POISSON.DIST(0,L9,FALSE)</f>
        <v>5.6921243641671879E-2</v>
      </c>
      <c r="O9" s="5">
        <f t="shared" ref="O9:O19" si="60">_xlfn.POISSON.DIST(0,K9,FALSE) * _xlfn.POISSON.DIST(1,L9,FALSE)</f>
        <v>1.126246600766331E-2</v>
      </c>
      <c r="P9" s="5">
        <f t="shared" ref="P9:P19" si="61">_xlfn.POISSON.DIST(1,K9,FALSE) * _xlfn.POISSON.DIST(1,L9,FALSE)</f>
        <v>3.8505745587644788E-2</v>
      </c>
      <c r="Q9" s="5">
        <f t="shared" ref="Q9:Q19" si="62">_xlfn.POISSON.DIST(2,K9,FALSE) * _xlfn.POISSON.DIST(0,L9,FALSE)</f>
        <v>9.7305284859781169E-2</v>
      </c>
      <c r="R9" s="5">
        <f t="shared" ref="R9:R19" si="63">_xlfn.POISSON.DIST(0,K9,FALSE) * _xlfn.POISSON.DIST(2,L9,FALSE)</f>
        <v>3.8093831321623882E-3</v>
      </c>
      <c r="S9" s="5">
        <f t="shared" ref="S9:S19" si="64">_xlfn.POISSON.DIST(2,K9,FALSE) * _xlfn.POISSON.DIST(2,L9,FALSE)</f>
        <v>2.2264284682607518E-2</v>
      </c>
      <c r="T9" s="5">
        <f t="shared" ref="T9:T19" si="65">_xlfn.POISSON.DIST(2,K9,FALSE) * _xlfn.POISSON.DIST(1,L9,FALSE)</f>
        <v>6.5824502478034522E-2</v>
      </c>
      <c r="U9" s="5">
        <f t="shared" ref="U9:U19" si="66">_xlfn.POISSON.DIST(1,K9,FALSE) * _xlfn.POISSON.DIST(2,L9,FALSE)</f>
        <v>1.3024069296466944E-2</v>
      </c>
      <c r="V9" s="5">
        <f t="shared" ref="V9:V19" si="67">_xlfn.POISSON.DIST(3,K9,FALSE) * _xlfn.POISSON.DIST(3,L9,FALSE)</f>
        <v>5.721493880553586E-3</v>
      </c>
      <c r="W9" s="5">
        <f t="shared" ref="W9:W19" si="68">_xlfn.POISSON.DIST(3,K9,FALSE) * _xlfn.POISSON.DIST(0,L9,FALSE)</f>
        <v>0.11089378769547739</v>
      </c>
      <c r="X9" s="5">
        <f t="shared" ref="X9:X19" si="69">_xlfn.POISSON.DIST(3,K9,FALSE) * _xlfn.POISSON.DIST(1,L9,FALSE)</f>
        <v>7.5016772351865074E-2</v>
      </c>
      <c r="Y9" s="5">
        <f t="shared" ref="Y9:Y19" si="70">_xlfn.POISSON.DIST(3,K9,FALSE) * _xlfn.POISSON.DIST(2,L9,FALSE)</f>
        <v>2.5373450808376781E-2</v>
      </c>
      <c r="Z9" s="5">
        <f t="shared" ref="Z9:Z19" si="71">_xlfn.POISSON.DIST(0,K9,FALSE) * _xlfn.POISSON.DIST(3,L9,FALSE)</f>
        <v>8.5898297570764976E-4</v>
      </c>
      <c r="AA9" s="5">
        <f t="shared" ref="AA9:AA19" si="72">_xlfn.POISSON.DIST(1,K9,FALSE) * _xlfn.POISSON.DIST(3,L9,FALSE)</f>
        <v>2.9368150726680198E-3</v>
      </c>
      <c r="AB9" s="5">
        <f t="shared" ref="AB9:AB19" si="73">_xlfn.POISSON.DIST(2,K9,FALSE) * _xlfn.POISSON.DIST(3,L9,FALSE)</f>
        <v>5.0204037885295061E-3</v>
      </c>
      <c r="AC9" s="5">
        <f t="shared" ref="AC9:AC19" si="74">_xlfn.POISSON.DIST(4,K9,FALSE) * _xlfn.POISSON.DIST(4,L9,FALSE)</f>
        <v>8.2705169463927642E-4</v>
      </c>
      <c r="AD9" s="5">
        <f t="shared" ref="AD9:AD19" si="75">_xlfn.POISSON.DIST(4,K9,FALSE) * _xlfn.POISSON.DIST(0,L9,FALSE)</f>
        <v>9.4784924841213342E-2</v>
      </c>
      <c r="AE9" s="5">
        <f t="shared" ref="AE9:AE19" si="76">_xlfn.POISSON.DIST(4,K9,FALSE) * _xlfn.POISSON.DIST(1,L9,FALSE)</f>
        <v>6.4119544268140538E-2</v>
      </c>
      <c r="AF9" s="5">
        <f t="shared" ref="AF9:AF19" si="77">_xlfn.POISSON.DIST(4,K9,FALSE) * _xlfn.POISSON.DIST(2,L9,FALSE)</f>
        <v>2.1687604669421004E-2</v>
      </c>
      <c r="AG9" s="5">
        <f t="shared" ref="AG9:AG19" si="78">_xlfn.POISSON.DIST(4,K9,FALSE) * _xlfn.POISSON.DIST(3,L9,FALSE)</f>
        <v>4.8903674292103821E-3</v>
      </c>
      <c r="AH9" s="5">
        <f t="shared" ref="AH9:AH19" si="79">_xlfn.POISSON.DIST(0,K9,FALSE) * _xlfn.POISSON.DIST(4,L9,FALSE)</f>
        <v>1.4526992828430639E-4</v>
      </c>
      <c r="AI9" s="5">
        <f t="shared" ref="AI9:AI19" si="80">_xlfn.POISSON.DIST(1,K9,FALSE) * _xlfn.POISSON.DIST(4,L9,FALSE)</f>
        <v>4.9666981425247115E-4</v>
      </c>
      <c r="AJ9" s="5">
        <f t="shared" ref="AJ9:AJ19" si="81">_xlfn.POISSON.DIST(2,K9,FALSE) * _xlfn.POISSON.DIST(4,L9,FALSE)</f>
        <v>8.490432510808684E-4</v>
      </c>
      <c r="AK9" s="5">
        <f t="shared" ref="AK9:AK19" si="82">_xlfn.POISSON.DIST(3,K9,FALSE) * _xlfn.POISSON.DIST(4,L9,FALSE)</f>
        <v>9.6761056879199271E-4</v>
      </c>
      <c r="AL9" s="5">
        <f t="shared" ref="AL9:AL19" si="83">_xlfn.POISSON.DIST(5,K9,FALSE) * _xlfn.POISSON.DIST(5,L9,FALSE)</f>
        <v>7.651310876614811E-5</v>
      </c>
      <c r="AM9" s="5">
        <f t="shared" ref="AM9:AM19" si="84">_xlfn.POISSON.DIST(5,K9,FALSE) * _xlfn.POISSON.DIST(0,L9,FALSE)</f>
        <v>6.4812878440589958E-2</v>
      </c>
      <c r="AN9" s="5">
        <f t="shared" ref="AN9:AN19" si="85">_xlfn.POISSON.DIST(5,K9,FALSE) * _xlfn.POISSON.DIST(1,L9,FALSE)</f>
        <v>4.3844231931173643E-2</v>
      </c>
      <c r="AO9" s="5">
        <f t="shared" ref="AO9:AO19" si="86">_xlfn.POISSON.DIST(5,K9,FALSE) * _xlfn.POISSON.DIST(2,L9,FALSE)</f>
        <v>1.4829743099564831E-2</v>
      </c>
      <c r="AP9" s="5">
        <f t="shared" ref="AP9:AP19" si="87">_xlfn.POISSON.DIST(5,K9,FALSE) * _xlfn.POISSON.DIST(3,L9,FALSE)</f>
        <v>3.3439789106781714E-3</v>
      </c>
      <c r="AQ9" s="5">
        <f t="shared" ref="AQ9:AQ19" si="88">_xlfn.POISSON.DIST(5,K9,FALSE) * _xlfn.POISSON.DIST(4,L9,FALSE)</f>
        <v>5.6552875933106215E-4</v>
      </c>
      <c r="AR9" s="5">
        <f t="shared" ref="AR9:AR19" si="89">_xlfn.POISSON.DIST(0,K9,FALSE) * _xlfn.POISSON.DIST(5,L9,FALSE)</f>
        <v>1.9654268045386687E-5</v>
      </c>
      <c r="AS9" s="5">
        <f t="shared" ref="AS9:AS19" si="90">_xlfn.POISSON.DIST(1,K9,FALSE) * _xlfn.POISSON.DIST(5,L9,FALSE)</f>
        <v>6.719685054339663E-5</v>
      </c>
      <c r="AT9" s="5">
        <f t="shared" ref="AT9:AT19" si="91">_xlfn.POISSON.DIST(2,K9,FALSE) * _xlfn.POISSON.DIST(5,L9,FALSE)</f>
        <v>1.1487114942475456E-4</v>
      </c>
      <c r="AU9" s="5">
        <f t="shared" ref="AU9:AU19" si="92">_xlfn.POISSON.DIST(3,K9,FALSE) * _xlfn.POISSON.DIST(5,L9,FALSE)</f>
        <v>1.3091269271757044E-4</v>
      </c>
      <c r="AV9" s="5">
        <f t="shared" ref="AV9:AV19" si="93">_xlfn.POISSON.DIST(4,K9,FALSE) * _xlfn.POISSON.DIST(5,L9,FALSE)</f>
        <v>1.1189580586849981E-4</v>
      </c>
      <c r="AW9" s="5">
        <f t="shared" ref="AW9:AW19" si="94">_xlfn.POISSON.DIST(6,K9,FALSE) * _xlfn.POISSON.DIST(6,L9,FALSE)</f>
        <v>4.9156001397343934E-6</v>
      </c>
      <c r="AX9" s="5">
        <f t="shared" ref="AX9:AX19" si="95">_xlfn.POISSON.DIST(6,K9,FALSE) * _xlfn.POISSON.DIST(0,L9,FALSE)</f>
        <v>3.6931938445484626E-2</v>
      </c>
      <c r="AY9" s="5">
        <f t="shared" ref="AY9:AY19" si="96">_xlfn.POISSON.DIST(6,K9,FALSE) * _xlfn.POISSON.DIST(1,L9,FALSE)</f>
        <v>2.4983498863669927E-2</v>
      </c>
      <c r="AZ9" s="5">
        <f t="shared" ref="AZ9:AZ19" si="97">_xlfn.POISSON.DIST(6,K9,FALSE) * _xlfn.POISSON.DIST(2,L9,FALSE)</f>
        <v>8.4503446304659037E-3</v>
      </c>
      <c r="BA9" s="5">
        <f t="shared" ref="BA9:BA19" si="98">_xlfn.POISSON.DIST(6,K9,FALSE) * _xlfn.POISSON.DIST(3,L9,FALSE)</f>
        <v>1.9054796865004165E-3</v>
      </c>
      <c r="BB9" s="5">
        <f t="shared" ref="BB9:BB19" si="99">_xlfn.POISSON.DIST(6,K9,FALSE) * _xlfn.POISSON.DIST(4,L9,FALSE)</f>
        <v>3.2225190164808179E-4</v>
      </c>
      <c r="BC9" s="5">
        <f t="shared" ref="BC9:BC19" si="100">_xlfn.POISSON.DIST(6,K9,FALSE) * _xlfn.POISSON.DIST(5,L9,FALSE)</f>
        <v>4.3599011357199192E-5</v>
      </c>
      <c r="BD9" s="5">
        <f t="shared" ref="BD9:BD19" si="101">_xlfn.POISSON.DIST(0,K9,FALSE) * _xlfn.POISSON.DIST(6,L9,FALSE)</f>
        <v>2.2159337962677696E-6</v>
      </c>
      <c r="BE9" s="5">
        <f t="shared" ref="BE9:BE19" si="102">_xlfn.POISSON.DIST(1,K9,FALSE) * _xlfn.POISSON.DIST(6,L9,FALSE)</f>
        <v>7.5761545420063621E-6</v>
      </c>
      <c r="BF9" s="5">
        <f t="shared" ref="BF9:BF19" si="103">_xlfn.POISSON.DIST(2,K9,FALSE) * _xlfn.POISSON.DIST(6,L9,FALSE)</f>
        <v>1.2951225740822572E-5</v>
      </c>
      <c r="BG9" s="5">
        <f t="shared" ref="BG9:BG19" si="104">_xlfn.POISSON.DIST(3,K9,FALSE) * _xlfn.POISSON.DIST(6,L9,FALSE)</f>
        <v>1.4759840431777039E-5</v>
      </c>
      <c r="BH9" s="5">
        <f t="shared" ref="BH9:BH19" si="105">_xlfn.POISSON.DIST(4,K9,FALSE) * _xlfn.POISSON.DIST(6,L9,FALSE)</f>
        <v>1.2615768611277623E-5</v>
      </c>
      <c r="BI9" s="5">
        <f t="shared" ref="BI9:BI19" si="106">_xlfn.POISSON.DIST(5,K9,FALSE) * _xlfn.POISSON.DIST(6,L9,FALSE)</f>
        <v>8.6265224011848257E-6</v>
      </c>
      <c r="BJ9" s="8">
        <f t="shared" ref="BJ9:BJ19" si="107">SUM(N9,Q9,T9,W9,X9,Y9,AD9,AE9,AF9,AG9,AM9,AN9,AO9,AP9,AQ9,AX9,AY9,AZ9,BA9,BB9,BC9)</f>
        <v>0.8168509567236556</v>
      </c>
      <c r="BK9" s="8">
        <f t="shared" ref="BK9:BK19" si="108">SUM(M9,P9,S9,V9,AC9,AL9,AY9)</f>
        <v>0.10902736482101891</v>
      </c>
      <c r="BL9" s="8">
        <f t="shared" ref="BL9:BL19" si="109">SUM(O9,R9,U9,AA9,AB9,AH9,AI9,AJ9,AK9,AR9,AS9,AT9,AU9,AV9,BD9,BE9,BF9,BG9,BH9,BI9)</f>
        <v>3.9015007072022746E-2</v>
      </c>
      <c r="BM9" s="8">
        <f t="shared" ref="BM9:BM19" si="110">SUM(S9:BI9)</f>
        <v>0.71632082809681352</v>
      </c>
      <c r="BN9" s="8">
        <f t="shared" ref="BN9:BN19" si="111">SUM(M9:R9)</f>
        <v>0.22445290023206121</v>
      </c>
    </row>
    <row r="10" spans="1:88" x14ac:dyDescent="0.25">
      <c r="A10" t="s">
        <v>16</v>
      </c>
      <c r="B10" t="s">
        <v>450</v>
      </c>
      <c r="C10" t="s">
        <v>234</v>
      </c>
      <c r="D10" t="s">
        <v>455</v>
      </c>
      <c r="E10">
        <f>VLOOKUP(A10,home!$A$2:$E$405,3,FALSE)</f>
        <v>1.4629629629629599</v>
      </c>
      <c r="F10">
        <f>VLOOKUP(B10,home!$B$2:$E$405,3,FALSE)</f>
        <v>0.91</v>
      </c>
      <c r="G10">
        <f>VLOOKUP(C10,away!$B$2:$E$405,4,FALSE)</f>
        <v>0.68</v>
      </c>
      <c r="H10">
        <f>VLOOKUP(A10,away!$A$2:$E$405,3,FALSE)</f>
        <v>1.25925925925926</v>
      </c>
      <c r="I10">
        <f>VLOOKUP(C10,away!$B$2:$E$405,3,FALSE)</f>
        <v>0.91</v>
      </c>
      <c r="J10">
        <f>VLOOKUP(B10,home!$B$2:$E$405,4,FALSE)</f>
        <v>1.85</v>
      </c>
      <c r="K10" s="3">
        <f t="shared" si="56"/>
        <v>0.90528148148147969</v>
      </c>
      <c r="L10" s="3">
        <f t="shared" si="57"/>
        <v>2.1199629629629646</v>
      </c>
      <c r="M10" s="5">
        <f t="shared" si="58"/>
        <v>4.8545953030987833E-2</v>
      </c>
      <c r="N10" s="5">
        <f t="shared" si="59"/>
        <v>4.3947752279822991E-2</v>
      </c>
      <c r="O10" s="5">
        <f t="shared" si="60"/>
        <v>0.10291562242743389</v>
      </c>
      <c r="P10" s="5">
        <f t="shared" si="61"/>
        <v>9.3167607138695943E-2</v>
      </c>
      <c r="Q10" s="5">
        <f t="shared" si="62"/>
        <v>1.9892543145829618E-2</v>
      </c>
      <c r="R10" s="5">
        <f t="shared" si="63"/>
        <v>0.10908865392822027</v>
      </c>
      <c r="S10" s="5">
        <f t="shared" si="64"/>
        <v>4.4700961037934743E-2</v>
      </c>
      <c r="T10" s="5">
        <f t="shared" si="65"/>
        <v>4.2171454708301574E-2</v>
      </c>
      <c r="U10" s="5">
        <f t="shared" si="66"/>
        <v>9.875593824095967E-2</v>
      </c>
      <c r="V10" s="5">
        <f t="shared" si="67"/>
        <v>9.5320488839971667E-3</v>
      </c>
      <c r="W10" s="5">
        <f t="shared" si="68"/>
        <v>6.0027836431636311E-3</v>
      </c>
      <c r="X10" s="5">
        <f t="shared" si="69"/>
        <v>1.2725678998186793E-2</v>
      </c>
      <c r="Y10" s="5">
        <f t="shared" si="70"/>
        <v>1.3488984077355826E-2</v>
      </c>
      <c r="Z10" s="5">
        <f t="shared" si="71"/>
        <v>7.7087968669103751E-2</v>
      </c>
      <c r="AA10" s="5">
        <f t="shared" si="72"/>
        <v>6.9786310481164127E-2</v>
      </c>
      <c r="AB10" s="5">
        <f t="shared" si="73"/>
        <v>3.1588127269757384E-2</v>
      </c>
      <c r="AC10" s="5">
        <f t="shared" si="74"/>
        <v>1.1433473469511133E-3</v>
      </c>
      <c r="AD10" s="5">
        <f t="shared" si="75"/>
        <v>1.3585522173739913E-3</v>
      </c>
      <c r="AE10" s="5">
        <f t="shared" si="76"/>
        <v>2.880080384084072E-3</v>
      </c>
      <c r="AF10" s="5">
        <f t="shared" si="77"/>
        <v>3.052831872307192E-3</v>
      </c>
      <c r="AG10" s="5">
        <f t="shared" si="78"/>
        <v>2.1572968338147095E-3</v>
      </c>
      <c r="AH10" s="5">
        <f t="shared" si="79"/>
        <v>4.0855909617137337E-2</v>
      </c>
      <c r="AI10" s="5">
        <f t="shared" si="80"/>
        <v>3.6986098385475522E-2</v>
      </c>
      <c r="AJ10" s="5">
        <f t="shared" si="81"/>
        <v>1.6741414970311522E-2</v>
      </c>
      <c r="AK10" s="5">
        <f t="shared" si="82"/>
        <v>5.0518976488066131E-3</v>
      </c>
      <c r="AL10" s="5">
        <f t="shared" si="83"/>
        <v>8.7770806662970207E-5</v>
      </c>
      <c r="AM10" s="5">
        <f t="shared" si="84"/>
        <v>2.4597443280285528E-4</v>
      </c>
      <c r="AN10" s="5">
        <f t="shared" si="85"/>
        <v>5.2145668737787576E-4</v>
      </c>
      <c r="AO10" s="5">
        <f t="shared" si="86"/>
        <v>5.5273443201522702E-4</v>
      </c>
      <c r="AP10" s="5">
        <f t="shared" si="87"/>
        <v>3.9059217474221727E-4</v>
      </c>
      <c r="AQ10" s="5">
        <f t="shared" si="88"/>
        <v>2.0701023601916473E-4</v>
      </c>
      <c r="AR10" s="5">
        <f t="shared" si="89"/>
        <v>1.732260304129871E-2</v>
      </c>
      <c r="AS10" s="5">
        <f t="shared" si="90"/>
        <v>1.568183174434248E-2</v>
      </c>
      <c r="AT10" s="5">
        <f t="shared" si="91"/>
        <v>7.0982359369308285E-3</v>
      </c>
      <c r="AU10" s="5">
        <f t="shared" si="92"/>
        <v>2.1419671816299401E-3</v>
      </c>
      <c r="AV10" s="5">
        <f t="shared" si="93"/>
        <v>4.8477080586766533E-4</v>
      </c>
      <c r="AW10" s="5">
        <f t="shared" si="94"/>
        <v>4.67906953381438E-6</v>
      </c>
      <c r="AX10" s="5">
        <f t="shared" si="95"/>
        <v>3.711268315572257E-5</v>
      </c>
      <c r="AY10" s="5">
        <f t="shared" si="96"/>
        <v>7.8677513746311327E-5</v>
      </c>
      <c r="AZ10" s="5">
        <f t="shared" si="97"/>
        <v>8.339670758009479E-5</v>
      </c>
      <c r="BA10" s="5">
        <f t="shared" si="98"/>
        <v>5.8932643767617886E-5</v>
      </c>
      <c r="BB10" s="5">
        <f t="shared" si="99"/>
        <v>3.1233755524210025E-5</v>
      </c>
      <c r="BC10" s="5">
        <f t="shared" si="100"/>
        <v>1.3242880981113027E-5</v>
      </c>
      <c r="BD10" s="5">
        <f t="shared" si="101"/>
        <v>6.1205461449438149E-3</v>
      </c>
      <c r="BE10" s="5">
        <f t="shared" si="102"/>
        <v>5.540817081570496E-3</v>
      </c>
      <c r="BF10" s="5">
        <f t="shared" si="103"/>
        <v>2.5079995481110135E-3</v>
      </c>
      <c r="BG10" s="5">
        <f t="shared" si="104"/>
        <v>7.5681518215627345E-4</v>
      </c>
      <c r="BH10" s="5">
        <f t="shared" si="105"/>
        <v>1.7128269232752675E-4</v>
      </c>
      <c r="BI10" s="5">
        <f t="shared" si="106"/>
        <v>3.101180989247999E-5</v>
      </c>
      <c r="BJ10" s="8">
        <f t="shared" si="107"/>
        <v>0.14989832230795286</v>
      </c>
      <c r="BK10" s="8">
        <f t="shared" si="108"/>
        <v>0.19725636575897612</v>
      </c>
      <c r="BL10" s="8">
        <f t="shared" si="109"/>
        <v>0.56962785413833772</v>
      </c>
      <c r="BM10" s="8">
        <f t="shared" si="110"/>
        <v>0.57623838047916742</v>
      </c>
      <c r="BN10" s="8">
        <f t="shared" si="111"/>
        <v>0.41755813195099051</v>
      </c>
    </row>
    <row r="11" spans="1:88" x14ac:dyDescent="0.25">
      <c r="A11" t="s">
        <v>16</v>
      </c>
      <c r="B11" t="s">
        <v>231</v>
      </c>
      <c r="C11" t="s">
        <v>18</v>
      </c>
      <c r="D11" t="s">
        <v>455</v>
      </c>
      <c r="E11">
        <f>VLOOKUP(A11,home!$A$2:$E$405,3,FALSE)</f>
        <v>1.4629629629629599</v>
      </c>
      <c r="F11">
        <f>VLOOKUP(B11,home!$B$2:$E$405,3,FALSE)</f>
        <v>0.51</v>
      </c>
      <c r="G11">
        <f>VLOOKUP(C11,away!$B$2:$E$405,4,FALSE)</f>
        <v>0.23</v>
      </c>
      <c r="H11">
        <f>VLOOKUP(A11,away!$A$2:$E$405,3,FALSE)</f>
        <v>1.25925925925926</v>
      </c>
      <c r="I11">
        <f>VLOOKUP(C11,away!$B$2:$E$405,3,FALSE)</f>
        <v>1.59</v>
      </c>
      <c r="J11">
        <f>VLOOKUP(B11,home!$B$2:$E$405,4,FALSE)</f>
        <v>0.4</v>
      </c>
      <c r="K11" s="3">
        <f t="shared" si="56"/>
        <v>0.17160555555555521</v>
      </c>
      <c r="L11" s="3">
        <f t="shared" si="57"/>
        <v>0.80088888888888943</v>
      </c>
      <c r="M11" s="5">
        <f t="shared" si="58"/>
        <v>0.37813861492030304</v>
      </c>
      <c r="N11" s="5">
        <f t="shared" si="59"/>
        <v>6.4890687090406754E-2</v>
      </c>
      <c r="O11" s="5">
        <f t="shared" si="60"/>
        <v>0.30284701514950513</v>
      </c>
      <c r="P11" s="5">
        <f t="shared" si="61"/>
        <v>5.1970230283072474E-2</v>
      </c>
      <c r="Q11" s="5">
        <f t="shared" si="62"/>
        <v>5.5678012042654742E-3</v>
      </c>
      <c r="R11" s="5">
        <f t="shared" si="63"/>
        <v>0.12127340473320189</v>
      </c>
      <c r="S11" s="5">
        <f t="shared" si="64"/>
        <v>1.785657910290932E-3</v>
      </c>
      <c r="T11" s="5">
        <f t="shared" si="65"/>
        <v>4.4591901200383959E-3</v>
      </c>
      <c r="U11" s="5">
        <f t="shared" si="66"/>
        <v>2.0811189993354809E-2</v>
      </c>
      <c r="V11" s="5">
        <f t="shared" si="67"/>
        <v>2.7268381705936817E-5</v>
      </c>
      <c r="W11" s="5">
        <f t="shared" si="68"/>
        <v>3.1848853962695523E-4</v>
      </c>
      <c r="X11" s="5">
        <f t="shared" si="69"/>
        <v>2.5507393262567718E-4</v>
      </c>
      <c r="Y11" s="5">
        <f t="shared" si="70"/>
        <v>1.0214293924254901E-4</v>
      </c>
      <c r="Z11" s="5">
        <f t="shared" si="71"/>
        <v>3.2375507456182229E-2</v>
      </c>
      <c r="AA11" s="5">
        <f t="shared" si="72"/>
        <v>5.5558169434111711E-3</v>
      </c>
      <c r="AB11" s="5">
        <f t="shared" si="73"/>
        <v>4.767045265695204E-4</v>
      </c>
      <c r="AC11" s="5">
        <f t="shared" si="74"/>
        <v>2.3423025657584188E-7</v>
      </c>
      <c r="AD11" s="5">
        <f t="shared" si="75"/>
        <v>1.3663600695190281E-5</v>
      </c>
      <c r="AE11" s="5">
        <f t="shared" si="76"/>
        <v>1.0943025978992402E-5</v>
      </c>
      <c r="AF11" s="5">
        <f t="shared" si="77"/>
        <v>4.3820739586987375E-6</v>
      </c>
      <c r="AG11" s="5">
        <f t="shared" si="78"/>
        <v>1.1698514479370566E-6</v>
      </c>
      <c r="AH11" s="5">
        <f t="shared" si="79"/>
        <v>6.4822960484489326E-3</v>
      </c>
      <c r="AI11" s="5">
        <f t="shared" si="80"/>
        <v>1.1123980146696593E-3</v>
      </c>
      <c r="AJ11" s="5">
        <f t="shared" si="81"/>
        <v>9.5446839653141795E-5</v>
      </c>
      <c r="AK11" s="5">
        <f t="shared" si="82"/>
        <v>5.459735981566463E-6</v>
      </c>
      <c r="AL11" s="5">
        <f t="shared" si="83"/>
        <v>1.287675988983591E-9</v>
      </c>
      <c r="AM11" s="5">
        <f t="shared" si="84"/>
        <v>4.6894995763747999E-7</v>
      </c>
      <c r="AN11" s="5">
        <f t="shared" si="85"/>
        <v>3.7557681051677316E-7</v>
      </c>
      <c r="AO11" s="5">
        <f t="shared" si="86"/>
        <v>1.5039764723360566E-7</v>
      </c>
      <c r="AP11" s="5">
        <f t="shared" si="87"/>
        <v>4.0150601528141879E-8</v>
      </c>
      <c r="AQ11" s="5">
        <f t="shared" si="88"/>
        <v>8.0390426615235222E-9</v>
      </c>
      <c r="AR11" s="5">
        <f t="shared" si="89"/>
        <v>1.038319775938221E-3</v>
      </c>
      <c r="AS11" s="5">
        <f t="shared" si="90"/>
        <v>1.7818144199419804E-4</v>
      </c>
      <c r="AT11" s="5">
        <f t="shared" si="91"/>
        <v>1.5288462671552146E-5</v>
      </c>
      <c r="AU11" s="5">
        <f t="shared" si="92"/>
        <v>8.7452837678069097E-7</v>
      </c>
      <c r="AV11" s="5">
        <f t="shared" si="93"/>
        <v>3.7518481986637103E-8</v>
      </c>
      <c r="AW11" s="5">
        <f t="shared" si="94"/>
        <v>4.9159528511613623E-12</v>
      </c>
      <c r="AX11" s="5">
        <f t="shared" si="95"/>
        <v>1.3412403001355617E-8</v>
      </c>
      <c r="AY11" s="5">
        <f t="shared" si="96"/>
        <v>1.0741844537085706E-8</v>
      </c>
      <c r="AZ11" s="5">
        <f t="shared" si="97"/>
        <v>4.3015119679618789E-9</v>
      </c>
      <c r="BA11" s="5">
        <f t="shared" si="98"/>
        <v>1.14834438018775E-9</v>
      </c>
      <c r="BB11" s="5">
        <f t="shared" si="99"/>
        <v>2.2992406367759184E-10</v>
      </c>
      <c r="BC11" s="5">
        <f t="shared" si="100"/>
        <v>3.6828725577512964E-11</v>
      </c>
      <c r="BD11" s="5">
        <f t="shared" si="101"/>
        <v>1.3859646194375373E-4</v>
      </c>
      <c r="BE11" s="5">
        <f t="shared" si="102"/>
        <v>2.3783922849892223E-5</v>
      </c>
      <c r="BF11" s="5">
        <f t="shared" si="103"/>
        <v>2.0407266469731097E-6</v>
      </c>
      <c r="BG11" s="5">
        <f t="shared" si="104"/>
        <v>1.1673334333028192E-7</v>
      </c>
      <c r="BH11" s="5">
        <f t="shared" si="105"/>
        <v>5.0080225585125999E-9</v>
      </c>
      <c r="BI11" s="5">
        <f t="shared" si="106"/>
        <v>1.7188089867766164E-10</v>
      </c>
      <c r="BJ11" s="8">
        <f t="shared" si="107"/>
        <v>7.5624615363202891E-2</v>
      </c>
      <c r="BK11" s="8">
        <f t="shared" si="108"/>
        <v>0.43192201775514943</v>
      </c>
      <c r="BL11" s="8">
        <f t="shared" si="109"/>
        <v>0.46005697673694584</v>
      </c>
      <c r="BM11" s="8">
        <f t="shared" si="110"/>
        <v>7.5291353193797234E-2</v>
      </c>
      <c r="BN11" s="8">
        <f t="shared" si="111"/>
        <v>0.92468775338075482</v>
      </c>
    </row>
    <row r="12" spans="1:88" x14ac:dyDescent="0.25">
      <c r="A12" t="s">
        <v>16</v>
      </c>
      <c r="B12" t="s">
        <v>49</v>
      </c>
      <c r="C12" t="s">
        <v>59</v>
      </c>
      <c r="D12" t="s">
        <v>455</v>
      </c>
      <c r="E12">
        <f>VLOOKUP(A12,home!$A$2:$E$405,3,FALSE)</f>
        <v>1.4629629629629599</v>
      </c>
      <c r="F12">
        <f>VLOOKUP(B12,home!$B$2:$E$405,3,FALSE)</f>
        <v>1.1399999999999999</v>
      </c>
      <c r="G12">
        <f>VLOOKUP(C12,away!$B$2:$E$405,4,FALSE)</f>
        <v>1.59</v>
      </c>
      <c r="H12">
        <f>VLOOKUP(A12,away!$A$2:$E$405,3,FALSE)</f>
        <v>1.25925925925926</v>
      </c>
      <c r="I12">
        <f>VLOOKUP(C12,away!$B$2:$E$405,3,FALSE)</f>
        <v>0.23</v>
      </c>
      <c r="J12">
        <f>VLOOKUP(B12,home!$B$2:$E$405,4,FALSE)</f>
        <v>1.32</v>
      </c>
      <c r="K12" s="3">
        <f t="shared" si="56"/>
        <v>2.6517666666666613</v>
      </c>
      <c r="L12" s="3">
        <f t="shared" si="57"/>
        <v>0.38231111111111132</v>
      </c>
      <c r="M12" s="5">
        <f t="shared" si="58"/>
        <v>4.8119018847913114E-2</v>
      </c>
      <c r="N12" s="5">
        <f t="shared" si="59"/>
        <v>0.1276004102136008</v>
      </c>
      <c r="O12" s="5">
        <f t="shared" si="60"/>
        <v>1.8396435561322175E-2</v>
      </c>
      <c r="P12" s="5">
        <f t="shared" si="61"/>
        <v>4.8783054606995335E-2</v>
      </c>
      <c r="Q12" s="5">
        <f t="shared" si="62"/>
        <v>0.16918325722870947</v>
      </c>
      <c r="R12" s="5">
        <f t="shared" si="63"/>
        <v>3.5165808599665199E-3</v>
      </c>
      <c r="S12" s="5">
        <f t="shared" si="64"/>
        <v>1.2364063491769937E-2</v>
      </c>
      <c r="T12" s="5">
        <f t="shared" si="65"/>
        <v>6.4680639052504874E-2</v>
      </c>
      <c r="U12" s="5">
        <f t="shared" si="66"/>
        <v>9.3251519050972006E-3</v>
      </c>
      <c r="V12" s="5">
        <f t="shared" si="67"/>
        <v>1.392742871794002E-3</v>
      </c>
      <c r="W12" s="5">
        <f t="shared" si="68"/>
        <v>0.14954484069239438</v>
      </c>
      <c r="X12" s="5">
        <f t="shared" si="69"/>
        <v>5.7172654206043443E-2</v>
      </c>
      <c r="Y12" s="5">
        <f t="shared" si="70"/>
        <v>1.0928870477341908E-2</v>
      </c>
      <c r="Z12" s="5">
        <f t="shared" si="71"/>
        <v>4.4814264529528922E-4</v>
      </c>
      <c r="AA12" s="5">
        <f t="shared" si="72"/>
        <v>1.188369728705869E-3</v>
      </c>
      <c r="AB12" s="5">
        <f t="shared" si="73"/>
        <v>1.5756396171289638E-3</v>
      </c>
      <c r="AC12" s="5">
        <f t="shared" si="74"/>
        <v>8.824765809202602E-5</v>
      </c>
      <c r="AD12" s="5">
        <f t="shared" si="75"/>
        <v>9.9139505930016886E-2</v>
      </c>
      <c r="AE12" s="5">
        <f t="shared" si="76"/>
        <v>3.790213466711137E-2</v>
      </c>
      <c r="AF12" s="5">
        <f t="shared" si="77"/>
        <v>7.2452036090331576E-3</v>
      </c>
      <c r="AG12" s="5">
        <f t="shared" si="78"/>
        <v>9.2330728066523341E-4</v>
      </c>
      <c r="AH12" s="5">
        <f t="shared" si="79"/>
        <v>4.2832478164778659E-5</v>
      </c>
      <c r="AI12" s="5">
        <f t="shared" si="80"/>
        <v>1.1358173784808766E-4</v>
      </c>
      <c r="AJ12" s="5">
        <f t="shared" si="81"/>
        <v>1.5059613318381504E-4</v>
      </c>
      <c r="AK12" s="5">
        <f t="shared" si="82"/>
        <v>1.3311526870191125E-4</v>
      </c>
      <c r="AL12" s="5">
        <f t="shared" si="83"/>
        <v>3.5786185393756963E-6</v>
      </c>
      <c r="AM12" s="5">
        <f t="shared" si="84"/>
        <v>5.2578967435004127E-2</v>
      </c>
      <c r="AN12" s="5">
        <f t="shared" si="85"/>
        <v>2.0101523461151367E-2</v>
      </c>
      <c r="AO12" s="5">
        <f t="shared" si="86"/>
        <v>3.8425178847294253E-3</v>
      </c>
      <c r="AP12" s="5">
        <f t="shared" si="87"/>
        <v>4.8967909399174117E-4</v>
      </c>
      <c r="AQ12" s="5">
        <f t="shared" si="88"/>
        <v>4.6802439627966223E-5</v>
      </c>
      <c r="AR12" s="5">
        <f t="shared" si="89"/>
        <v>3.2750664637637901E-6</v>
      </c>
      <c r="AS12" s="5">
        <f t="shared" si="90"/>
        <v>8.6847120797266758E-6</v>
      </c>
      <c r="AT12" s="5">
        <f t="shared" si="91"/>
        <v>1.1514915001308251E-5</v>
      </c>
      <c r="AU12" s="5">
        <f t="shared" si="92"/>
        <v>1.0178289256656371E-5</v>
      </c>
      <c r="AV12" s="5">
        <f t="shared" si="93"/>
        <v>6.7476120436231869E-6</v>
      </c>
      <c r="AW12" s="5">
        <f t="shared" si="94"/>
        <v>1.0077786046842509E-7</v>
      </c>
      <c r="AX12" s="5">
        <f t="shared" si="95"/>
        <v>2.3237858868649295E-2</v>
      </c>
      <c r="AY12" s="5">
        <f t="shared" si="96"/>
        <v>8.8840916439165054E-3</v>
      </c>
      <c r="AZ12" s="5">
        <f t="shared" si="97"/>
        <v>1.6982434737993291E-3</v>
      </c>
      <c r="BA12" s="5">
        <f t="shared" si="98"/>
        <v>2.1641911646847164E-4</v>
      </c>
      <c r="BB12" s="5">
        <f t="shared" si="99"/>
        <v>2.0684858220686599E-5</v>
      </c>
      <c r="BC12" s="5">
        <f t="shared" si="100"/>
        <v>1.5816102259053005E-6</v>
      </c>
      <c r="BD12" s="5">
        <f t="shared" si="101"/>
        <v>2.0868238312071191E-7</v>
      </c>
      <c r="BE12" s="5">
        <f t="shared" si="102"/>
        <v>5.5337698748006537E-7</v>
      </c>
      <c r="BF12" s="5">
        <f t="shared" si="103"/>
        <v>7.3371332475002609E-7</v>
      </c>
      <c r="BG12" s="5">
        <f t="shared" si="104"/>
        <v>6.4854551248709661E-7</v>
      </c>
      <c r="BH12" s="5">
        <f t="shared" si="105"/>
        <v>4.299478429573824E-7</v>
      </c>
      <c r="BI12" s="5">
        <f t="shared" si="106"/>
        <v>2.2802427167192388E-7</v>
      </c>
      <c r="BJ12" s="8">
        <f t="shared" si="107"/>
        <v>0.83543919324320637</v>
      </c>
      <c r="BK12" s="8">
        <f t="shared" si="108"/>
        <v>0.11963479773902029</v>
      </c>
      <c r="BL12" s="8">
        <f t="shared" si="109"/>
        <v>3.4485506175286867E-2</v>
      </c>
      <c r="BM12" s="8">
        <f t="shared" si="110"/>
        <v>0.5655248916182456</v>
      </c>
      <c r="BN12" s="8">
        <f t="shared" si="111"/>
        <v>0.41559875731850743</v>
      </c>
    </row>
    <row r="13" spans="1:88" x14ac:dyDescent="0.25">
      <c r="A13" t="s">
        <v>143</v>
      </c>
      <c r="B13" t="s">
        <v>451</v>
      </c>
      <c r="C13" t="s">
        <v>140</v>
      </c>
      <c r="D13" t="s">
        <v>455</v>
      </c>
      <c r="E13">
        <f>VLOOKUP(A13,home!$A$2:$E$405,3,FALSE)</f>
        <v>1.01428571428571</v>
      </c>
      <c r="F13">
        <f>VLOOKUP(B13,home!$B$2:$E$405,3,FALSE)</f>
        <v>0.66</v>
      </c>
      <c r="G13">
        <f>VLOOKUP(C13,away!$B$2:$E$405,4,FALSE)</f>
        <v>0.74</v>
      </c>
      <c r="H13">
        <f>VLOOKUP(A13,away!$A$2:$E$405,3,FALSE)</f>
        <v>1.1000000000000001</v>
      </c>
      <c r="I13">
        <f>VLOOKUP(C13,away!$B$2:$E$405,3,FALSE)</f>
        <v>1.73</v>
      </c>
      <c r="J13">
        <f>VLOOKUP(B13,home!$B$2:$E$405,4,FALSE)</f>
        <v>0.61</v>
      </c>
      <c r="K13" s="3">
        <f t="shared" si="56"/>
        <v>0.49537714285714074</v>
      </c>
      <c r="L13" s="3">
        <f t="shared" si="57"/>
        <v>1.16083</v>
      </c>
      <c r="M13" s="5">
        <f t="shared" si="58"/>
        <v>0.19086151946844404</v>
      </c>
      <c r="N13" s="5">
        <f t="shared" si="59"/>
        <v>9.4548434195650358E-2</v>
      </c>
      <c r="O13" s="5">
        <f t="shared" si="60"/>
        <v>0.22155777764455387</v>
      </c>
      <c r="P13" s="5">
        <f t="shared" si="61"/>
        <v>0.10975465886733678</v>
      </c>
      <c r="Q13" s="5">
        <f t="shared" si="62"/>
        <v>2.3418566596728828E-2</v>
      </c>
      <c r="R13" s="5">
        <f t="shared" si="63"/>
        <v>0.12859545751156376</v>
      </c>
      <c r="S13" s="5">
        <f t="shared" si="64"/>
        <v>1.5778567068723753E-2</v>
      </c>
      <c r="T13" s="5">
        <f t="shared" si="65"/>
        <v>2.718497466248072E-2</v>
      </c>
      <c r="U13" s="5">
        <f t="shared" si="66"/>
        <v>6.37032503264853E-2</v>
      </c>
      <c r="V13" s="5">
        <f t="shared" si="67"/>
        <v>1.0081604079964555E-3</v>
      </c>
      <c r="W13" s="5">
        <f t="shared" si="68"/>
        <v>3.8670075368324006E-3</v>
      </c>
      <c r="X13" s="5">
        <f t="shared" si="69"/>
        <v>4.4889383589811552E-3</v>
      </c>
      <c r="Y13" s="5">
        <f t="shared" si="70"/>
        <v>2.6054471576280477E-3</v>
      </c>
      <c r="Z13" s="5">
        <f t="shared" si="71"/>
        <v>4.9759154981049519E-2</v>
      </c>
      <c r="AA13" s="5">
        <f t="shared" si="72"/>
        <v>2.4649548025497976E-2</v>
      </c>
      <c r="AB13" s="5">
        <f t="shared" si="73"/>
        <v>6.1054113367955314E-3</v>
      </c>
      <c r="AC13" s="5">
        <f t="shared" si="74"/>
        <v>3.6233830020900437E-5</v>
      </c>
      <c r="AD13" s="5">
        <f t="shared" si="75"/>
        <v>4.7890678625076602E-4</v>
      </c>
      <c r="AE13" s="5">
        <f t="shared" si="76"/>
        <v>5.559293646834766E-4</v>
      </c>
      <c r="AF13" s="5">
        <f t="shared" si="77"/>
        <v>3.2266974220276017E-4</v>
      </c>
      <c r="AG13" s="5">
        <f t="shared" si="78"/>
        <v>1.2485490561374337E-4</v>
      </c>
      <c r="AH13" s="5">
        <f t="shared" si="79"/>
        <v>1.4440479969162933E-2</v>
      </c>
      <c r="AI13" s="5">
        <f t="shared" si="80"/>
        <v>7.1534837086097052E-3</v>
      </c>
      <c r="AJ13" s="5">
        <f t="shared" si="81"/>
        <v>1.7718361605230896E-3</v>
      </c>
      <c r="AK13" s="5">
        <f t="shared" si="82"/>
        <v>2.9257571160363143E-4</v>
      </c>
      <c r="AL13" s="5">
        <f t="shared" si="83"/>
        <v>8.3344859969188345E-7</v>
      </c>
      <c r="AM13" s="5">
        <f t="shared" si="84"/>
        <v>4.7447895093559996E-5</v>
      </c>
      <c r="AN13" s="5">
        <f t="shared" si="85"/>
        <v>5.5078940061457243E-5</v>
      </c>
      <c r="AO13" s="5">
        <f t="shared" si="86"/>
        <v>3.1968642995770712E-5</v>
      </c>
      <c r="AP13" s="5">
        <f t="shared" si="87"/>
        <v>1.237005328292684E-5</v>
      </c>
      <c r="AQ13" s="5">
        <f t="shared" si="88"/>
        <v>3.5898822381049917E-6</v>
      </c>
      <c r="AR13" s="5">
        <f t="shared" si="89"/>
        <v>3.3525884725206815E-3</v>
      </c>
      <c r="AS13" s="5">
        <f t="shared" si="90"/>
        <v>1.6607956986930809E-3</v>
      </c>
      <c r="AT13" s="5">
        <f t="shared" si="91"/>
        <v>4.1136011404400362E-4</v>
      </c>
      <c r="AU13" s="5">
        <f t="shared" si="92"/>
        <v>6.7926132660168698E-5</v>
      </c>
      <c r="AV13" s="5">
        <f t="shared" si="93"/>
        <v>8.4122633806323707E-6</v>
      </c>
      <c r="AW13" s="5">
        <f t="shared" si="94"/>
        <v>1.3313152529151149E-8</v>
      </c>
      <c r="AX13" s="5">
        <f t="shared" si="95"/>
        <v>3.9174337843388468E-6</v>
      </c>
      <c r="AY13" s="5">
        <f t="shared" si="96"/>
        <v>4.5474746598740632E-6</v>
      </c>
      <c r="AZ13" s="5">
        <f t="shared" si="97"/>
        <v>2.639422504710805E-6</v>
      </c>
      <c r="BA13" s="5">
        <f t="shared" si="98"/>
        <v>1.0213069420478146E-6</v>
      </c>
      <c r="BB13" s="5">
        <f t="shared" si="99"/>
        <v>2.9639093438434122E-7</v>
      </c>
      <c r="BC13" s="5">
        <f t="shared" si="100"/>
        <v>6.8811897672274967E-8</v>
      </c>
      <c r="BD13" s="5">
        <f t="shared" si="101"/>
        <v>6.4863087942603002E-4</v>
      </c>
      <c r="BE13" s="5">
        <f t="shared" si="102"/>
        <v>3.2131691181898131E-4</v>
      </c>
      <c r="BF13" s="5">
        <f t="shared" si="103"/>
        <v>7.9586526864283395E-5</v>
      </c>
      <c r="BG13" s="5">
        <f t="shared" si="104"/>
        <v>1.314178209598393E-5</v>
      </c>
      <c r="BH13" s="5">
        <f t="shared" si="105"/>
        <v>1.6275346166899114E-6</v>
      </c>
      <c r="BI13" s="5">
        <f t="shared" si="106"/>
        <v>1.6124868966338808E-7</v>
      </c>
      <c r="BJ13" s="8">
        <f t="shared" si="107"/>
        <v>0.15775867556144707</v>
      </c>
      <c r="BK13" s="8">
        <f t="shared" si="108"/>
        <v>0.31744452056578149</v>
      </c>
      <c r="BL13" s="8">
        <f t="shared" si="109"/>
        <v>0.4748353679596059</v>
      </c>
      <c r="BM13" s="8">
        <f t="shared" si="110"/>
        <v>0.23105677062209914</v>
      </c>
      <c r="BN13" s="8">
        <f t="shared" si="111"/>
        <v>0.76873641428427764</v>
      </c>
    </row>
    <row r="14" spans="1:88" x14ac:dyDescent="0.25">
      <c r="A14" t="s">
        <v>143</v>
      </c>
      <c r="B14" t="s">
        <v>150</v>
      </c>
      <c r="C14" t="s">
        <v>152</v>
      </c>
      <c r="D14" t="s">
        <v>455</v>
      </c>
      <c r="E14">
        <f>VLOOKUP(A14,home!$A$2:$E$405,3,FALSE)</f>
        <v>1.01428571428571</v>
      </c>
      <c r="F14">
        <f>VLOOKUP(B14,home!$B$2:$E$405,3,FALSE)</f>
        <v>0.49</v>
      </c>
      <c r="G14">
        <f>VLOOKUP(C14,away!$B$2:$E$405,4,FALSE)</f>
        <v>0.99</v>
      </c>
      <c r="H14">
        <f>VLOOKUP(A14,away!$A$2:$E$405,3,FALSE)</f>
        <v>1.1000000000000001</v>
      </c>
      <c r="I14">
        <f>VLOOKUP(C14,away!$B$2:$E$405,3,FALSE)</f>
        <v>2.2999999999999998</v>
      </c>
      <c r="J14">
        <f>VLOOKUP(B14,home!$B$2:$E$405,4,FALSE)</f>
        <v>1.36</v>
      </c>
      <c r="K14" s="3">
        <f t="shared" si="56"/>
        <v>0.49202999999999791</v>
      </c>
      <c r="L14" s="3">
        <f t="shared" si="57"/>
        <v>3.4407999999999999</v>
      </c>
      <c r="M14" s="5">
        <f t="shared" si="58"/>
        <v>1.9588159547692604E-2</v>
      </c>
      <c r="N14" s="5">
        <f t="shared" si="59"/>
        <v>9.63796214225115E-3</v>
      </c>
      <c r="O14" s="5">
        <f t="shared" si="60"/>
        <v>6.7398939371700717E-2</v>
      </c>
      <c r="P14" s="5">
        <f t="shared" si="61"/>
        <v>3.3162300139057764E-2</v>
      </c>
      <c r="Q14" s="5">
        <f t="shared" si="62"/>
        <v>2.3710832564259061E-3</v>
      </c>
      <c r="R14" s="5">
        <f t="shared" si="63"/>
        <v>0.11595313529507391</v>
      </c>
      <c r="S14" s="5">
        <f t="shared" si="64"/>
        <v>1.4035751391489128E-2</v>
      </c>
      <c r="T14" s="5">
        <f t="shared" si="65"/>
        <v>8.1584232687102586E-3</v>
      </c>
      <c r="U14" s="5">
        <f t="shared" si="66"/>
        <v>5.7052421159234978E-2</v>
      </c>
      <c r="V14" s="5">
        <f t="shared" si="67"/>
        <v>2.6402446459129719E-3</v>
      </c>
      <c r="W14" s="5">
        <f t="shared" si="68"/>
        <v>3.8888136488641123E-4</v>
      </c>
      <c r="X14" s="5">
        <f t="shared" si="69"/>
        <v>1.3380630003011641E-3</v>
      </c>
      <c r="Y14" s="5">
        <f t="shared" si="70"/>
        <v>2.3020035857181224E-3</v>
      </c>
      <c r="Z14" s="5">
        <f t="shared" si="71"/>
        <v>0.13299051597443012</v>
      </c>
      <c r="AA14" s="5">
        <f t="shared" si="72"/>
        <v>6.5435323574898577E-2</v>
      </c>
      <c r="AB14" s="5">
        <f t="shared" si="73"/>
        <v>1.6098071129278597E-2</v>
      </c>
      <c r="AC14" s="5">
        <f t="shared" si="74"/>
        <v>2.7936706220129548E-4</v>
      </c>
      <c r="AD14" s="5">
        <f t="shared" si="75"/>
        <v>4.783532449126502E-5</v>
      </c>
      <c r="AE14" s="5">
        <f t="shared" si="76"/>
        <v>1.6459178450954471E-4</v>
      </c>
      <c r="AF14" s="5">
        <f t="shared" si="77"/>
        <v>2.831637060702207E-4</v>
      </c>
      <c r="AG14" s="5">
        <f t="shared" si="78"/>
        <v>3.2476989328213845E-4</v>
      </c>
      <c r="AH14" s="5">
        <f t="shared" si="79"/>
        <v>0.11439844184120478</v>
      </c>
      <c r="AI14" s="5">
        <f t="shared" si="80"/>
        <v>5.6287465339127749E-2</v>
      </c>
      <c r="AJ14" s="5">
        <f t="shared" si="81"/>
        <v>1.3847560785405449E-2</v>
      </c>
      <c r="AK14" s="5">
        <f t="shared" si="82"/>
        <v>2.2711384444143385E-3</v>
      </c>
      <c r="AL14" s="5">
        <f t="shared" si="83"/>
        <v>1.8918478467830308E-5</v>
      </c>
      <c r="AM14" s="5">
        <f t="shared" si="84"/>
        <v>4.7072829418874081E-6</v>
      </c>
      <c r="AN14" s="5">
        <f t="shared" si="85"/>
        <v>1.6196819146446195E-5</v>
      </c>
      <c r="AO14" s="5">
        <f t="shared" si="86"/>
        <v>2.7865007659546034E-5</v>
      </c>
      <c r="AP14" s="5">
        <f t="shared" si="87"/>
        <v>3.1959306118321999E-5</v>
      </c>
      <c r="AQ14" s="5">
        <f t="shared" si="88"/>
        <v>2.749139512298058E-5</v>
      </c>
      <c r="AR14" s="5">
        <f t="shared" si="89"/>
        <v>7.8724431737443451E-2</v>
      </c>
      <c r="AS14" s="5">
        <f t="shared" si="90"/>
        <v>3.8734782147774136E-2</v>
      </c>
      <c r="AT14" s="5">
        <f t="shared" si="91"/>
        <v>9.5293374300846109E-3</v>
      </c>
      <c r="AU14" s="5">
        <f t="shared" si="92"/>
        <v>1.5629066319081705E-3</v>
      </c>
      <c r="AV14" s="5">
        <f t="shared" si="93"/>
        <v>1.9224923752444344E-4</v>
      </c>
      <c r="AW14" s="5">
        <f t="shared" si="94"/>
        <v>8.8968182198276579E-7</v>
      </c>
      <c r="AX14" s="5">
        <f t="shared" si="95"/>
        <v>3.8602073764947494E-7</v>
      </c>
      <c r="AY14" s="5">
        <f t="shared" si="96"/>
        <v>1.3282201541043135E-6</v>
      </c>
      <c r="AZ14" s="5">
        <f t="shared" si="97"/>
        <v>2.285069953121061E-6</v>
      </c>
      <c r="BA14" s="5">
        <f t="shared" si="98"/>
        <v>2.6208228982329821E-6</v>
      </c>
      <c r="BB14" s="5">
        <f t="shared" si="99"/>
        <v>2.2544318570600112E-6</v>
      </c>
      <c r="BC14" s="5">
        <f t="shared" si="100"/>
        <v>1.5514098267544166E-6</v>
      </c>
      <c r="BD14" s="5">
        <f t="shared" si="101"/>
        <v>4.5145837453699218E-2</v>
      </c>
      <c r="BE14" s="5">
        <f t="shared" si="102"/>
        <v>2.221310640234353E-2</v>
      </c>
      <c r="BF14" s="5">
        <f t="shared" si="103"/>
        <v>5.4647573715725191E-3</v>
      </c>
      <c r="BG14" s="5">
        <f t="shared" si="104"/>
        <v>8.9627485651160509E-4</v>
      </c>
      <c r="BH14" s="5">
        <f t="shared" si="105"/>
        <v>1.1024852941235078E-4</v>
      </c>
      <c r="BI14" s="5">
        <f t="shared" si="106"/>
        <v>1.084911678535175E-5</v>
      </c>
      <c r="BJ14" s="8">
        <f t="shared" si="107"/>
        <v>2.5135423113062289E-2</v>
      </c>
      <c r="BK14" s="8">
        <f t="shared" si="108"/>
        <v>6.97260694849757E-2</v>
      </c>
      <c r="BL14" s="8">
        <f t="shared" si="109"/>
        <v>0.71132727785539851</v>
      </c>
      <c r="BM14" s="8">
        <f t="shared" si="110"/>
        <v>0.69106726813733244</v>
      </c>
      <c r="BN14" s="8">
        <f t="shared" si="111"/>
        <v>0.24811157975220205</v>
      </c>
    </row>
    <row r="15" spans="1:88" x14ac:dyDescent="0.25">
      <c r="A15" t="s">
        <v>143</v>
      </c>
      <c r="B15" t="s">
        <v>149</v>
      </c>
      <c r="C15" t="s">
        <v>158</v>
      </c>
      <c r="D15" t="s">
        <v>455</v>
      </c>
      <c r="E15">
        <f>VLOOKUP(A15,home!$A$2:$E$405,3,FALSE)</f>
        <v>1.01428571428571</v>
      </c>
      <c r="F15">
        <f>VLOOKUP(B15,home!$B$2:$E$405,3,FALSE)</f>
        <v>1.73</v>
      </c>
      <c r="G15">
        <f>VLOOKUP(C15,away!$B$2:$E$405,4,FALSE)</f>
        <v>1.48</v>
      </c>
      <c r="H15">
        <f>VLOOKUP(A15,away!$A$2:$E$405,3,FALSE)</f>
        <v>1.1000000000000001</v>
      </c>
      <c r="I15">
        <f>VLOOKUP(C15,away!$B$2:$E$405,3,FALSE)</f>
        <v>1.48</v>
      </c>
      <c r="J15">
        <f>VLOOKUP(B15,home!$B$2:$E$405,4,FALSE)</f>
        <v>0.91</v>
      </c>
      <c r="K15" s="3">
        <f t="shared" si="56"/>
        <v>2.5969771428571318</v>
      </c>
      <c r="L15" s="3">
        <f t="shared" si="57"/>
        <v>1.4814800000000001</v>
      </c>
      <c r="M15" s="5">
        <f t="shared" si="58"/>
        <v>1.6933571590543119E-2</v>
      </c>
      <c r="N15" s="5">
        <f t="shared" si="59"/>
        <v>4.3976098367575364E-2</v>
      </c>
      <c r="O15" s="5">
        <f t="shared" si="60"/>
        <v>2.5086747639957826E-2</v>
      </c>
      <c r="P15" s="5">
        <f t="shared" si="61"/>
        <v>6.5149710209595563E-2</v>
      </c>
      <c r="Q15" s="5">
        <f t="shared" si="62"/>
        <v>5.7102461146315037E-2</v>
      </c>
      <c r="R15" s="5">
        <f t="shared" si="63"/>
        <v>1.8582757446822359E-2</v>
      </c>
      <c r="S15" s="5">
        <f t="shared" si="64"/>
        <v>6.2663755216954581E-2</v>
      </c>
      <c r="T15" s="5">
        <f t="shared" si="65"/>
        <v>8.4596154139042812E-2</v>
      </c>
      <c r="U15" s="5">
        <f t="shared" si="66"/>
        <v>4.8258996340655821E-2</v>
      </c>
      <c r="V15" s="5">
        <f t="shared" si="67"/>
        <v>2.6787848106614887E-2</v>
      </c>
      <c r="W15" s="5">
        <f t="shared" si="68"/>
        <v>4.9431262132622535E-2</v>
      </c>
      <c r="X15" s="5">
        <f t="shared" si="69"/>
        <v>7.3231426224237645E-2</v>
      </c>
      <c r="Y15" s="5">
        <f t="shared" si="70"/>
        <v>5.4245446661341797E-2</v>
      </c>
      <c r="Z15" s="5">
        <f t="shared" si="71"/>
        <v>9.176661167439466E-3</v>
      </c>
      <c r="AA15" s="5">
        <f t="shared" si="72"/>
        <v>2.3831579299584935E-2</v>
      </c>
      <c r="AB15" s="5">
        <f t="shared" si="73"/>
        <v>3.0945033359604631E-2</v>
      </c>
      <c r="AC15" s="5">
        <f t="shared" si="74"/>
        <v>6.4414221918313273E-3</v>
      </c>
      <c r="AD15" s="5">
        <f t="shared" si="75"/>
        <v>3.2092964475250008E-2</v>
      </c>
      <c r="AE15" s="5">
        <f t="shared" si="76"/>
        <v>4.7545085010793388E-2</v>
      </c>
      <c r="AF15" s="5">
        <f t="shared" si="77"/>
        <v>3.5218546270895094E-2</v>
      </c>
      <c r="AG15" s="5">
        <f t="shared" si="78"/>
        <v>1.7391857309801893E-2</v>
      </c>
      <c r="AH15" s="5">
        <f t="shared" si="79"/>
        <v>3.3987599965845548E-3</v>
      </c>
      <c r="AI15" s="5">
        <f t="shared" si="80"/>
        <v>8.8265020251872724E-3</v>
      </c>
      <c r="AJ15" s="5">
        <f t="shared" si="81"/>
        <v>1.1461112005396767E-2</v>
      </c>
      <c r="AK15" s="5">
        <f t="shared" si="82"/>
        <v>9.9214153032469547E-3</v>
      </c>
      <c r="AL15" s="5">
        <f t="shared" si="83"/>
        <v>9.9130130201199613E-4</v>
      </c>
      <c r="AM15" s="5">
        <f t="shared" si="84"/>
        <v>1.666893903775004E-2</v>
      </c>
      <c r="AN15" s="5">
        <f t="shared" si="85"/>
        <v>2.4694699805645932E-2</v>
      </c>
      <c r="AO15" s="5">
        <f t="shared" si="86"/>
        <v>1.8292351934034171E-2</v>
      </c>
      <c r="AP15" s="5">
        <f t="shared" si="87"/>
        <v>9.0332511810776502E-3</v>
      </c>
      <c r="AQ15" s="5">
        <f t="shared" si="88"/>
        <v>3.3456452399357292E-3</v>
      </c>
      <c r="AR15" s="5">
        <f t="shared" si="89"/>
        <v>1.0070389919480166E-3</v>
      </c>
      <c r="AS15" s="5">
        <f t="shared" si="90"/>
        <v>2.6152572440548858E-3</v>
      </c>
      <c r="AT15" s="5">
        <f t="shared" si="91"/>
        <v>3.3958816427510381E-3</v>
      </c>
      <c r="AU15" s="5">
        <f t="shared" si="92"/>
        <v>2.939675668690858E-3</v>
      </c>
      <c r="AV15" s="5">
        <f t="shared" si="93"/>
        <v>1.9085676297508536E-3</v>
      </c>
      <c r="AW15" s="5">
        <f t="shared" si="94"/>
        <v>1.059417386264547E-4</v>
      </c>
      <c r="AX15" s="5">
        <f t="shared" si="95"/>
        <v>7.2148089461192963E-3</v>
      </c>
      <c r="AY15" s="5">
        <f t="shared" si="96"/>
        <v>1.0688595157496818E-2</v>
      </c>
      <c r="AZ15" s="5">
        <f t="shared" si="97"/>
        <v>7.9174699769641935E-3</v>
      </c>
      <c r="BA15" s="5">
        <f t="shared" si="98"/>
        <v>3.9098578071576386E-3</v>
      </c>
      <c r="BB15" s="5">
        <f t="shared" si="99"/>
        <v>1.4480940360369747E-3</v>
      </c>
      <c r="BC15" s="5">
        <f t="shared" si="100"/>
        <v>4.2906447050161108E-4</v>
      </c>
      <c r="BD15" s="5">
        <f t="shared" si="101"/>
        <v>2.486513542985251E-4</v>
      </c>
      <c r="BE15" s="5">
        <f t="shared" si="102"/>
        <v>6.4574188365374016E-4</v>
      </c>
      <c r="BF15" s="5">
        <f t="shared" si="103"/>
        <v>8.3848845601713635E-4</v>
      </c>
      <c r="BG15" s="5">
        <f t="shared" si="104"/>
        <v>7.2584511827535688E-4</v>
      </c>
      <c r="BH15" s="5">
        <f t="shared" si="105"/>
        <v>4.7125079535388344E-4</v>
      </c>
      <c r="BI15" s="5">
        <f t="shared" si="106"/>
        <v>2.4476550881745581E-4</v>
      </c>
      <c r="BJ15" s="8">
        <f t="shared" si="107"/>
        <v>0.59847407933059582</v>
      </c>
      <c r="BK15" s="8">
        <f t="shared" si="108"/>
        <v>0.1896562037750483</v>
      </c>
      <c r="BL15" s="8">
        <f t="shared" si="109"/>
        <v>0.19535406771065289</v>
      </c>
      <c r="BM15" s="8">
        <f t="shared" si="110"/>
        <v>0.75524701216405676</v>
      </c>
      <c r="BN15" s="8">
        <f t="shared" si="111"/>
        <v>0.22683134640080929</v>
      </c>
    </row>
    <row r="16" spans="1:88" x14ac:dyDescent="0.25">
      <c r="A16" t="s">
        <v>143</v>
      </c>
      <c r="B16" t="s">
        <v>155</v>
      </c>
      <c r="C16" t="s">
        <v>452</v>
      </c>
      <c r="D16" t="s">
        <v>455</v>
      </c>
      <c r="E16">
        <f>VLOOKUP(A16,home!$A$2:$E$405,3,FALSE)</f>
        <v>1.01428571428571</v>
      </c>
      <c r="F16">
        <f>VLOOKUP(B16,home!$B$2:$E$405,3,FALSE)</f>
        <v>0.49</v>
      </c>
      <c r="G16">
        <f>VLOOKUP(C16,away!$B$2:$E$405,4,FALSE)</f>
        <v>1.23</v>
      </c>
      <c r="H16">
        <f>VLOOKUP(A16,away!$A$2:$E$405,3,FALSE)</f>
        <v>1.1000000000000001</v>
      </c>
      <c r="I16">
        <f>VLOOKUP(C16,away!$B$2:$E$405,3,FALSE)</f>
        <v>1.48</v>
      </c>
      <c r="J16">
        <f>VLOOKUP(B16,home!$B$2:$E$405,4,FALSE)</f>
        <v>1.1399999999999999</v>
      </c>
      <c r="K16" s="3">
        <f t="shared" si="56"/>
        <v>0.61130999999999736</v>
      </c>
      <c r="L16" s="3">
        <f t="shared" si="57"/>
        <v>1.85592</v>
      </c>
      <c r="M16" s="5">
        <f t="shared" si="58"/>
        <v>8.4819483866416009E-2</v>
      </c>
      <c r="N16" s="5">
        <f t="shared" si="59"/>
        <v>5.1850998682378538E-2</v>
      </c>
      <c r="O16" s="5">
        <f t="shared" si="60"/>
        <v>0.15741817649735881</v>
      </c>
      <c r="P16" s="5">
        <f t="shared" si="61"/>
        <v>9.6231305474599987E-2</v>
      </c>
      <c r="Q16" s="5">
        <f t="shared" si="62"/>
        <v>1.5848517002262343E-2</v>
      </c>
      <c r="R16" s="5">
        <f t="shared" si="63"/>
        <v>0.14607777106248909</v>
      </c>
      <c r="S16" s="5">
        <f t="shared" si="64"/>
        <v>2.7294625395063353E-2</v>
      </c>
      <c r="T16" s="5">
        <f t="shared" si="65"/>
        <v>2.9413579674838729E-2</v>
      </c>
      <c r="U16" s="5">
        <f t="shared" si="66"/>
        <v>8.9298802228209809E-2</v>
      </c>
      <c r="V16" s="5">
        <f t="shared" si="67"/>
        <v>3.4407679232754803E-3</v>
      </c>
      <c r="W16" s="5">
        <f t="shared" si="68"/>
        <v>3.2294523095509849E-3</v>
      </c>
      <c r="X16" s="5">
        <f t="shared" si="69"/>
        <v>5.993605130341864E-3</v>
      </c>
      <c r="Y16" s="5">
        <f t="shared" si="70"/>
        <v>5.5618258167520369E-3</v>
      </c>
      <c r="Z16" s="5">
        <f t="shared" si="71"/>
        <v>9.0369552290098271E-2</v>
      </c>
      <c r="AA16" s="5">
        <f t="shared" si="72"/>
        <v>5.5243811010459727E-2</v>
      </c>
      <c r="AB16" s="5">
        <f t="shared" si="73"/>
        <v>1.6885547054401994E-2</v>
      </c>
      <c r="AC16" s="5">
        <f t="shared" si="74"/>
        <v>2.439810804653969E-4</v>
      </c>
      <c r="AD16" s="5">
        <f t="shared" si="75"/>
        <v>4.9354912283790079E-4</v>
      </c>
      <c r="AE16" s="5">
        <f t="shared" si="76"/>
        <v>9.159876880573169E-4</v>
      </c>
      <c r="AF16" s="5">
        <f t="shared" si="77"/>
        <v>8.4999993500966793E-4</v>
      </c>
      <c r="AG16" s="5">
        <f t="shared" si="78"/>
        <v>5.2584395979438103E-4</v>
      </c>
      <c r="AH16" s="5">
        <f t="shared" si="79"/>
        <v>4.1929664871559788E-2</v>
      </c>
      <c r="AI16" s="5">
        <f t="shared" si="80"/>
        <v>2.56320234326331E-2</v>
      </c>
      <c r="AJ16" s="5">
        <f t="shared" si="81"/>
        <v>7.8345561223014358E-3</v>
      </c>
      <c r="AK16" s="5">
        <f t="shared" si="82"/>
        <v>1.5964475010413572E-3</v>
      </c>
      <c r="AL16" s="5">
        <f t="shared" si="83"/>
        <v>1.1072275762142356E-5</v>
      </c>
      <c r="AM16" s="5">
        <f t="shared" si="84"/>
        <v>6.0342302856407182E-5</v>
      </c>
      <c r="AN16" s="5">
        <f t="shared" si="85"/>
        <v>1.1199048671726323E-4</v>
      </c>
      <c r="AO16" s="5">
        <f t="shared" si="86"/>
        <v>1.039226920541516E-4</v>
      </c>
      <c r="AP16" s="5">
        <f t="shared" si="87"/>
        <v>6.4290734212380356E-5</v>
      </c>
      <c r="AQ16" s="5">
        <f t="shared" si="88"/>
        <v>2.9829614859860233E-5</v>
      </c>
      <c r="AR16" s="5">
        <f t="shared" si="89"/>
        <v>1.5563620725685044E-2</v>
      </c>
      <c r="AS16" s="5">
        <f t="shared" si="90"/>
        <v>9.5141969858184815E-3</v>
      </c>
      <c r="AT16" s="5">
        <f t="shared" si="91"/>
        <v>2.9080618797003351E-3</v>
      </c>
      <c r="AU16" s="5">
        <f t="shared" si="92"/>
        <v>5.9257576922653492E-4</v>
      </c>
      <c r="AV16" s="5">
        <f t="shared" si="93"/>
        <v>9.0561873371467841E-5</v>
      </c>
      <c r="AW16" s="5">
        <f t="shared" si="94"/>
        <v>3.4894352577312178E-7</v>
      </c>
      <c r="AX16" s="5">
        <f t="shared" si="95"/>
        <v>6.1479755265250196E-6</v>
      </c>
      <c r="AY16" s="5">
        <f t="shared" si="96"/>
        <v>1.1410150739188314E-5</v>
      </c>
      <c r="AZ16" s="5">
        <f t="shared" si="97"/>
        <v>1.0588163479937189E-5</v>
      </c>
      <c r="BA16" s="5">
        <f t="shared" si="98"/>
        <v>6.5502614552283442E-6</v>
      </c>
      <c r="BB16" s="5">
        <f t="shared" si="99"/>
        <v>3.0391903099968468E-6</v>
      </c>
      <c r="BC16" s="5">
        <f t="shared" si="100"/>
        <v>1.128098816025869E-6</v>
      </c>
      <c r="BD16" s="5">
        <f t="shared" si="101"/>
        <v>4.8141391628688966E-3</v>
      </c>
      <c r="BE16" s="5">
        <f t="shared" si="102"/>
        <v>2.9429314116533722E-3</v>
      </c>
      <c r="BF16" s="5">
        <f t="shared" si="103"/>
        <v>8.9952170062890756E-4</v>
      </c>
      <c r="BG16" s="5">
        <f t="shared" si="104"/>
        <v>1.8329553693715176E-4</v>
      </c>
      <c r="BH16" s="5">
        <f t="shared" si="105"/>
        <v>2.8012598671262428E-5</v>
      </c>
      <c r="BI16" s="5">
        <f t="shared" si="106"/>
        <v>3.424876338745873E-6</v>
      </c>
      <c r="BJ16" s="8">
        <f t="shared" si="107"/>
        <v>0.11509259899285076</v>
      </c>
      <c r="BK16" s="8">
        <f t="shared" si="108"/>
        <v>0.21205264616632152</v>
      </c>
      <c r="BL16" s="8">
        <f t="shared" si="109"/>
        <v>0.57945714230135537</v>
      </c>
      <c r="BM16" s="8">
        <f t="shared" si="110"/>
        <v>0.44471462595790767</v>
      </c>
      <c r="BN16" s="8">
        <f t="shared" si="111"/>
        <v>0.55224625258550475</v>
      </c>
    </row>
    <row r="17" spans="1:66" x14ac:dyDescent="0.25">
      <c r="A17" t="s">
        <v>143</v>
      </c>
      <c r="B17" t="s">
        <v>145</v>
      </c>
      <c r="C17" t="s">
        <v>161</v>
      </c>
      <c r="D17" t="s">
        <v>455</v>
      </c>
      <c r="E17">
        <f>VLOOKUP(A17,home!$A$2:$E$405,3,FALSE)</f>
        <v>1.01428571428571</v>
      </c>
      <c r="F17">
        <f>VLOOKUP(B17,home!$B$2:$E$405,3,FALSE)</f>
        <v>0.99</v>
      </c>
      <c r="G17">
        <f>VLOOKUP(C17,away!$B$2:$E$405,4,FALSE)</f>
        <v>0.49</v>
      </c>
      <c r="H17">
        <f>VLOOKUP(A17,away!$A$2:$E$405,3,FALSE)</f>
        <v>1.1000000000000001</v>
      </c>
      <c r="I17">
        <f>VLOOKUP(C17,away!$B$2:$E$405,3,FALSE)</f>
        <v>1.73</v>
      </c>
      <c r="J17">
        <f>VLOOKUP(B17,home!$B$2:$E$405,4,FALSE)</f>
        <v>1.1399999999999999</v>
      </c>
      <c r="K17" s="3">
        <f t="shared" si="56"/>
        <v>0.49202999999999797</v>
      </c>
      <c r="L17" s="3">
        <f t="shared" si="57"/>
        <v>2.1694199999999997</v>
      </c>
      <c r="M17" s="5">
        <f t="shared" si="58"/>
        <v>6.9846870320665777E-2</v>
      </c>
      <c r="N17" s="5">
        <f t="shared" si="59"/>
        <v>3.4366755603877044E-2</v>
      </c>
      <c r="O17" s="5">
        <f t="shared" si="60"/>
        <v>0.15152719741105874</v>
      </c>
      <c r="P17" s="5">
        <f t="shared" si="61"/>
        <v>7.4555926942162926E-2</v>
      </c>
      <c r="Q17" s="5">
        <f t="shared" si="62"/>
        <v>8.4547373798877744E-3</v>
      </c>
      <c r="R17" s="5">
        <f t="shared" si="63"/>
        <v>0.1643630663037495</v>
      </c>
      <c r="S17" s="5">
        <f t="shared" si="64"/>
        <v>1.9895616713697266E-2</v>
      </c>
      <c r="T17" s="5">
        <f t="shared" si="65"/>
        <v>1.834187636667613E-2</v>
      </c>
      <c r="U17" s="5">
        <f t="shared" si="66"/>
        <v>8.0871559513433541E-2</v>
      </c>
      <c r="V17" s="5">
        <f t="shared" si="67"/>
        <v>2.3596637414989531E-3</v>
      </c>
      <c r="W17" s="5">
        <f t="shared" si="68"/>
        <v>1.3866614776753886E-3</v>
      </c>
      <c r="X17" s="5">
        <f t="shared" si="69"/>
        <v>3.0082511428985406E-3</v>
      </c>
      <c r="Y17" s="5">
        <f t="shared" si="70"/>
        <v>3.2630800972134758E-3</v>
      </c>
      <c r="Z17" s="5">
        <f t="shared" si="71"/>
        <v>0.11885750776689342</v>
      </c>
      <c r="AA17" s="5">
        <f t="shared" si="72"/>
        <v>5.848145954654433E-2</v>
      </c>
      <c r="AB17" s="5">
        <f t="shared" si="73"/>
        <v>1.438731627034304E-2</v>
      </c>
      <c r="AC17" s="5">
        <f t="shared" si="74"/>
        <v>1.5742197602375496E-4</v>
      </c>
      <c r="AD17" s="5">
        <f t="shared" si="75"/>
        <v>1.705697617151546E-4</v>
      </c>
      <c r="AE17" s="5">
        <f t="shared" si="76"/>
        <v>3.7003745246009059E-4</v>
      </c>
      <c r="AF17" s="5">
        <f t="shared" si="77"/>
        <v>4.0138332505798487E-4</v>
      </c>
      <c r="AG17" s="5">
        <f t="shared" si="78"/>
        <v>2.9025633768243119E-4</v>
      </c>
      <c r="AH17" s="5">
        <f t="shared" si="79"/>
        <v>6.446296362491348E-2</v>
      </c>
      <c r="AI17" s="5">
        <f t="shared" si="80"/>
        <v>3.1717711992366053E-2</v>
      </c>
      <c r="AJ17" s="5">
        <f t="shared" si="81"/>
        <v>7.8030329158018993E-3</v>
      </c>
      <c r="AK17" s="5">
        <f t="shared" si="82"/>
        <v>1.2797754285206646E-3</v>
      </c>
      <c r="AL17" s="5">
        <f t="shared" si="83"/>
        <v>6.7214128791367852E-6</v>
      </c>
      <c r="AM17" s="5">
        <f t="shared" si="84"/>
        <v>1.678508797134144E-5</v>
      </c>
      <c r="AN17" s="5">
        <f t="shared" si="85"/>
        <v>3.6413905546787537E-5</v>
      </c>
      <c r="AO17" s="5">
        <f t="shared" si="86"/>
        <v>3.949852748565591E-5</v>
      </c>
      <c r="AP17" s="5">
        <f t="shared" si="87"/>
        <v>2.8562965165977212E-5</v>
      </c>
      <c r="AQ17" s="5">
        <f t="shared" si="88"/>
        <v>1.549126697259357E-5</v>
      </c>
      <c r="AR17" s="5">
        <f t="shared" si="89"/>
        <v>2.7969448509431942E-2</v>
      </c>
      <c r="AS17" s="5">
        <f t="shared" si="90"/>
        <v>1.3761807750095743E-2</v>
      </c>
      <c r="AT17" s="5">
        <f t="shared" si="91"/>
        <v>3.3856111336397895E-3</v>
      </c>
      <c r="AU17" s="5">
        <f t="shared" si="92"/>
        <v>5.5527408202825975E-4</v>
      </c>
      <c r="AV17" s="5">
        <f t="shared" si="93"/>
        <v>6.8302876645090854E-5</v>
      </c>
      <c r="AW17" s="5">
        <f t="shared" si="94"/>
        <v>1.9929357419245052E-7</v>
      </c>
      <c r="AX17" s="5">
        <f t="shared" si="95"/>
        <v>1.3764611390898484E-6</v>
      </c>
      <c r="AY17" s="5">
        <f t="shared" si="96"/>
        <v>2.9861223243642985E-6</v>
      </c>
      <c r="AZ17" s="5">
        <f t="shared" si="97"/>
        <v>3.2390767464611978E-6</v>
      </c>
      <c r="BA17" s="5">
        <f t="shared" si="98"/>
        <v>2.3423059584359507E-6</v>
      </c>
      <c r="BB17" s="5">
        <f t="shared" si="99"/>
        <v>1.27036134808753E-6</v>
      </c>
      <c r="BC17" s="5">
        <f t="shared" si="100"/>
        <v>5.5118946315360954E-7</v>
      </c>
      <c r="BD17" s="5">
        <f t="shared" si="101"/>
        <v>1.0112913497555304E-2</v>
      </c>
      <c r="BE17" s="5">
        <f t="shared" si="102"/>
        <v>4.9758568282021161E-3</v>
      </c>
      <c r="BF17" s="5">
        <f t="shared" si="103"/>
        <v>1.2241354175901381E-3</v>
      </c>
      <c r="BG17" s="5">
        <f t="shared" si="104"/>
        <v>2.0077044983895779E-4</v>
      </c>
      <c r="BH17" s="5">
        <f t="shared" si="105"/>
        <v>2.469627110856549E-5</v>
      </c>
      <c r="BI17" s="5">
        <f t="shared" si="106"/>
        <v>2.4302612547094863E-6</v>
      </c>
      <c r="BJ17" s="8">
        <f t="shared" si="107"/>
        <v>7.0202126215265961E-2</v>
      </c>
      <c r="BK17" s="8">
        <f t="shared" si="108"/>
        <v>0.16682520722925218</v>
      </c>
      <c r="BL17" s="8">
        <f t="shared" si="109"/>
        <v>0.63717533008412164</v>
      </c>
      <c r="BM17" s="8">
        <f t="shared" si="110"/>
        <v>0.4899428305053814</v>
      </c>
      <c r="BN17" s="8">
        <f t="shared" si="111"/>
        <v>0.50311455396140181</v>
      </c>
    </row>
    <row r="18" spans="1:66" x14ac:dyDescent="0.25">
      <c r="A18" t="s">
        <v>143</v>
      </c>
      <c r="B18" t="s">
        <v>151</v>
      </c>
      <c r="C18" t="s">
        <v>156</v>
      </c>
      <c r="D18" t="s">
        <v>455</v>
      </c>
      <c r="E18">
        <f>VLOOKUP(A18,home!$A$2:$E$405,3,FALSE)</f>
        <v>1.01428571428571</v>
      </c>
      <c r="F18">
        <f>VLOOKUP(B18,home!$B$2:$E$405,3,FALSE)</f>
        <v>0.99</v>
      </c>
      <c r="G18">
        <f>VLOOKUP(C18,away!$B$2:$E$405,4,FALSE)</f>
        <v>0.25</v>
      </c>
      <c r="H18">
        <f>VLOOKUP(A18,away!$A$2:$E$405,3,FALSE)</f>
        <v>1.1000000000000001</v>
      </c>
      <c r="I18">
        <f>VLOOKUP(C18,away!$B$2:$E$405,3,FALSE)</f>
        <v>0.74</v>
      </c>
      <c r="J18">
        <f>VLOOKUP(B18,home!$B$2:$E$405,4,FALSE)</f>
        <v>0.91</v>
      </c>
      <c r="K18" s="3">
        <f t="shared" ref="K18:K29" si="112">E18*F18*G18</f>
        <v>0.25103571428571325</v>
      </c>
      <c r="L18" s="3">
        <f t="shared" ref="L18:L29" si="113">H18*I18*J18</f>
        <v>0.74074000000000007</v>
      </c>
      <c r="M18" s="5">
        <f t="shared" si="58"/>
        <v>0.37091746245757068</v>
      </c>
      <c r="N18" s="5">
        <f t="shared" si="59"/>
        <v>9.3113530129080468E-2</v>
      </c>
      <c r="O18" s="5">
        <f t="shared" si="60"/>
        <v>0.27475340114082086</v>
      </c>
      <c r="P18" s="5">
        <f t="shared" si="61"/>
        <v>6.897291630781506E-2</v>
      </c>
      <c r="Q18" s="5">
        <f t="shared" si="62"/>
        <v>1.1687410772808998E-2</v>
      </c>
      <c r="R18" s="5">
        <f t="shared" si="63"/>
        <v>0.10176041718052582</v>
      </c>
      <c r="S18" s="5">
        <f t="shared" si="64"/>
        <v>3.2064162957473629E-3</v>
      </c>
      <c r="T18" s="5">
        <f t="shared" si="65"/>
        <v>8.6573326558505356E-3</v>
      </c>
      <c r="U18" s="5">
        <f t="shared" si="66"/>
        <v>2.5545499012925466E-2</v>
      </c>
      <c r="V18" s="5">
        <f t="shared" si="67"/>
        <v>6.6248905364220964E-5</v>
      </c>
      <c r="W18" s="5">
        <f t="shared" si="68"/>
        <v>9.779858371675484E-4</v>
      </c>
      <c r="X18" s="5">
        <f t="shared" si="69"/>
        <v>7.2443322902348976E-4</v>
      </c>
      <c r="Y18" s="5">
        <f t="shared" si="70"/>
        <v>2.6830833503342991E-4</v>
      </c>
      <c r="Z18" s="5">
        <f t="shared" si="71"/>
        <v>2.5126003807434235E-2</v>
      </c>
      <c r="AA18" s="5">
        <f t="shared" si="72"/>
        <v>6.3075243129448039E-3</v>
      </c>
      <c r="AB18" s="5">
        <f t="shared" si="73"/>
        <v>7.9170693563730069E-4</v>
      </c>
      <c r="AC18" s="5">
        <f t="shared" si="74"/>
        <v>7.6994558555150708E-7</v>
      </c>
      <c r="AD18" s="5">
        <f t="shared" si="75"/>
        <v>6.1377343298666694E-5</v>
      </c>
      <c r="AE18" s="5">
        <f t="shared" si="76"/>
        <v>4.546465327505437E-5</v>
      </c>
      <c r="AF18" s="5">
        <f t="shared" si="77"/>
        <v>1.6838743633481887E-5</v>
      </c>
      <c r="AG18" s="5">
        <f t="shared" si="78"/>
        <v>4.1577103196884581E-6</v>
      </c>
      <c r="AH18" s="5">
        <f t="shared" si="79"/>
        <v>4.6529590150797091E-3</v>
      </c>
      <c r="AI18" s="5">
        <f t="shared" si="80"/>
        <v>1.1680588898926834E-3</v>
      </c>
      <c r="AJ18" s="5">
        <f t="shared" si="81"/>
        <v>1.4661224887599353E-4</v>
      </c>
      <c r="AK18" s="5">
        <f t="shared" si="82"/>
        <v>1.226830353987326E-5</v>
      </c>
      <c r="AL18" s="5">
        <f t="shared" si="83"/>
        <v>5.7269228665545046E-9</v>
      </c>
      <c r="AM18" s="5">
        <f t="shared" si="84"/>
        <v>3.0815810431880483E-6</v>
      </c>
      <c r="AN18" s="5">
        <f t="shared" si="85"/>
        <v>2.2826503419311149E-6</v>
      </c>
      <c r="AO18" s="5">
        <f t="shared" si="86"/>
        <v>8.4542520714102701E-7</v>
      </c>
      <c r="AP18" s="5">
        <f t="shared" si="87"/>
        <v>2.0874675597921482E-7</v>
      </c>
      <c r="AQ18" s="5">
        <f t="shared" si="88"/>
        <v>3.8656768006010895E-8</v>
      </c>
      <c r="AR18" s="5">
        <f t="shared" si="89"/>
        <v>6.8932657216602895E-4</v>
      </c>
      <c r="AS18" s="5">
        <f t="shared" si="90"/>
        <v>1.7304558841982134E-4</v>
      </c>
      <c r="AT18" s="5">
        <f t="shared" si="91"/>
        <v>2.1720311446480698E-5</v>
      </c>
      <c r="AU18" s="5">
        <f t="shared" si="92"/>
        <v>1.8175246328251443E-6</v>
      </c>
      <c r="AV18" s="5">
        <f t="shared" si="93"/>
        <v>1.1406589860828472E-7</v>
      </c>
      <c r="AW18" s="5">
        <f t="shared" si="94"/>
        <v>2.9581496600874874E-11</v>
      </c>
      <c r="AX18" s="5">
        <f t="shared" si="95"/>
        <v>1.2893114971767062E-7</v>
      </c>
      <c r="AY18" s="5">
        <f t="shared" si="96"/>
        <v>9.5504459841867334E-8</v>
      </c>
      <c r="AZ18" s="5">
        <f t="shared" si="97"/>
        <v>3.5371986791632403E-8</v>
      </c>
      <c r="BA18" s="5">
        <f t="shared" si="98"/>
        <v>8.7338151653445979E-9</v>
      </c>
      <c r="BB18" s="5">
        <f t="shared" si="99"/>
        <v>1.6173715613943394E-9</v>
      </c>
      <c r="BC18" s="5">
        <f t="shared" si="100"/>
        <v>2.3961036207744866E-10</v>
      </c>
      <c r="BD18" s="5">
        <f t="shared" si="101"/>
        <v>8.5101960844377353E-5</v>
      </c>
      <c r="BE18" s="5">
        <f t="shared" si="102"/>
        <v>2.1363631527683069E-5</v>
      </c>
      <c r="BF18" s="5">
        <f t="shared" si="103"/>
        <v>2.6815172501443511E-6</v>
      </c>
      <c r="BG18" s="5">
        <f t="shared" si="104"/>
        <v>2.2438553275314949E-7</v>
      </c>
      <c r="BH18" s="5">
        <f t="shared" si="105"/>
        <v>1.4082195622516799E-8</v>
      </c>
      <c r="BI18" s="5">
        <f t="shared" si="106"/>
        <v>7.070268073619303E-10</v>
      </c>
      <c r="BJ18" s="8">
        <f t="shared" si="107"/>
        <v>0.11556356686800102</v>
      </c>
      <c r="BK18" s="8">
        <f t="shared" si="108"/>
        <v>0.44316391514346559</v>
      </c>
      <c r="BL18" s="8">
        <f t="shared" si="109"/>
        <v>0.41613385738718367</v>
      </c>
      <c r="BM18" s="8">
        <f t="shared" si="110"/>
        <v>7.8782109742584303E-2</v>
      </c>
      <c r="BN18" s="8">
        <f t="shared" si="111"/>
        <v>0.92120513798862202</v>
      </c>
    </row>
    <row r="19" spans="1:66" x14ac:dyDescent="0.25">
      <c r="A19" t="s">
        <v>143</v>
      </c>
      <c r="B19" t="s">
        <v>159</v>
      </c>
      <c r="C19" t="s">
        <v>157</v>
      </c>
      <c r="D19" t="s">
        <v>455</v>
      </c>
      <c r="E19">
        <f>VLOOKUP(A19,home!$A$2:$E$405,3,FALSE)</f>
        <v>1.01428571428571</v>
      </c>
      <c r="F19">
        <f>VLOOKUP(B19,home!$B$2:$E$405,3,FALSE)</f>
        <v>1.48</v>
      </c>
      <c r="G19">
        <f>VLOOKUP(C19,away!$B$2:$E$405,4,FALSE)</f>
        <v>0.99</v>
      </c>
      <c r="H19">
        <f>VLOOKUP(A19,away!$A$2:$E$405,3,FALSE)</f>
        <v>1.1000000000000001</v>
      </c>
      <c r="I19">
        <f>VLOOKUP(C19,away!$B$2:$E$405,3,FALSE)</f>
        <v>0.49</v>
      </c>
      <c r="J19">
        <f>VLOOKUP(B19,home!$B$2:$E$405,4,FALSE)</f>
        <v>0.45</v>
      </c>
      <c r="K19" s="3">
        <f t="shared" si="112"/>
        <v>1.4861314285714224</v>
      </c>
      <c r="L19" s="3">
        <f t="shared" si="113"/>
        <v>0.24255000000000002</v>
      </c>
      <c r="M19" s="5">
        <f t="shared" si="58"/>
        <v>0.17751832631140743</v>
      </c>
      <c r="N19" s="5">
        <f t="shared" si="59"/>
        <v>0.26381556387877986</v>
      </c>
      <c r="O19" s="5">
        <f t="shared" si="60"/>
        <v>4.3057070046831881E-2</v>
      </c>
      <c r="P19" s="5">
        <f t="shared" si="61"/>
        <v>6.3988465018798055E-2</v>
      </c>
      <c r="Q19" s="5">
        <f t="shared" si="62"/>
        <v>0.19603230041327327</v>
      </c>
      <c r="R19" s="5">
        <f t="shared" si="63"/>
        <v>5.2217461699295359E-3</v>
      </c>
      <c r="S19" s="5">
        <f t="shared" si="64"/>
        <v>5.7663393697719124E-3</v>
      </c>
      <c r="T19" s="5">
        <f t="shared" si="65"/>
        <v>4.7547634465239443E-2</v>
      </c>
      <c r="U19" s="5">
        <f t="shared" si="66"/>
        <v>7.7602010951547343E-3</v>
      </c>
      <c r="V19" s="5">
        <f t="shared" si="67"/>
        <v>2.3094905355286149E-4</v>
      </c>
      <c r="W19" s="5">
        <f t="shared" si="68"/>
        <v>9.7109920886440035E-2</v>
      </c>
      <c r="X19" s="5">
        <f t="shared" si="69"/>
        <v>2.3554011311006033E-2</v>
      </c>
      <c r="Y19" s="5">
        <f t="shared" si="70"/>
        <v>2.8565127217422565E-3</v>
      </c>
      <c r="Z19" s="5">
        <f t="shared" si="71"/>
        <v>4.2217817783880303E-4</v>
      </c>
      <c r="AA19" s="5">
        <f t="shared" si="72"/>
        <v>6.2741225854326041E-4</v>
      </c>
      <c r="AB19" s="5">
        <f t="shared" si="73"/>
        <v>4.6620853804605922E-4</v>
      </c>
      <c r="AC19" s="5">
        <f t="shared" si="74"/>
        <v>5.2030104938530755E-6</v>
      </c>
      <c r="AD19" s="5">
        <f t="shared" si="75"/>
        <v>3.6079526363855745E-2</v>
      </c>
      <c r="AE19" s="5">
        <f t="shared" si="76"/>
        <v>8.7510891195532112E-3</v>
      </c>
      <c r="AF19" s="5">
        <f t="shared" si="77"/>
        <v>1.0612883329738157E-3</v>
      </c>
      <c r="AG19" s="5">
        <f t="shared" si="78"/>
        <v>8.5805161720933014E-5</v>
      </c>
      <c r="AH19" s="5">
        <f t="shared" si="79"/>
        <v>2.5599829258700418E-5</v>
      </c>
      <c r="AI19" s="5">
        <f t="shared" si="80"/>
        <v>3.8044710827416951E-5</v>
      </c>
      <c r="AJ19" s="5">
        <f t="shared" si="81"/>
        <v>2.8269720225767914E-5</v>
      </c>
      <c r="AK19" s="5">
        <f t="shared" si="82"/>
        <v>1.4004173234811638E-5</v>
      </c>
      <c r="AL19" s="5">
        <f t="shared" si="83"/>
        <v>7.5019331670425401E-8</v>
      </c>
      <c r="AM19" s="5">
        <f t="shared" si="84"/>
        <v>1.0723783611459451E-2</v>
      </c>
      <c r="AN19" s="5">
        <f t="shared" si="85"/>
        <v>2.6010537149594904E-3</v>
      </c>
      <c r="AO19" s="5">
        <f t="shared" si="86"/>
        <v>3.1544278928171218E-4</v>
      </c>
      <c r="AP19" s="5">
        <f t="shared" si="87"/>
        <v>2.5503549513426434E-5</v>
      </c>
      <c r="AQ19" s="5">
        <f t="shared" si="88"/>
        <v>1.5464714836203952E-6</v>
      </c>
      <c r="AR19" s="5">
        <f t="shared" si="89"/>
        <v>1.2418477173395578E-6</v>
      </c>
      <c r="AS19" s="5">
        <f t="shared" si="90"/>
        <v>1.8455489222379969E-6</v>
      </c>
      <c r="AT19" s="5">
        <f t="shared" si="91"/>
        <v>1.3713641281520022E-6</v>
      </c>
      <c r="AU19" s="5">
        <f t="shared" si="92"/>
        <v>6.7934244362071285E-7</v>
      </c>
      <c r="AV19" s="5">
        <f t="shared" si="93"/>
        <v>2.5239803905681282E-7</v>
      </c>
      <c r="AW19" s="5">
        <f t="shared" si="94"/>
        <v>7.5115435185261396E-10</v>
      </c>
      <c r="AX19" s="5">
        <f t="shared" si="95"/>
        <v>2.656158643031504E-3</v>
      </c>
      <c r="AY19" s="5">
        <f t="shared" si="96"/>
        <v>6.4425127886729144E-4</v>
      </c>
      <c r="AZ19" s="5">
        <f t="shared" si="97"/>
        <v>7.8131573844630764E-5</v>
      </c>
      <c r="BA19" s="5">
        <f t="shared" si="98"/>
        <v>6.3169377453383986E-6</v>
      </c>
      <c r="BB19" s="5">
        <f t="shared" si="99"/>
        <v>3.8304331253295712E-7</v>
      </c>
      <c r="BC19" s="5">
        <f t="shared" si="100"/>
        <v>1.8581431090973758E-8</v>
      </c>
      <c r="BD19" s="5">
        <f t="shared" si="101"/>
        <v>5.0201693973451615E-8</v>
      </c>
      <c r="BE19" s="5">
        <f t="shared" si="102"/>
        <v>7.4606315181471003E-8</v>
      </c>
      <c r="BF19" s="5">
        <f t="shared" si="103"/>
        <v>5.5437394880544669E-8</v>
      </c>
      <c r="BG19" s="5">
        <f t="shared" si="104"/>
        <v>2.7462418283367308E-8</v>
      </c>
      <c r="BH19" s="5">
        <f t="shared" si="105"/>
        <v>1.0203190728871656E-8</v>
      </c>
      <c r="BI19" s="5">
        <f t="shared" si="106"/>
        <v>3.032656482776946E-9</v>
      </c>
      <c r="BJ19" s="8">
        <f t="shared" si="107"/>
        <v>0.69394624284951456</v>
      </c>
      <c r="BK19" s="8">
        <f t="shared" si="108"/>
        <v>0.24815360906222309</v>
      </c>
      <c r="BL19" s="8">
        <f t="shared" si="109"/>
        <v>5.7244167986972107E-2</v>
      </c>
      <c r="BM19" s="8">
        <f t="shared" si="110"/>
        <v>0.24948847570981569</v>
      </c>
      <c r="BN19" s="8">
        <f t="shared" si="111"/>
        <v>0.74963347183902007</v>
      </c>
    </row>
    <row r="20" spans="1:66" x14ac:dyDescent="0.25">
      <c r="A20" t="s">
        <v>143</v>
      </c>
      <c r="B20" t="s">
        <v>144</v>
      </c>
      <c r="C20" t="s">
        <v>148</v>
      </c>
      <c r="D20" t="s">
        <v>455</v>
      </c>
      <c r="E20">
        <f>VLOOKUP(A20,home!$A$2:$E$405,3,FALSE)</f>
        <v>1.01428571428571</v>
      </c>
      <c r="F20">
        <f>VLOOKUP(B20,home!$B$2:$E$405,3,FALSE)</f>
        <v>1.31</v>
      </c>
      <c r="G20">
        <f>VLOOKUP(C20,away!$B$2:$E$405,4,FALSE)</f>
        <v>0.99</v>
      </c>
      <c r="H20">
        <f>VLOOKUP(A20,away!$A$2:$E$405,3,FALSE)</f>
        <v>1.1000000000000001</v>
      </c>
      <c r="I20">
        <f>VLOOKUP(C20,away!$B$2:$E$405,3,FALSE)</f>
        <v>0.99</v>
      </c>
      <c r="J20">
        <f>VLOOKUP(B20,home!$B$2:$E$405,4,FALSE)</f>
        <v>0.61</v>
      </c>
      <c r="K20" s="3">
        <f t="shared" si="112"/>
        <v>1.3154271428571374</v>
      </c>
      <c r="L20" s="3">
        <f t="shared" si="113"/>
        <v>0.66428999999999994</v>
      </c>
      <c r="M20" s="5">
        <f t="shared" ref="M20:M29" si="114">_xlfn.POISSON.DIST(0,K20,FALSE) * _xlfn.POISSON.DIST(0,L20,FALSE)</f>
        <v>0.13810829670472968</v>
      </c>
      <c r="N20" s="5">
        <f t="shared" ref="N20:N29" si="115">_xlfn.POISSON.DIST(1,K20,FALSE) * _xlfn.POISSON.DIST(0,L20,FALSE)</f>
        <v>0.18167140213916835</v>
      </c>
      <c r="O20" s="5">
        <f t="shared" ref="O20:O29" si="116">_xlfn.POISSON.DIST(0,K20,FALSE) * _xlfn.POISSON.DIST(1,L20,FALSE)</f>
        <v>9.1743960417984854E-2</v>
      </c>
      <c r="P20" s="5">
        <f t="shared" ref="P20:P29" si="117">_xlfn.POISSON.DIST(1,K20,FALSE) * _xlfn.POISSON.DIST(1,L20,FALSE)</f>
        <v>0.12068249572702811</v>
      </c>
      <c r="Q20" s="5">
        <f t="shared" ref="Q20:Q29" si="118">_xlfn.POISSON.DIST(2,K20,FALSE) * _xlfn.POISSON.DIST(0,L20,FALSE)</f>
        <v>0.11948774672738813</v>
      </c>
      <c r="R20" s="5">
        <f t="shared" ref="R20:R29" si="119">_xlfn.POISSON.DIST(0,K20,FALSE) * _xlfn.POISSON.DIST(2,L20,FALSE)</f>
        <v>3.0472297733031575E-2</v>
      </c>
      <c r="S20" s="5">
        <f t="shared" ref="S20:S29" si="120">_xlfn.POISSON.DIST(2,K20,FALSE) * _xlfn.POISSON.DIST(2,L20,FALSE)</f>
        <v>2.6363848375528826E-2</v>
      </c>
      <c r="T20" s="5">
        <f t="shared" ref="T20:T29" si="121">_xlfn.POISSON.DIST(2,K20,FALSE) * _xlfn.POISSON.DIST(1,L20,FALSE)</f>
        <v>7.9374515273536644E-2</v>
      </c>
      <c r="U20" s="5">
        <f t="shared" ref="U20:U29" si="122">_xlfn.POISSON.DIST(1,K20,FALSE) * _xlfn.POISSON.DIST(2,L20,FALSE)</f>
        <v>4.0084087543253745E-2</v>
      </c>
      <c r="V20" s="5">
        <f t="shared" ref="V20:V29" si="123">_xlfn.POISSON.DIST(3,K20,FALSE) * _xlfn.POISSON.DIST(3,L20,FALSE)</f>
        <v>2.5597102618759751E-3</v>
      </c>
      <c r="W20" s="5">
        <f t="shared" ref="W20:W29" si="124">_xlfn.POISSON.DIST(3,K20,FALSE) * _xlfn.POISSON.DIST(0,L20,FALSE)</f>
        <v>5.2392475094681826E-2</v>
      </c>
      <c r="X20" s="5">
        <f t="shared" ref="X20:X29" si="125">_xlfn.POISSON.DIST(3,K20,FALSE) * _xlfn.POISSON.DIST(1,L20,FALSE)</f>
        <v>3.4803797280646184E-2</v>
      </c>
      <c r="Y20" s="5">
        <f t="shared" ref="Y20:Y29" si="126">_xlfn.POISSON.DIST(3,K20,FALSE) * _xlfn.POISSON.DIST(2,L20,FALSE)</f>
        <v>1.1559907247780225E-2</v>
      </c>
      <c r="Z20" s="5">
        <f t="shared" ref="Z20:Z29" si="127">_xlfn.POISSON.DIST(0,K20,FALSE) * _xlfn.POISSON.DIST(3,L20,FALSE)</f>
        <v>6.7474808870251809E-3</v>
      </c>
      <c r="AA20" s="5">
        <f t="shared" ref="AA20:AA29" si="128">_xlfn.POISSON.DIST(1,K20,FALSE) * _xlfn.POISSON.DIST(3,L20,FALSE)</f>
        <v>8.8758195047026773E-3</v>
      </c>
      <c r="AB20" s="5">
        <f t="shared" ref="AB20:AB29" si="129">_xlfn.POISSON.DIST(2,K20,FALSE) * _xlfn.POISSON.DIST(3,L20,FALSE)</f>
        <v>5.8377469457933468E-3</v>
      </c>
      <c r="AC20" s="5">
        <f t="shared" ref="AC20:AC29" si="130">_xlfn.POISSON.DIST(4,K20,FALSE) * _xlfn.POISSON.DIST(4,L20,FALSE)</f>
        <v>1.3979619169880497E-4</v>
      </c>
      <c r="AD20" s="5">
        <f t="shared" ref="AD20:AD29" si="131">_xlfn.POISSON.DIST(4,K20,FALSE) * _xlfn.POISSON.DIST(0,L20,FALSE)</f>
        <v>1.7229620955252749E-2</v>
      </c>
      <c r="AE20" s="5">
        <f t="shared" ref="AE20:AE29" si="132">_xlfn.POISSON.DIST(4,K20,FALSE) * _xlfn.POISSON.DIST(1,L20,FALSE)</f>
        <v>1.1445464904364846E-2</v>
      </c>
      <c r="AF20" s="5">
        <f t="shared" ref="AF20:AF29" si="133">_xlfn.POISSON.DIST(4,K20,FALSE) * _xlfn.POISSON.DIST(2,L20,FALSE)</f>
        <v>3.8015539406602615E-3</v>
      </c>
      <c r="AG20" s="5">
        <f t="shared" ref="AG20:AG29" si="134">_xlfn.POISSON.DIST(4,K20,FALSE) * _xlfn.POISSON.DIST(3,L20,FALSE)</f>
        <v>8.4177808908040164E-4</v>
      </c>
      <c r="AH20" s="5">
        <f t="shared" ref="AH20:AH29" si="135">_xlfn.POISSON.DIST(0,K20,FALSE) * _xlfn.POISSON.DIST(4,L20,FALSE)</f>
        <v>1.1205710196104891E-3</v>
      </c>
      <c r="AI20" s="5">
        <f t="shared" ref="AI20:AI29" si="136">_xlfn.POISSON.DIST(1,K20,FALSE) * _xlfn.POISSON.DIST(4,L20,FALSE)</f>
        <v>1.4740295346947349E-3</v>
      </c>
      <c r="AJ20" s="5">
        <f t="shared" ref="AJ20:AJ29" si="137">_xlfn.POISSON.DIST(2,K20,FALSE) * _xlfn.POISSON.DIST(4,L20,FALSE)</f>
        <v>9.6948922965526543E-4</v>
      </c>
      <c r="AK20" s="5">
        <f t="shared" ref="AK20:AK29" si="138">_xlfn.POISSON.DIST(3,K20,FALSE) * _xlfn.POISSON.DIST(4,L20,FALSE)</f>
        <v>4.2509748246539775E-4</v>
      </c>
      <c r="AL20" s="5">
        <f t="shared" ref="AL20:AL29" si="139">_xlfn.POISSON.DIST(5,K20,FALSE) * _xlfn.POISSON.DIST(5,L20,FALSE)</f>
        <v>4.8862968293397529E-6</v>
      </c>
      <c r="AM20" s="5">
        <f t="shared" ref="AM20:AM29" si="140">_xlfn.POISSON.DIST(5,K20,FALSE) * _xlfn.POISSON.DIST(0,L20,FALSE)</f>
        <v>4.5328622131359225E-3</v>
      </c>
      <c r="AN20" s="5">
        <f t="shared" ref="AN20:AN29" si="141">_xlfn.POISSON.DIST(5,K20,FALSE) * _xlfn.POISSON.DIST(1,L20,FALSE)</f>
        <v>3.0111350395640615E-3</v>
      </c>
      <c r="AO20" s="5">
        <f t="shared" ref="AO20:AO29" si="142">_xlfn.POISSON.DIST(5,K20,FALSE) * _xlfn.POISSON.DIST(2,L20,FALSE)</f>
        <v>1.0001334477160052E-3</v>
      </c>
      <c r="AP20" s="5">
        <f t="shared" ref="AP20:AP29" si="143">_xlfn.POISSON.DIST(5,K20,FALSE) * _xlfn.POISSON.DIST(3,L20,FALSE)</f>
        <v>2.2145954932775499E-4</v>
      </c>
      <c r="AQ20" s="5">
        <f t="shared" ref="AQ20:AQ29" si="144">_xlfn.POISSON.DIST(5,K20,FALSE) * _xlfn.POISSON.DIST(4,L20,FALSE)</f>
        <v>3.6778341005733578E-5</v>
      </c>
      <c r="AR20" s="5">
        <f t="shared" ref="AR20:AR29" si="145">_xlfn.POISSON.DIST(0,K20,FALSE) * _xlfn.POISSON.DIST(5,L20,FALSE)</f>
        <v>1.4887682452341039E-4</v>
      </c>
      <c r="AS20" s="5">
        <f t="shared" ref="AS20:AS29" si="146">_xlfn.POISSON.DIST(1,K20,FALSE) * _xlfn.POISSON.DIST(5,L20,FALSE)</f>
        <v>1.9583661592047314E-4</v>
      </c>
      <c r="AT20" s="5">
        <f t="shared" ref="AT20:AT29" si="147">_xlfn.POISSON.DIST(2,K20,FALSE) * _xlfn.POISSON.DIST(5,L20,FALSE)</f>
        <v>1.2880440007353929E-4</v>
      </c>
      <c r="AU20" s="5">
        <f t="shared" ref="AU20:AU29" si="148">_xlfn.POISSON.DIST(3,K20,FALSE) * _xlfn.POISSON.DIST(5,L20,FALSE)</f>
        <v>5.6477601325387828E-5</v>
      </c>
      <c r="AV20" s="5">
        <f t="shared" ref="AV20:AV29" si="149">_xlfn.POISSON.DIST(4,K20,FALSE) * _xlfn.POISSON.DIST(5,L20,FALSE)</f>
        <v>1.8573042436719835E-5</v>
      </c>
      <c r="AW20" s="5">
        <f t="shared" ref="AW20:AW29" si="150">_xlfn.POISSON.DIST(6,K20,FALSE) * _xlfn.POISSON.DIST(6,L20,FALSE)</f>
        <v>1.1860468887617488E-7</v>
      </c>
      <c r="AX20" s="5">
        <f t="shared" ref="AX20:AX29" si="151">_xlfn.POISSON.DIST(6,K20,FALSE) * _xlfn.POISSON.DIST(0,L20,FALSE)</f>
        <v>9.9377499833174323E-4</v>
      </c>
      <c r="AY20" s="5">
        <f t="shared" ref="AY20:AY29" si="152">_xlfn.POISSON.DIST(6,K20,FALSE) * _xlfn.POISSON.DIST(1,L20,FALSE)</f>
        <v>6.601547936417936E-4</v>
      </c>
      <c r="AZ20" s="5">
        <f t="shared" ref="AZ20:AZ29" si="153">_xlfn.POISSON.DIST(6,K20,FALSE) * _xlfn.POISSON.DIST(2,L20,FALSE)</f>
        <v>2.1926711393415349E-4</v>
      </c>
      <c r="BA20" s="5">
        <f t="shared" ref="BA20:BA29" si="154">_xlfn.POISSON.DIST(6,K20,FALSE) * _xlfn.POISSON.DIST(3,L20,FALSE)</f>
        <v>4.8552317038439608E-5</v>
      </c>
      <c r="BB20" s="5">
        <f t="shared" ref="BB20:BB29" si="155">_xlfn.POISSON.DIST(6,K20,FALSE) * _xlfn.POISSON.DIST(4,L20,FALSE)</f>
        <v>8.0632046713662594E-6</v>
      </c>
      <c r="BC20" s="5">
        <f t="shared" ref="BC20:BC29" si="156">_xlfn.POISSON.DIST(6,K20,FALSE) * _xlfn.POISSON.DIST(5,L20,FALSE)</f>
        <v>1.0712612462283788E-6</v>
      </c>
      <c r="BD20" s="5">
        <f t="shared" ref="BD20:BD29" si="157">_xlfn.POISSON.DIST(0,K20,FALSE) * _xlfn.POISSON.DIST(6,L20,FALSE)</f>
        <v>1.6482897627109373E-5</v>
      </c>
      <c r="BE20" s="5">
        <f t="shared" ref="BE20:BE29" si="158">_xlfn.POISSON.DIST(1,K20,FALSE) * _xlfn.POISSON.DIST(6,L20,FALSE)</f>
        <v>2.1682050931635171E-5</v>
      </c>
      <c r="BF20" s="5">
        <f t="shared" ref="BF20:BF29" si="159">_xlfn.POISSON.DIST(2,K20,FALSE) * _xlfn.POISSON.DIST(6,L20,FALSE)</f>
        <v>1.4260579154141893E-5</v>
      </c>
      <c r="BG20" s="5">
        <f t="shared" ref="BG20:BG29" si="160">_xlfn.POISSON.DIST(3,K20,FALSE) * _xlfn.POISSON.DIST(6,L20,FALSE)</f>
        <v>6.2529176307403099E-6</v>
      </c>
      <c r="BH20" s="5">
        <f t="shared" ref="BH20:BH29" si="161">_xlfn.POISSON.DIST(4,K20,FALSE) * _xlfn.POISSON.DIST(6,L20,FALSE)</f>
        <v>2.0563143933814352E-6</v>
      </c>
      <c r="BI20" s="5">
        <f t="shared" ref="BI20:BI29" si="162">_xlfn.POISSON.DIST(5,K20,FALSE) * _xlfn.POISSON.DIST(6,L20,FALSE)</f>
        <v>5.4098635346035048E-7</v>
      </c>
      <c r="BJ20" s="8">
        <f t="shared" ref="BJ20:BJ29" si="163">SUM(N20,Q20,T20,W20,X20,Y20,AD20,AE20,AF20,AG20,AM20,AN20,AO20,AP20,AQ20,AX20,AY20,AZ20,BA20,BB20,BC20)</f>
        <v>0.52334151393217287</v>
      </c>
      <c r="BK20" s="8">
        <f t="shared" ref="BK20:BK29" si="164">SUM(M20,P20,S20,V20,AC20,AL20,AY20)</f>
        <v>0.28851918835133245</v>
      </c>
      <c r="BL20" s="8">
        <f t="shared" ref="BL20:BL29" si="165">SUM(O20,R20,U20,AA20,AB20,AH20,AI20,AJ20,AK20,AR20,AS20,AT20,AU20,AV20,BD20,BE20,BF20,BG20,BH20,BI20)</f>
        <v>0.18161294364156205</v>
      </c>
      <c r="BM20" s="8">
        <f t="shared" ref="BM20:BM29" si="166">SUM(S20:BI20)</f>
        <v>0.31739489117380904</v>
      </c>
      <c r="BN20" s="8">
        <f t="shared" ref="BN20:BN29" si="167">SUM(M20:R20)</f>
        <v>0.68216619944933077</v>
      </c>
    </row>
    <row r="21" spans="1:66" x14ac:dyDescent="0.25">
      <c r="A21" t="s">
        <v>143</v>
      </c>
      <c r="B21" t="s">
        <v>160</v>
      </c>
      <c r="C21" t="s">
        <v>153</v>
      </c>
      <c r="D21" t="s">
        <v>456</v>
      </c>
      <c r="E21">
        <f>VLOOKUP(A21,home!$A$2:$E$405,3,FALSE)</f>
        <v>1.01428571428571</v>
      </c>
      <c r="F21">
        <f>VLOOKUP(B21,home!$B$2:$E$405,3,FALSE)</f>
        <v>0.49</v>
      </c>
      <c r="G21">
        <f>VLOOKUP(C21,away!$B$2:$E$405,4,FALSE)</f>
        <v>1.73</v>
      </c>
      <c r="H21">
        <f>VLOOKUP(A21,away!$A$2:$E$405,3,FALSE)</f>
        <v>1.1000000000000001</v>
      </c>
      <c r="I21">
        <f>VLOOKUP(C21,away!$B$2:$E$405,3,FALSE)</f>
        <v>0.74</v>
      </c>
      <c r="J21">
        <f>VLOOKUP(B21,home!$B$2:$E$405,4,FALSE)</f>
        <v>2.0499999999999998</v>
      </c>
      <c r="K21" s="3">
        <f t="shared" si="112"/>
        <v>0.8598099999999963</v>
      </c>
      <c r="L21" s="3">
        <f t="shared" si="113"/>
        <v>1.6687000000000001</v>
      </c>
      <c r="M21" s="5">
        <f t="shared" si="114"/>
        <v>7.9777800695554124E-2</v>
      </c>
      <c r="N21" s="5">
        <f t="shared" si="115"/>
        <v>6.8593750816044102E-2</v>
      </c>
      <c r="O21" s="5">
        <f t="shared" si="116"/>
        <v>0.13312521602067118</v>
      </c>
      <c r="P21" s="5">
        <f t="shared" si="117"/>
        <v>0.11446239198673279</v>
      </c>
      <c r="Q21" s="5">
        <f t="shared" si="118"/>
        <v>2.9488796444571311E-2</v>
      </c>
      <c r="R21" s="5">
        <f t="shared" si="119"/>
        <v>0.11107302398684701</v>
      </c>
      <c r="S21" s="5">
        <f t="shared" si="120"/>
        <v>4.1056656943084309E-2</v>
      </c>
      <c r="T21" s="5">
        <f t="shared" si="121"/>
        <v>4.9207954627056148E-2</v>
      </c>
      <c r="U21" s="5">
        <f t="shared" si="122"/>
        <v>9.5501696754130519E-2</v>
      </c>
      <c r="V21" s="5">
        <f t="shared" si="123"/>
        <v>6.5451835803268096E-3</v>
      </c>
      <c r="W21" s="5">
        <f t="shared" si="124"/>
        <v>8.4515873570022507E-3</v>
      </c>
      <c r="X21" s="5">
        <f t="shared" si="125"/>
        <v>1.4103163822629656E-2</v>
      </c>
      <c r="Y21" s="5">
        <f t="shared" si="126"/>
        <v>1.1766974735411056E-2</v>
      </c>
      <c r="Z21" s="5">
        <f t="shared" si="127"/>
        <v>6.1782518375617206E-2</v>
      </c>
      <c r="AA21" s="5">
        <f t="shared" si="128"/>
        <v>5.3121227124539198E-2</v>
      </c>
      <c r="AB21" s="5">
        <f t="shared" si="129"/>
        <v>2.2837081146974927E-2</v>
      </c>
      <c r="AC21" s="5">
        <f t="shared" si="130"/>
        <v>5.8692499829580145E-4</v>
      </c>
      <c r="AD21" s="5">
        <f t="shared" si="131"/>
        <v>1.8166898313560183E-3</v>
      </c>
      <c r="AE21" s="5">
        <f t="shared" si="132"/>
        <v>3.0315103215837881E-3</v>
      </c>
      <c r="AF21" s="5">
        <f t="shared" si="133"/>
        <v>2.5293406368134337E-3</v>
      </c>
      <c r="AG21" s="5">
        <f t="shared" si="134"/>
        <v>1.4069035735501923E-3</v>
      </c>
      <c r="AH21" s="5">
        <f t="shared" si="135"/>
        <v>2.5774122103348104E-2</v>
      </c>
      <c r="AI21" s="5">
        <f t="shared" si="136"/>
        <v>2.2160847925679638E-2</v>
      </c>
      <c r="AJ21" s="5">
        <f t="shared" si="137"/>
        <v>9.5270593274892641E-3</v>
      </c>
      <c r="AK21" s="5">
        <f t="shared" si="138"/>
        <v>2.7304869601228366E-3</v>
      </c>
      <c r="AL21" s="5">
        <f t="shared" si="139"/>
        <v>3.3683976562913898E-5</v>
      </c>
      <c r="AM21" s="5">
        <f t="shared" si="140"/>
        <v>3.1240161677964235E-4</v>
      </c>
      <c r="AN21" s="5">
        <f t="shared" si="141"/>
        <v>5.2130457792018913E-4</v>
      </c>
      <c r="AO21" s="5">
        <f t="shared" si="142"/>
        <v>4.3495047458770993E-4</v>
      </c>
      <c r="AP21" s="5">
        <f t="shared" si="143"/>
        <v>2.4193395231483718E-4</v>
      </c>
      <c r="AQ21" s="5">
        <f t="shared" si="144"/>
        <v>1.0092879655694219E-4</v>
      </c>
      <c r="AR21" s="5">
        <f t="shared" si="145"/>
        <v>8.6018555107713994E-3</v>
      </c>
      <c r="AS21" s="5">
        <f t="shared" si="146"/>
        <v>7.3959613867163251E-3</v>
      </c>
      <c r="AT21" s="5">
        <f t="shared" si="147"/>
        <v>3.1795607799562681E-3</v>
      </c>
      <c r="AU21" s="5">
        <f t="shared" si="148"/>
        <v>9.1127271807139572E-4</v>
      </c>
      <c r="AV21" s="5">
        <f t="shared" si="149"/>
        <v>1.9588034893124084E-4</v>
      </c>
      <c r="AW21" s="5">
        <f t="shared" si="150"/>
        <v>1.3424608013343928E-6</v>
      </c>
      <c r="AX21" s="5">
        <f t="shared" si="151"/>
        <v>4.4767672353883845E-5</v>
      </c>
      <c r="AY21" s="5">
        <f t="shared" si="152"/>
        <v>7.4703814856925973E-5</v>
      </c>
      <c r="AZ21" s="5">
        <f t="shared" si="153"/>
        <v>6.2329127925876197E-5</v>
      </c>
      <c r="BA21" s="5">
        <f t="shared" si="154"/>
        <v>3.4669538589969867E-5</v>
      </c>
      <c r="BB21" s="5">
        <f t="shared" si="155"/>
        <v>1.4463264761270677E-5</v>
      </c>
      <c r="BC21" s="5">
        <f t="shared" si="156"/>
        <v>4.8269699814264777E-6</v>
      </c>
      <c r="BD21" s="5">
        <f t="shared" si="157"/>
        <v>2.3923193818040367E-3</v>
      </c>
      <c r="BE21" s="5">
        <f t="shared" si="158"/>
        <v>2.0569401276689199E-3</v>
      </c>
      <c r="BF21" s="5">
        <f t="shared" si="159"/>
        <v>8.8428884558550331E-4</v>
      </c>
      <c r="BG21" s="5">
        <f t="shared" si="160"/>
        <v>2.5344013077428947E-4</v>
      </c>
      <c r="BH21" s="5">
        <f t="shared" si="161"/>
        <v>5.4477589710260211E-5</v>
      </c>
      <c r="BI21" s="5">
        <f t="shared" si="162"/>
        <v>9.3680752817557276E-6</v>
      </c>
      <c r="BJ21" s="8">
        <f t="shared" si="163"/>
        <v>0.19224395197264657</v>
      </c>
      <c r="BK21" s="8">
        <f t="shared" si="164"/>
        <v>0.24253734599541366</v>
      </c>
      <c r="BL21" s="8">
        <f t="shared" si="165"/>
        <v>0.50178612624507413</v>
      </c>
      <c r="BM21" s="8">
        <f t="shared" si="166"/>
        <v>0.46175560128427551</v>
      </c>
      <c r="BN21" s="8">
        <f t="shared" si="167"/>
        <v>0.53652097995042047</v>
      </c>
    </row>
    <row r="22" spans="1:66" x14ac:dyDescent="0.25">
      <c r="A22" t="s">
        <v>10</v>
      </c>
      <c r="B22" t="s">
        <v>42</v>
      </c>
      <c r="C22" t="s">
        <v>220</v>
      </c>
      <c r="D22" t="s">
        <v>456</v>
      </c>
      <c r="E22">
        <f>VLOOKUP(A22,home!$A$2:$E$405,3,FALSE)</f>
        <v>1.57377049180328</v>
      </c>
      <c r="F22">
        <f>VLOOKUP(B22,home!$B$2:$E$405,3,FALSE)</f>
        <v>1.48</v>
      </c>
      <c r="G22">
        <f>VLOOKUP(C22,away!$B$2:$E$405,4,FALSE)</f>
        <v>0.95</v>
      </c>
      <c r="H22">
        <f>VLOOKUP(A22,away!$A$2:$E$405,3,FALSE)</f>
        <v>1.5409836065573801</v>
      </c>
      <c r="I22">
        <f>VLOOKUP(C22,away!$B$2:$E$405,3,FALSE)</f>
        <v>1.43</v>
      </c>
      <c r="J22">
        <f>VLOOKUP(B22,home!$B$2:$E$405,4,FALSE)</f>
        <v>1.3</v>
      </c>
      <c r="K22" s="3">
        <f t="shared" si="112"/>
        <v>2.2127213114754114</v>
      </c>
      <c r="L22" s="3">
        <f t="shared" si="113"/>
        <v>2.8646885245901696</v>
      </c>
      <c r="M22" s="5">
        <f t="shared" si="114"/>
        <v>6.2360404825037175E-3</v>
      </c>
      <c r="N22" s="5">
        <f t="shared" si="115"/>
        <v>1.3798619674859383E-2</v>
      </c>
      <c r="O22" s="5">
        <f t="shared" si="116"/>
        <v>1.7864313609108142E-2</v>
      </c>
      <c r="P22" s="5">
        <f t="shared" si="117"/>
        <v>3.9528747437753808E-2</v>
      </c>
      <c r="Q22" s="5">
        <f t="shared" si="118"/>
        <v>1.5266249911752638E-2</v>
      </c>
      <c r="R22" s="5">
        <f t="shared" si="119"/>
        <v>2.5587847097846055E-2</v>
      </c>
      <c r="S22" s="5">
        <f t="shared" si="120"/>
        <v>6.2640784580442227E-2</v>
      </c>
      <c r="T22" s="5">
        <f t="shared" si="121"/>
        <v>4.3733050935723466E-2</v>
      </c>
      <c r="U22" s="5">
        <f t="shared" si="122"/>
        <v>5.6618774588178218E-2</v>
      </c>
      <c r="V22" s="5">
        <f t="shared" si="123"/>
        <v>4.4118303734738948E-2</v>
      </c>
      <c r="W22" s="5">
        <f t="shared" si="124"/>
        <v>1.1259985508681559E-2</v>
      </c>
      <c r="X22" s="5">
        <f t="shared" si="125"/>
        <v>3.2256351273771661E-2</v>
      </c>
      <c r="Y22" s="5">
        <f t="shared" si="126"/>
        <v>4.6202199669561607E-2</v>
      </c>
      <c r="Z22" s="5">
        <f t="shared" si="127"/>
        <v>2.4433737316722489E-2</v>
      </c>
      <c r="AA22" s="5">
        <f t="shared" si="128"/>
        <v>5.4065051279703881E-2</v>
      </c>
      <c r="AB22" s="5">
        <f t="shared" si="129"/>
        <v>5.9815445586305888E-2</v>
      </c>
      <c r="AC22" s="5">
        <f t="shared" si="130"/>
        <v>1.7478451376774382E-2</v>
      </c>
      <c r="AD22" s="5">
        <f t="shared" si="131"/>
        <v>6.228802475490995E-3</v>
      </c>
      <c r="AE22" s="5">
        <f t="shared" si="132"/>
        <v>1.7843578973477894E-2</v>
      </c>
      <c r="AF22" s="5">
        <f t="shared" si="133"/>
        <v>2.5558147961470289E-2</v>
      </c>
      <c r="AG22" s="5">
        <f t="shared" si="134"/>
        <v>2.440537772500052E-2</v>
      </c>
      <c r="AH22" s="5">
        <f t="shared" si="135"/>
        <v>1.7498761726016377E-2</v>
      </c>
      <c r="AI22" s="5">
        <f t="shared" si="136"/>
        <v>3.8719882995586687E-2</v>
      </c>
      <c r="AJ22" s="5">
        <f t="shared" si="137"/>
        <v>4.2838155141084543E-2</v>
      </c>
      <c r="AK22" s="5">
        <f t="shared" si="138"/>
        <v>3.1596299608322567E-2</v>
      </c>
      <c r="AL22" s="5">
        <f t="shared" si="139"/>
        <v>4.4316664846164311E-3</v>
      </c>
      <c r="AM22" s="5">
        <f t="shared" si="140"/>
        <v>2.7565207964979446E-3</v>
      </c>
      <c r="AN22" s="5">
        <f t="shared" si="141"/>
        <v>7.8965734935218159E-3</v>
      </c>
      <c r="AO22" s="5">
        <f t="shared" si="142"/>
        <v>1.131061173523743E-2</v>
      </c>
      <c r="AP22" s="5">
        <f t="shared" si="143"/>
        <v>1.080045988134319E-2</v>
      </c>
      <c r="AQ22" s="5">
        <f t="shared" si="144"/>
        <v>7.7349883705950841E-3</v>
      </c>
      <c r="AR22" s="5">
        <f t="shared" si="145"/>
        <v>1.0025700382211358E-2</v>
      </c>
      <c r="AS22" s="5">
        <f t="shared" si="146"/>
        <v>2.2184080898186249E-2</v>
      </c>
      <c r="AT22" s="5">
        <f t="shared" si="147"/>
        <v>2.4543594289455656E-2</v>
      </c>
      <c r="AU22" s="5">
        <f t="shared" si="148"/>
        <v>1.8102711381494909E-2</v>
      </c>
      <c r="AV22" s="5">
        <f t="shared" si="149"/>
        <v>1.0014063817330566E-2</v>
      </c>
      <c r="AW22" s="5">
        <f t="shared" si="150"/>
        <v>7.8031273605892607E-4</v>
      </c>
      <c r="AX22" s="5">
        <f t="shared" si="151"/>
        <v>1.0165687186560299E-3</v>
      </c>
      <c r="AY22" s="5">
        <f t="shared" si="152"/>
        <v>2.9121527427912615E-3</v>
      </c>
      <c r="AZ22" s="5">
        <f t="shared" si="153"/>
        <v>4.1712052720639589E-3</v>
      </c>
      <c r="BA22" s="5">
        <f t="shared" si="154"/>
        <v>3.9830679588638788E-3</v>
      </c>
      <c r="BB22" s="5">
        <f t="shared" si="155"/>
        <v>2.8525622686050357E-3</v>
      </c>
      <c r="BC22" s="5">
        <f t="shared" si="156"/>
        <v>1.6343404793103496E-3</v>
      </c>
      <c r="BD22" s="5">
        <f t="shared" si="157"/>
        <v>4.7867514726500264E-3</v>
      </c>
      <c r="BE22" s="5">
        <f t="shared" si="158"/>
        <v>1.0591746996269023E-2</v>
      </c>
      <c r="BF22" s="5">
        <f t="shared" si="159"/>
        <v>1.1718292152200074E-2</v>
      </c>
      <c r="BG22" s="5">
        <f t="shared" si="160"/>
        <v>8.6431049264227202E-3</v>
      </c>
      <c r="BH22" s="5">
        <f t="shared" si="161"/>
        <v>4.7811956170034173E-3</v>
      </c>
      <c r="BI22" s="5">
        <f t="shared" si="162"/>
        <v>2.1158906872152578E-3</v>
      </c>
      <c r="BJ22" s="8">
        <f t="shared" si="163"/>
        <v>0.29362141582727597</v>
      </c>
      <c r="BK22" s="8">
        <f t="shared" si="164"/>
        <v>0.17734614683962077</v>
      </c>
      <c r="BL22" s="8">
        <f t="shared" si="165"/>
        <v>0.47211166425259149</v>
      </c>
      <c r="BM22" s="8">
        <f t="shared" si="166"/>
        <v>0.84709930601565486</v>
      </c>
      <c r="BN22" s="8">
        <f t="shared" si="167"/>
        <v>0.11828181821382375</v>
      </c>
    </row>
    <row r="23" spans="1:66" x14ac:dyDescent="0.25">
      <c r="A23" t="s">
        <v>10</v>
      </c>
      <c r="B23" t="s">
        <v>224</v>
      </c>
      <c r="C23" t="s">
        <v>11</v>
      </c>
      <c r="D23" t="s">
        <v>456</v>
      </c>
      <c r="E23">
        <f>VLOOKUP(A23,home!$A$2:$E$405,3,FALSE)</f>
        <v>1.57377049180328</v>
      </c>
      <c r="F23">
        <f>VLOOKUP(B23,home!$B$2:$E$405,3,FALSE)</f>
        <v>1.43</v>
      </c>
      <c r="G23">
        <f>VLOOKUP(C23,away!$B$2:$E$405,4,FALSE)</f>
        <v>0.85</v>
      </c>
      <c r="H23">
        <f>VLOOKUP(A23,away!$A$2:$E$405,3,FALSE)</f>
        <v>1.5409836065573801</v>
      </c>
      <c r="I23">
        <f>VLOOKUP(C23,away!$B$2:$E$405,3,FALSE)</f>
        <v>1.91</v>
      </c>
      <c r="J23">
        <f>VLOOKUP(B23,home!$B$2:$E$405,4,FALSE)</f>
        <v>0.81</v>
      </c>
      <c r="K23" s="3">
        <f t="shared" si="112"/>
        <v>1.9129180327868869</v>
      </c>
      <c r="L23" s="3">
        <f t="shared" si="113"/>
        <v>2.384055737704923</v>
      </c>
      <c r="M23" s="5">
        <f t="shared" si="114"/>
        <v>1.3609682779461752E-2</v>
      </c>
      <c r="N23" s="5">
        <f t="shared" si="115"/>
        <v>2.6034207609341543E-2</v>
      </c>
      <c r="O23" s="5">
        <f t="shared" si="116"/>
        <v>3.2446242318719669E-2</v>
      </c>
      <c r="P23" s="5">
        <f t="shared" si="117"/>
        <v>6.206700202765187E-2</v>
      </c>
      <c r="Q23" s="5">
        <f t="shared" si="118"/>
        <v>2.490065260261352E-2</v>
      </c>
      <c r="R23" s="5">
        <f t="shared" si="119"/>
        <v>3.8676825083453964E-2</v>
      </c>
      <c r="S23" s="5">
        <f t="shared" si="120"/>
        <v>7.0764190523860585E-2</v>
      </c>
      <c r="T23" s="5">
        <f t="shared" si="121"/>
        <v>5.9364543709857782E-2</v>
      </c>
      <c r="U23" s="5">
        <f t="shared" si="122"/>
        <v>7.3985596153083283E-2</v>
      </c>
      <c r="V23" s="5">
        <f t="shared" si="123"/>
        <v>3.5857813129583076E-2</v>
      </c>
      <c r="W23" s="5">
        <f t="shared" si="124"/>
        <v>1.5877635797233711E-2</v>
      </c>
      <c r="X23" s="5">
        <f t="shared" si="125"/>
        <v>3.7853168723584102E-2</v>
      </c>
      <c r="Y23" s="5">
        <f t="shared" si="126"/>
        <v>4.5122032042886617E-2</v>
      </c>
      <c r="Z23" s="5">
        <f t="shared" si="127"/>
        <v>3.0735902252139371E-2</v>
      </c>
      <c r="AA23" s="5">
        <f t="shared" si="128"/>
        <v>5.8795261672092487E-2</v>
      </c>
      <c r="AB23" s="5">
        <f t="shared" si="129"/>
        <v>5.6235258147484722E-2</v>
      </c>
      <c r="AC23" s="5">
        <f t="shared" si="130"/>
        <v>1.02206044966548E-2</v>
      </c>
      <c r="AD23" s="5">
        <f t="shared" si="131"/>
        <v>7.5931539586377404E-3</v>
      </c>
      <c r="AE23" s="5">
        <f t="shared" si="132"/>
        <v>1.8102502262367155E-2</v>
      </c>
      <c r="AF23" s="5">
        <f t="shared" si="133"/>
        <v>2.1578687192706385E-2</v>
      </c>
      <c r="AG23" s="5">
        <f t="shared" si="134"/>
        <v>1.7148264337970464E-2</v>
      </c>
      <c r="AH23" s="5">
        <f t="shared" si="135"/>
        <v>1.8319026029437632E-2</v>
      </c>
      <c r="AI23" s="5">
        <f t="shared" si="136"/>
        <v>3.5042795234803609E-2</v>
      </c>
      <c r="AJ23" s="5">
        <f t="shared" si="137"/>
        <v>3.3516997461957118E-2</v>
      </c>
      <c r="AK23" s="5">
        <f t="shared" si="138"/>
        <v>2.1371756283283361E-2</v>
      </c>
      <c r="AL23" s="5">
        <f t="shared" si="139"/>
        <v>1.8644439853514039E-3</v>
      </c>
      <c r="AM23" s="5">
        <f t="shared" si="140"/>
        <v>2.9050162266410526E-3</v>
      </c>
      <c r="AN23" s="5">
        <f t="shared" si="141"/>
        <v>6.9257206032495057E-3</v>
      </c>
      <c r="AO23" s="5">
        <f t="shared" si="142"/>
        <v>8.2556519709590936E-3</v>
      </c>
      <c r="AP23" s="5">
        <f t="shared" si="143"/>
        <v>6.5606448166199947E-3</v>
      </c>
      <c r="AQ23" s="5">
        <f t="shared" si="144"/>
        <v>3.91023572952674E-3</v>
      </c>
      <c r="AR23" s="5">
        <f t="shared" si="145"/>
        <v>8.7347158229293242E-3</v>
      </c>
      <c r="AS23" s="5">
        <f t="shared" si="146"/>
        <v>1.6708795408950455E-2</v>
      </c>
      <c r="AT23" s="5">
        <f t="shared" si="147"/>
        <v>1.598127802196404E-2</v>
      </c>
      <c r="AU23" s="5">
        <f t="shared" si="148"/>
        <v>1.0190291638398586E-2</v>
      </c>
      <c r="AV23" s="5">
        <f t="shared" si="149"/>
        <v>4.8732981586125214E-3</v>
      </c>
      <c r="AW23" s="5">
        <f t="shared" si="150"/>
        <v>2.3618896620729147E-4</v>
      </c>
      <c r="AX23" s="5">
        <f t="shared" si="151"/>
        <v>9.2617632091336393E-4</v>
      </c>
      <c r="AY23" s="5">
        <f t="shared" si="152"/>
        <v>2.2080559719999415E-3</v>
      </c>
      <c r="AZ23" s="5">
        <f t="shared" si="153"/>
        <v>2.6320642546100409E-3</v>
      </c>
      <c r="BA23" s="5">
        <f t="shared" si="154"/>
        <v>2.0916626294036999E-3</v>
      </c>
      <c r="BB23" s="5">
        <f t="shared" si="155"/>
        <v>1.2466600732432141E-3</v>
      </c>
      <c r="BC23" s="5">
        <f t="shared" si="156"/>
        <v>5.9442142011662479E-4</v>
      </c>
      <c r="BD23" s="5">
        <f t="shared" si="157"/>
        <v>3.4706748958127746E-3</v>
      </c>
      <c r="BE23" s="5">
        <f t="shared" si="158"/>
        <v>6.639116594141006E-3</v>
      </c>
      <c r="BF23" s="5">
        <f t="shared" si="159"/>
        <v>6.3500429273534971E-3</v>
      </c>
      <c r="BG23" s="5">
        <f t="shared" si="160"/>
        <v>4.0490372082351116E-3</v>
      </c>
      <c r="BH23" s="5">
        <f t="shared" si="161"/>
        <v>1.9363690727645046E-3</v>
      </c>
      <c r="BI23" s="5">
        <f t="shared" si="162"/>
        <v>7.4082306348440853E-4</v>
      </c>
      <c r="BJ23" s="8">
        <f t="shared" si="163"/>
        <v>0.31183115825448232</v>
      </c>
      <c r="BK23" s="8">
        <f t="shared" si="164"/>
        <v>0.19659179291456344</v>
      </c>
      <c r="BL23" s="8">
        <f t="shared" si="165"/>
        <v>0.44806420119696211</v>
      </c>
      <c r="BM23" s="8">
        <f t="shared" si="166"/>
        <v>0.78751657519111207</v>
      </c>
      <c r="BN23" s="8">
        <f t="shared" si="167"/>
        <v>0.1977346124212423</v>
      </c>
    </row>
    <row r="24" spans="1:66" x14ac:dyDescent="0.25">
      <c r="A24" t="s">
        <v>10</v>
      </c>
      <c r="B24" t="s">
        <v>12</v>
      </c>
      <c r="C24" t="s">
        <v>453</v>
      </c>
      <c r="D24" t="s">
        <v>456</v>
      </c>
      <c r="E24">
        <f>VLOOKUP(A24,home!$A$2:$E$405,3,FALSE)</f>
        <v>1.57377049180328</v>
      </c>
      <c r="F24">
        <f>VLOOKUP(B24,home!$B$2:$E$405,3,FALSE)</f>
        <v>2.33</v>
      </c>
      <c r="G24">
        <f>VLOOKUP(C24,away!$B$2:$E$405,4,FALSE)</f>
        <v>0.79</v>
      </c>
      <c r="H24">
        <f>VLOOKUP(A24,away!$A$2:$E$405,3,FALSE)</f>
        <v>1.5409836065573801</v>
      </c>
      <c r="I24">
        <f>VLOOKUP(C24,away!$B$2:$E$405,3,FALSE)</f>
        <v>1.27</v>
      </c>
      <c r="J24">
        <f>VLOOKUP(B24,home!$B$2:$E$405,4,FALSE)</f>
        <v>1.08</v>
      </c>
      <c r="K24" s="3">
        <f t="shared" si="112"/>
        <v>2.8968393442622977</v>
      </c>
      <c r="L24" s="3">
        <f t="shared" si="113"/>
        <v>2.1136131147541026</v>
      </c>
      <c r="M24" s="5">
        <f t="shared" si="114"/>
        <v>6.6678856786347154E-3</v>
      </c>
      <c r="N24" s="5">
        <f t="shared" si="115"/>
        <v>1.9315793576912155E-2</v>
      </c>
      <c r="O24" s="5">
        <f t="shared" si="116"/>
        <v>1.4093330618043395E-2</v>
      </c>
      <c r="P24" s="5">
        <f t="shared" si="117"/>
        <v>4.0826114626044595E-2</v>
      </c>
      <c r="Q24" s="5">
        <f t="shared" si="118"/>
        <v>2.7977375399624058E-2</v>
      </c>
      <c r="R24" s="5">
        <f t="shared" si="119"/>
        <v>1.4893924212431032E-2</v>
      </c>
      <c r="S24" s="5">
        <f t="shared" si="120"/>
        <v>6.2492509462167799E-2</v>
      </c>
      <c r="T24" s="5">
        <f t="shared" si="121"/>
        <v>5.9133347561044221E-2</v>
      </c>
      <c r="U24" s="5">
        <f t="shared" si="122"/>
        <v>4.3145305649031074E-2</v>
      </c>
      <c r="V24" s="5">
        <f t="shared" si="123"/>
        <v>4.2514332087583054E-2</v>
      </c>
      <c r="W24" s="5">
        <f t="shared" si="124"/>
        <v>2.7015320602275697E-2</v>
      </c>
      <c r="X24" s="5">
        <f t="shared" si="125"/>
        <v>5.709993592425662E-2</v>
      </c>
      <c r="Y24" s="5">
        <f t="shared" si="126"/>
        <v>6.0343586710563862E-2</v>
      </c>
      <c r="Z24" s="5">
        <f t="shared" si="127"/>
        <v>1.0493331181849301E-2</v>
      </c>
      <c r="AA24" s="5">
        <f t="shared" si="128"/>
        <v>3.0397494619955452E-2</v>
      </c>
      <c r="AB24" s="5">
        <f t="shared" si="129"/>
        <v>4.4028329191044241E-2</v>
      </c>
      <c r="AC24" s="5">
        <f t="shared" si="130"/>
        <v>1.6269165732502321E-2</v>
      </c>
      <c r="AD24" s="5">
        <f t="shared" si="131"/>
        <v>1.9564760904633015E-2</v>
      </c>
      <c r="AE24" s="5">
        <f t="shared" si="132"/>
        <v>4.135233523506069E-2</v>
      </c>
      <c r="AF24" s="5">
        <f t="shared" si="133"/>
        <v>4.3701419039266227E-2</v>
      </c>
      <c r="AG24" s="5">
        <f t="shared" si="134"/>
        <v>3.0789297471585913E-2</v>
      </c>
      <c r="AH24" s="5">
        <f t="shared" si="135"/>
        <v>5.5447106008537101E-3</v>
      </c>
      <c r="AI24" s="5">
        <f t="shared" si="136"/>
        <v>1.6062135821101272E-2</v>
      </c>
      <c r="AJ24" s="5">
        <f t="shared" si="137"/>
        <v>2.326471349972549E-2</v>
      </c>
      <c r="AK24" s="5">
        <f t="shared" si="138"/>
        <v>2.2464712466331669E-2</v>
      </c>
      <c r="AL24" s="5">
        <f t="shared" si="139"/>
        <v>3.9845123751507186E-3</v>
      </c>
      <c r="AM24" s="5">
        <f t="shared" si="140"/>
        <v>1.1335193829925152E-2</v>
      </c>
      <c r="AN24" s="5">
        <f t="shared" si="141"/>
        <v>2.3958214337209589E-2</v>
      </c>
      <c r="AO24" s="5">
        <f t="shared" si="142"/>
        <v>2.5319198014607979E-2</v>
      </c>
      <c r="AP24" s="5">
        <f t="shared" si="143"/>
        <v>1.7838329659577153E-2</v>
      </c>
      <c r="AQ24" s="5">
        <f t="shared" si="144"/>
        <v>9.4258318784473365E-3</v>
      </c>
      <c r="AR24" s="5">
        <f t="shared" si="145"/>
        <v>2.3438746086961006E-3</v>
      </c>
      <c r="AS24" s="5">
        <f t="shared" si="146"/>
        <v>6.7898281844882627E-3</v>
      </c>
      <c r="AT24" s="5">
        <f t="shared" si="147"/>
        <v>9.8345207128033244E-3</v>
      </c>
      <c r="AU24" s="5">
        <f t="shared" si="148"/>
        <v>9.4963421776037213E-3</v>
      </c>
      <c r="AV24" s="5">
        <f t="shared" si="149"/>
        <v>6.8773444116649899E-3</v>
      </c>
      <c r="AW24" s="5">
        <f t="shared" si="150"/>
        <v>6.7767674791005972E-4</v>
      </c>
      <c r="AX24" s="5">
        <f t="shared" si="151"/>
        <v>5.47270591022774E-3</v>
      </c>
      <c r="AY24" s="5">
        <f t="shared" si="152"/>
        <v>1.1567182985049641E-2</v>
      </c>
      <c r="AZ24" s="5">
        <f t="shared" si="153"/>
        <v>1.2224274828980716E-2</v>
      </c>
      <c r="BA24" s="5">
        <f t="shared" si="154"/>
        <v>8.6124625322973689E-3</v>
      </c>
      <c r="BB24" s="5">
        <f t="shared" si="155"/>
        <v>4.5508534396480104E-3</v>
      </c>
      <c r="BC24" s="5">
        <f t="shared" si="156"/>
        <v>1.9237487026727707E-3</v>
      </c>
      <c r="BD24" s="5">
        <f t="shared" si="157"/>
        <v>8.2567401871320295E-4</v>
      </c>
      <c r="BE24" s="5">
        <f t="shared" si="158"/>
        <v>2.3918449829435713E-3</v>
      </c>
      <c r="BF24" s="5">
        <f t="shared" si="159"/>
        <v>3.464395325983661E-3</v>
      </c>
      <c r="BG24" s="5">
        <f t="shared" si="160"/>
        <v>3.3452655614626256E-3</v>
      </c>
      <c r="BH24" s="5">
        <f t="shared" si="161"/>
        <v>2.4226742238626594E-3</v>
      </c>
      <c r="BI24" s="5">
        <f t="shared" si="162"/>
        <v>1.4036196020030959E-3</v>
      </c>
      <c r="BJ24" s="8">
        <f t="shared" si="163"/>
        <v>0.51852116854386598</v>
      </c>
      <c r="BK24" s="8">
        <f t="shared" si="164"/>
        <v>0.18432170294713282</v>
      </c>
      <c r="BL24" s="8">
        <f t="shared" si="165"/>
        <v>0.26309004048874257</v>
      </c>
      <c r="BM24" s="8">
        <f t="shared" si="166"/>
        <v>0.84176231281276115</v>
      </c>
      <c r="BN24" s="8">
        <f t="shared" si="167"/>
        <v>0.12377442411168994</v>
      </c>
    </row>
    <row r="25" spans="1:66" x14ac:dyDescent="0.25">
      <c r="A25" t="s">
        <v>10</v>
      </c>
      <c r="B25" t="s">
        <v>225</v>
      </c>
      <c r="C25" t="s">
        <v>219</v>
      </c>
      <c r="D25" t="s">
        <v>456</v>
      </c>
      <c r="E25">
        <f>VLOOKUP(A25,home!$A$2:$E$405,3,FALSE)</f>
        <v>1.57377049180328</v>
      </c>
      <c r="F25">
        <f>VLOOKUP(B25,home!$B$2:$E$405,3,FALSE)</f>
        <v>0.64</v>
      </c>
      <c r="G25">
        <f>VLOOKUP(C25,away!$B$2:$E$405,4,FALSE)</f>
        <v>0.95</v>
      </c>
      <c r="H25">
        <f>VLOOKUP(A25,away!$A$2:$E$405,3,FALSE)</f>
        <v>1.5409836065573801</v>
      </c>
      <c r="I25">
        <f>VLOOKUP(C25,away!$B$2:$E$405,3,FALSE)</f>
        <v>0.32</v>
      </c>
      <c r="J25">
        <f>VLOOKUP(B25,home!$B$2:$E$405,4,FALSE)</f>
        <v>1.3</v>
      </c>
      <c r="K25" s="3">
        <f t="shared" si="112"/>
        <v>0.95685245901639426</v>
      </c>
      <c r="L25" s="3">
        <f t="shared" si="113"/>
        <v>0.64104918032787017</v>
      </c>
      <c r="M25" s="5">
        <f t="shared" si="114"/>
        <v>0.20232061450264652</v>
      </c>
      <c r="N25" s="5">
        <f t="shared" si="115"/>
        <v>0.19359097749656529</v>
      </c>
      <c r="O25" s="5">
        <f t="shared" si="116"/>
        <v>0.12969746409035254</v>
      </c>
      <c r="P25" s="5">
        <f t="shared" si="117"/>
        <v>0.12410133744304433</v>
      </c>
      <c r="Q25" s="5">
        <f t="shared" si="118"/>
        <v>9.2619001430487943E-2</v>
      </c>
      <c r="R25" s="5">
        <f t="shared" si="119"/>
        <v>4.157122652286193E-2</v>
      </c>
      <c r="S25" s="5">
        <f t="shared" si="120"/>
        <v>1.9030613851450728E-2</v>
      </c>
      <c r="T25" s="5">
        <f t="shared" si="121"/>
        <v>5.9373334949800127E-2</v>
      </c>
      <c r="U25" s="5">
        <f t="shared" si="122"/>
        <v>3.9777530322727989E-2</v>
      </c>
      <c r="V25" s="5">
        <f t="shared" si="123"/>
        <v>1.2970198245508371E-3</v>
      </c>
      <c r="W25" s="5">
        <f t="shared" si="124"/>
        <v>2.9540906423468447E-2</v>
      </c>
      <c r="X25" s="5">
        <f t="shared" si="125"/>
        <v>1.8937173848906762E-2</v>
      </c>
      <c r="Y25" s="5">
        <f t="shared" si="126"/>
        <v>6.0698298867840287E-3</v>
      </c>
      <c r="Z25" s="5">
        <f t="shared" si="127"/>
        <v>8.8830668959016205E-3</v>
      </c>
      <c r="AA25" s="5">
        <f t="shared" si="128"/>
        <v>8.4997844029505946E-3</v>
      </c>
      <c r="AB25" s="5">
        <f t="shared" si="129"/>
        <v>4.0665198035362343E-3</v>
      </c>
      <c r="AC25" s="5">
        <f t="shared" si="130"/>
        <v>4.972364510179338E-5</v>
      </c>
      <c r="AD25" s="5">
        <f t="shared" si="131"/>
        <v>7.0665722382172447E-3</v>
      </c>
      <c r="AE25" s="5">
        <f t="shared" si="132"/>
        <v>4.5300203410368473E-3</v>
      </c>
      <c r="AF25" s="5">
        <f t="shared" si="133"/>
        <v>1.4519829132451248E-3</v>
      </c>
      <c r="AG25" s="5">
        <f t="shared" si="134"/>
        <v>3.1026415212862012E-4</v>
      </c>
      <c r="AH25" s="5">
        <f t="shared" si="135"/>
        <v>1.4236206881038426E-3</v>
      </c>
      <c r="AI25" s="5">
        <f t="shared" si="136"/>
        <v>1.3621949561187733E-3</v>
      </c>
      <c r="AJ25" s="5">
        <f t="shared" si="137"/>
        <v>6.5170979671098851E-4</v>
      </c>
      <c r="AK25" s="5">
        <f t="shared" si="138"/>
        <v>2.0786337384932799E-4</v>
      </c>
      <c r="AL25" s="5">
        <f t="shared" si="139"/>
        <v>1.2199984415518116E-6</v>
      </c>
      <c r="AM25" s="5">
        <f t="shared" si="140"/>
        <v>1.3523334045910315E-3</v>
      </c>
      <c r="AN25" s="5">
        <f t="shared" si="141"/>
        <v>8.6691222054307866E-4</v>
      </c>
      <c r="AO25" s="5">
        <f t="shared" si="142"/>
        <v>2.7786668419767718E-4</v>
      </c>
      <c r="AP25" s="5">
        <f t="shared" si="143"/>
        <v>5.9375403381781374E-5</v>
      </c>
      <c r="AQ25" s="5">
        <f t="shared" si="144"/>
        <v>9.5156384173818983E-6</v>
      </c>
      <c r="AR25" s="5">
        <f t="shared" si="145"/>
        <v>1.8252217504135339E-4</v>
      </c>
      <c r="AS25" s="5">
        <f t="shared" si="146"/>
        <v>1.7464679201333974E-4</v>
      </c>
      <c r="AT25" s="5">
        <f t="shared" si="147"/>
        <v>8.3555606198644432E-5</v>
      </c>
      <c r="AU25" s="5">
        <f t="shared" si="148"/>
        <v>2.665012908525947E-5</v>
      </c>
      <c r="AV25" s="5">
        <f t="shared" si="149"/>
        <v>6.3750603870837128E-6</v>
      </c>
      <c r="AW25" s="5">
        <f t="shared" si="150"/>
        <v>2.0787061533661441E-8</v>
      </c>
      <c r="AX25" s="5">
        <f t="shared" si="151"/>
        <v>2.1566392393215675E-4</v>
      </c>
      <c r="AY25" s="5">
        <f t="shared" si="152"/>
        <v>1.3825118166300123E-4</v>
      </c>
      <c r="AZ25" s="5">
        <f t="shared" si="153"/>
        <v>4.4312903342213198E-5</v>
      </c>
      <c r="BA25" s="5">
        <f t="shared" si="154"/>
        <v>9.4689167884913041E-6</v>
      </c>
      <c r="BB25" s="5">
        <f t="shared" si="155"/>
        <v>1.5175103364637896E-6</v>
      </c>
      <c r="BC25" s="5">
        <f t="shared" si="156"/>
        <v>1.9455975146583658E-7</v>
      </c>
      <c r="BD25" s="5">
        <f t="shared" si="157"/>
        <v>1.9500948450319936E-5</v>
      </c>
      <c r="BE25" s="5">
        <f t="shared" si="158"/>
        <v>1.8659530477840574E-5</v>
      </c>
      <c r="BF25" s="5">
        <f t="shared" si="159"/>
        <v>8.9272088109065517E-6</v>
      </c>
      <c r="BG25" s="5">
        <f t="shared" si="160"/>
        <v>2.8473405676229187E-6</v>
      </c>
      <c r="BH25" s="5">
        <f t="shared" si="161"/>
        <v>6.8112120594678132E-7</v>
      </c>
      <c r="BI25" s="5">
        <f t="shared" si="162"/>
        <v>1.3034650015967795E-7</v>
      </c>
      <c r="BJ25" s="8">
        <f t="shared" si="163"/>
        <v>0.4164654760275851</v>
      </c>
      <c r="BK25" s="8">
        <f t="shared" si="164"/>
        <v>0.34693878044689874</v>
      </c>
      <c r="BL25" s="8">
        <f t="shared" si="165"/>
        <v>0.22778241021595066</v>
      </c>
      <c r="BM25" s="8">
        <f t="shared" si="166"/>
        <v>0.21603088170577631</v>
      </c>
      <c r="BN25" s="8">
        <f t="shared" si="167"/>
        <v>0.78390062148595852</v>
      </c>
    </row>
    <row r="26" spans="1:66" x14ac:dyDescent="0.25">
      <c r="A26" t="s">
        <v>16</v>
      </c>
      <c r="B26" t="s">
        <v>56</v>
      </c>
      <c r="C26" t="s">
        <v>57</v>
      </c>
      <c r="D26" t="s">
        <v>456</v>
      </c>
      <c r="E26">
        <f>VLOOKUP(A26,home!$A$2:$E$405,3,FALSE)</f>
        <v>1.4629629629629599</v>
      </c>
      <c r="F26">
        <f>VLOOKUP(B26,home!$B$2:$E$405,3,FALSE)</f>
        <v>0.91</v>
      </c>
      <c r="G26">
        <f>VLOOKUP(C26,away!$B$2:$E$405,4,FALSE)</f>
        <v>0.91</v>
      </c>
      <c r="H26">
        <f>VLOOKUP(A26,away!$A$2:$E$405,3,FALSE)</f>
        <v>1.25925925925926</v>
      </c>
      <c r="I26">
        <f>VLOOKUP(C26,away!$B$2:$E$405,3,FALSE)</f>
        <v>0.23</v>
      </c>
      <c r="J26">
        <f>VLOOKUP(B26,home!$B$2:$E$405,4,FALSE)</f>
        <v>0.26</v>
      </c>
      <c r="K26" s="3">
        <f t="shared" si="112"/>
        <v>1.2114796296296271</v>
      </c>
      <c r="L26" s="3">
        <f t="shared" si="113"/>
        <v>7.5303703703703748E-2</v>
      </c>
      <c r="M26" s="5">
        <f t="shared" si="114"/>
        <v>0.27615766307596151</v>
      </c>
      <c r="N26" s="5">
        <f t="shared" si="115"/>
        <v>0.33455938338264918</v>
      </c>
      <c r="O26" s="5">
        <f t="shared" si="116"/>
        <v>2.0795694835779453E-2</v>
      </c>
      <c r="P26" s="5">
        <f t="shared" si="117"/>
        <v>2.519356067754084E-2</v>
      </c>
      <c r="Q26" s="5">
        <f t="shared" si="118"/>
        <v>0.20265593893476416</v>
      </c>
      <c r="R26" s="5">
        <f t="shared" si="119"/>
        <v>7.8299642111308927E-4</v>
      </c>
      <c r="S26" s="5">
        <f t="shared" si="120"/>
        <v>5.7459522627690391E-4</v>
      </c>
      <c r="T26" s="5">
        <f t="shared" si="121"/>
        <v>1.5260742779339359E-2</v>
      </c>
      <c r="U26" s="5">
        <f t="shared" si="122"/>
        <v>9.4858421425140886E-4</v>
      </c>
      <c r="V26" s="5">
        <f t="shared" si="123"/>
        <v>5.8244102448947836E-6</v>
      </c>
      <c r="W26" s="5">
        <f t="shared" si="124"/>
        <v>8.1837847280977441E-2</v>
      </c>
      <c r="X26" s="5">
        <f t="shared" si="125"/>
        <v>6.1626930033956825E-3</v>
      </c>
      <c r="Y26" s="5">
        <f t="shared" si="126"/>
        <v>2.3203680397229838E-4</v>
      </c>
      <c r="Z26" s="5">
        <f t="shared" si="127"/>
        <v>1.9654176832186845E-5</v>
      </c>
      <c r="AA26" s="5">
        <f t="shared" si="128"/>
        <v>2.3810634869332914E-5</v>
      </c>
      <c r="AB26" s="5">
        <f t="shared" si="129"/>
        <v>1.4423049556372864E-5</v>
      </c>
      <c r="AC26" s="5">
        <f t="shared" si="130"/>
        <v>3.3209659855447477E-8</v>
      </c>
      <c r="AD26" s="5">
        <f t="shared" si="131"/>
        <v>2.4786221228411131E-2</v>
      </c>
      <c r="AE26" s="5">
        <f t="shared" si="132"/>
        <v>1.8664942593187236E-3</v>
      </c>
      <c r="AF26" s="5">
        <f t="shared" si="133"/>
        <v>7.0276965334200599E-5</v>
      </c>
      <c r="AG26" s="5">
        <f t="shared" si="134"/>
        <v>1.7640385915740341E-6</v>
      </c>
      <c r="AH26" s="5">
        <f t="shared" si="135"/>
        <v>3.7000807717779913E-7</v>
      </c>
      <c r="AI26" s="5">
        <f t="shared" si="136"/>
        <v>4.4825724829933053E-7</v>
      </c>
      <c r="AJ26" s="5">
        <f t="shared" si="137"/>
        <v>2.7152726257423441E-7</v>
      </c>
      <c r="AK26" s="5">
        <f t="shared" si="138"/>
        <v>1.096499158325933E-7</v>
      </c>
      <c r="AL26" s="5">
        <f t="shared" si="139"/>
        <v>1.2118723360120125E-10</v>
      </c>
      <c r="AM26" s="5">
        <f t="shared" si="140"/>
        <v>6.0056004227427044E-3</v>
      </c>
      <c r="AN26" s="5">
        <f t="shared" si="141"/>
        <v>4.5224395479705453E-4</v>
      </c>
      <c r="AO26" s="5">
        <f t="shared" si="142"/>
        <v>1.7027822386914296E-5</v>
      </c>
      <c r="AP26" s="5">
        <f t="shared" si="143"/>
        <v>4.2741936391449602E-7</v>
      </c>
      <c r="AQ26" s="5">
        <f t="shared" si="144"/>
        <v>8.046565284360681E-9</v>
      </c>
      <c r="AR26" s="5">
        <f t="shared" si="145"/>
        <v>5.5725957223548338E-9</v>
      </c>
      <c r="AS26" s="5">
        <f t="shared" si="146"/>
        <v>6.7510862017940784E-9</v>
      </c>
      <c r="AT26" s="5">
        <f t="shared" si="147"/>
        <v>4.0894017056735889E-9</v>
      </c>
      <c r="AU26" s="5">
        <f t="shared" si="148"/>
        <v>1.6514089545987343E-9</v>
      </c>
      <c r="AV26" s="5">
        <f t="shared" si="149"/>
        <v>5.00162077171081E-10</v>
      </c>
      <c r="AW26" s="5">
        <f t="shared" si="150"/>
        <v>3.0710495521813541E-13</v>
      </c>
      <c r="AX26" s="5">
        <f t="shared" si="151"/>
        <v>1.2126104293079753E-3</v>
      </c>
      <c r="AY26" s="5">
        <f t="shared" si="152"/>
        <v>9.1314056476628767E-5</v>
      </c>
      <c r="AZ26" s="5">
        <f t="shared" si="153"/>
        <v>3.4381433264496623E-6</v>
      </c>
      <c r="BA26" s="5">
        <f t="shared" si="154"/>
        <v>8.6301642115277279E-8</v>
      </c>
      <c r="BB26" s="5">
        <f t="shared" si="155"/>
        <v>1.6247083217479797E-9</v>
      </c>
      <c r="BC26" s="5">
        <f t="shared" si="156"/>
        <v>2.446931081317036E-11</v>
      </c>
      <c r="BD26" s="5">
        <f t="shared" si="157"/>
        <v>6.9939516189455804E-11</v>
      </c>
      <c r="BE26" s="5">
        <f t="shared" si="158"/>
        <v>8.4730299169677219E-11</v>
      </c>
      <c r="BF26" s="5">
        <f t="shared" si="159"/>
        <v>5.1324515728244039E-11</v>
      </c>
      <c r="BG26" s="5">
        <f t="shared" si="160"/>
        <v>2.0726201768457678E-11</v>
      </c>
      <c r="BH26" s="5">
        <f t="shared" si="161"/>
        <v>6.2773428105200071E-12</v>
      </c>
      <c r="BI26" s="5">
        <f t="shared" si="162"/>
        <v>1.5209745886293961E-12</v>
      </c>
      <c r="BJ26" s="8">
        <f t="shared" si="163"/>
        <v>0.67521615692254044</v>
      </c>
      <c r="BK26" s="8">
        <f t="shared" si="164"/>
        <v>0.30202299077734784</v>
      </c>
      <c r="BL26" s="8">
        <f t="shared" si="165"/>
        <v>2.2566727397247046E-2</v>
      </c>
      <c r="BM26" s="8">
        <f t="shared" si="166"/>
        <v>0.13958897788998978</v>
      </c>
      <c r="BN26" s="8">
        <f t="shared" si="167"/>
        <v>0.86014523732780834</v>
      </c>
    </row>
    <row r="27" spans="1:66" x14ac:dyDescent="0.25">
      <c r="A27" t="s">
        <v>16</v>
      </c>
      <c r="B27" t="s">
        <v>236</v>
      </c>
      <c r="C27" t="s">
        <v>58</v>
      </c>
      <c r="D27" t="s">
        <v>456</v>
      </c>
      <c r="E27">
        <f>VLOOKUP(A27,home!$A$2:$E$405,3,FALSE)</f>
        <v>1.4629629629629599</v>
      </c>
      <c r="F27">
        <f>VLOOKUP(B27,home!$B$2:$E$405,3,FALSE)</f>
        <v>0</v>
      </c>
      <c r="G27">
        <f>VLOOKUP(C27,away!$B$2:$E$405,4,FALSE)</f>
        <v>0.85</v>
      </c>
      <c r="H27">
        <f>VLOOKUP(A27,away!$A$2:$E$405,3,FALSE)</f>
        <v>1.25925925925926</v>
      </c>
      <c r="I27">
        <f>VLOOKUP(C27,away!$B$2:$E$405,3,FALSE)</f>
        <v>0.68</v>
      </c>
      <c r="J27">
        <f>VLOOKUP(B27,home!$B$2:$E$405,4,FALSE)</f>
        <v>1.06</v>
      </c>
      <c r="K27" s="3">
        <f t="shared" si="112"/>
        <v>0</v>
      </c>
      <c r="L27" s="3">
        <f t="shared" si="113"/>
        <v>0.90767407407407474</v>
      </c>
      <c r="M27" s="5">
        <f t="shared" si="114"/>
        <v>0.40346155522100896</v>
      </c>
      <c r="N27" s="5">
        <f t="shared" si="115"/>
        <v>0</v>
      </c>
      <c r="O27" s="5">
        <f t="shared" si="116"/>
        <v>0.36621159355971544</v>
      </c>
      <c r="P27" s="5">
        <f t="shared" si="117"/>
        <v>0</v>
      </c>
      <c r="Q27" s="5">
        <f t="shared" si="118"/>
        <v>0</v>
      </c>
      <c r="R27" s="5">
        <f t="shared" si="119"/>
        <v>0.16620038454975306</v>
      </c>
      <c r="S27" s="5">
        <f t="shared" si="120"/>
        <v>0</v>
      </c>
      <c r="T27" s="5">
        <f t="shared" si="121"/>
        <v>0</v>
      </c>
      <c r="U27" s="5">
        <f t="shared" si="122"/>
        <v>0</v>
      </c>
      <c r="V27" s="5">
        <f t="shared" si="123"/>
        <v>0</v>
      </c>
      <c r="W27" s="5">
        <f t="shared" si="124"/>
        <v>0</v>
      </c>
      <c r="X27" s="5">
        <f t="shared" si="125"/>
        <v>0</v>
      </c>
      <c r="Y27" s="5">
        <f t="shared" si="126"/>
        <v>0</v>
      </c>
      <c r="Z27" s="5">
        <f t="shared" si="127"/>
        <v>5.028526005231742E-2</v>
      </c>
      <c r="AA27" s="5">
        <f t="shared" si="128"/>
        <v>0</v>
      </c>
      <c r="AB27" s="5">
        <f t="shared" si="129"/>
        <v>0</v>
      </c>
      <c r="AC27" s="5">
        <f t="shared" si="130"/>
        <v>0</v>
      </c>
      <c r="AD27" s="5">
        <f t="shared" si="131"/>
        <v>0</v>
      </c>
      <c r="AE27" s="5">
        <f t="shared" si="132"/>
        <v>0</v>
      </c>
      <c r="AF27" s="5">
        <f t="shared" si="133"/>
        <v>0</v>
      </c>
      <c r="AG27" s="5">
        <f t="shared" si="134"/>
        <v>0</v>
      </c>
      <c r="AH27" s="5">
        <f t="shared" si="135"/>
        <v>1.1410656714390318E-2</v>
      </c>
      <c r="AI27" s="5">
        <f t="shared" si="136"/>
        <v>0</v>
      </c>
      <c r="AJ27" s="5">
        <f t="shared" si="137"/>
        <v>0</v>
      </c>
      <c r="AK27" s="5">
        <f t="shared" si="138"/>
        <v>0</v>
      </c>
      <c r="AL27" s="5">
        <f t="shared" si="139"/>
        <v>0</v>
      </c>
      <c r="AM27" s="5">
        <f t="shared" si="140"/>
        <v>0</v>
      </c>
      <c r="AN27" s="5">
        <f t="shared" si="141"/>
        <v>0</v>
      </c>
      <c r="AO27" s="5">
        <f t="shared" si="142"/>
        <v>0</v>
      </c>
      <c r="AP27" s="5">
        <f t="shared" si="143"/>
        <v>0</v>
      </c>
      <c r="AQ27" s="5">
        <f t="shared" si="144"/>
        <v>0</v>
      </c>
      <c r="AR27" s="5">
        <f t="shared" si="145"/>
        <v>2.0714314535622714E-3</v>
      </c>
      <c r="AS27" s="5">
        <f t="shared" si="146"/>
        <v>0</v>
      </c>
      <c r="AT27" s="5">
        <f t="shared" si="147"/>
        <v>0</v>
      </c>
      <c r="AU27" s="5">
        <f t="shared" si="148"/>
        <v>0</v>
      </c>
      <c r="AV27" s="5">
        <f t="shared" si="149"/>
        <v>0</v>
      </c>
      <c r="AW27" s="5">
        <f t="shared" si="150"/>
        <v>0</v>
      </c>
      <c r="AX27" s="5">
        <f t="shared" si="151"/>
        <v>0</v>
      </c>
      <c r="AY27" s="5">
        <f t="shared" si="152"/>
        <v>0</v>
      </c>
      <c r="AZ27" s="5">
        <f t="shared" si="153"/>
        <v>0</v>
      </c>
      <c r="BA27" s="5">
        <f t="shared" si="154"/>
        <v>0</v>
      </c>
      <c r="BB27" s="5">
        <f t="shared" si="155"/>
        <v>0</v>
      </c>
      <c r="BC27" s="5">
        <f t="shared" si="156"/>
        <v>0</v>
      </c>
      <c r="BD27" s="5">
        <f t="shared" si="157"/>
        <v>3.1336410443667486E-4</v>
      </c>
      <c r="BE27" s="5">
        <f t="shared" si="158"/>
        <v>0</v>
      </c>
      <c r="BF27" s="5">
        <f t="shared" si="159"/>
        <v>0</v>
      </c>
      <c r="BG27" s="5">
        <f t="shared" si="160"/>
        <v>0</v>
      </c>
      <c r="BH27" s="5">
        <f t="shared" si="161"/>
        <v>0</v>
      </c>
      <c r="BI27" s="5">
        <f t="shared" si="162"/>
        <v>0</v>
      </c>
      <c r="BJ27" s="8">
        <f t="shared" si="163"/>
        <v>0</v>
      </c>
      <c r="BK27" s="8">
        <f t="shared" si="164"/>
        <v>0.40346155522100896</v>
      </c>
      <c r="BL27" s="8">
        <f t="shared" si="165"/>
        <v>0.54620743038185782</v>
      </c>
      <c r="BM27" s="8">
        <f t="shared" si="166"/>
        <v>6.408071232470669E-2</v>
      </c>
      <c r="BN27" s="8">
        <f t="shared" si="167"/>
        <v>0.93587353333047751</v>
      </c>
    </row>
    <row r="28" spans="1:66" x14ac:dyDescent="0.25">
      <c r="A28" t="s">
        <v>16</v>
      </c>
      <c r="B28" t="s">
        <v>60</v>
      </c>
      <c r="C28" t="s">
        <v>233</v>
      </c>
      <c r="D28" t="s">
        <v>457</v>
      </c>
      <c r="E28">
        <f>VLOOKUP(A28,home!$A$2:$E$405,3,FALSE)</f>
        <v>1.4629629629629599</v>
      </c>
      <c r="F28">
        <f>VLOOKUP(B28,home!$B$2:$E$405,3,FALSE)</f>
        <v>1.82</v>
      </c>
      <c r="G28">
        <f>VLOOKUP(C28,away!$B$2:$E$405,4,FALSE)</f>
        <v>1.59</v>
      </c>
      <c r="H28">
        <f>VLOOKUP(A28,away!$A$2:$E$405,3,FALSE)</f>
        <v>1.25925925925926</v>
      </c>
      <c r="I28">
        <f>VLOOKUP(C28,away!$B$2:$E$405,3,FALSE)</f>
        <v>0.91</v>
      </c>
      <c r="J28">
        <f>VLOOKUP(B28,home!$B$2:$E$405,4,FALSE)</f>
        <v>0.53</v>
      </c>
      <c r="K28" s="3">
        <f t="shared" si="112"/>
        <v>4.2335222222222137</v>
      </c>
      <c r="L28" s="3">
        <f t="shared" si="113"/>
        <v>0.60734074074074118</v>
      </c>
      <c r="M28" s="5">
        <f t="shared" si="114"/>
        <v>7.9002335001657417E-3</v>
      </c>
      <c r="N28" s="5">
        <f t="shared" si="115"/>
        <v>3.3445814083696047E-2</v>
      </c>
      <c r="O28" s="5">
        <f t="shared" si="116"/>
        <v>4.7981336660154802E-3</v>
      </c>
      <c r="P28" s="5">
        <f t="shared" si="117"/>
        <v>2.0313005500269071E-2</v>
      </c>
      <c r="Q28" s="5">
        <f t="shared" si="118"/>
        <v>7.0796798581819975E-2</v>
      </c>
      <c r="R28" s="5">
        <f t="shared" si="119"/>
        <v>1.4570510274454647E-3</v>
      </c>
      <c r="S28" s="5">
        <f t="shared" si="120"/>
        <v>1.3057151805870838E-2</v>
      </c>
      <c r="T28" s="5">
        <f t="shared" si="121"/>
        <v>4.2997780092755601E-2</v>
      </c>
      <c r="U28" s="5">
        <f t="shared" si="122"/>
        <v>6.1684579036020825E-3</v>
      </c>
      <c r="V28" s="5">
        <f t="shared" si="123"/>
        <v>3.73026944140235E-3</v>
      </c>
      <c r="W28" s="5">
        <f t="shared" si="124"/>
        <v>9.9906606686108304E-2</v>
      </c>
      <c r="X28" s="5">
        <f t="shared" si="125"/>
        <v>6.0677352509634901E-2</v>
      </c>
      <c r="Y28" s="5">
        <f t="shared" si="126"/>
        <v>1.8425914109694363E-2</v>
      </c>
      <c r="Z28" s="5">
        <f t="shared" si="127"/>
        <v>2.9497548343526225E-4</v>
      </c>
      <c r="AA28" s="5">
        <f t="shared" si="128"/>
        <v>1.2487852641339229E-3</v>
      </c>
      <c r="AB28" s="5">
        <f t="shared" si="129"/>
        <v>2.6433800832473008E-3</v>
      </c>
      <c r="AC28" s="5">
        <f t="shared" si="130"/>
        <v>5.9945208960518308E-4</v>
      </c>
      <c r="AD28" s="5">
        <f t="shared" si="131"/>
        <v>0.1057392098881135</v>
      </c>
      <c r="AE28" s="5">
        <f t="shared" si="132"/>
        <v>6.4219730058787547E-2</v>
      </c>
      <c r="AF28" s="5">
        <f t="shared" si="133"/>
        <v>1.9501629212037234E-2</v>
      </c>
      <c r="AG28" s="5">
        <f t="shared" si="134"/>
        <v>3.9480446437633243E-3</v>
      </c>
      <c r="AH28" s="5">
        <f t="shared" si="135"/>
        <v>4.4787657152482587E-5</v>
      </c>
      <c r="AI28" s="5">
        <f t="shared" si="136"/>
        <v>1.8960954183630467E-4</v>
      </c>
      <c r="AJ28" s="5">
        <f t="shared" si="137"/>
        <v>4.0135810445468437E-4</v>
      </c>
      <c r="AK28" s="5">
        <f t="shared" si="138"/>
        <v>5.6638615142596334E-4</v>
      </c>
      <c r="AL28" s="5">
        <f t="shared" si="139"/>
        <v>6.165222125671305E-5</v>
      </c>
      <c r="AM28" s="5">
        <f t="shared" si="140"/>
        <v>8.9529858964309456E-2</v>
      </c>
      <c r="AN28" s="5">
        <f t="shared" si="141"/>
        <v>5.4375130861797794E-2</v>
      </c>
      <c r="AO28" s="5">
        <f t="shared" si="142"/>
        <v>1.65121161277395E-2</v>
      </c>
      <c r="AP28" s="5">
        <f t="shared" si="143"/>
        <v>3.3428269467394829E-3</v>
      </c>
      <c r="AQ28" s="5">
        <f t="shared" si="144"/>
        <v>5.0755874850021685E-4</v>
      </c>
      <c r="AR28" s="5">
        <f t="shared" si="145"/>
        <v>5.4402737742062265E-6</v>
      </c>
      <c r="AS28" s="5">
        <f t="shared" si="146"/>
        <v>2.3031519918074773E-5</v>
      </c>
      <c r="AT28" s="5">
        <f t="shared" si="147"/>
        <v>4.8752225692361559E-5</v>
      </c>
      <c r="AU28" s="5">
        <f t="shared" si="148"/>
        <v>6.8797876950468445E-5</v>
      </c>
      <c r="AV28" s="5">
        <f t="shared" si="149"/>
        <v>7.2814335227879416E-5</v>
      </c>
      <c r="AW28" s="5">
        <f t="shared" si="150"/>
        <v>4.4033224160932294E-6</v>
      </c>
      <c r="AX28" s="5">
        <f t="shared" si="151"/>
        <v>6.3171107912970773E-2</v>
      </c>
      <c r="AY28" s="5">
        <f t="shared" si="152"/>
        <v>3.8366387473276968E-2</v>
      </c>
      <c r="AZ28" s="5">
        <f t="shared" si="153"/>
        <v>1.1650735093783161E-2</v>
      </c>
      <c r="BA28" s="5">
        <f t="shared" si="154"/>
        <v>2.3586553606774717E-3</v>
      </c>
      <c r="BB28" s="5">
        <f t="shared" si="155"/>
        <v>3.5812687347649383E-4</v>
      </c>
      <c r="BC28" s="5">
        <f t="shared" si="156"/>
        <v>4.3501008123275899E-5</v>
      </c>
      <c r="BD28" s="5">
        <f t="shared" si="157"/>
        <v>5.5068331730980613E-7</v>
      </c>
      <c r="BE28" s="5">
        <f t="shared" si="158"/>
        <v>2.3313300612381104E-6</v>
      </c>
      <c r="BF28" s="5">
        <f t="shared" si="159"/>
        <v>4.9348688107931092E-6</v>
      </c>
      <c r="BG28" s="5">
        <f t="shared" si="160"/>
        <v>6.9639589247479769E-6</v>
      </c>
      <c r="BH28" s="5">
        <f t="shared" si="161"/>
        <v>7.3705187156408205E-6</v>
      </c>
      <c r="BI28" s="5">
        <f t="shared" si="162"/>
        <v>6.2406509543940279E-6</v>
      </c>
      <c r="BJ28" s="8">
        <f t="shared" si="163"/>
        <v>0.79987488523780514</v>
      </c>
      <c r="BK28" s="8">
        <f t="shared" si="164"/>
        <v>8.4028152031846867E-2</v>
      </c>
      <c r="BL28" s="8">
        <f t="shared" si="165"/>
        <v>1.7765177641660808E-2</v>
      </c>
      <c r="BM28" s="8">
        <f t="shared" si="166"/>
        <v>0.72489016988447563</v>
      </c>
      <c r="BN28" s="8">
        <f t="shared" si="167"/>
        <v>0.13871103635941179</v>
      </c>
    </row>
    <row r="29" spans="1:66" s="15" customFormat="1" x14ac:dyDescent="0.25">
      <c r="A29" s="15" t="s">
        <v>143</v>
      </c>
      <c r="B29" s="15" t="s">
        <v>329</v>
      </c>
      <c r="C29" s="15" t="s">
        <v>147</v>
      </c>
      <c r="D29" s="19" t="s">
        <v>458</v>
      </c>
      <c r="E29" s="15">
        <f>VLOOKUP(A29,home!$A$2:$E$405,3,FALSE)</f>
        <v>1.01428571428571</v>
      </c>
      <c r="F29" s="15">
        <f>VLOOKUP(B29,home!$B$2:$E$405,3,FALSE)</f>
        <v>1.48</v>
      </c>
      <c r="G29" s="15">
        <f>VLOOKUP(C29,away!$B$2:$E$405,4,FALSE)</f>
        <v>0.74</v>
      </c>
      <c r="H29" s="15">
        <f>VLOOKUP(A29,away!$A$2:$E$405,3,FALSE)</f>
        <v>1.1000000000000001</v>
      </c>
      <c r="I29" s="15">
        <f>VLOOKUP(C29,away!$B$2:$E$405,3,FALSE)</f>
        <v>1.23</v>
      </c>
      <c r="J29" s="15">
        <f>VLOOKUP(B29,home!$B$2:$E$405,4,FALSE)</f>
        <v>2.0499999999999998</v>
      </c>
      <c r="K29" s="20">
        <f t="shared" si="112"/>
        <v>1.1108457142857096</v>
      </c>
      <c r="L29" s="20">
        <f t="shared" si="113"/>
        <v>2.7736499999999995</v>
      </c>
      <c r="M29" s="21">
        <f t="shared" si="114"/>
        <v>2.0558193351072177E-2</v>
      </c>
      <c r="N29" s="21">
        <f t="shared" si="115"/>
        <v>2.2836980977495501E-2</v>
      </c>
      <c r="O29" s="21">
        <f t="shared" si="116"/>
        <v>5.7021232988201324E-2</v>
      </c>
      <c r="P29" s="21">
        <f t="shared" si="117"/>
        <v>6.3341792288230378E-2</v>
      </c>
      <c r="Q29" s="21">
        <f t="shared" si="118"/>
        <v>1.2684181223037577E-2</v>
      </c>
      <c r="R29" s="21">
        <f t="shared" si="119"/>
        <v>7.9078471438862305E-2</v>
      </c>
      <c r="S29" s="21">
        <f t="shared" si="120"/>
        <v>4.8790554959880189E-2</v>
      </c>
      <c r="T29" s="21">
        <f t="shared" si="121"/>
        <v>3.5181479249278162E-2</v>
      </c>
      <c r="U29" s="21">
        <f t="shared" si="122"/>
        <v>8.7843981090125089E-2</v>
      </c>
      <c r="V29" s="21">
        <f t="shared" si="123"/>
        <v>1.6703160336233418E-2</v>
      </c>
      <c r="W29" s="21">
        <f t="shared" si="124"/>
        <v>4.6967227836115181E-3</v>
      </c>
      <c r="X29" s="21">
        <f t="shared" si="125"/>
        <v>1.3027065148764084E-2</v>
      </c>
      <c r="Y29" s="21">
        <f t="shared" si="126"/>
        <v>1.8066259624934751E-2</v>
      </c>
      <c r="Z29" s="21">
        <f t="shared" si="127"/>
        <v>7.3112000768800131E-2</v>
      </c>
      <c r="AA29" s="21">
        <f t="shared" si="128"/>
        <v>8.1216152716875128E-2</v>
      </c>
      <c r="AB29" s="21">
        <f t="shared" si="129"/>
        <v>4.5109307588157219E-2</v>
      </c>
      <c r="AC29" s="21">
        <f t="shared" si="130"/>
        <v>3.2165038000515987E-3</v>
      </c>
      <c r="AD29" s="21">
        <f t="shared" si="131"/>
        <v>1.3043335938407268E-3</v>
      </c>
      <c r="AE29" s="21">
        <f t="shared" si="132"/>
        <v>3.6177648725563309E-3</v>
      </c>
      <c r="AF29" s="21">
        <f t="shared" si="133"/>
        <v>5.0172067693829338E-3</v>
      </c>
      <c r="AG29" s="21">
        <f t="shared" si="134"/>
        <v>4.6386585186329902E-3</v>
      </c>
      <c r="AH29" s="21">
        <f t="shared" si="135"/>
        <v>5.0696775233095626E-2</v>
      </c>
      <c r="AI29" s="21">
        <f t="shared" si="136"/>
        <v>5.6316295495790182E-2</v>
      </c>
      <c r="AJ29" s="21">
        <f t="shared" si="137"/>
        <v>3.1279357747973073E-2</v>
      </c>
      <c r="AK29" s="21">
        <f t="shared" si="138"/>
        <v>1.1582180166648456E-2</v>
      </c>
      <c r="AL29" s="21">
        <f t="shared" si="139"/>
        <v>3.9641443607017421E-4</v>
      </c>
      <c r="AM29" s="21">
        <f t="shared" si="140"/>
        <v>2.8978267654336981E-4</v>
      </c>
      <c r="AN29" s="21">
        <f t="shared" si="141"/>
        <v>8.0375572079451746E-4</v>
      </c>
      <c r="AO29" s="21">
        <f t="shared" si="142"/>
        <v>1.1146685274908566E-3</v>
      </c>
      <c r="AP29" s="21">
        <f t="shared" si="143"/>
        <v>1.0305667870916713E-3</v>
      </c>
      <c r="AQ29" s="21">
        <f t="shared" si="144"/>
        <v>7.146078922542036E-4</v>
      </c>
      <c r="AR29" s="21">
        <f t="shared" si="145"/>
        <v>2.8123022125055123E-2</v>
      </c>
      <c r="AS29" s="21">
        <f t="shared" si="146"/>
        <v>3.1240338600379673E-2</v>
      </c>
      <c r="AT29" s="21">
        <f t="shared" si="147"/>
        <v>1.7351598123533093E-2</v>
      </c>
      <c r="AU29" s="21">
        <f t="shared" si="148"/>
        <v>6.4249828038448953E-3</v>
      </c>
      <c r="AV29" s="21">
        <f t="shared" si="149"/>
        <v>1.7842911530026224E-3</v>
      </c>
      <c r="AW29" s="21">
        <f t="shared" si="150"/>
        <v>3.3927539309208175E-5</v>
      </c>
      <c r="AX29" s="21">
        <f t="shared" si="151"/>
        <v>5.3650640718740619E-5</v>
      </c>
      <c r="AY29" s="21">
        <f t="shared" si="152"/>
        <v>1.4880809962953488E-4</v>
      </c>
      <c r="AZ29" s="21">
        <f t="shared" si="153"/>
        <v>2.0637079276872972E-4</v>
      </c>
      <c r="BA29" s="21">
        <f t="shared" si="154"/>
        <v>1.9080011645432901E-4</v>
      </c>
      <c r="BB29" s="21">
        <f t="shared" si="155"/>
        <v>1.3230318575088742E-4</v>
      </c>
      <c r="BC29" s="21">
        <f t="shared" si="156"/>
        <v>7.339254623158975E-5</v>
      </c>
      <c r="BD29" s="21">
        <f t="shared" si="157"/>
        <v>1.3000570052859865E-2</v>
      </c>
      <c r="BE29" s="21">
        <f t="shared" si="158"/>
        <v>1.4441627526490523E-2</v>
      </c>
      <c r="BF29" s="21">
        <f t="shared" si="159"/>
        <v>8.0212100225562667E-3</v>
      </c>
      <c r="BG29" s="21">
        <f t="shared" si="160"/>
        <v>2.9701089256474011E-3</v>
      </c>
      <c r="BH29" s="21">
        <f t="shared" si="161"/>
        <v>8.2483319275428787E-4</v>
      </c>
      <c r="BI29" s="21">
        <f t="shared" si="162"/>
        <v>1.8325248343433991E-4</v>
      </c>
      <c r="BJ29" s="22">
        <f t="shared" si="163"/>
        <v>0.125829359747263</v>
      </c>
      <c r="BK29" s="22">
        <f t="shared" si="164"/>
        <v>0.15315542727116743</v>
      </c>
      <c r="BL29" s="22">
        <f t="shared" si="165"/>
        <v>0.62450958947528634</v>
      </c>
      <c r="BM29" s="22">
        <f t="shared" si="166"/>
        <v>0.72097064443529746</v>
      </c>
      <c r="BN29" s="22">
        <f t="shared" si="167"/>
        <v>0.25552085226689925</v>
      </c>
    </row>
    <row r="30" spans="1:66" x14ac:dyDescent="0.25">
      <c r="A30" t="s">
        <v>10</v>
      </c>
      <c r="B30" t="s">
        <v>453</v>
      </c>
      <c r="C30" t="s">
        <v>224</v>
      </c>
      <c r="D30" s="11">
        <v>44204</v>
      </c>
      <c r="E30">
        <f>VLOOKUP(A30,home!$A$2:$E$405,3,FALSE)</f>
        <v>1.57377049180328</v>
      </c>
      <c r="F30">
        <f>VLOOKUP(B30,home!$B$2:$E$405,3,FALSE)</f>
        <v>1.27</v>
      </c>
      <c r="G30">
        <f>VLOOKUP(C30,away!$B$2:$E$405,4,FALSE)</f>
        <v>1.27</v>
      </c>
      <c r="H30">
        <f>VLOOKUP(A30,away!$A$2:$E$405,3,FALSE)</f>
        <v>1.5409836065573801</v>
      </c>
      <c r="I30">
        <f>VLOOKUP(C30,away!$B$2:$E$405,3,FALSE)</f>
        <v>1.27</v>
      </c>
      <c r="J30">
        <f>VLOOKUP(B30,home!$B$2:$E$405,4,FALSE)</f>
        <v>0.22</v>
      </c>
      <c r="K30" s="3">
        <f t="shared" ref="K30:K77" si="168">E30*F30*G30</f>
        <v>2.5383344262295102</v>
      </c>
      <c r="L30" s="3">
        <f t="shared" ref="L30:L77" si="169">H30*I30*J30</f>
        <v>0.43055081967213199</v>
      </c>
      <c r="M30" s="5">
        <f t="shared" ref="M30:M77" si="170">_xlfn.POISSON.DIST(0,K30,FALSE) * _xlfn.POISSON.DIST(0,L30,FALSE)</f>
        <v>5.136053279593334E-2</v>
      </c>
      <c r="N30" s="5">
        <f t="shared" ref="N30:N77" si="171">_xlfn.POISSON.DIST(1,K30,FALSE) * _xlfn.POISSON.DIST(0,L30,FALSE)</f>
        <v>0.1303702085454074</v>
      </c>
      <c r="O30" s="5">
        <f t="shared" ref="O30:O77" si="172">_xlfn.POISSON.DIST(0,K30,FALSE) * _xlfn.POISSON.DIST(1,L30,FALSE)</f>
        <v>2.2113319494086521E-2</v>
      </c>
      <c r="P30" s="5">
        <f t="shared" ref="P30:P77" si="173">_xlfn.POISSON.DIST(1,K30,FALSE) * _xlfn.POISSON.DIST(1,L30,FALSE)</f>
        <v>5.6131000150051943E-2</v>
      </c>
      <c r="Q30" s="5">
        <f t="shared" ref="Q30:Q77" si="174">_xlfn.POISSON.DIST(2,K30,FALSE) * _xlfn.POISSON.DIST(0,L30,FALSE)</f>
        <v>0.16546159425276419</v>
      </c>
      <c r="R30" s="5">
        <f t="shared" ref="R30:R77" si="175">_xlfn.POISSON.DIST(0,K30,FALSE) * _xlfn.POISSON.DIST(2,L30,FALSE)</f>
        <v>4.7604539169253425E-3</v>
      </c>
      <c r="S30" s="5">
        <f t="shared" ref="S30:S77" si="176">_xlfn.POISSON.DIST(2,K30,FALSE) * _xlfn.POISSON.DIST(2,L30,FALSE)</f>
        <v>1.5336139474854705E-2</v>
      </c>
      <c r="T30" s="5">
        <f t="shared" ref="T30:T77" si="177">_xlfn.POISSON.DIST(2,K30,FALSE) * _xlfn.POISSON.DIST(1,L30,FALSE)</f>
        <v>7.1239625029785342E-2</v>
      </c>
      <c r="U30" s="5">
        <f t="shared" ref="U30:U77" si="178">_xlfn.POISSON.DIST(1,K30,FALSE) * _xlfn.POISSON.DIST(2,L30,FALSE)</f>
        <v>1.2083624061810714E-2</v>
      </c>
      <c r="V30" s="5">
        <f t="shared" ref="V30:V77" si="179">_xlfn.POISSON.DIST(3,K30,FALSE) * _xlfn.POISSON.DIST(3,L30,FALSE)</f>
        <v>1.8622878097740163E-3</v>
      </c>
      <c r="W30" s="5">
        <f t="shared" ref="W30:W77" si="180">_xlfn.POISSON.DIST(3,K30,FALSE) * _xlfn.POISSON.DIST(0,L30,FALSE)</f>
        <v>0.13999895363687007</v>
      </c>
      <c r="X30" s="5">
        <f t="shared" ref="X30:X77" si="181">_xlfn.POISSON.DIST(3,K30,FALSE) * _xlfn.POISSON.DIST(1,L30,FALSE)</f>
        <v>6.027666424159521E-2</v>
      </c>
      <c r="Y30" s="5">
        <f t="shared" ref="Y30:Y77" si="182">_xlfn.POISSON.DIST(3,K30,FALSE) * _xlfn.POISSON.DIST(2,L30,FALSE)</f>
        <v>1.2976083598160352E-2</v>
      </c>
      <c r="Z30" s="5">
        <f t="shared" ref="Z30:Z77" si="183">_xlfn.POISSON.DIST(0,K30,FALSE) * _xlfn.POISSON.DIST(3,L30,FALSE)</f>
        <v>6.8320577864787273E-4</v>
      </c>
      <c r="AA30" s="5">
        <f t="shared" ref="AA30:AA77" si="184">_xlfn.POISSON.DIST(1,K30,FALSE) * _xlfn.POISSON.DIST(3,L30,FALSE)</f>
        <v>1.7342047481408338E-3</v>
      </c>
      <c r="AB30" s="5">
        <f t="shared" ref="AB30:AB77" si="185">_xlfn.POISSON.DIST(2,K30,FALSE) * _xlfn.POISSON.DIST(3,L30,FALSE)</f>
        <v>2.2009958071682783E-3</v>
      </c>
      <c r="AC30" s="5">
        <f t="shared" ref="AC30:AC77" si="186">_xlfn.POISSON.DIST(4,K30,FALSE) * _xlfn.POISSON.DIST(4,L30,FALSE)</f>
        <v>1.2720379788649445E-4</v>
      </c>
      <c r="AD30" s="5">
        <f t="shared" ref="AD30:AD77" si="187">_xlfn.POISSON.DIST(4,K30,FALSE) * _xlfn.POISSON.DIST(0,L30,FALSE)</f>
        <v>8.8841040913144098E-2</v>
      </c>
      <c r="AE30" s="5">
        <f t="shared" ref="AE30:AE77" si="188">_xlfn.POISSON.DIST(4,K30,FALSE) * _xlfn.POISSON.DIST(1,L30,FALSE)</f>
        <v>3.8250582985679606E-2</v>
      </c>
      <c r="AF30" s="5">
        <f t="shared" ref="AF30:AF77" si="189">_xlfn.POISSON.DIST(4,K30,FALSE) * _xlfn.POISSON.DIST(2,L30,FALSE)</f>
        <v>8.2344099287106291E-3</v>
      </c>
      <c r="AG30" s="5">
        <f t="shared" ref="AG30:AG77" si="190">_xlfn.POISSON.DIST(4,K30,FALSE) * _xlfn.POISSON.DIST(3,L30,FALSE)</f>
        <v>1.1817773147742348E-3</v>
      </c>
      <c r="AH30" s="5">
        <f t="shared" ref="AH30:AH77" si="191">_xlfn.POISSON.DIST(0,K30,FALSE) * _xlfn.POISSON.DIST(4,L30,FALSE)</f>
        <v>7.3538702000394663E-5</v>
      </c>
      <c r="AI30" s="5">
        <f t="shared" ref="AI30:AI77" si="192">_xlfn.POISSON.DIST(1,K30,FALSE) * _xlfn.POISSON.DIST(4,L30,FALSE)</f>
        <v>1.8666581894783473E-4</v>
      </c>
      <c r="AJ30" s="5">
        <f t="shared" ref="AJ30:AJ77" si="193">_xlfn.POISSON.DIST(2,K30,FALSE) * _xlfn.POISSON.DIST(4,L30,FALSE)</f>
        <v>2.3691013721780692E-4</v>
      </c>
      <c r="AK30" s="5">
        <f t="shared" ref="AK30:AK77" si="194">_xlfn.POISSON.DIST(3,K30,FALSE) * _xlfn.POISSON.DIST(4,L30,FALSE)</f>
        <v>2.0045238574090547E-4</v>
      </c>
      <c r="AL30" s="5">
        <f t="shared" ref="AL30:AL77" si="195">_xlfn.POISSON.DIST(5,K30,FALSE) * _xlfn.POISSON.DIST(5,L30,FALSE)</f>
        <v>5.560749477909886E-6</v>
      </c>
      <c r="AM30" s="5">
        <f t="shared" ref="AM30:AM77" si="196">_xlfn.POISSON.DIST(5,K30,FALSE) * _xlfn.POISSON.DIST(0,L30,FALSE)</f>
        <v>4.510165452237961E-2</v>
      </c>
      <c r="AN30" s="5">
        <f t="shared" ref="AN30:AN77" si="197">_xlfn.POISSON.DIST(5,K30,FALSE) * _xlfn.POISSON.DIST(1,L30,FALSE)</f>
        <v>1.9418554323179862E-2</v>
      </c>
      <c r="AO30" s="5">
        <f t="shared" ref="AO30:AO77" si="198">_xlfn.POISSON.DIST(5,K30,FALSE) * _xlfn.POISSON.DIST(2,L30,FALSE)</f>
        <v>4.1803372403464555E-3</v>
      </c>
      <c r="AP30" s="5">
        <f t="shared" ref="AP30:AP77" si="199">_xlfn.POISSON.DIST(5,K30,FALSE) * _xlfn.POISSON.DIST(3,L30,FALSE)</f>
        <v>5.9994920844570168E-4</v>
      </c>
      <c r="AQ30" s="5">
        <f t="shared" ref="AQ30:AQ77" si="200">_xlfn.POISSON.DIST(5,K30,FALSE) * _xlfn.POISSON.DIST(4,L30,FALSE)</f>
        <v>6.4577155864485884E-5</v>
      </c>
      <c r="AR30" s="5">
        <f t="shared" ref="AR30:AR77" si="201">_xlfn.POISSON.DIST(0,K30,FALSE) * _xlfn.POISSON.DIST(5,L30,FALSE)</f>
        <v>6.3324296847789165E-6</v>
      </c>
      <c r="AS30" s="5">
        <f t="shared" ref="AS30:AS77" si="202">_xlfn.POISSON.DIST(1,K30,FALSE) * _xlfn.POISSON.DIST(5,L30,FALSE)</f>
        <v>1.6073824270552007E-5</v>
      </c>
      <c r="AT30" s="5">
        <f t="shared" ref="AT30:AT77" si="203">_xlfn.POISSON.DIST(2,K30,FALSE) * _xlfn.POISSON.DIST(5,L30,FALSE)</f>
        <v>2.0400370753552809E-5</v>
      </c>
      <c r="AU30" s="5">
        <f t="shared" ref="AU30:AU77" si="204">_xlfn.POISSON.DIST(3,K30,FALSE) * _xlfn.POISSON.DIST(5,L30,FALSE)</f>
        <v>1.726098779719625E-5</v>
      </c>
      <c r="AV30" s="5">
        <f t="shared" ref="AV30:AV77" si="205">_xlfn.POISSON.DIST(4,K30,FALSE) * _xlfn.POISSON.DIST(5,L30,FALSE)</f>
        <v>1.095353988908768E-5</v>
      </c>
      <c r="AW30" s="5">
        <f t="shared" ref="AW30:AW77" si="206">_xlfn.POISSON.DIST(6,K30,FALSE) * _xlfn.POISSON.DIST(6,L30,FALSE)</f>
        <v>1.6881230088736052E-7</v>
      </c>
      <c r="AX30" s="5">
        <f t="shared" ref="AX30:AX77" si="207">_xlfn.POISSON.DIST(6,K30,FALSE) * _xlfn.POISSON.DIST(0,L30,FALSE)</f>
        <v>1.9080513725677657E-2</v>
      </c>
      <c r="AY30" s="5">
        <f t="shared" ref="AY30:AY77" si="208">_xlfn.POISSON.DIST(6,K30,FALSE) * _xlfn.POISSON.DIST(1,L30,FALSE)</f>
        <v>8.2151308243558815E-3</v>
      </c>
      <c r="AZ30" s="5">
        <f t="shared" ref="AZ30:AZ77" si="209">_xlfn.POISSON.DIST(6,K30,FALSE) * _xlfn.POISSON.DIST(2,L30,FALSE)</f>
        <v>1.768515655070111E-3</v>
      </c>
      <c r="BA30" s="5">
        <f t="shared" ref="BA30:BA77" si="210">_xlfn.POISSON.DIST(6,K30,FALSE) * _xlfn.POISSON.DIST(3,L30,FALSE)</f>
        <v>2.5381195496447799E-4</v>
      </c>
      <c r="BB30" s="5">
        <f t="shared" ref="BB30:BB77" si="211">_xlfn.POISSON.DIST(6,K30,FALSE) * _xlfn.POISSON.DIST(4,L30,FALSE)</f>
        <v>2.7319736313135552E-5</v>
      </c>
      <c r="BC30" s="5">
        <f t="shared" ref="BC30:BC77" si="212">_xlfn.POISSON.DIST(6,K30,FALSE) * _xlfn.POISSON.DIST(5,L30,FALSE)</f>
        <v>2.3525069725694046E-6</v>
      </c>
      <c r="BD30" s="5">
        <f t="shared" ref="BD30:BD77" si="213">_xlfn.POISSON.DIST(0,K30,FALSE) * _xlfn.POISSON.DIST(6,L30,FALSE)</f>
        <v>4.5440546521628395E-7</v>
      </c>
      <c r="BE30" s="5">
        <f t="shared" ref="BE30:BE77" si="214">_xlfn.POISSON.DIST(1,K30,FALSE) * _xlfn.POISSON.DIST(6,L30,FALSE)</f>
        <v>1.1534330358253298E-6</v>
      </c>
      <c r="BF30" s="5">
        <f t="shared" ref="BF30:BF77" si="215">_xlfn.POISSON.DIST(2,K30,FALSE) * _xlfn.POISSON.DIST(6,L30,FALSE)</f>
        <v>1.4638993915929257E-6</v>
      </c>
      <c r="BG30" s="5">
        <f t="shared" ref="BG30:BG77" si="216">_xlfn.POISSON.DIST(3,K30,FALSE) * _xlfn.POISSON.DIST(6,L30,FALSE)</f>
        <v>1.2386220740722527E-6</v>
      </c>
      <c r="BH30" s="5">
        <f t="shared" ref="BH30:BH77" si="217">_xlfn.POISSON.DIST(4,K30,FALSE) * _xlfn.POISSON.DIST(6,L30,FALSE)</f>
        <v>7.8600926292634944E-7</v>
      </c>
      <c r="BI30" s="5">
        <f t="shared" ref="BI30:BI77" si="218">_xlfn.POISSON.DIST(5,K30,FALSE) * _xlfn.POISSON.DIST(6,L30,FALSE)</f>
        <v>3.9903087428424704E-7</v>
      </c>
      <c r="BJ30" s="8">
        <f t="shared" ref="BJ30:BJ77" si="219">SUM(N30,Q30,T30,W30,X30,Y30,AD30,AE30,AF30,AG30,AM30,AN30,AO30,AP30,AQ30,AX30,AY30,AZ30,BA30,BB30,BC30)</f>
        <v>0.81554365730046097</v>
      </c>
      <c r="BK30" s="8">
        <f t="shared" ref="BK30:BK77" si="220">SUM(M30,P30,S30,V30,AC30,AL30,AY30)</f>
        <v>0.1330378556023343</v>
      </c>
      <c r="BL30" s="8">
        <f t="shared" ref="BL30:BL77" si="221">SUM(O30,R30,U30,AA30,AB30,AH30,AI30,AJ30,AK30,AR30,AS30,AT30,AU30,AV30,BD30,BE30,BF30,BG30,BH30,BI30)</f>
        <v>4.3666681624537726E-2</v>
      </c>
      <c r="BM30" s="8">
        <f t="shared" ref="BM30:BM77" si="222">SUM(S30:BI30)</f>
        <v>0.55451932913875712</v>
      </c>
      <c r="BN30" s="8">
        <f t="shared" ref="BN30:BN77" si="223">SUM(M30:R30)</f>
        <v>0.43019710915516873</v>
      </c>
    </row>
    <row r="31" spans="1:66" x14ac:dyDescent="0.25">
      <c r="A31" t="s">
        <v>10</v>
      </c>
      <c r="B31" t="s">
        <v>40</v>
      </c>
      <c r="C31" t="s">
        <v>222</v>
      </c>
      <c r="D31" s="11">
        <v>44204</v>
      </c>
      <c r="E31">
        <f>VLOOKUP(A31,home!$A$2:$E$405,3,FALSE)</f>
        <v>1.57377049180328</v>
      </c>
      <c r="F31">
        <f>VLOOKUP(B31,home!$B$2:$E$405,3,FALSE)</f>
        <v>0.79</v>
      </c>
      <c r="G31">
        <f>VLOOKUP(C31,away!$B$2:$E$405,4,FALSE)</f>
        <v>0.79</v>
      </c>
      <c r="H31">
        <f>VLOOKUP(A31,away!$A$2:$E$405,3,FALSE)</f>
        <v>1.5409836065573801</v>
      </c>
      <c r="I31">
        <f>VLOOKUP(C31,away!$B$2:$E$405,3,FALSE)</f>
        <v>0.64</v>
      </c>
      <c r="J31">
        <f>VLOOKUP(B31,home!$B$2:$E$405,4,FALSE)</f>
        <v>1.95</v>
      </c>
      <c r="K31" s="3">
        <f t="shared" si="168"/>
        <v>0.98219016393442715</v>
      </c>
      <c r="L31" s="3">
        <f t="shared" si="169"/>
        <v>1.9231475409836103</v>
      </c>
      <c r="M31" s="5">
        <f t="shared" si="170"/>
        <v>5.4730304787198439E-2</v>
      </c>
      <c r="N31" s="5">
        <f t="shared" si="171"/>
        <v>5.375556703111959E-2</v>
      </c>
      <c r="O31" s="5">
        <f t="shared" si="172"/>
        <v>0.1052544510687842</v>
      </c>
      <c r="P31" s="5">
        <f t="shared" si="173"/>
        <v>0.10337988655007728</v>
      </c>
      <c r="Q31" s="5">
        <f t="shared" si="174"/>
        <v>2.6399094597341719E-2</v>
      </c>
      <c r="R31" s="5">
        <f t="shared" si="175"/>
        <v>0.10120991937525604</v>
      </c>
      <c r="S31" s="5">
        <f t="shared" si="176"/>
        <v>4.8818479015700009E-2</v>
      </c>
      <c r="T31" s="5">
        <f t="shared" si="177"/>
        <v>5.0769353859071442E-2</v>
      </c>
      <c r="U31" s="5">
        <f t="shared" si="178"/>
        <v>9.9407387302972869E-2</v>
      </c>
      <c r="V31" s="5">
        <f t="shared" si="179"/>
        <v>1.0245895439897878E-2</v>
      </c>
      <c r="W31" s="5">
        <f t="shared" si="180"/>
        <v>8.6429770167611719E-3</v>
      </c>
      <c r="X31" s="5">
        <f t="shared" si="181"/>
        <v>1.6621719996562111E-2</v>
      </c>
      <c r="Y31" s="5">
        <f t="shared" si="182"/>
        <v>1.5983009969153264E-2</v>
      </c>
      <c r="Z31" s="5">
        <f t="shared" si="183"/>
        <v>6.4880535856557717E-2</v>
      </c>
      <c r="AA31" s="5">
        <f t="shared" si="184"/>
        <v>6.3725024149105886E-2</v>
      </c>
      <c r="AB31" s="5">
        <f t="shared" si="185"/>
        <v>3.129504595786782E-2</v>
      </c>
      <c r="AC31" s="5">
        <f t="shared" si="186"/>
        <v>1.2095898153443485E-3</v>
      </c>
      <c r="AD31" s="5">
        <f t="shared" si="187"/>
        <v>2.1222617532435347E-3</v>
      </c>
      <c r="AE31" s="5">
        <f t="shared" si="188"/>
        <v>4.0814224720738699E-3</v>
      </c>
      <c r="AF31" s="5">
        <f t="shared" si="189"/>
        <v>3.9245887954420557E-3</v>
      </c>
      <c r="AG31" s="5">
        <f t="shared" si="190"/>
        <v>2.5158544304420731E-3</v>
      </c>
      <c r="AH31" s="5">
        <f t="shared" si="191"/>
        <v>3.1193710747559476E-2</v>
      </c>
      <c r="AI31" s="5">
        <f t="shared" si="192"/>
        <v>3.0638155872868542E-2</v>
      </c>
      <c r="AJ31" s="5">
        <f t="shared" si="193"/>
        <v>1.5046247669710642E-2</v>
      </c>
      <c r="AK31" s="5">
        <f t="shared" si="194"/>
        <v>4.9260921551036964E-3</v>
      </c>
      <c r="AL31" s="5">
        <f t="shared" si="195"/>
        <v>9.1391603513727687E-5</v>
      </c>
      <c r="AM31" s="5">
        <f t="shared" si="196"/>
        <v>4.1689292386600657E-4</v>
      </c>
      <c r="AN31" s="5">
        <f t="shared" si="197"/>
        <v>8.0174660138637808E-4</v>
      </c>
      <c r="AO31" s="5">
        <f t="shared" si="198"/>
        <v>7.7093850247408999E-4</v>
      </c>
      <c r="AP31" s="5">
        <f t="shared" si="199"/>
        <v>4.9420949509421108E-4</v>
      </c>
      <c r="AQ31" s="5">
        <f t="shared" si="200"/>
        <v>2.3760944380529588E-4</v>
      </c>
      <c r="AR31" s="5">
        <f t="shared" si="201"/>
        <v>1.1998021623664612E-2</v>
      </c>
      <c r="AS31" s="5">
        <f t="shared" si="202"/>
        <v>1.1784338825435947E-2</v>
      </c>
      <c r="AT31" s="5">
        <f t="shared" si="203"/>
        <v>5.7872308414068834E-3</v>
      </c>
      <c r="AU31" s="5">
        <f t="shared" si="204"/>
        <v>1.894720402949267E-3</v>
      </c>
      <c r="AV31" s="5">
        <f t="shared" si="205"/>
        <v>4.6524393579566096E-4</v>
      </c>
      <c r="AW31" s="5">
        <f t="shared" si="206"/>
        <v>4.7952580281388654E-6</v>
      </c>
      <c r="AX31" s="5">
        <f t="shared" si="207"/>
        <v>6.8244688205842594E-5</v>
      </c>
      <c r="AY31" s="5">
        <f t="shared" si="208"/>
        <v>1.3124460430825936E-4</v>
      </c>
      <c r="AZ31" s="5">
        <f t="shared" si="209"/>
        <v>1.2620136902139799E-4</v>
      </c>
      <c r="BA31" s="5">
        <f t="shared" si="210"/>
        <v>8.0901284167422249E-5</v>
      </c>
      <c r="BB31" s="5">
        <f t="shared" si="211"/>
        <v>3.8896276427248592E-5</v>
      </c>
      <c r="BC31" s="5">
        <f t="shared" si="212"/>
        <v>1.4960655672896391E-5</v>
      </c>
      <c r="BD31" s="5">
        <f t="shared" si="213"/>
        <v>3.8456609637031311E-3</v>
      </c>
      <c r="BE31" s="5">
        <f t="shared" si="214"/>
        <v>3.7771703723758049E-3</v>
      </c>
      <c r="BF31" s="5">
        <f t="shared" si="215"/>
        <v>1.8549497936260265E-3</v>
      </c>
      <c r="BG31" s="5">
        <f t="shared" si="216"/>
        <v>6.0730448063055968E-4</v>
      </c>
      <c r="BH31" s="5">
        <f t="shared" si="217"/>
        <v>1.4912212184716033E-4</v>
      </c>
      <c r="BI31" s="5">
        <f t="shared" si="218"/>
        <v>2.9293256260662415E-5</v>
      </c>
      <c r="BJ31" s="8">
        <f t="shared" si="219"/>
        <v>0.18799769576563991</v>
      </c>
      <c r="BK31" s="8">
        <f t="shared" si="220"/>
        <v>0.21860679181603998</v>
      </c>
      <c r="BL31" s="8">
        <f t="shared" si="221"/>
        <v>0.52488909091692471</v>
      </c>
      <c r="BM31" s="8">
        <f t="shared" si="222"/>
        <v>0.55151844159910479</v>
      </c>
      <c r="BN31" s="8">
        <f t="shared" si="223"/>
        <v>0.44472922340977727</v>
      </c>
    </row>
    <row r="32" spans="1:66" x14ac:dyDescent="0.25">
      <c r="A32" t="s">
        <v>10</v>
      </c>
      <c r="B32" t="s">
        <v>219</v>
      </c>
      <c r="C32" t="s">
        <v>223</v>
      </c>
      <c r="D32" s="11">
        <v>44204</v>
      </c>
      <c r="E32">
        <f>VLOOKUP(A32,home!$A$2:$E$405,3,FALSE)</f>
        <v>1.57377049180328</v>
      </c>
      <c r="F32">
        <f>VLOOKUP(B32,home!$B$2:$E$405,3,FALSE)</f>
        <v>1.91</v>
      </c>
      <c r="G32">
        <f>VLOOKUP(C32,away!$B$2:$E$405,4,FALSE)</f>
        <v>2.12</v>
      </c>
      <c r="H32">
        <f>VLOOKUP(A32,away!$A$2:$E$405,3,FALSE)</f>
        <v>1.5409836065573801</v>
      </c>
      <c r="I32">
        <f>VLOOKUP(C32,away!$B$2:$E$405,3,FALSE)</f>
        <v>1.27</v>
      </c>
      <c r="J32">
        <f>VLOOKUP(B32,home!$B$2:$E$405,4,FALSE)</f>
        <v>0.97</v>
      </c>
      <c r="K32" s="3">
        <f t="shared" si="168"/>
        <v>6.3725114754098415</v>
      </c>
      <c r="L32" s="3">
        <f t="shared" si="169"/>
        <v>1.8983377049180366</v>
      </c>
      <c r="M32" s="5">
        <f t="shared" si="170"/>
        <v>2.5586792097188427E-4</v>
      </c>
      <c r="N32" s="5">
        <f t="shared" si="171"/>
        <v>1.6305212625825907E-3</v>
      </c>
      <c r="O32" s="5">
        <f t="shared" si="172"/>
        <v>4.8572372185991627E-4</v>
      </c>
      <c r="P32" s="5">
        <f t="shared" si="173"/>
        <v>3.0952799914310942E-3</v>
      </c>
      <c r="Q32" s="5">
        <f t="shared" si="174"/>
        <v>5.1952577283536534E-3</v>
      </c>
      <c r="R32" s="5">
        <f t="shared" si="175"/>
        <v>4.6103382768990025E-4</v>
      </c>
      <c r="S32" s="5">
        <f t="shared" si="176"/>
        <v>9.3610388799055949E-3</v>
      </c>
      <c r="T32" s="5">
        <f t="shared" si="177"/>
        <v>9.8623536325005649E-3</v>
      </c>
      <c r="U32" s="5">
        <f t="shared" si="178"/>
        <v>2.9379433575060124E-3</v>
      </c>
      <c r="V32" s="5">
        <f t="shared" si="179"/>
        <v>1.2582462351809418E-2</v>
      </c>
      <c r="W32" s="5">
        <f t="shared" si="180"/>
        <v>1.1035613163881772E-2</v>
      </c>
      <c r="X32" s="5">
        <f t="shared" si="181"/>
        <v>2.0949320565886591E-2</v>
      </c>
      <c r="Y32" s="5">
        <f t="shared" si="182"/>
        <v>1.9884442561318695E-2</v>
      </c>
      <c r="Z32" s="5">
        <f t="shared" si="183"/>
        <v>2.9173263278214087E-4</v>
      </c>
      <c r="AA32" s="5">
        <f t="shared" si="184"/>
        <v>1.8590695501557179E-3</v>
      </c>
      <c r="AB32" s="5">
        <f t="shared" si="185"/>
        <v>5.923471020976164E-3</v>
      </c>
      <c r="AC32" s="5">
        <f t="shared" si="186"/>
        <v>9.5132685577968314E-3</v>
      </c>
      <c r="AD32" s="5">
        <f t="shared" si="187"/>
        <v>1.7581142881255132E-2</v>
      </c>
      <c r="AE32" s="5">
        <f t="shared" si="188"/>
        <v>3.3374946427037942E-2</v>
      </c>
      <c r="AF32" s="5">
        <f t="shared" si="189"/>
        <v>3.1678459601032827E-2</v>
      </c>
      <c r="AG32" s="5">
        <f t="shared" si="190"/>
        <v>2.0045471431454465E-2</v>
      </c>
      <c r="AH32" s="5">
        <f t="shared" si="191"/>
        <v>1.3845176414133638E-4</v>
      </c>
      <c r="AI32" s="5">
        <f t="shared" si="192"/>
        <v>8.8228545578140287E-4</v>
      </c>
      <c r="AJ32" s="5">
        <f t="shared" si="193"/>
        <v>2.8111870957770969E-3</v>
      </c>
      <c r="AK32" s="5">
        <f t="shared" si="194"/>
        <v>5.9714406757878707E-3</v>
      </c>
      <c r="AL32" s="5">
        <f t="shared" si="195"/>
        <v>4.6033484319896022E-3</v>
      </c>
      <c r="AM32" s="5">
        <f t="shared" si="196"/>
        <v>2.240720695232367E-2</v>
      </c>
      <c r="AN32" s="5">
        <f t="shared" si="197"/>
        <v>4.2536445819497587E-2</v>
      </c>
      <c r="AO32" s="5">
        <f t="shared" si="198"/>
        <v>4.037426946617774E-2</v>
      </c>
      <c r="AP32" s="5">
        <f t="shared" si="199"/>
        <v>2.5547999345388737E-2</v>
      </c>
      <c r="AQ32" s="5">
        <f t="shared" si="200"/>
        <v>1.2124682610643185E-2</v>
      </c>
      <c r="AR32" s="5">
        <f t="shared" si="201"/>
        <v>5.2565640836383568E-5</v>
      </c>
      <c r="AS32" s="5">
        <f t="shared" si="202"/>
        <v>3.3497514944212642E-4</v>
      </c>
      <c r="AT32" s="5">
        <f t="shared" si="203"/>
        <v>1.0673164918985391E-3</v>
      </c>
      <c r="AU32" s="5">
        <f t="shared" si="204"/>
        <v>2.2671621975058711E-3</v>
      </c>
      <c r="AV32" s="5">
        <f t="shared" si="205"/>
        <v>3.6118792800553913E-3</v>
      </c>
      <c r="AW32" s="5">
        <f t="shared" si="206"/>
        <v>1.5468758083599119E-3</v>
      </c>
      <c r="AX32" s="5">
        <f t="shared" si="207"/>
        <v>2.3798363905927624E-2</v>
      </c>
      <c r="AY32" s="5">
        <f t="shared" si="208"/>
        <v>4.517733151798288E-2</v>
      </c>
      <c r="AZ32" s="5">
        <f t="shared" si="209"/>
        <v>4.288091591408446E-2</v>
      </c>
      <c r="BA32" s="5">
        <f t="shared" si="210"/>
        <v>2.7134153167042135E-2</v>
      </c>
      <c r="BB32" s="5">
        <f t="shared" si="211"/>
        <v>1.2877446512004306E-2</v>
      </c>
      <c r="BC32" s="5">
        <f t="shared" si="212"/>
        <v>4.8891484513606054E-3</v>
      </c>
      <c r="BD32" s="5">
        <f t="shared" si="213"/>
        <v>1.6631222997147709E-5</v>
      </c>
      <c r="BE32" s="5">
        <f t="shared" si="214"/>
        <v>1.0598265939942382E-4</v>
      </c>
      <c r="BF32" s="5">
        <f t="shared" si="215"/>
        <v>3.3768785660864061E-4</v>
      </c>
      <c r="BG32" s="5">
        <f t="shared" si="216"/>
        <v>7.1730658044837179E-4</v>
      </c>
      <c r="BH32" s="5">
        <f t="shared" si="217"/>
        <v>1.142761103823561E-3</v>
      </c>
      <c r="BI32" s="5">
        <f t="shared" si="218"/>
        <v>1.4564516495535315E-3</v>
      </c>
      <c r="BJ32" s="8">
        <f t="shared" si="219"/>
        <v>0.47098549291773717</v>
      </c>
      <c r="BK32" s="8">
        <f t="shared" si="220"/>
        <v>8.458859765188731E-2</v>
      </c>
      <c r="BL32" s="8">
        <f t="shared" si="221"/>
        <v>3.2581326302244404E-2</v>
      </c>
      <c r="BM32" s="8">
        <f t="shared" si="222"/>
        <v>0.53369300934213892</v>
      </c>
      <c r="BN32" s="8">
        <f t="shared" si="223"/>
        <v>1.1123684452889039E-2</v>
      </c>
    </row>
    <row r="33" spans="1:66" x14ac:dyDescent="0.25">
      <c r="A33" t="s">
        <v>10</v>
      </c>
      <c r="B33" t="s">
        <v>220</v>
      </c>
      <c r="C33" t="s">
        <v>38</v>
      </c>
      <c r="D33" s="11">
        <v>44204</v>
      </c>
      <c r="E33">
        <f>VLOOKUP(A33,home!$A$2:$E$405,3,FALSE)</f>
        <v>1.57377049180328</v>
      </c>
      <c r="F33">
        <f>VLOOKUP(B33,home!$B$2:$E$405,3,FALSE)</f>
        <v>0.64</v>
      </c>
      <c r="G33">
        <f>VLOOKUP(C33,away!$B$2:$E$405,4,FALSE)</f>
        <v>0.64</v>
      </c>
      <c r="H33">
        <f>VLOOKUP(A33,away!$A$2:$E$405,3,FALSE)</f>
        <v>1.5409836065573801</v>
      </c>
      <c r="I33">
        <f>VLOOKUP(C33,away!$B$2:$E$405,3,FALSE)</f>
        <v>0.64</v>
      </c>
      <c r="J33">
        <f>VLOOKUP(B33,home!$B$2:$E$405,4,FALSE)</f>
        <v>0.97</v>
      </c>
      <c r="K33" s="3">
        <f t="shared" si="168"/>
        <v>0.64461639344262356</v>
      </c>
      <c r="L33" s="3">
        <f t="shared" si="169"/>
        <v>0.95664262295082159</v>
      </c>
      <c r="M33" s="5">
        <f t="shared" si="170"/>
        <v>0.20164248691692219</v>
      </c>
      <c r="N33" s="5">
        <f t="shared" si="171"/>
        <v>0.12998205268118776</v>
      </c>
      <c r="O33" s="5">
        <f t="shared" si="172"/>
        <v>0.19289979758253115</v>
      </c>
      <c r="P33" s="5">
        <f t="shared" si="173"/>
        <v>0.12434637181346332</v>
      </c>
      <c r="Q33" s="5">
        <f t="shared" si="174"/>
        <v>4.1894281005808172E-2</v>
      </c>
      <c r="R33" s="5">
        <f t="shared" si="175"/>
        <v>9.2268084163017558E-2</v>
      </c>
      <c r="S33" s="5">
        <f t="shared" si="176"/>
        <v>1.9170092101599725E-2</v>
      </c>
      <c r="T33" s="5">
        <f t="shared" si="177"/>
        <v>4.0077854868035105E-2</v>
      </c>
      <c r="U33" s="5">
        <f t="shared" si="178"/>
        <v>5.947751964302482E-2</v>
      </c>
      <c r="V33" s="5">
        <f t="shared" si="179"/>
        <v>1.3135081227785804E-3</v>
      </c>
      <c r="W33" s="5">
        <f t="shared" si="180"/>
        <v>9.0019134426119595E-3</v>
      </c>
      <c r="X33" s="5">
        <f t="shared" si="181"/>
        <v>8.6116140873165655E-3</v>
      </c>
      <c r="Y33" s="5">
        <f t="shared" si="182"/>
        <v>4.1191185441653809E-3</v>
      </c>
      <c r="Z33" s="5">
        <f t="shared" si="183"/>
        <v>2.94225273494521E-2</v>
      </c>
      <c r="AA33" s="5">
        <f t="shared" si="184"/>
        <v>1.8966243465970763E-2</v>
      </c>
      <c r="AB33" s="5">
        <f t="shared" si="185"/>
        <v>6.1129757300943978E-3</v>
      </c>
      <c r="AC33" s="5">
        <f t="shared" si="186"/>
        <v>5.0624862074058584E-5</v>
      </c>
      <c r="AD33" s="5">
        <f t="shared" si="187"/>
        <v>1.450695244364798E-3</v>
      </c>
      <c r="AE33" s="5">
        <f t="shared" si="188"/>
        <v>1.3877969036714232E-3</v>
      </c>
      <c r="AF33" s="5">
        <f t="shared" si="189"/>
        <v>6.6381283502562943E-4</v>
      </c>
      <c r="AG33" s="5">
        <f t="shared" si="190"/>
        <v>2.1167721721577975E-4</v>
      </c>
      <c r="AH33" s="5">
        <f t="shared" si="191"/>
        <v>7.0367109343555338E-3</v>
      </c>
      <c r="AI33" s="5">
        <f t="shared" si="192"/>
        <v>4.5359792242025375E-3</v>
      </c>
      <c r="AJ33" s="5">
        <f t="shared" si="193"/>
        <v>1.4619832841180544E-3</v>
      </c>
      <c r="AK33" s="5">
        <f t="shared" si="194"/>
        <v>3.1413946396052767E-4</v>
      </c>
      <c r="AL33" s="5">
        <f t="shared" si="195"/>
        <v>1.2487483205976871E-6</v>
      </c>
      <c r="AM33" s="5">
        <f t="shared" si="196"/>
        <v>1.8702838728136033E-4</v>
      </c>
      <c r="AN33" s="5">
        <f t="shared" si="197"/>
        <v>1.7891932697510263E-4</v>
      </c>
      <c r="AO33" s="5">
        <f t="shared" si="198"/>
        <v>8.5580927127028907E-5</v>
      </c>
      <c r="AP33" s="5">
        <f t="shared" si="199"/>
        <v>2.729012086712136E-5</v>
      </c>
      <c r="AQ33" s="5">
        <f t="shared" si="200"/>
        <v>6.5267232017419809E-6</v>
      </c>
      <c r="AR33" s="5">
        <f t="shared" si="201"/>
        <v>1.3463235210377214E-3</v>
      </c>
      <c r="AS33" s="5">
        <f t="shared" si="202"/>
        <v>8.6786221253831004E-4</v>
      </c>
      <c r="AT33" s="5">
        <f t="shared" si="203"/>
        <v>2.7971910472579048E-4</v>
      </c>
      <c r="AU33" s="5">
        <f t="shared" si="204"/>
        <v>6.0103840155112883E-5</v>
      </c>
      <c r="AV33" s="5">
        <f t="shared" si="205"/>
        <v>9.6859801682101982E-6</v>
      </c>
      <c r="AW33" s="5">
        <f t="shared" si="206"/>
        <v>2.1390625742928673E-8</v>
      </c>
      <c r="AX33" s="5">
        <f t="shared" si="207"/>
        <v>2.0093594080116791E-5</v>
      </c>
      <c r="AY33" s="5">
        <f t="shared" si="208"/>
        <v>1.9222388545312027E-5</v>
      </c>
      <c r="AZ33" s="5">
        <f t="shared" si="209"/>
        <v>9.1944780986835613E-6</v>
      </c>
      <c r="BA33" s="5">
        <f t="shared" si="210"/>
        <v>2.9319432149961756E-6</v>
      </c>
      <c r="BB33" s="5">
        <f t="shared" si="211"/>
        <v>7.0120546188420135E-7</v>
      </c>
      <c r="BC33" s="5">
        <f t="shared" si="212"/>
        <v>1.3416060645686901E-7</v>
      </c>
      <c r="BD33" s="5">
        <f t="shared" si="213"/>
        <v>2.1465841075098515E-4</v>
      </c>
      <c r="BE33" s="5">
        <f t="shared" si="214"/>
        <v>1.3837233056042533E-4</v>
      </c>
      <c r="BF33" s="5">
        <f t="shared" si="215"/>
        <v>4.459853633905594E-5</v>
      </c>
      <c r="BG33" s="5">
        <f t="shared" si="216"/>
        <v>9.582982549234012E-6</v>
      </c>
      <c r="BH33" s="5">
        <f t="shared" si="217"/>
        <v>1.5443369123277065E-6</v>
      </c>
      <c r="BI33" s="5">
        <f t="shared" si="218"/>
        <v>1.991009781370007E-7</v>
      </c>
      <c r="BJ33" s="8">
        <f t="shared" si="219"/>
        <v>0.23793844008486237</v>
      </c>
      <c r="BK33" s="8">
        <f t="shared" si="220"/>
        <v>0.34654355495370376</v>
      </c>
      <c r="BL33" s="8">
        <f t="shared" si="221"/>
        <v>0.38604608384799055</v>
      </c>
      <c r="BM33" s="8">
        <f t="shared" si="222"/>
        <v>0.21689833107515927</v>
      </c>
      <c r="BN33" s="8">
        <f t="shared" si="223"/>
        <v>0.78303307416293011</v>
      </c>
    </row>
    <row r="34" spans="1:66" x14ac:dyDescent="0.25">
      <c r="A34" t="s">
        <v>16</v>
      </c>
      <c r="B34" t="s">
        <v>57</v>
      </c>
      <c r="C34" t="s">
        <v>60</v>
      </c>
      <c r="D34" s="11">
        <v>44204</v>
      </c>
      <c r="E34">
        <f>VLOOKUP(A34,home!$A$2:$E$405,3,FALSE)</f>
        <v>1.4629629629629599</v>
      </c>
      <c r="F34">
        <f>VLOOKUP(B34,home!$B$2:$E$405,3,FALSE)</f>
        <v>0.23</v>
      </c>
      <c r="G34">
        <f>VLOOKUP(C34,away!$B$2:$E$405,4,FALSE)</f>
        <v>0.91</v>
      </c>
      <c r="H34">
        <f>VLOOKUP(A34,away!$A$2:$E$405,3,FALSE)</f>
        <v>1.25925925925926</v>
      </c>
      <c r="I34">
        <f>VLOOKUP(C34,away!$B$2:$E$405,3,FALSE)</f>
        <v>0.23</v>
      </c>
      <c r="J34">
        <f>VLOOKUP(B34,home!$B$2:$E$405,4,FALSE)</f>
        <v>1.06</v>
      </c>
      <c r="K34" s="3">
        <f t="shared" si="168"/>
        <v>0.3061981481481475</v>
      </c>
      <c r="L34" s="3">
        <f t="shared" si="169"/>
        <v>0.30700740740740762</v>
      </c>
      <c r="M34" s="5">
        <f t="shared" si="170"/>
        <v>0.54161191632141459</v>
      </c>
      <c r="N34" s="5">
        <f t="shared" si="171"/>
        <v>0.16584056579258655</v>
      </c>
      <c r="O34" s="5">
        <f t="shared" si="172"/>
        <v>0.16627887025079532</v>
      </c>
      <c r="P34" s="5">
        <f t="shared" si="173"/>
        <v>5.0914282146959616E-2</v>
      </c>
      <c r="Q34" s="5">
        <f t="shared" si="174"/>
        <v>2.5390037066765507E-2</v>
      </c>
      <c r="R34" s="5">
        <f t="shared" si="175"/>
        <v>2.5524422431164692E-2</v>
      </c>
      <c r="S34" s="5">
        <f t="shared" si="176"/>
        <v>1.1965505412743977E-3</v>
      </c>
      <c r="T34" s="5">
        <f t="shared" si="177"/>
        <v>7.7949294538456589E-3</v>
      </c>
      <c r="U34" s="5">
        <f t="shared" si="178"/>
        <v>7.8155308809736649E-3</v>
      </c>
      <c r="V34" s="5">
        <f t="shared" si="179"/>
        <v>1.249798364755259E-5</v>
      </c>
      <c r="W34" s="5">
        <f t="shared" si="180"/>
        <v>2.5914607770854735E-3</v>
      </c>
      <c r="X34" s="5">
        <f t="shared" si="181"/>
        <v>7.9559765457099722E-4</v>
      </c>
      <c r="Y34" s="5">
        <f t="shared" si="182"/>
        <v>1.2212718663462803E-4</v>
      </c>
      <c r="Z34" s="5">
        <f t="shared" si="183"/>
        <v>2.6120622520544516E-3</v>
      </c>
      <c r="AA34" s="5">
        <f t="shared" si="184"/>
        <v>7.9980862442675265E-4</v>
      </c>
      <c r="AB34" s="5">
        <f t="shared" si="185"/>
        <v>1.2244995983619442E-4</v>
      </c>
      <c r="AC34" s="5">
        <f t="shared" si="186"/>
        <v>7.3429637361638821E-8</v>
      </c>
      <c r="AD34" s="5">
        <f t="shared" si="187"/>
        <v>1.9837512273553279E-4</v>
      </c>
      <c r="AE34" s="5">
        <f t="shared" si="188"/>
        <v>6.0902632125162213E-5</v>
      </c>
      <c r="AF34" s="5">
        <f t="shared" si="189"/>
        <v>9.3487795965165718E-6</v>
      </c>
      <c r="AG34" s="5">
        <f t="shared" si="190"/>
        <v>9.5671486211660806E-7</v>
      </c>
      <c r="AH34" s="5">
        <f t="shared" si="191"/>
        <v>2.0048061499749792E-4</v>
      </c>
      <c r="AI34" s="5">
        <f t="shared" si="192"/>
        <v>6.1386793051835585E-5</v>
      </c>
      <c r="AJ34" s="5">
        <f t="shared" si="193"/>
        <v>9.3982611766128098E-6</v>
      </c>
      <c r="AK34" s="5">
        <f t="shared" si="194"/>
        <v>9.5924338936382396E-7</v>
      </c>
      <c r="AL34" s="5">
        <f t="shared" si="195"/>
        <v>2.7611041499764644E-10</v>
      </c>
      <c r="AM34" s="5">
        <f t="shared" si="196"/>
        <v>1.2148419044056324E-5</v>
      </c>
      <c r="AN34" s="5">
        <f t="shared" si="197"/>
        <v>3.7296546348145099E-6</v>
      </c>
      <c r="AO34" s="5">
        <f t="shared" si="198"/>
        <v>5.7251579997971214E-7</v>
      </c>
      <c r="AP34" s="5">
        <f t="shared" si="199"/>
        <v>5.8588863817183138E-8</v>
      </c>
      <c r="AQ34" s="5">
        <f t="shared" si="200"/>
        <v>4.4968037958647669E-9</v>
      </c>
      <c r="AR34" s="5">
        <f t="shared" si="201"/>
        <v>1.2309806769164902E-5</v>
      </c>
      <c r="AS34" s="5">
        <f t="shared" si="202"/>
        <v>3.7692400367798228E-6</v>
      </c>
      <c r="AT34" s="5">
        <f t="shared" si="203"/>
        <v>5.7706715959391847E-7</v>
      </c>
      <c r="AU34" s="5">
        <f t="shared" si="204"/>
        <v>5.8898965208256446E-8</v>
      </c>
      <c r="AV34" s="5">
        <f t="shared" si="205"/>
        <v>4.5086885186525721E-9</v>
      </c>
      <c r="AW34" s="5">
        <f t="shared" si="206"/>
        <v>7.2099408519012639E-13</v>
      </c>
      <c r="AX34" s="5">
        <f t="shared" si="207"/>
        <v>6.1997056903628886E-7</v>
      </c>
      <c r="AY34" s="5">
        <f t="shared" si="208"/>
        <v>1.9033555706872627E-7</v>
      </c>
      <c r="AZ34" s="5">
        <f t="shared" si="209"/>
        <v>2.9217212956557164E-8</v>
      </c>
      <c r="BA34" s="5">
        <f t="shared" si="210"/>
        <v>2.9899669338209118E-9</v>
      </c>
      <c r="BB34" s="5">
        <f t="shared" si="211"/>
        <v>2.2948549914655854E-10</v>
      </c>
      <c r="BC34" s="5">
        <f t="shared" si="212"/>
        <v>1.4090749626115964E-11</v>
      </c>
      <c r="BD34" s="5">
        <f t="shared" si="213"/>
        <v>6.2986697698124527E-7</v>
      </c>
      <c r="BE34" s="5">
        <f t="shared" si="214"/>
        <v>1.9286410193132911E-7</v>
      </c>
      <c r="BF34" s="5">
        <f t="shared" si="215"/>
        <v>2.9527315427814261E-8</v>
      </c>
      <c r="BG34" s="5">
        <f t="shared" si="216"/>
        <v>3.0137364345943175E-9</v>
      </c>
      <c r="BH34" s="5">
        <f t="shared" si="217"/>
        <v>2.3070012881984511E-10</v>
      </c>
      <c r="BI34" s="5">
        <f t="shared" si="218"/>
        <v>1.4127990444435132E-11</v>
      </c>
      <c r="BJ34" s="8">
        <f t="shared" si="219"/>
        <v>0.20282165761283688</v>
      </c>
      <c r="BK34" s="8">
        <f t="shared" si="220"/>
        <v>0.59373551103460109</v>
      </c>
      <c r="BL34" s="8">
        <f t="shared" si="221"/>
        <v>0.20083088209839006</v>
      </c>
      <c r="BM34" s="8">
        <f t="shared" si="222"/>
        <v>2.443982865336005E-2</v>
      </c>
      <c r="BN34" s="8">
        <f t="shared" si="223"/>
        <v>0.97556009400968624</v>
      </c>
    </row>
    <row r="35" spans="1:66" x14ac:dyDescent="0.25">
      <c r="A35" t="s">
        <v>16</v>
      </c>
      <c r="B35" t="s">
        <v>287</v>
      </c>
      <c r="C35" t="s">
        <v>448</v>
      </c>
      <c r="D35" s="11">
        <v>44204</v>
      </c>
      <c r="E35">
        <f>VLOOKUP(A35,home!$A$2:$E$405,3,FALSE)</f>
        <v>1.4629629629629599</v>
      </c>
      <c r="F35">
        <f>VLOOKUP(B35,home!$B$2:$E$405,3,FALSE)</f>
        <v>1.1399999999999999</v>
      </c>
      <c r="G35">
        <f>VLOOKUP(C35,away!$B$2:$E$405,4,FALSE)</f>
        <v>0.91</v>
      </c>
      <c r="H35">
        <f>VLOOKUP(A35,away!$A$2:$E$405,3,FALSE)</f>
        <v>1.25925925925926</v>
      </c>
      <c r="I35">
        <f>VLOOKUP(C35,away!$B$2:$E$405,3,FALSE)</f>
        <v>1.1399999999999999</v>
      </c>
      <c r="J35">
        <f>VLOOKUP(B35,home!$B$2:$E$405,4,FALSE)</f>
        <v>1.06</v>
      </c>
      <c r="K35" s="3">
        <f t="shared" si="168"/>
        <v>1.5176777777777746</v>
      </c>
      <c r="L35" s="3">
        <f t="shared" si="169"/>
        <v>1.5216888888888895</v>
      </c>
      <c r="M35" s="5">
        <f t="shared" si="170"/>
        <v>4.7865194519789947E-2</v>
      </c>
      <c r="N35" s="5">
        <f t="shared" si="171"/>
        <v>7.264394205169572E-2</v>
      </c>
      <c r="O35" s="5">
        <f t="shared" si="172"/>
        <v>7.2835934665269719E-2</v>
      </c>
      <c r="P35" s="5">
        <f t="shared" si="173"/>
        <v>0.11054147946515372</v>
      </c>
      <c r="Q35" s="5">
        <f t="shared" si="174"/>
        <v>5.5125048271017503E-2</v>
      </c>
      <c r="R35" s="5">
        <f t="shared" si="175"/>
        <v>5.5416816245989035E-2</v>
      </c>
      <c r="S35" s="5">
        <f t="shared" si="176"/>
        <v>6.3822046504443175E-2</v>
      </c>
      <c r="T35" s="5">
        <f t="shared" si="177"/>
        <v>8.3883173453471016E-2</v>
      </c>
      <c r="U35" s="5">
        <f t="shared" si="178"/>
        <v>8.4104870531731907E-2</v>
      </c>
      <c r="V35" s="5">
        <f t="shared" si="179"/>
        <v>1.63769740642896E-2</v>
      </c>
      <c r="W35" s="5">
        <f t="shared" si="180"/>
        <v>2.7887353586616797E-2</v>
      </c>
      <c r="X35" s="5">
        <f t="shared" si="181"/>
        <v>4.2435876093270493E-2</v>
      </c>
      <c r="Y35" s="5">
        <f t="shared" si="182"/>
        <v>3.2287100570697697E-2</v>
      </c>
      <c r="Z35" s="5">
        <f t="shared" si="183"/>
        <v>2.8109051179706267E-2</v>
      </c>
      <c r="AA35" s="5">
        <f t="shared" si="184"/>
        <v>4.2660482329858335E-2</v>
      </c>
      <c r="AB35" s="5">
        <f t="shared" si="185"/>
        <v>3.2372433010653713E-2</v>
      </c>
      <c r="AC35" s="5">
        <f t="shared" si="186"/>
        <v>2.3638456925633871E-3</v>
      </c>
      <c r="AD35" s="5">
        <f t="shared" si="187"/>
        <v>1.0581004204859914E-2</v>
      </c>
      <c r="AE35" s="5">
        <f t="shared" si="188"/>
        <v>1.6100996531821947E-2</v>
      </c>
      <c r="AF35" s="5">
        <f t="shared" si="189"/>
        <v>1.2250353761256005E-2</v>
      </c>
      <c r="AG35" s="5">
        <f t="shared" si="190"/>
        <v>6.213742401153825E-3</v>
      </c>
      <c r="AH35" s="5">
        <f t="shared" si="191"/>
        <v>1.0693307714342043E-2</v>
      </c>
      <c r="AI35" s="5">
        <f t="shared" si="192"/>
        <v>1.6228995488996565E-2</v>
      </c>
      <c r="AJ35" s="5">
        <f t="shared" si="193"/>
        <v>1.2315192904652919E-2</v>
      </c>
      <c r="AK35" s="5">
        <f t="shared" si="194"/>
        <v>6.2301648668127525E-3</v>
      </c>
      <c r="AL35" s="5">
        <f t="shared" si="195"/>
        <v>2.183657688680249E-4</v>
      </c>
      <c r="AM35" s="5">
        <f t="shared" si="196"/>
        <v>3.2117109896578149E-3</v>
      </c>
      <c r="AN35" s="5">
        <f t="shared" si="197"/>
        <v>4.8872249272846353E-3</v>
      </c>
      <c r="AO35" s="5">
        <f t="shared" si="198"/>
        <v>3.7184179346749216E-3</v>
      </c>
      <c r="AP35" s="5">
        <f t="shared" si="199"/>
        <v>1.8860917518133333E-3</v>
      </c>
      <c r="AQ35" s="5">
        <f t="shared" si="200"/>
        <v>7.1751121553983283E-4</v>
      </c>
      <c r="AR35" s="5">
        <f t="shared" si="201"/>
        <v>3.2543775068768262E-3</v>
      </c>
      <c r="AS35" s="5">
        <f t="shared" si="202"/>
        <v>4.9390964226867957E-3</v>
      </c>
      <c r="AT35" s="5">
        <f t="shared" si="203"/>
        <v>3.7479784415067265E-3</v>
      </c>
      <c r="AU35" s="5">
        <f t="shared" si="204"/>
        <v>1.8960745307549784E-3</v>
      </c>
      <c r="AV35" s="5">
        <f t="shared" si="205"/>
        <v>7.1940754508431344E-4</v>
      </c>
      <c r="AW35" s="5">
        <f t="shared" si="206"/>
        <v>1.4008366736686096E-5</v>
      </c>
      <c r="AX35" s="5">
        <f t="shared" si="207"/>
        <v>8.1239039960805516E-4</v>
      </c>
      <c r="AY35" s="5">
        <f t="shared" si="208"/>
        <v>1.2362054445235822E-3</v>
      </c>
      <c r="AZ35" s="5">
        <f t="shared" si="209"/>
        <v>9.4056004465774301E-4</v>
      </c>
      <c r="BA35" s="5">
        <f t="shared" si="210"/>
        <v>4.7707992309617501E-4</v>
      </c>
      <c r="BB35" s="5">
        <f t="shared" si="211"/>
        <v>1.8149180452185391E-4</v>
      </c>
      <c r="BC35" s="5">
        <f t="shared" si="212"/>
        <v>5.5234812473059872E-5</v>
      </c>
      <c r="BD35" s="5">
        <f t="shared" si="213"/>
        <v>8.2535834874406455E-4</v>
      </c>
      <c r="BE35" s="5">
        <f t="shared" si="214"/>
        <v>1.2526280245922254E-3</v>
      </c>
      <c r="BF35" s="5">
        <f t="shared" si="215"/>
        <v>9.5054285837264626E-4</v>
      </c>
      <c r="BG35" s="5">
        <f t="shared" si="216"/>
        <v>4.8087259099251049E-4</v>
      </c>
      <c r="BH35" s="5">
        <f t="shared" si="217"/>
        <v>1.8245241132293859E-4</v>
      </c>
      <c r="BI35" s="5">
        <f t="shared" si="218"/>
        <v>5.538079403335876E-5</v>
      </c>
      <c r="BJ35" s="8">
        <f t="shared" si="219"/>
        <v>0.37753251017371192</v>
      </c>
      <c r="BK35" s="8">
        <f t="shared" si="220"/>
        <v>0.24242411145963144</v>
      </c>
      <c r="BL35" s="8">
        <f t="shared" si="221"/>
        <v>0.35116236723327443</v>
      </c>
      <c r="BM35" s="8">
        <f t="shared" si="222"/>
        <v>0.5835774277496214</v>
      </c>
      <c r="BN35" s="8">
        <f t="shared" si="223"/>
        <v>0.4144284152189156</v>
      </c>
    </row>
    <row r="36" spans="1:66" x14ac:dyDescent="0.25">
      <c r="A36" t="s">
        <v>16</v>
      </c>
      <c r="B36" t="s">
        <v>233</v>
      </c>
      <c r="C36" t="s">
        <v>230</v>
      </c>
      <c r="D36" s="11">
        <v>44204</v>
      </c>
      <c r="E36">
        <f>VLOOKUP(A36,home!$A$2:$E$405,3,FALSE)</f>
        <v>1.4629629629629599</v>
      </c>
      <c r="F36">
        <f>VLOOKUP(B36,home!$B$2:$E$405,3,FALSE)</f>
        <v>0.68</v>
      </c>
      <c r="G36">
        <f>VLOOKUP(C36,away!$B$2:$E$405,4,FALSE)</f>
        <v>0.91</v>
      </c>
      <c r="H36">
        <f>VLOOKUP(A36,away!$A$2:$E$405,3,FALSE)</f>
        <v>1.25925925925926</v>
      </c>
      <c r="I36">
        <f>VLOOKUP(C36,away!$B$2:$E$405,3,FALSE)</f>
        <v>1.1399999999999999</v>
      </c>
      <c r="J36">
        <f>VLOOKUP(B36,home!$B$2:$E$405,4,FALSE)</f>
        <v>1.59</v>
      </c>
      <c r="K36" s="3">
        <f t="shared" si="168"/>
        <v>0.90528148148147969</v>
      </c>
      <c r="L36" s="3">
        <f t="shared" si="169"/>
        <v>2.2825333333333342</v>
      </c>
      <c r="M36" s="5">
        <f t="shared" si="170"/>
        <v>4.1261937471677321E-2</v>
      </c>
      <c r="N36" s="5">
        <f t="shared" si="171"/>
        <v>3.7353667883156222E-2</v>
      </c>
      <c r="O36" s="5">
        <f t="shared" si="172"/>
        <v>9.4181747677019242E-2</v>
      </c>
      <c r="P36" s="5">
        <f t="shared" si="173"/>
        <v>8.5260992065566879E-2</v>
      </c>
      <c r="Q36" s="5">
        <f t="shared" si="174"/>
        <v>1.6907791900015415E-2</v>
      </c>
      <c r="R36" s="5">
        <f t="shared" si="175"/>
        <v>0.10748648923219288</v>
      </c>
      <c r="S36" s="5">
        <f t="shared" si="176"/>
        <v>4.4044446367760164E-2</v>
      </c>
      <c r="T36" s="5">
        <f t="shared" si="177"/>
        <v>3.8592598604848538E-2</v>
      </c>
      <c r="U36" s="5">
        <f t="shared" si="178"/>
        <v>9.730552821136268E-2</v>
      </c>
      <c r="V36" s="5">
        <f t="shared" si="179"/>
        <v>1.0112287558187251E-2</v>
      </c>
      <c r="W36" s="5">
        <f t="shared" si="180"/>
        <v>5.1021036332755069E-3</v>
      </c>
      <c r="X36" s="5">
        <f t="shared" si="181"/>
        <v>1.1645721613072459E-2</v>
      </c>
      <c r="Y36" s="5">
        <f t="shared" si="182"/>
        <v>1.3290873886279168E-2</v>
      </c>
      <c r="Z36" s="5">
        <f t="shared" si="183"/>
        <v>8.1780498185151568E-2</v>
      </c>
      <c r="AA36" s="5">
        <f t="shared" si="184"/>
        <v>7.4034370553347467E-2</v>
      </c>
      <c r="AB36" s="5">
        <f t="shared" si="185"/>
        <v>3.3510972327541619E-2</v>
      </c>
      <c r="AC36" s="5">
        <f t="shared" si="186"/>
        <v>1.3059609565340136E-3</v>
      </c>
      <c r="AD36" s="5">
        <f t="shared" si="187"/>
        <v>1.1547099839509225E-3</v>
      </c>
      <c r="AE36" s="5">
        <f t="shared" si="188"/>
        <v>2.6356640287007798E-3</v>
      </c>
      <c r="AF36" s="5">
        <f t="shared" si="189"/>
        <v>3.0079955004885784E-3</v>
      </c>
      <c r="AG36" s="5">
        <f t="shared" si="190"/>
        <v>2.2886166654606218E-3</v>
      </c>
      <c r="AH36" s="5">
        <f t="shared" si="191"/>
        <v>4.666667828105369E-2</v>
      </c>
      <c r="AI36" s="5">
        <f t="shared" si="192"/>
        <v>4.2246479650091873E-2</v>
      </c>
      <c r="AJ36" s="5">
        <f t="shared" si="193"/>
        <v>1.9122477842506178E-2</v>
      </c>
      <c r="AK36" s="5">
        <f t="shared" si="194"/>
        <v>5.7704083569535885E-3</v>
      </c>
      <c r="AL36" s="5">
        <f t="shared" si="195"/>
        <v>1.0794212155395461E-4</v>
      </c>
      <c r="AM36" s="5">
        <f t="shared" si="196"/>
        <v>2.0906751299050943E-4</v>
      </c>
      <c r="AN36" s="5">
        <f t="shared" si="197"/>
        <v>4.7720356731793763E-4</v>
      </c>
      <c r="AO36" s="5">
        <f t="shared" si="198"/>
        <v>5.4461652459438523E-4</v>
      </c>
      <c r="AP36" s="5">
        <f t="shared" si="199"/>
        <v>4.1436845709027928E-4</v>
      </c>
      <c r="AQ36" s="5">
        <f t="shared" si="200"/>
        <v>2.3645245389761652E-4</v>
      </c>
      <c r="AR36" s="5">
        <f t="shared" si="201"/>
        <v>2.1303649746489555E-2</v>
      </c>
      <c r="AS36" s="5">
        <f t="shared" si="202"/>
        <v>1.9285799603464611E-2</v>
      </c>
      <c r="AT36" s="5">
        <f t="shared" si="203"/>
        <v>8.7295386182896888E-3</v>
      </c>
      <c r="AU36" s="5">
        <f t="shared" si="204"/>
        <v>2.63422988433836E-3</v>
      </c>
      <c r="AV36" s="5">
        <f t="shared" si="205"/>
        <v>5.961798830641542E-4</v>
      </c>
      <c r="AW36" s="5">
        <f t="shared" si="206"/>
        <v>6.1956833540390628E-6</v>
      </c>
      <c r="AX36" s="5">
        <f t="shared" si="207"/>
        <v>3.1544157981616133E-5</v>
      </c>
      <c r="AY36" s="5">
        <f t="shared" si="208"/>
        <v>7.2000592064971569E-5</v>
      </c>
      <c r="AZ36" s="5">
        <f t="shared" si="209"/>
        <v>8.2171875704016594E-5</v>
      </c>
      <c r="BA36" s="5">
        <f t="shared" si="210"/>
        <v>6.2520015118980467E-5</v>
      </c>
      <c r="BB36" s="5">
        <f t="shared" si="211"/>
        <v>3.5676004627394241E-5</v>
      </c>
      <c r="BC36" s="5">
        <f t="shared" si="212"/>
        <v>1.6286333952436325E-5</v>
      </c>
      <c r="BD36" s="5">
        <f t="shared" si="213"/>
        <v>8.1043817780034489E-3</v>
      </c>
      <c r="BE36" s="5">
        <f t="shared" si="214"/>
        <v>7.3367467424824695E-3</v>
      </c>
      <c r="BF36" s="5">
        <f t="shared" si="215"/>
        <v>3.3209104801444752E-3</v>
      </c>
      <c r="BG36" s="5">
        <f t="shared" si="216"/>
        <v>1.0021195864441876E-3</v>
      </c>
      <c r="BH36" s="5">
        <f t="shared" si="217"/>
        <v>2.2680007595945044E-4</v>
      </c>
      <c r="BI36" s="5">
        <f t="shared" si="218"/>
        <v>4.10635817529367E-5</v>
      </c>
      <c r="BJ36" s="8">
        <f t="shared" si="219"/>
        <v>0.13416165119458837</v>
      </c>
      <c r="BK36" s="8">
        <f t="shared" si="220"/>
        <v>0.18216556713334456</v>
      </c>
      <c r="BL36" s="8">
        <f t="shared" si="221"/>
        <v>0.59290657211250275</v>
      </c>
      <c r="BM36" s="8">
        <f t="shared" si="222"/>
        <v>0.60849585748724822</v>
      </c>
      <c r="BN36" s="8">
        <f t="shared" si="223"/>
        <v>0.38245262622962795</v>
      </c>
    </row>
    <row r="37" spans="1:66" x14ac:dyDescent="0.25">
      <c r="A37" t="s">
        <v>192</v>
      </c>
      <c r="B37" t="s">
        <v>200</v>
      </c>
      <c r="C37" t="s">
        <v>196</v>
      </c>
      <c r="D37" s="11">
        <v>44204</v>
      </c>
      <c r="E37">
        <f>VLOOKUP(A37,home!$A$2:$E$405,3,FALSE)</f>
        <v>1.56666666666667</v>
      </c>
      <c r="F37">
        <f>VLOOKUP(B37,home!$B$2:$E$405,3,FALSE)</f>
        <v>0.96</v>
      </c>
      <c r="G37">
        <f>VLOOKUP(C37,away!$B$2:$E$405,4,FALSE)</f>
        <v>0.43</v>
      </c>
      <c r="H37">
        <f>VLOOKUP(A37,away!$A$2:$E$405,3,FALSE)</f>
        <v>0.86666666666666703</v>
      </c>
      <c r="I37">
        <f>VLOOKUP(C37,away!$B$2:$E$405,3,FALSE)</f>
        <v>0.21</v>
      </c>
      <c r="J37">
        <f>VLOOKUP(B37,home!$B$2:$E$405,4,FALSE)</f>
        <v>0.57999999999999996</v>
      </c>
      <c r="K37" s="3">
        <f t="shared" si="168"/>
        <v>0.64672000000000129</v>
      </c>
      <c r="L37" s="3">
        <f t="shared" si="169"/>
        <v>0.10556000000000004</v>
      </c>
      <c r="M37" s="5">
        <f t="shared" si="170"/>
        <v>0.47129078384333101</v>
      </c>
      <c r="N37" s="5">
        <f t="shared" si="171"/>
        <v>0.30479317572715964</v>
      </c>
      <c r="O37" s="5">
        <f t="shared" si="172"/>
        <v>4.9749455142502029E-2</v>
      </c>
      <c r="P37" s="5">
        <f t="shared" si="173"/>
        <v>3.2173967629758972E-2</v>
      </c>
      <c r="Q37" s="5">
        <f t="shared" si="174"/>
        <v>9.855792130313451E-2</v>
      </c>
      <c r="R37" s="5">
        <f t="shared" si="175"/>
        <v>2.6257762424212574E-3</v>
      </c>
      <c r="S37" s="5">
        <f t="shared" si="176"/>
        <v>5.4911120083821381E-4</v>
      </c>
      <c r="T37" s="5">
        <f t="shared" si="177"/>
        <v>1.0403774172758881E-2</v>
      </c>
      <c r="U37" s="5">
        <f t="shared" si="178"/>
        <v>1.6981420114986791E-3</v>
      </c>
      <c r="V37" s="5">
        <f t="shared" si="179"/>
        <v>4.1651770476989909E-6</v>
      </c>
      <c r="W37" s="5">
        <f t="shared" si="180"/>
        <v>2.1246459621721097E-2</v>
      </c>
      <c r="X37" s="5">
        <f t="shared" si="181"/>
        <v>2.2427762776688794E-3</v>
      </c>
      <c r="Y37" s="5">
        <f t="shared" si="182"/>
        <v>1.1837373193536347E-4</v>
      </c>
      <c r="Z37" s="5">
        <f t="shared" si="183"/>
        <v>9.2392313383329343E-5</v>
      </c>
      <c r="AA37" s="5">
        <f t="shared" si="184"/>
        <v>5.9751956911266877E-5</v>
      </c>
      <c r="AB37" s="5">
        <f t="shared" si="185"/>
        <v>1.9321392786827291E-5</v>
      </c>
      <c r="AC37" s="5">
        <f t="shared" si="186"/>
        <v>1.7771707523649398E-8</v>
      </c>
      <c r="AD37" s="5">
        <f t="shared" si="187"/>
        <v>3.4351275916398734E-3</v>
      </c>
      <c r="AE37" s="5">
        <f t="shared" si="188"/>
        <v>3.6261206857350506E-4</v>
      </c>
      <c r="AF37" s="5">
        <f t="shared" si="189"/>
        <v>1.9138664979309602E-5</v>
      </c>
      <c r="AG37" s="5">
        <f t="shared" si="190"/>
        <v>6.7342582507197415E-7</v>
      </c>
      <c r="AH37" s="5">
        <f t="shared" si="191"/>
        <v>2.4382331501860618E-6</v>
      </c>
      <c r="AI37" s="5">
        <f t="shared" si="192"/>
        <v>1.576854142888333E-6</v>
      </c>
      <c r="AJ37" s="5">
        <f t="shared" si="193"/>
        <v>5.0989155564437232E-7</v>
      </c>
      <c r="AK37" s="5">
        <f t="shared" si="194"/>
        <v>1.0991902228877638E-7</v>
      </c>
      <c r="AL37" s="5">
        <f t="shared" si="195"/>
        <v>4.8529388835366355E-11</v>
      </c>
      <c r="AM37" s="5">
        <f t="shared" si="196"/>
        <v>4.4431314321306879E-4</v>
      </c>
      <c r="AN37" s="5">
        <f t="shared" si="197"/>
        <v>4.6901695397571548E-5</v>
      </c>
      <c r="AO37" s="5">
        <f t="shared" si="198"/>
        <v>2.4754714830838269E-6</v>
      </c>
      <c r="AP37" s="5">
        <f t="shared" si="199"/>
        <v>8.7103589918109614E-8</v>
      </c>
      <c r="AQ37" s="5">
        <f t="shared" si="200"/>
        <v>2.2986637379389129E-9</v>
      </c>
      <c r="AR37" s="5">
        <f t="shared" si="201"/>
        <v>5.1475978266728157E-8</v>
      </c>
      <c r="AS37" s="5">
        <f t="shared" si="202"/>
        <v>3.3290544664658499E-8</v>
      </c>
      <c r="AT37" s="5">
        <f t="shared" si="203"/>
        <v>1.0764830522763992E-8</v>
      </c>
      <c r="AU37" s="5">
        <f t="shared" si="204"/>
        <v>2.3206103985606483E-9</v>
      </c>
      <c r="AV37" s="5">
        <f t="shared" si="205"/>
        <v>3.7519628923928627E-10</v>
      </c>
      <c r="AW37" s="5">
        <f t="shared" si="206"/>
        <v>9.2027578479264423E-14</v>
      </c>
      <c r="AX37" s="5">
        <f t="shared" si="207"/>
        <v>4.7891032663126048E-5</v>
      </c>
      <c r="AY37" s="5">
        <f t="shared" si="208"/>
        <v>5.0553774079195862E-6</v>
      </c>
      <c r="AZ37" s="5">
        <f t="shared" si="209"/>
        <v>2.6682281958999578E-7</v>
      </c>
      <c r="BA37" s="5">
        <f t="shared" si="210"/>
        <v>9.3886056119733225E-9</v>
      </c>
      <c r="BB37" s="5">
        <f t="shared" si="211"/>
        <v>2.47765302099976E-10</v>
      </c>
      <c r="BC37" s="5">
        <f t="shared" si="212"/>
        <v>5.230821057934696E-12</v>
      </c>
      <c r="BD37" s="5">
        <f t="shared" si="213"/>
        <v>9.0563404430597079E-10</v>
      </c>
      <c r="BE37" s="5">
        <f t="shared" si="214"/>
        <v>5.8569164913355858E-10</v>
      </c>
      <c r="BF37" s="5">
        <f t="shared" si="215"/>
        <v>1.8938925166382784E-10</v>
      </c>
      <c r="BG37" s="5">
        <f t="shared" si="216"/>
        <v>4.0827272278677004E-11</v>
      </c>
      <c r="BH37" s="5">
        <f t="shared" si="217"/>
        <v>6.6009533820165099E-12</v>
      </c>
      <c r="BI37" s="5">
        <f t="shared" si="218"/>
        <v>8.5379371424354543E-13</v>
      </c>
      <c r="BJ37" s="8">
        <f t="shared" si="219"/>
        <v>0.44172703517223594</v>
      </c>
      <c r="BK37" s="8">
        <f t="shared" si="220"/>
        <v>0.5040231010486208</v>
      </c>
      <c r="BL37" s="8">
        <f t="shared" si="221"/>
        <v>5.415718160014818E-2</v>
      </c>
      <c r="BM37" s="8">
        <f t="shared" si="222"/>
        <v>4.0803574868764805E-2</v>
      </c>
      <c r="BN37" s="8">
        <f t="shared" si="223"/>
        <v>0.95919107988830754</v>
      </c>
    </row>
    <row r="38" spans="1:66" x14ac:dyDescent="0.25">
      <c r="A38" t="s">
        <v>192</v>
      </c>
      <c r="B38" t="s">
        <v>280</v>
      </c>
      <c r="C38" t="s">
        <v>197</v>
      </c>
      <c r="D38" s="11">
        <v>44204</v>
      </c>
      <c r="E38">
        <f>VLOOKUP(A38,home!$A$2:$E$405,3,FALSE)</f>
        <v>1.56666666666667</v>
      </c>
      <c r="F38">
        <f>VLOOKUP(B38,home!$B$2:$E$405,3,FALSE)</f>
        <v>1.06</v>
      </c>
      <c r="G38">
        <f>VLOOKUP(C38,away!$B$2:$E$405,4,FALSE)</f>
        <v>0.85</v>
      </c>
      <c r="H38">
        <f>VLOOKUP(A38,away!$A$2:$E$405,3,FALSE)</f>
        <v>0.86666666666666703</v>
      </c>
      <c r="I38">
        <f>VLOOKUP(C38,away!$B$2:$E$405,3,FALSE)</f>
        <v>1.06</v>
      </c>
      <c r="J38">
        <f>VLOOKUP(B38,home!$B$2:$E$405,4,FALSE)</f>
        <v>1.1499999999999999</v>
      </c>
      <c r="K38" s="3">
        <f t="shared" si="168"/>
        <v>1.4115666666666697</v>
      </c>
      <c r="L38" s="3">
        <f t="shared" si="169"/>
        <v>1.0564666666666671</v>
      </c>
      <c r="M38" s="5">
        <f t="shared" si="170"/>
        <v>8.4751372909273509E-2</v>
      </c>
      <c r="N38" s="5">
        <f t="shared" si="171"/>
        <v>0.1196322129529671</v>
      </c>
      <c r="O38" s="5">
        <f t="shared" si="172"/>
        <v>8.9537000432883859E-2</v>
      </c>
      <c r="P38" s="5">
        <f t="shared" si="173"/>
        <v>0.12638744524437803</v>
      </c>
      <c r="Q38" s="5">
        <f t="shared" si="174"/>
        <v>8.443442203198849E-2</v>
      </c>
      <c r="R38" s="5">
        <f t="shared" si="175"/>
        <v>4.7296428195330358E-2</v>
      </c>
      <c r="S38" s="5">
        <f t="shared" si="176"/>
        <v>4.7119550300679561E-2</v>
      </c>
      <c r="T38" s="5">
        <f t="shared" si="177"/>
        <v>8.9202152396061482E-2</v>
      </c>
      <c r="U38" s="5">
        <f t="shared" si="178"/>
        <v>6.6762061492921965E-2</v>
      </c>
      <c r="V38" s="5">
        <f t="shared" si="179"/>
        <v>7.8075688126046797E-3</v>
      </c>
      <c r="W38" s="5">
        <f t="shared" si="180"/>
        <v>3.9728271886540281E-2</v>
      </c>
      <c r="X38" s="5">
        <f t="shared" si="181"/>
        <v>4.1971594972400272E-2</v>
      </c>
      <c r="Y38" s="5">
        <f t="shared" si="182"/>
        <v>2.2170795517587577E-2</v>
      </c>
      <c r="Z38" s="5">
        <f t="shared" si="183"/>
        <v>1.6655699946920018E-2</v>
      </c>
      <c r="AA38" s="5">
        <f t="shared" si="184"/>
        <v>2.3510630855074113E-2</v>
      </c>
      <c r="AB38" s="5">
        <f t="shared" si="185"/>
        <v>1.6593411413663765E-2</v>
      </c>
      <c r="AC38" s="5">
        <f t="shared" si="186"/>
        <v>7.2770109934615411E-4</v>
      </c>
      <c r="AD38" s="5">
        <f t="shared" si="187"/>
        <v>1.4019776079827706E-2</v>
      </c>
      <c r="AE38" s="5">
        <f t="shared" si="188"/>
        <v>1.4811426102468651E-2</v>
      </c>
      <c r="AF38" s="5">
        <f t="shared" si="189"/>
        <v>7.8238889815273587E-3</v>
      </c>
      <c r="AG38" s="5">
        <f t="shared" si="190"/>
        <v>2.7552259708947587E-3</v>
      </c>
      <c r="AH38" s="5">
        <f t="shared" si="191"/>
        <v>4.3990479509806923E-3</v>
      </c>
      <c r="AI38" s="5">
        <f t="shared" si="192"/>
        <v>6.2095494526726589E-3</v>
      </c>
      <c r="AJ38" s="5">
        <f t="shared" si="193"/>
        <v>4.3825965112054954E-3</v>
      </c>
      <c r="AK38" s="5">
        <f t="shared" si="194"/>
        <v>2.062109049555773E-3</v>
      </c>
      <c r="AL38" s="5">
        <f t="shared" si="195"/>
        <v>4.3408043877397546E-5</v>
      </c>
      <c r="AM38" s="5">
        <f t="shared" si="196"/>
        <v>3.9579697176830957E-3</v>
      </c>
      <c r="AN38" s="5">
        <f t="shared" si="197"/>
        <v>4.1814630744082693E-3</v>
      </c>
      <c r="AO38" s="5">
        <f t="shared" si="198"/>
        <v>2.2087881780049287E-3</v>
      </c>
      <c r="AP38" s="5">
        <f t="shared" si="199"/>
        <v>7.7783702792986954E-4</v>
      </c>
      <c r="AQ38" s="5">
        <f t="shared" si="200"/>
        <v>2.0543972302674408E-4</v>
      </c>
      <c r="AR38" s="5">
        <f t="shared" si="201"/>
        <v>9.2948950505588115E-4</v>
      </c>
      <c r="AS38" s="5">
        <f t="shared" si="202"/>
        <v>1.3120364023533827E-3</v>
      </c>
      <c r="AT38" s="5">
        <f t="shared" si="203"/>
        <v>9.2601342550764729E-4</v>
      </c>
      <c r="AU38" s="5">
        <f t="shared" si="204"/>
        <v>4.3570989477747146E-4</v>
      </c>
      <c r="AV38" s="5">
        <f t="shared" si="205"/>
        <v>1.5375839095118016E-4</v>
      </c>
      <c r="AW38" s="5">
        <f t="shared" si="206"/>
        <v>1.7981458196793144E-6</v>
      </c>
      <c r="AX38" s="5">
        <f t="shared" si="207"/>
        <v>9.3115635352625844E-4</v>
      </c>
      <c r="AY38" s="5">
        <f t="shared" si="208"/>
        <v>9.837356489553748E-4</v>
      </c>
      <c r="AZ38" s="5">
        <f t="shared" si="209"/>
        <v>5.1964196096652765E-4</v>
      </c>
      <c r="BA38" s="5">
        <f t="shared" si="210"/>
        <v>1.82994803454146E-4</v>
      </c>
      <c r="BB38" s="5">
        <f t="shared" si="211"/>
        <v>4.8331977505630864E-5</v>
      </c>
      <c r="BC38" s="5">
        <f t="shared" si="212"/>
        <v>1.0212224633756439E-5</v>
      </c>
      <c r="BD38" s="5">
        <f t="shared" si="213"/>
        <v>1.636624465180061E-4</v>
      </c>
      <c r="BE38" s="5">
        <f t="shared" si="214"/>
        <v>2.3102045408993397E-4</v>
      </c>
      <c r="BF38" s="5">
        <f t="shared" si="215"/>
        <v>1.630503861557743E-4</v>
      </c>
      <c r="BG38" s="5">
        <f t="shared" si="216"/>
        <v>7.671883002820656E-5</v>
      </c>
      <c r="BH38" s="5">
        <f t="shared" si="217"/>
        <v>2.7073435793370581E-5</v>
      </c>
      <c r="BI38" s="5">
        <f t="shared" si="218"/>
        <v>7.6431919036124327E-6</v>
      </c>
      <c r="BJ38" s="8">
        <f t="shared" si="219"/>
        <v>0.45055733758235827</v>
      </c>
      <c r="BK38" s="8">
        <f t="shared" si="220"/>
        <v>0.26782078205911475</v>
      </c>
      <c r="BL38" s="8">
        <f t="shared" si="221"/>
        <v>0.2651790117174232</v>
      </c>
      <c r="BM38" s="8">
        <f t="shared" si="222"/>
        <v>0.44719201203585907</v>
      </c>
      <c r="BN38" s="8">
        <f t="shared" si="223"/>
        <v>0.55203888176682125</v>
      </c>
    </row>
    <row r="39" spans="1:66" x14ac:dyDescent="0.25">
      <c r="A39" t="s">
        <v>143</v>
      </c>
      <c r="B39" t="s">
        <v>152</v>
      </c>
      <c r="C39" t="s">
        <v>145</v>
      </c>
      <c r="D39" s="11">
        <v>44235</v>
      </c>
      <c r="E39">
        <f>VLOOKUP(A39,home!$A$2:$E$405,3,FALSE)</f>
        <v>1.01428571428571</v>
      </c>
      <c r="F39">
        <f>VLOOKUP(B39,home!$B$2:$E$405,3,FALSE)</f>
        <v>1.97</v>
      </c>
      <c r="G39">
        <f>VLOOKUP(C39,away!$B$2:$E$405,4,FALSE)</f>
        <v>1.64</v>
      </c>
      <c r="H39">
        <f>VLOOKUP(A39,away!$A$2:$E$405,3,FALSE)</f>
        <v>1.1000000000000001</v>
      </c>
      <c r="I39">
        <f>VLOOKUP(C39,away!$B$2:$E$405,3,FALSE)</f>
        <v>0</v>
      </c>
      <c r="J39">
        <f>VLOOKUP(B39,home!$B$2:$E$405,4,FALSE)</f>
        <v>0.45</v>
      </c>
      <c r="K39" s="3">
        <f t="shared" si="168"/>
        <v>3.2769542857142717</v>
      </c>
      <c r="L39" s="3">
        <f t="shared" si="169"/>
        <v>0</v>
      </c>
      <c r="M39" s="5">
        <f t="shared" si="170"/>
        <v>3.7743036430722222E-2</v>
      </c>
      <c r="N39" s="5">
        <f t="shared" si="171"/>
        <v>0.12368220498752509</v>
      </c>
      <c r="O39" s="5">
        <f t="shared" si="172"/>
        <v>0</v>
      </c>
      <c r="P39" s="5">
        <f t="shared" si="173"/>
        <v>0</v>
      </c>
      <c r="Q39" s="5">
        <f t="shared" si="174"/>
        <v>0.20265046585023072</v>
      </c>
      <c r="R39" s="5">
        <f t="shared" si="175"/>
        <v>0</v>
      </c>
      <c r="S39" s="5">
        <f t="shared" si="176"/>
        <v>0</v>
      </c>
      <c r="T39" s="5">
        <f t="shared" si="177"/>
        <v>0</v>
      </c>
      <c r="U39" s="5">
        <f t="shared" si="178"/>
        <v>0</v>
      </c>
      <c r="V39" s="5">
        <f t="shared" si="179"/>
        <v>0</v>
      </c>
      <c r="W39" s="5">
        <f t="shared" si="180"/>
        <v>0.22135877085663574</v>
      </c>
      <c r="X39" s="5">
        <f t="shared" si="181"/>
        <v>0</v>
      </c>
      <c r="Y39" s="5">
        <f t="shared" si="182"/>
        <v>0</v>
      </c>
      <c r="Z39" s="5">
        <f t="shared" si="183"/>
        <v>0</v>
      </c>
      <c r="AA39" s="5">
        <f t="shared" si="184"/>
        <v>0</v>
      </c>
      <c r="AB39" s="5">
        <f t="shared" si="185"/>
        <v>0</v>
      </c>
      <c r="AC39" s="5">
        <f t="shared" si="186"/>
        <v>0</v>
      </c>
      <c r="AD39" s="5">
        <f t="shared" si="187"/>
        <v>0.181345643209774</v>
      </c>
      <c r="AE39" s="5">
        <f t="shared" si="188"/>
        <v>0</v>
      </c>
      <c r="AF39" s="5">
        <f t="shared" si="189"/>
        <v>0</v>
      </c>
      <c r="AG39" s="5">
        <f t="shared" si="190"/>
        <v>0</v>
      </c>
      <c r="AH39" s="5">
        <f t="shared" si="191"/>
        <v>0</v>
      </c>
      <c r="AI39" s="5">
        <f t="shared" si="192"/>
        <v>0</v>
      </c>
      <c r="AJ39" s="5">
        <f t="shared" si="193"/>
        <v>0</v>
      </c>
      <c r="AK39" s="5">
        <f t="shared" si="194"/>
        <v>0</v>
      </c>
      <c r="AL39" s="5">
        <f t="shared" si="195"/>
        <v>0</v>
      </c>
      <c r="AM39" s="5">
        <f t="shared" si="196"/>
        <v>0.11885227654237594</v>
      </c>
      <c r="AN39" s="5">
        <f t="shared" si="197"/>
        <v>0</v>
      </c>
      <c r="AO39" s="5">
        <f t="shared" si="198"/>
        <v>0</v>
      </c>
      <c r="AP39" s="5">
        <f t="shared" si="199"/>
        <v>0</v>
      </c>
      <c r="AQ39" s="5">
        <f t="shared" si="200"/>
        <v>0</v>
      </c>
      <c r="AR39" s="5">
        <f t="shared" si="201"/>
        <v>0</v>
      </c>
      <c r="AS39" s="5">
        <f t="shared" si="202"/>
        <v>0</v>
      </c>
      <c r="AT39" s="5">
        <f t="shared" si="203"/>
        <v>0</v>
      </c>
      <c r="AU39" s="5">
        <f t="shared" si="204"/>
        <v>0</v>
      </c>
      <c r="AV39" s="5">
        <f t="shared" si="205"/>
        <v>0</v>
      </c>
      <c r="AW39" s="5">
        <f t="shared" si="206"/>
        <v>0</v>
      </c>
      <c r="AX39" s="5">
        <f t="shared" si="207"/>
        <v>6.4912246163739515E-2</v>
      </c>
      <c r="AY39" s="5">
        <f t="shared" si="208"/>
        <v>0</v>
      </c>
      <c r="AZ39" s="5">
        <f t="shared" si="209"/>
        <v>0</v>
      </c>
      <c r="BA39" s="5">
        <f t="shared" si="210"/>
        <v>0</v>
      </c>
      <c r="BB39" s="5">
        <f t="shared" si="211"/>
        <v>0</v>
      </c>
      <c r="BC39" s="5">
        <f t="shared" si="212"/>
        <v>0</v>
      </c>
      <c r="BD39" s="5">
        <f t="shared" si="213"/>
        <v>0</v>
      </c>
      <c r="BE39" s="5">
        <f t="shared" si="214"/>
        <v>0</v>
      </c>
      <c r="BF39" s="5">
        <f t="shared" si="215"/>
        <v>0</v>
      </c>
      <c r="BG39" s="5">
        <f t="shared" si="216"/>
        <v>0</v>
      </c>
      <c r="BH39" s="5">
        <f t="shared" si="217"/>
        <v>0</v>
      </c>
      <c r="BI39" s="5">
        <f t="shared" si="218"/>
        <v>0</v>
      </c>
      <c r="BJ39" s="8">
        <f t="shared" si="219"/>
        <v>0.91280160761028095</v>
      </c>
      <c r="BK39" s="8">
        <f t="shared" si="220"/>
        <v>3.7743036430722222E-2</v>
      </c>
      <c r="BL39" s="8">
        <f t="shared" si="221"/>
        <v>0</v>
      </c>
      <c r="BM39" s="8">
        <f t="shared" si="222"/>
        <v>0.58646893677252521</v>
      </c>
      <c r="BN39" s="8">
        <f t="shared" si="223"/>
        <v>0.36407570726847804</v>
      </c>
    </row>
    <row r="40" spans="1:66" x14ac:dyDescent="0.25">
      <c r="A40" t="s">
        <v>32</v>
      </c>
      <c r="B40" t="s">
        <v>198</v>
      </c>
      <c r="C40" t="s">
        <v>206</v>
      </c>
      <c r="D40" s="11">
        <v>44235</v>
      </c>
      <c r="E40">
        <f>VLOOKUP(A40,home!$A$2:$E$405,3,FALSE)</f>
        <v>1.4583333333333299</v>
      </c>
      <c r="F40">
        <f>VLOOKUP(B40,home!$B$2:$E$405,3,FALSE)</f>
        <v>0.69</v>
      </c>
      <c r="G40">
        <f>VLOOKUP(C40,away!$B$2:$E$405,4,FALSE)</f>
        <v>1.03</v>
      </c>
      <c r="H40">
        <f>VLOOKUP(A40,away!$A$2:$E$405,3,FALSE)</f>
        <v>1.375</v>
      </c>
      <c r="I40">
        <f>VLOOKUP(C40,away!$B$2:$E$405,3,FALSE)</f>
        <v>0</v>
      </c>
      <c r="J40">
        <f>VLOOKUP(B40,home!$B$2:$E$405,4,FALSE)</f>
        <v>0.24</v>
      </c>
      <c r="K40" s="3">
        <f t="shared" si="168"/>
        <v>1.0364374999999977</v>
      </c>
      <c r="L40" s="3">
        <f t="shared" si="169"/>
        <v>0</v>
      </c>
      <c r="M40" s="5">
        <f t="shared" si="170"/>
        <v>0.35471610984757851</v>
      </c>
      <c r="N40" s="5">
        <f t="shared" si="171"/>
        <v>0.36764107810014879</v>
      </c>
      <c r="O40" s="5">
        <f t="shared" si="172"/>
        <v>0</v>
      </c>
      <c r="P40" s="5">
        <f t="shared" si="173"/>
        <v>0</v>
      </c>
      <c r="Q40" s="5">
        <f t="shared" si="174"/>
        <v>0.19051849994171108</v>
      </c>
      <c r="R40" s="5">
        <f t="shared" si="175"/>
        <v>0</v>
      </c>
      <c r="S40" s="5">
        <f t="shared" si="176"/>
        <v>0</v>
      </c>
      <c r="T40" s="5">
        <f t="shared" si="177"/>
        <v>0</v>
      </c>
      <c r="U40" s="5">
        <f t="shared" si="178"/>
        <v>0</v>
      </c>
      <c r="V40" s="5">
        <f t="shared" si="179"/>
        <v>0</v>
      </c>
      <c r="W40" s="5">
        <f t="shared" si="180"/>
        <v>6.5820172594445572E-2</v>
      </c>
      <c r="X40" s="5">
        <f t="shared" si="181"/>
        <v>0</v>
      </c>
      <c r="Y40" s="5">
        <f t="shared" si="182"/>
        <v>0</v>
      </c>
      <c r="Z40" s="5">
        <f t="shared" si="183"/>
        <v>0</v>
      </c>
      <c r="AA40" s="5">
        <f t="shared" si="184"/>
        <v>0</v>
      </c>
      <c r="AB40" s="5">
        <f t="shared" si="185"/>
        <v>0</v>
      </c>
      <c r="AC40" s="5">
        <f t="shared" si="186"/>
        <v>0</v>
      </c>
      <c r="AD40" s="5">
        <f t="shared" si="187"/>
        <v>1.7054623783338885E-2</v>
      </c>
      <c r="AE40" s="5">
        <f t="shared" si="188"/>
        <v>0</v>
      </c>
      <c r="AF40" s="5">
        <f t="shared" si="189"/>
        <v>0</v>
      </c>
      <c r="AG40" s="5">
        <f t="shared" si="190"/>
        <v>0</v>
      </c>
      <c r="AH40" s="5">
        <f t="shared" si="191"/>
        <v>0</v>
      </c>
      <c r="AI40" s="5">
        <f t="shared" si="192"/>
        <v>0</v>
      </c>
      <c r="AJ40" s="5">
        <f t="shared" si="193"/>
        <v>0</v>
      </c>
      <c r="AK40" s="5">
        <f t="shared" si="194"/>
        <v>0</v>
      </c>
      <c r="AL40" s="5">
        <f t="shared" si="195"/>
        <v>0</v>
      </c>
      <c r="AM40" s="5">
        <f t="shared" si="196"/>
        <v>3.5352103274888516E-3</v>
      </c>
      <c r="AN40" s="5">
        <f t="shared" si="197"/>
        <v>0</v>
      </c>
      <c r="AO40" s="5">
        <f t="shared" si="198"/>
        <v>0</v>
      </c>
      <c r="AP40" s="5">
        <f t="shared" si="199"/>
        <v>0</v>
      </c>
      <c r="AQ40" s="5">
        <f t="shared" si="200"/>
        <v>0</v>
      </c>
      <c r="AR40" s="5">
        <f t="shared" si="201"/>
        <v>0</v>
      </c>
      <c r="AS40" s="5">
        <f t="shared" si="202"/>
        <v>0</v>
      </c>
      <c r="AT40" s="5">
        <f t="shared" si="203"/>
        <v>0</v>
      </c>
      <c r="AU40" s="5">
        <f t="shared" si="204"/>
        <v>0</v>
      </c>
      <c r="AV40" s="5">
        <f t="shared" si="205"/>
        <v>0</v>
      </c>
      <c r="AW40" s="5">
        <f t="shared" si="206"/>
        <v>0</v>
      </c>
      <c r="AX40" s="5">
        <f t="shared" si="207"/>
        <v>6.1067075896611945E-4</v>
      </c>
      <c r="AY40" s="5">
        <f t="shared" si="208"/>
        <v>0</v>
      </c>
      <c r="AZ40" s="5">
        <f t="shared" si="209"/>
        <v>0</v>
      </c>
      <c r="BA40" s="5">
        <f t="shared" si="210"/>
        <v>0</v>
      </c>
      <c r="BB40" s="5">
        <f t="shared" si="211"/>
        <v>0</v>
      </c>
      <c r="BC40" s="5">
        <f t="shared" si="212"/>
        <v>0</v>
      </c>
      <c r="BD40" s="5">
        <f t="shared" si="213"/>
        <v>0</v>
      </c>
      <c r="BE40" s="5">
        <f t="shared" si="214"/>
        <v>0</v>
      </c>
      <c r="BF40" s="5">
        <f t="shared" si="215"/>
        <v>0</v>
      </c>
      <c r="BG40" s="5">
        <f t="shared" si="216"/>
        <v>0</v>
      </c>
      <c r="BH40" s="5">
        <f t="shared" si="217"/>
        <v>0</v>
      </c>
      <c r="BI40" s="5">
        <f t="shared" si="218"/>
        <v>0</v>
      </c>
      <c r="BJ40" s="8">
        <f t="shared" si="219"/>
        <v>0.64518025550609936</v>
      </c>
      <c r="BK40" s="8">
        <f t="shared" si="220"/>
        <v>0.35471610984757851</v>
      </c>
      <c r="BL40" s="8">
        <f t="shared" si="221"/>
        <v>0</v>
      </c>
      <c r="BM40" s="8">
        <f t="shared" si="222"/>
        <v>8.7020677464239429E-2</v>
      </c>
      <c r="BN40" s="8">
        <f t="shared" si="223"/>
        <v>0.9128756878894384</v>
      </c>
    </row>
    <row r="41" spans="1:66" x14ac:dyDescent="0.25">
      <c r="A41" t="s">
        <v>10</v>
      </c>
      <c r="B41" t="s">
        <v>39</v>
      </c>
      <c r="C41" t="s">
        <v>37</v>
      </c>
      <c r="D41" t="s">
        <v>460</v>
      </c>
      <c r="E41">
        <f>VLOOKUP(A41,home!$A$2:$E$405,3,FALSE)</f>
        <v>1.57377049180328</v>
      </c>
      <c r="F41">
        <f>VLOOKUP(B41,home!$B$2:$E$405,3,FALSE)</f>
        <v>1.43</v>
      </c>
      <c r="G41">
        <f>VLOOKUP(C41,away!$B$2:$E$405,4,FALSE)</f>
        <v>1.43</v>
      </c>
      <c r="H41">
        <f>VLOOKUP(A41,away!$A$2:$E$405,3,FALSE)</f>
        <v>1.5409836065573801</v>
      </c>
      <c r="I41">
        <f>VLOOKUP(C41,away!$B$2:$E$405,3,FALSE)</f>
        <v>1.1100000000000001</v>
      </c>
      <c r="J41">
        <f>VLOOKUP(B41,home!$B$2:$E$405,4,FALSE)</f>
        <v>0.81</v>
      </c>
      <c r="K41" s="3">
        <f t="shared" si="168"/>
        <v>3.2182032786885273</v>
      </c>
      <c r="L41" s="3">
        <f t="shared" si="169"/>
        <v>1.3854983606557405</v>
      </c>
      <c r="M41" s="5">
        <f t="shared" si="170"/>
        <v>1.0014696254864916E-2</v>
      </c>
      <c r="N41" s="5">
        <f t="shared" si="171"/>
        <v>3.2229328322475999E-2</v>
      </c>
      <c r="O41" s="5">
        <f t="shared" si="172"/>
        <v>1.3875345243580525E-2</v>
      </c>
      <c r="P41" s="5">
        <f t="shared" si="173"/>
        <v>4.4653681555826115E-2</v>
      </c>
      <c r="Q41" s="5">
        <f t="shared" si="174"/>
        <v>5.1860265038660633E-2</v>
      </c>
      <c r="R41" s="5">
        <f t="shared" si="175"/>
        <v>9.612134044256624E-3</v>
      </c>
      <c r="S41" s="5">
        <f t="shared" si="176"/>
        <v>4.9775630377219597E-2</v>
      </c>
      <c r="T41" s="5">
        <f t="shared" si="177"/>
        <v>7.1852312194236517E-2</v>
      </c>
      <c r="U41" s="5">
        <f t="shared" si="178"/>
        <v>3.0933801296420288E-2</v>
      </c>
      <c r="V41" s="5">
        <f t="shared" si="179"/>
        <v>2.4660038402453323E-2</v>
      </c>
      <c r="W41" s="5">
        <f t="shared" si="180"/>
        <v>5.5632291660357887E-2</v>
      </c>
      <c r="X41" s="5">
        <f t="shared" si="181"/>
        <v>7.7078448894947874E-2</v>
      </c>
      <c r="Y41" s="5">
        <f t="shared" si="182"/>
        <v>5.3396032292918789E-2</v>
      </c>
      <c r="Z41" s="5">
        <f t="shared" si="183"/>
        <v>4.4391986535735955E-3</v>
      </c>
      <c r="AA41" s="5">
        <f t="shared" si="184"/>
        <v>1.4286243661680244E-2</v>
      </c>
      <c r="AB41" s="5">
        <f t="shared" si="185"/>
        <v>2.2988018096081277E-2</v>
      </c>
      <c r="AC41" s="5">
        <f t="shared" si="186"/>
        <v>6.8721598860441834E-3</v>
      </c>
      <c r="AD41" s="5">
        <f t="shared" si="187"/>
        <v>4.4759005855580042E-2</v>
      </c>
      <c r="AE41" s="5">
        <f t="shared" si="188"/>
        <v>6.2013529237486834E-2</v>
      </c>
      <c r="AF41" s="5">
        <f t="shared" si="189"/>
        <v>4.2959821548507436E-2</v>
      </c>
      <c r="AG41" s="5">
        <f t="shared" si="190"/>
        <v>1.9840254109840069E-2</v>
      </c>
      <c r="AH41" s="5">
        <f t="shared" si="191"/>
        <v>1.5376256142878469E-3</v>
      </c>
      <c r="AI41" s="5">
        <f t="shared" si="192"/>
        <v>4.9483917932966106E-3</v>
      </c>
      <c r="AJ41" s="5">
        <f t="shared" si="193"/>
        <v>7.9624653467112779E-3</v>
      </c>
      <c r="AK41" s="5">
        <f t="shared" si="194"/>
        <v>8.5416106950766714E-3</v>
      </c>
      <c r="AL41" s="5">
        <f t="shared" si="195"/>
        <v>1.225667684141972E-3</v>
      </c>
      <c r="AM41" s="5">
        <f t="shared" si="196"/>
        <v>2.8808715879053339E-2</v>
      </c>
      <c r="AN41" s="5">
        <f t="shared" si="197"/>
        <v>3.9914428623025397E-2</v>
      </c>
      <c r="AO41" s="5">
        <f t="shared" si="198"/>
        <v>2.7650687711856133E-2</v>
      </c>
      <c r="AP41" s="5">
        <f t="shared" si="199"/>
        <v>1.2769994165260168E-2</v>
      </c>
      <c r="AQ41" s="5">
        <f t="shared" si="200"/>
        <v>4.4232014953878339E-3</v>
      </c>
      <c r="AR41" s="5">
        <f t="shared" si="201"/>
        <v>4.260755535796173E-4</v>
      </c>
      <c r="AS41" s="5">
        <f t="shared" si="202"/>
        <v>1.371197743498954E-3</v>
      </c>
      <c r="AT41" s="5">
        <f t="shared" si="203"/>
        <v>2.206396536929322E-3</v>
      </c>
      <c r="AU41" s="5">
        <f t="shared" si="204"/>
        <v>2.3668775230776522E-3</v>
      </c>
      <c r="AV41" s="5">
        <f t="shared" si="205"/>
        <v>1.9042732512556703E-3</v>
      </c>
      <c r="AW41" s="5">
        <f t="shared" si="206"/>
        <v>1.5180627513167508E-4</v>
      </c>
      <c r="AX41" s="5">
        <f t="shared" si="207"/>
        <v>1.5452050649462609E-2</v>
      </c>
      <c r="AY41" s="5">
        <f t="shared" si="208"/>
        <v>2.1408790843599913E-2</v>
      </c>
      <c r="AZ41" s="5">
        <f t="shared" si="209"/>
        <v>1.4830922308714658E-2</v>
      </c>
      <c r="BA41" s="5">
        <f t="shared" si="210"/>
        <v>6.8494061819122697E-3</v>
      </c>
      <c r="BB41" s="5">
        <f t="shared" si="211"/>
        <v>2.3724602591261865E-3</v>
      </c>
      <c r="BC41" s="5">
        <f t="shared" si="212"/>
        <v>6.5740795994804449E-4</v>
      </c>
      <c r="BD41" s="5">
        <f t="shared" si="213"/>
        <v>9.838783016667449E-5</v>
      </c>
      <c r="BE41" s="5">
        <f t="shared" si="214"/>
        <v>3.1663203762544189E-4</v>
      </c>
      <c r="BF41" s="5">
        <f t="shared" si="215"/>
        <v>5.0949313081201321E-4</v>
      </c>
      <c r="BG41" s="5">
        <f t="shared" si="216"/>
        <v>5.4655082134950114E-4</v>
      </c>
      <c r="BH41" s="5">
        <f t="shared" si="217"/>
        <v>4.3972791130921803E-4</v>
      </c>
      <c r="BI41" s="5">
        <f t="shared" si="218"/>
        <v>2.8302676118123672E-4</v>
      </c>
      <c r="BJ41" s="8">
        <f t="shared" si="219"/>
        <v>0.68675935523235865</v>
      </c>
      <c r="BK41" s="8">
        <f t="shared" si="220"/>
        <v>0.15861066500415003</v>
      </c>
      <c r="BL41" s="8">
        <f t="shared" si="221"/>
        <v>0.12515427489217665</v>
      </c>
      <c r="BM41" s="8">
        <f t="shared" si="222"/>
        <v>0.79146105875412576</v>
      </c>
      <c r="BN41" s="8">
        <f t="shared" si="223"/>
        <v>0.16224545045966479</v>
      </c>
    </row>
    <row r="42" spans="1:66" x14ac:dyDescent="0.25">
      <c r="A42" t="s">
        <v>16</v>
      </c>
      <c r="B42" t="s">
        <v>234</v>
      </c>
      <c r="C42" t="s">
        <v>232</v>
      </c>
      <c r="D42" t="s">
        <v>460</v>
      </c>
      <c r="E42">
        <f>VLOOKUP(A42,home!$A$2:$E$405,3,FALSE)</f>
        <v>1.4629629629629599</v>
      </c>
      <c r="F42">
        <f>VLOOKUP(B42,home!$B$2:$E$405,3,FALSE)</f>
        <v>1.1399999999999999</v>
      </c>
      <c r="G42">
        <f>VLOOKUP(C42,away!$B$2:$E$405,4,FALSE)</f>
        <v>1.59</v>
      </c>
      <c r="H42">
        <f>VLOOKUP(A42,away!$A$2:$E$405,3,FALSE)</f>
        <v>1.25925925925926</v>
      </c>
      <c r="I42">
        <f>VLOOKUP(C42,away!$B$2:$E$405,3,FALSE)</f>
        <v>0.68</v>
      </c>
      <c r="J42">
        <f>VLOOKUP(B42,home!$B$2:$E$405,4,FALSE)</f>
        <v>0.53</v>
      </c>
      <c r="K42" s="3">
        <f t="shared" si="168"/>
        <v>2.6517666666666613</v>
      </c>
      <c r="L42" s="3">
        <f t="shared" si="169"/>
        <v>0.45383703703703737</v>
      </c>
      <c r="M42" s="5">
        <f t="shared" si="170"/>
        <v>4.4797465998083444E-2</v>
      </c>
      <c r="N42" s="5">
        <f t="shared" si="171"/>
        <v>0.11879242708485084</v>
      </c>
      <c r="O42" s="5">
        <f t="shared" si="172"/>
        <v>2.033074923533762E-2</v>
      </c>
      <c r="P42" s="5">
        <f t="shared" si="173"/>
        <v>5.3912403130627014E-2</v>
      </c>
      <c r="Q42" s="5">
        <f t="shared" si="174"/>
        <v>0.15750489919801869</v>
      </c>
      <c r="R42" s="5">
        <f t="shared" si="175"/>
        <v>4.6134234968543191E-3</v>
      </c>
      <c r="S42" s="5">
        <f t="shared" si="176"/>
        <v>1.6220488963837772E-2</v>
      </c>
      <c r="T42" s="5">
        <f t="shared" si="177"/>
        <v>7.1481556770846055E-2</v>
      </c>
      <c r="U42" s="5">
        <f t="shared" si="178"/>
        <v>1.223372264817503E-2</v>
      </c>
      <c r="V42" s="5">
        <f t="shared" si="179"/>
        <v>2.168985629756928E-3</v>
      </c>
      <c r="W42" s="5">
        <f t="shared" si="180"/>
        <v>0.13922208050999949</v>
      </c>
      <c r="X42" s="5">
        <f t="shared" si="181"/>
        <v>6.318413650879004E-2</v>
      </c>
      <c r="Y42" s="5">
        <f t="shared" si="182"/>
        <v>1.4337650650446485E-2</v>
      </c>
      <c r="Z42" s="5">
        <f t="shared" si="183"/>
        <v>6.9791415013647064E-4</v>
      </c>
      <c r="AA42" s="5">
        <f t="shared" si="184"/>
        <v>1.8507054795268846E-3</v>
      </c>
      <c r="AB42" s="5">
        <f t="shared" si="185"/>
        <v>2.4538195502133665E-3</v>
      </c>
      <c r="AC42" s="5">
        <f t="shared" si="186"/>
        <v>1.6314431108251077E-4</v>
      </c>
      <c r="AD42" s="5">
        <f t="shared" si="187"/>
        <v>9.2296118090099716E-2</v>
      </c>
      <c r="AE42" s="5">
        <f t="shared" si="188"/>
        <v>4.1887396764031359E-2</v>
      </c>
      <c r="AF42" s="5">
        <f t="shared" si="189"/>
        <v>9.505026018291389E-3</v>
      </c>
      <c r="AG42" s="5">
        <f t="shared" si="190"/>
        <v>1.4379109483671044E-3</v>
      </c>
      <c r="AH42" s="5">
        <f t="shared" si="191"/>
        <v>7.9184822501039478E-5</v>
      </c>
      <c r="AI42" s="5">
        <f t="shared" si="192"/>
        <v>2.0997967281417268E-4</v>
      </c>
      <c r="AJ42" s="5">
        <f t="shared" si="193"/>
        <v>2.784085485230975E-4</v>
      </c>
      <c r="AK42" s="5">
        <f t="shared" si="194"/>
        <v>2.4609150289619917E-4</v>
      </c>
      <c r="AL42" s="5">
        <f t="shared" si="195"/>
        <v>7.8535708853934212E-6</v>
      </c>
      <c r="AM42" s="5">
        <f t="shared" si="196"/>
        <v>4.8949553882811261E-2</v>
      </c>
      <c r="AN42" s="5">
        <f t="shared" si="197"/>
        <v>2.2215120498459872E-2</v>
      </c>
      <c r="AO42" s="5">
        <f t="shared" si="198"/>
        <v>5.0410222322208901E-3</v>
      </c>
      <c r="AP42" s="5">
        <f t="shared" si="199"/>
        <v>7.6260086450298699E-4</v>
      </c>
      <c r="AQ42" s="5">
        <f t="shared" si="200"/>
        <v>8.6524129196979707E-5</v>
      </c>
      <c r="AR42" s="5">
        <f t="shared" si="201"/>
        <v>7.1874010444351005E-6</v>
      </c>
      <c r="AS42" s="5">
        <f t="shared" si="202"/>
        <v>1.9059310509598145E-5</v>
      </c>
      <c r="AT42" s="5">
        <f t="shared" si="203"/>
        <v>2.5270422149500978E-5</v>
      </c>
      <c r="AU42" s="5">
        <f t="shared" si="204"/>
        <v>2.2337087702880521E-5</v>
      </c>
      <c r="AV42" s="5">
        <f t="shared" si="205"/>
        <v>1.4808186150227085E-5</v>
      </c>
      <c r="AW42" s="5">
        <f t="shared" si="206"/>
        <v>2.6254267720708382E-7</v>
      </c>
      <c r="AX42" s="5">
        <f t="shared" si="207"/>
        <v>2.1633799222440419E-2</v>
      </c>
      <c r="AY42" s="5">
        <f t="shared" si="208"/>
        <v>9.8182193389665228E-3</v>
      </c>
      <c r="AZ42" s="5">
        <f t="shared" si="209"/>
        <v>2.2279357868881531E-3</v>
      </c>
      <c r="BA42" s="5">
        <f t="shared" si="210"/>
        <v>3.3703992541003319E-4</v>
      </c>
      <c r="BB42" s="5">
        <f t="shared" si="211"/>
        <v>3.8240300277818391E-5</v>
      </c>
      <c r="BC42" s="5">
        <f t="shared" si="212"/>
        <v>3.4709729146983411E-6</v>
      </c>
      <c r="BD42" s="5">
        <f t="shared" si="213"/>
        <v>5.4365146566722172E-7</v>
      </c>
      <c r="BE42" s="5">
        <f t="shared" si="214"/>
        <v>1.4416368349408134E-6</v>
      </c>
      <c r="BF42" s="5">
        <f t="shared" si="215"/>
        <v>1.9114422521674389E-6</v>
      </c>
      <c r="BG42" s="5">
        <f t="shared" si="216"/>
        <v>1.6895662831852881E-6</v>
      </c>
      <c r="BH42" s="5">
        <f t="shared" si="217"/>
        <v>1.1200838877186579E-6</v>
      </c>
      <c r="BI42" s="5">
        <f t="shared" si="218"/>
        <v>5.9404022346454818E-7</v>
      </c>
      <c r="BJ42" s="8">
        <f t="shared" si="219"/>
        <v>0.82076272969783071</v>
      </c>
      <c r="BK42" s="8">
        <f t="shared" si="220"/>
        <v>0.12708856094323959</v>
      </c>
      <c r="BL42" s="8">
        <f t="shared" si="221"/>
        <v>4.2392047785345513E-2</v>
      </c>
      <c r="BM42" s="8">
        <f t="shared" si="222"/>
        <v>0.58117192763649084</v>
      </c>
      <c r="BN42" s="8">
        <f t="shared" si="223"/>
        <v>0.39995136814377197</v>
      </c>
    </row>
    <row r="43" spans="1:66" x14ac:dyDescent="0.25">
      <c r="A43" t="s">
        <v>16</v>
      </c>
      <c r="B43" t="s">
        <v>18</v>
      </c>
      <c r="C43" t="s">
        <v>56</v>
      </c>
      <c r="D43" t="s">
        <v>460</v>
      </c>
      <c r="E43">
        <f>VLOOKUP(A43,home!$A$2:$E$405,3,FALSE)</f>
        <v>1.4629629629629599</v>
      </c>
      <c r="F43">
        <f>VLOOKUP(B43,home!$B$2:$E$405,3,FALSE)</f>
        <v>1.1399999999999999</v>
      </c>
      <c r="G43">
        <f>VLOOKUP(C43,away!$B$2:$E$405,4,FALSE)</f>
        <v>0.91</v>
      </c>
      <c r="H43">
        <f>VLOOKUP(A43,away!$A$2:$E$405,3,FALSE)</f>
        <v>1.25925925925926</v>
      </c>
      <c r="I43">
        <f>VLOOKUP(C43,away!$B$2:$E$405,3,FALSE)</f>
        <v>0.91</v>
      </c>
      <c r="J43">
        <f>VLOOKUP(B43,home!$B$2:$E$405,4,FALSE)</f>
        <v>1.06</v>
      </c>
      <c r="K43" s="3">
        <f t="shared" si="168"/>
        <v>1.5176777777777746</v>
      </c>
      <c r="L43" s="3">
        <f t="shared" si="169"/>
        <v>1.2146814814814824</v>
      </c>
      <c r="M43" s="5">
        <f t="shared" si="170"/>
        <v>6.5065601821120742E-2</v>
      </c>
      <c r="N43" s="5">
        <f t="shared" si="171"/>
        <v>9.8748617981652048E-2</v>
      </c>
      <c r="O43" s="5">
        <f t="shared" si="172"/>
        <v>7.903398161356319E-2</v>
      </c>
      <c r="P43" s="5">
        <f t="shared" si="173"/>
        <v>0.11994811758420207</v>
      </c>
      <c r="Q43" s="5">
        <f t="shared" si="174"/>
        <v>7.4934291548510057E-2</v>
      </c>
      <c r="R43" s="5">
        <f t="shared" si="175"/>
        <v>4.8000556936871601E-2</v>
      </c>
      <c r="S43" s="5">
        <f t="shared" si="176"/>
        <v>5.5280941500964006E-2</v>
      </c>
      <c r="T43" s="5">
        <f t="shared" si="177"/>
        <v>9.102129627190951E-2</v>
      </c>
      <c r="U43" s="5">
        <f t="shared" si="178"/>
        <v>7.2849378584046831E-2</v>
      </c>
      <c r="V43" s="5">
        <f t="shared" si="179"/>
        <v>1.1323349367975206E-2</v>
      </c>
      <c r="W43" s="5">
        <f t="shared" si="180"/>
        <v>3.7908703025564865E-2</v>
      </c>
      <c r="X43" s="5">
        <f t="shared" si="181"/>
        <v>4.6046999552134683E-2</v>
      </c>
      <c r="Y43" s="5">
        <f t="shared" si="182"/>
        <v>2.7966218816882066E-2</v>
      </c>
      <c r="Z43" s="5">
        <f t="shared" si="183"/>
        <v>1.9435129204005148E-2</v>
      </c>
      <c r="AA43" s="5">
        <f t="shared" si="184"/>
        <v>2.9496263701158459E-2</v>
      </c>
      <c r="AB43" s="5">
        <f t="shared" si="185"/>
        <v>2.238291197336071E-2</v>
      </c>
      <c r="AC43" s="5">
        <f t="shared" si="186"/>
        <v>1.3046586862161371E-3</v>
      </c>
      <c r="AD43" s="5">
        <f t="shared" si="187"/>
        <v>1.4383299041569228E-2</v>
      </c>
      <c r="AE43" s="5">
        <f t="shared" si="188"/>
        <v>1.7471126988404494E-2</v>
      </c>
      <c r="AF43" s="5">
        <f t="shared" si="189"/>
        <v>1.0610927206713144E-2</v>
      </c>
      <c r="AG43" s="5">
        <f t="shared" si="190"/>
        <v>4.2962989264474973E-3</v>
      </c>
      <c r="AH43" s="5">
        <f t="shared" si="191"/>
        <v>5.9018728835762502E-3</v>
      </c>
      <c r="AI43" s="5">
        <f t="shared" si="192"/>
        <v>8.9571413226729093E-3</v>
      </c>
      <c r="AJ43" s="5">
        <f t="shared" si="193"/>
        <v>6.7970271689178499E-3</v>
      </c>
      <c r="AK43" s="5">
        <f t="shared" si="194"/>
        <v>3.438565696406133E-3</v>
      </c>
      <c r="AL43" s="5">
        <f t="shared" si="195"/>
        <v>9.6205275366072356E-5</v>
      </c>
      <c r="AM43" s="5">
        <f t="shared" si="196"/>
        <v>4.365842665304394E-3</v>
      </c>
      <c r="AN43" s="5">
        <f t="shared" si="197"/>
        <v>5.3031082366070048E-3</v>
      </c>
      <c r="AO43" s="5">
        <f t="shared" si="198"/>
        <v>3.2207936846492253E-3</v>
      </c>
      <c r="AP43" s="5">
        <f t="shared" si="199"/>
        <v>1.3040794814719746E-3</v>
      </c>
      <c r="AQ43" s="5">
        <f t="shared" si="200"/>
        <v>3.9601029913099539E-4</v>
      </c>
      <c r="AR43" s="5">
        <f t="shared" si="201"/>
        <v>1.4337791395475554E-3</v>
      </c>
      <c r="AS43" s="5">
        <f t="shared" si="202"/>
        <v>2.1760147383326637E-3</v>
      </c>
      <c r="AT43" s="5">
        <f t="shared" si="203"/>
        <v>1.6512446062422015E-3</v>
      </c>
      <c r="AU43" s="5">
        <f t="shared" si="204"/>
        <v>8.3535241485640014E-4</v>
      </c>
      <c r="AV43" s="5">
        <f t="shared" si="205"/>
        <v>3.1694894916013992E-4</v>
      </c>
      <c r="AW43" s="5">
        <f t="shared" si="206"/>
        <v>4.9264986921093758E-6</v>
      </c>
      <c r="AX43" s="5">
        <f t="shared" si="207"/>
        <v>1.1043237324010952E-3</v>
      </c>
      <c r="AY43" s="5">
        <f t="shared" si="208"/>
        <v>1.3414015873081224E-3</v>
      </c>
      <c r="AZ43" s="5">
        <f t="shared" si="209"/>
        <v>8.1468783366652137E-4</v>
      </c>
      <c r="BA43" s="5">
        <f t="shared" si="210"/>
        <v>3.2986207491432989E-4</v>
      </c>
      <c r="BB43" s="5">
        <f t="shared" si="211"/>
        <v>1.0016933846037349E-4</v>
      </c>
      <c r="BC43" s="5">
        <f t="shared" si="212"/>
        <v>2.4334768088013268E-5</v>
      </c>
      <c r="BD43" s="5">
        <f t="shared" si="213"/>
        <v>2.9026416155714492E-4</v>
      </c>
      <c r="BE43" s="5">
        <f t="shared" si="214"/>
        <v>4.4052746768057663E-4</v>
      </c>
      <c r="BF43" s="5">
        <f t="shared" si="215"/>
        <v>3.3428937409976406E-4</v>
      </c>
      <c r="BG43" s="5">
        <f t="shared" si="216"/>
        <v>1.6911451813948433E-4</v>
      </c>
      <c r="BH43" s="5">
        <f t="shared" si="217"/>
        <v>6.4165336519972959E-5</v>
      </c>
      <c r="BI43" s="5">
        <f t="shared" si="218"/>
        <v>1.9476461067999123E-5</v>
      </c>
      <c r="BJ43" s="8">
        <f t="shared" si="219"/>
        <v>0.44169239306178953</v>
      </c>
      <c r="BK43" s="8">
        <f t="shared" si="220"/>
        <v>0.25436027582315235</v>
      </c>
      <c r="BL43" s="8">
        <f t="shared" si="221"/>
        <v>0.2845888770477778</v>
      </c>
      <c r="BM43" s="8">
        <f t="shared" si="222"/>
        <v>0.51300903256218933</v>
      </c>
      <c r="BN43" s="8">
        <f t="shared" si="223"/>
        <v>0.48573116748591966</v>
      </c>
    </row>
    <row r="44" spans="1:66" x14ac:dyDescent="0.25">
      <c r="A44" t="s">
        <v>10</v>
      </c>
      <c r="B44" t="s">
        <v>41</v>
      </c>
      <c r="C44" t="s">
        <v>225</v>
      </c>
      <c r="D44" t="s">
        <v>461</v>
      </c>
      <c r="E44">
        <f>VLOOKUP(A44,home!$A$2:$E$405,3,FALSE)</f>
        <v>1.57377049180328</v>
      </c>
      <c r="F44">
        <f>VLOOKUP(B44,home!$B$2:$E$405,3,FALSE)</f>
        <v>1.27</v>
      </c>
      <c r="G44">
        <f>VLOOKUP(C44,away!$B$2:$E$405,4,FALSE)</f>
        <v>0.32</v>
      </c>
      <c r="H44">
        <f>VLOOKUP(A44,away!$A$2:$E$405,3,FALSE)</f>
        <v>1.5409836065573801</v>
      </c>
      <c r="I44">
        <f>VLOOKUP(C44,away!$B$2:$E$405,3,FALSE)</f>
        <v>0.48</v>
      </c>
      <c r="J44">
        <f>VLOOKUP(B44,home!$B$2:$E$405,4,FALSE)</f>
        <v>0.65</v>
      </c>
      <c r="K44" s="3">
        <f t="shared" si="168"/>
        <v>0.63958032786885299</v>
      </c>
      <c r="L44" s="3">
        <f t="shared" si="169"/>
        <v>0.48078688524590257</v>
      </c>
      <c r="M44" s="5">
        <f t="shared" si="170"/>
        <v>0.326160002399358</v>
      </c>
      <c r="N44" s="5">
        <f t="shared" si="171"/>
        <v>0.20860552127228729</v>
      </c>
      <c r="O44" s="5">
        <f t="shared" si="172"/>
        <v>0.15681345164538346</v>
      </c>
      <c r="P44" s="5">
        <f t="shared" si="173"/>
        <v>0.10029479881760089</v>
      </c>
      <c r="Q44" s="5">
        <f t="shared" si="174"/>
        <v>6.6709993845291235E-2</v>
      </c>
      <c r="R44" s="5">
        <f t="shared" si="175"/>
        <v>3.7696925490621438E-2</v>
      </c>
      <c r="S44" s="5">
        <f t="shared" si="176"/>
        <v>7.710208636761735E-3</v>
      </c>
      <c r="T44" s="5">
        <f t="shared" si="177"/>
        <v>3.2073290155650913E-2</v>
      </c>
      <c r="U44" s="5">
        <f t="shared" si="178"/>
        <v>2.4110211964939381E-2</v>
      </c>
      <c r="V44" s="5">
        <f t="shared" si="179"/>
        <v>2.6343369933539822E-4</v>
      </c>
      <c r="W44" s="5">
        <f t="shared" si="180"/>
        <v>1.4222133245233515E-2</v>
      </c>
      <c r="X44" s="5">
        <f t="shared" si="181"/>
        <v>6.8378151445280229E-3</v>
      </c>
      <c r="Y44" s="5">
        <f t="shared" si="182"/>
        <v>1.6437659226124447E-3</v>
      </c>
      <c r="Z44" s="5">
        <f t="shared" si="183"/>
        <v>6.0413957966609167E-3</v>
      </c>
      <c r="AA44" s="5">
        <f t="shared" si="184"/>
        <v>3.8639579044138996E-3</v>
      </c>
      <c r="AB44" s="5">
        <f t="shared" si="185"/>
        <v>1.2356557316882438E-3</v>
      </c>
      <c r="AC44" s="5">
        <f t="shared" si="186"/>
        <v>5.0628966002607792E-6</v>
      </c>
      <c r="AD44" s="5">
        <f t="shared" si="187"/>
        <v>2.2740491609952412E-3</v>
      </c>
      <c r="AE44" s="5">
        <f t="shared" si="188"/>
        <v>1.0933330130109603E-3</v>
      </c>
      <c r="AF44" s="5">
        <f t="shared" si="189"/>
        <v>2.628300869310287E-4</v>
      </c>
      <c r="AG44" s="5">
        <f t="shared" si="190"/>
        <v>4.2121752948159705E-5</v>
      </c>
      <c r="AH44" s="5">
        <f t="shared" si="191"/>
        <v>7.2615596690357254E-4</v>
      </c>
      <c r="AI44" s="5">
        <f t="shared" si="192"/>
        <v>4.6443507139611089E-4</v>
      </c>
      <c r="AJ44" s="5">
        <f t="shared" si="193"/>
        <v>1.4852176761865937E-4</v>
      </c>
      <c r="AK44" s="5">
        <f t="shared" si="194"/>
        <v>3.1663866943067924E-5</v>
      </c>
      <c r="AL44" s="5">
        <f t="shared" si="195"/>
        <v>6.2273999536672798E-8</v>
      </c>
      <c r="AM44" s="5">
        <f t="shared" si="196"/>
        <v>2.9088742159584535E-4</v>
      </c>
      <c r="AN44" s="5">
        <f t="shared" si="197"/>
        <v>1.3985485738627821E-4</v>
      </c>
      <c r="AO44" s="5">
        <f t="shared" si="198"/>
        <v>3.3620190634629305E-5</v>
      </c>
      <c r="AP44" s="5">
        <f t="shared" si="199"/>
        <v>5.3880489121989633E-6</v>
      </c>
      <c r="AQ44" s="5">
        <f t="shared" si="200"/>
        <v>6.4762581351217826E-7</v>
      </c>
      <c r="AR44" s="5">
        <f t="shared" si="201"/>
        <v>6.9825253106059091E-5</v>
      </c>
      <c r="AS44" s="5">
        <f t="shared" si="202"/>
        <v>4.4658858275098919E-5</v>
      </c>
      <c r="AT44" s="5">
        <f t="shared" si="203"/>
        <v>1.42814636089182E-5</v>
      </c>
      <c r="AU44" s="5">
        <f t="shared" si="204"/>
        <v>3.0447143924796658E-6</v>
      </c>
      <c r="AV44" s="5">
        <f t="shared" si="205"/>
        <v>4.8683485735228996E-7</v>
      </c>
      <c r="AW44" s="5">
        <f t="shared" si="206"/>
        <v>5.3192691803884366E-10</v>
      </c>
      <c r="AX44" s="5">
        <f t="shared" si="207"/>
        <v>3.1007645412866004E-5</v>
      </c>
      <c r="AY44" s="5">
        <f t="shared" si="208"/>
        <v>1.4908069256861246E-5</v>
      </c>
      <c r="AZ44" s="5">
        <f t="shared" si="209"/>
        <v>3.5838020915182579E-6</v>
      </c>
      <c r="BA44" s="5">
        <f t="shared" si="210"/>
        <v>5.7434834830627144E-7</v>
      </c>
      <c r="BB44" s="5">
        <f t="shared" si="211"/>
        <v>6.9034788357075257E-8</v>
      </c>
      <c r="BC44" s="5">
        <f t="shared" si="212"/>
        <v>6.6382041735616634E-9</v>
      </c>
      <c r="BD44" s="5">
        <f t="shared" si="213"/>
        <v>5.5951776587281539E-6</v>
      </c>
      <c r="BE44" s="5">
        <f t="shared" si="214"/>
        <v>3.5785655614538337E-6</v>
      </c>
      <c r="BF44" s="5">
        <f t="shared" si="215"/>
        <v>1.1443900675474144E-6</v>
      </c>
      <c r="BG44" s="5">
        <f t="shared" si="216"/>
        <v>2.4397645820394479E-7</v>
      </c>
      <c r="BH44" s="5">
        <f t="shared" si="217"/>
        <v>3.9010635782590122E-8</v>
      </c>
      <c r="BI44" s="5">
        <f t="shared" si="218"/>
        <v>4.9900870448402814E-9</v>
      </c>
      <c r="BJ44" s="8">
        <f t="shared" si="219"/>
        <v>0.33428540128193329</v>
      </c>
      <c r="BK44" s="8">
        <f t="shared" si="220"/>
        <v>0.43444847679291265</v>
      </c>
      <c r="BL44" s="8">
        <f t="shared" si="221"/>
        <v>0.22523388264461641</v>
      </c>
      <c r="BM44" s="8">
        <f t="shared" si="222"/>
        <v>0.10371355550825123</v>
      </c>
      <c r="BN44" s="8">
        <f t="shared" si="223"/>
        <v>0.89628069347054218</v>
      </c>
    </row>
    <row r="45" spans="1:66" x14ac:dyDescent="0.25">
      <c r="A45" t="s">
        <v>10</v>
      </c>
      <c r="B45" t="s">
        <v>221</v>
      </c>
      <c r="C45" t="s">
        <v>226</v>
      </c>
      <c r="D45" t="s">
        <v>461</v>
      </c>
      <c r="E45">
        <f>VLOOKUP(A45,home!$A$2:$E$405,3,FALSE)</f>
        <v>1.57377049180328</v>
      </c>
      <c r="F45">
        <f>VLOOKUP(B45,home!$B$2:$E$405,3,FALSE)</f>
        <v>0.42</v>
      </c>
      <c r="G45">
        <f>VLOOKUP(C45,away!$B$2:$E$405,4,FALSE)</f>
        <v>1.48</v>
      </c>
      <c r="H45">
        <f>VLOOKUP(A45,away!$A$2:$E$405,3,FALSE)</f>
        <v>1.5409836065573801</v>
      </c>
      <c r="I45">
        <f>VLOOKUP(C45,away!$B$2:$E$405,3,FALSE)</f>
        <v>0.64</v>
      </c>
      <c r="J45">
        <f>VLOOKUP(B45,home!$B$2:$E$405,4,FALSE)</f>
        <v>0.87</v>
      </c>
      <c r="K45" s="3">
        <f t="shared" si="168"/>
        <v>0.97825573770491869</v>
      </c>
      <c r="L45" s="3">
        <f t="shared" si="169"/>
        <v>0.85801967213114927</v>
      </c>
      <c r="M45" s="5">
        <f t="shared" si="170"/>
        <v>0.15941005890208779</v>
      </c>
      <c r="N45" s="5">
        <f t="shared" si="171"/>
        <v>0.15594380476884642</v>
      </c>
      <c r="O45" s="5">
        <f t="shared" si="172"/>
        <v>0.13677696647357654</v>
      </c>
      <c r="P45" s="5">
        <f t="shared" si="173"/>
        <v>0.13380285223864954</v>
      </c>
      <c r="Q45" s="5">
        <f t="shared" si="174"/>
        <v>7.6276460887329839E-2</v>
      </c>
      <c r="R45" s="5">
        <f t="shared" si="175"/>
        <v>5.8678663964375669E-2</v>
      </c>
      <c r="S45" s="5">
        <f t="shared" si="176"/>
        <v>2.8077279737714546E-2</v>
      </c>
      <c r="T45" s="5">
        <f t="shared" si="177"/>
        <v>6.5446703961871175E-2</v>
      </c>
      <c r="U45" s="5">
        <f t="shared" si="178"/>
        <v>5.7402739704009352E-2</v>
      </c>
      <c r="V45" s="5">
        <f t="shared" si="179"/>
        <v>2.6185578235451172E-3</v>
      </c>
      <c r="W45" s="5">
        <f t="shared" si="180"/>
        <v>2.4872628504951744E-2</v>
      </c>
      <c r="X45" s="5">
        <f t="shared" si="181"/>
        <v>2.1341204554858571E-2</v>
      </c>
      <c r="Y45" s="5">
        <f t="shared" si="182"/>
        <v>9.1555866675217708E-3</v>
      </c>
      <c r="Z45" s="5">
        <f t="shared" si="183"/>
        <v>1.6782482671935835E-2</v>
      </c>
      <c r="AA45" s="5">
        <f t="shared" si="184"/>
        <v>1.6417559966754605E-2</v>
      </c>
      <c r="AB45" s="5">
        <f t="shared" si="185"/>
        <v>8.0302861182961326E-3</v>
      </c>
      <c r="AC45" s="5">
        <f t="shared" si="186"/>
        <v>1.3736997995738545E-4</v>
      </c>
      <c r="AD45" s="5">
        <f t="shared" si="187"/>
        <v>6.0829478866929881E-3</v>
      </c>
      <c r="AE45" s="5">
        <f t="shared" si="188"/>
        <v>5.2192889513311847E-3</v>
      </c>
      <c r="AF45" s="5">
        <f t="shared" si="189"/>
        <v>2.2391262973894565E-3</v>
      </c>
      <c r="AG45" s="5">
        <f t="shared" si="190"/>
        <v>6.4040480384877857E-4</v>
      </c>
      <c r="AH45" s="5">
        <f t="shared" si="191"/>
        <v>3.599925069930269E-3</v>
      </c>
      <c r="AI45" s="5">
        <f t="shared" si="192"/>
        <v>3.5216473549670663E-3</v>
      </c>
      <c r="AJ45" s="5">
        <f t="shared" si="193"/>
        <v>1.7225358655849415E-3</v>
      </c>
      <c r="AK45" s="5">
        <f t="shared" si="194"/>
        <v>5.6169353130365921E-4</v>
      </c>
      <c r="AL45" s="5">
        <f t="shared" si="195"/>
        <v>4.6121293115019564E-6</v>
      </c>
      <c r="AM45" s="5">
        <f t="shared" si="196"/>
        <v>1.1901357344634854E-3</v>
      </c>
      <c r="AN45" s="5">
        <f t="shared" si="197"/>
        <v>1.0211598726759241E-3</v>
      </c>
      <c r="AO45" s="5">
        <f t="shared" si="198"/>
        <v>4.3808762957344127E-4</v>
      </c>
      <c r="AP45" s="5">
        <f t="shared" si="199"/>
        <v>1.2529593476377215E-4</v>
      </c>
      <c r="AQ45" s="5">
        <f t="shared" si="200"/>
        <v>2.6876594216344408E-5</v>
      </c>
      <c r="AR45" s="5">
        <f t="shared" si="201"/>
        <v>6.1776130563965495E-4</v>
      </c>
      <c r="AS45" s="5">
        <f t="shared" si="202"/>
        <v>6.0432854177407439E-4</v>
      </c>
      <c r="AT45" s="5">
        <f t="shared" si="203"/>
        <v>2.955939317246675E-4</v>
      </c>
      <c r="AU45" s="5">
        <f t="shared" si="204"/>
        <v>9.6388819913470667E-5</v>
      </c>
      <c r="AV45" s="5">
        <f t="shared" si="205"/>
        <v>2.3573229032739693E-5</v>
      </c>
      <c r="AW45" s="5">
        <f t="shared" si="206"/>
        <v>1.0753469891540725E-7</v>
      </c>
      <c r="AX45" s="5">
        <f t="shared" si="207"/>
        <v>1.9404285181442697E-4</v>
      </c>
      <c r="AY45" s="5">
        <f t="shared" si="208"/>
        <v>1.6649258409320779E-4</v>
      </c>
      <c r="AZ45" s="5">
        <f t="shared" si="209"/>
        <v>7.1426956207960973E-5</v>
      </c>
      <c r="BA45" s="5">
        <f t="shared" si="210"/>
        <v>2.0428577848960211E-5</v>
      </c>
      <c r="BB45" s="5">
        <f t="shared" si="211"/>
        <v>4.3820304170176245E-6</v>
      </c>
      <c r="BC45" s="5">
        <f t="shared" si="212"/>
        <v>7.5197366033563735E-7</v>
      </c>
      <c r="BD45" s="5">
        <f t="shared" si="213"/>
        <v>8.8341892153374546E-5</v>
      </c>
      <c r="BE45" s="5">
        <f t="shared" si="214"/>
        <v>8.6420962878747779E-5</v>
      </c>
      <c r="BF45" s="5">
        <f t="shared" si="215"/>
        <v>4.2270901397059404E-5</v>
      </c>
      <c r="BG45" s="5">
        <f t="shared" si="216"/>
        <v>1.3783917276544075E-5</v>
      </c>
      <c r="BH45" s="5">
        <f t="shared" si="217"/>
        <v>3.3710490409572989E-6</v>
      </c>
      <c r="BI45" s="5">
        <f t="shared" si="218"/>
        <v>6.5954961328022833E-7</v>
      </c>
      <c r="BJ45" s="8">
        <f t="shared" si="219"/>
        <v>0.37047723802437682</v>
      </c>
      <c r="BK45" s="8">
        <f t="shared" si="220"/>
        <v>0.32421722339535913</v>
      </c>
      <c r="BL45" s="8">
        <f t="shared" si="221"/>
        <v>0.28858451214924286</v>
      </c>
      <c r="BM45" s="8">
        <f t="shared" si="222"/>
        <v>0.27900626395665462</v>
      </c>
      <c r="BN45" s="8">
        <f t="shared" si="223"/>
        <v>0.72088880723486581</v>
      </c>
    </row>
    <row r="46" spans="1:66" x14ac:dyDescent="0.25">
      <c r="A46" t="s">
        <v>10</v>
      </c>
      <c r="B46" t="s">
        <v>447</v>
      </c>
      <c r="C46" t="s">
        <v>42</v>
      </c>
      <c r="D46" t="s">
        <v>461</v>
      </c>
      <c r="E46">
        <f>VLOOKUP(A46,home!$A$2:$E$405,3,FALSE)</f>
        <v>1.57377049180328</v>
      </c>
      <c r="F46">
        <f>VLOOKUP(B46,home!$B$2:$E$405,3,FALSE)</f>
        <v>0.79</v>
      </c>
      <c r="G46">
        <f>VLOOKUP(C46,away!$B$2:$E$405,4,FALSE)</f>
        <v>1.91</v>
      </c>
      <c r="H46">
        <f>VLOOKUP(A46,away!$A$2:$E$405,3,FALSE)</f>
        <v>1.5409836065573801</v>
      </c>
      <c r="I46">
        <f>VLOOKUP(C46,away!$B$2:$E$405,3,FALSE)</f>
        <v>0.64</v>
      </c>
      <c r="J46">
        <f>VLOOKUP(B46,home!$B$2:$E$405,4,FALSE)</f>
        <v>0.81</v>
      </c>
      <c r="K46" s="3">
        <f t="shared" si="168"/>
        <v>2.3746622950819694</v>
      </c>
      <c r="L46" s="3">
        <f t="shared" si="169"/>
        <v>0.79884590163934588</v>
      </c>
      <c r="M46" s="5">
        <f t="shared" si="170"/>
        <v>4.1856499195467155E-2</v>
      </c>
      <c r="N46" s="5">
        <f t="shared" si="171"/>
        <v>9.9395050443604638E-2</v>
      </c>
      <c r="O46" s="5">
        <f t="shared" si="172"/>
        <v>3.3436892839269518E-2</v>
      </c>
      <c r="P46" s="5">
        <f t="shared" si="173"/>
        <v>7.9401328690109615E-2</v>
      </c>
      <c r="Q46" s="5">
        <f t="shared" si="174"/>
        <v>0.11801483930309917</v>
      </c>
      <c r="R46" s="5">
        <f t="shared" si="175"/>
        <v>1.3355462404102221E-2</v>
      </c>
      <c r="S46" s="5">
        <f t="shared" si="176"/>
        <v>3.7655866585454771E-2</v>
      </c>
      <c r="T46" s="5">
        <f t="shared" si="177"/>
        <v>9.4275670709906778E-2</v>
      </c>
      <c r="U46" s="5">
        <f t="shared" si="178"/>
        <v>3.1714713004406335E-2</v>
      </c>
      <c r="V46" s="5">
        <f t="shared" si="179"/>
        <v>7.9369748687184456E-3</v>
      </c>
      <c r="W46" s="5">
        <f t="shared" si="180"/>
        <v>9.3415129717742421E-2</v>
      </c>
      <c r="X46" s="5">
        <f t="shared" si="181"/>
        <v>7.4624293526126401E-2</v>
      </c>
      <c r="Y46" s="5">
        <f t="shared" si="182"/>
        <v>2.9806655523038818E-2</v>
      </c>
      <c r="Z46" s="5">
        <f t="shared" si="183"/>
        <v>3.5563188020051417E-3</v>
      </c>
      <c r="AA46" s="5">
        <f t="shared" si="184"/>
        <v>8.4450561684126894E-3</v>
      </c>
      <c r="AB46" s="5">
        <f t="shared" si="185"/>
        <v>1.0027078231489512E-2</v>
      </c>
      <c r="AC46" s="5">
        <f t="shared" si="186"/>
        <v>9.4102224635000768E-4</v>
      </c>
      <c r="AD46" s="5">
        <f t="shared" si="187"/>
        <v>5.5457346582728509E-2</v>
      </c>
      <c r="AE46" s="5">
        <f t="shared" si="188"/>
        <v>4.4301874033405457E-2</v>
      </c>
      <c r="AF46" s="5">
        <f t="shared" si="189"/>
        <v>1.7695185253264252E-2</v>
      </c>
      <c r="AG46" s="5">
        <f t="shared" si="190"/>
        <v>4.7119087394397133E-3</v>
      </c>
      <c r="AH46" s="5">
        <f t="shared" si="191"/>
        <v>7.1023767497618894E-4</v>
      </c>
      <c r="AI46" s="5">
        <f t="shared" si="192"/>
        <v>1.6865746273126386E-3</v>
      </c>
      <c r="AJ46" s="5">
        <f t="shared" si="193"/>
        <v>2.0025225876606238E-3</v>
      </c>
      <c r="AK46" s="5">
        <f t="shared" si="194"/>
        <v>1.5851049613225538E-3</v>
      </c>
      <c r="AL46" s="5">
        <f t="shared" si="195"/>
        <v>7.14043631200136E-5</v>
      </c>
      <c r="AM46" s="5">
        <f t="shared" si="196"/>
        <v>2.633849398305968E-2</v>
      </c>
      <c r="AN46" s="5">
        <f t="shared" si="197"/>
        <v>2.1040397973719798E-2</v>
      </c>
      <c r="AO46" s="5">
        <f t="shared" si="198"/>
        <v>8.4040178450834266E-3</v>
      </c>
      <c r="AP46" s="5">
        <f t="shared" si="199"/>
        <v>2.2378384042829411E-3</v>
      </c>
      <c r="AQ46" s="5">
        <f t="shared" si="200"/>
        <v>4.4692200944814028E-4</v>
      </c>
      <c r="AR46" s="5">
        <f t="shared" si="201"/>
        <v>1.134740911689173E-4</v>
      </c>
      <c r="AS46" s="5">
        <f t="shared" si="202"/>
        <v>2.694626457675218E-4</v>
      </c>
      <c r="AT46" s="5">
        <f t="shared" si="203"/>
        <v>3.1994139241858154E-4</v>
      </c>
      <c r="AU46" s="5">
        <f t="shared" si="204"/>
        <v>2.5325092040414326E-4</v>
      </c>
      <c r="AV46" s="5">
        <f t="shared" si="205"/>
        <v>1.5034635296963097E-4</v>
      </c>
      <c r="AW46" s="5">
        <f t="shared" si="206"/>
        <v>3.7625919079187023E-6</v>
      </c>
      <c r="AX46" s="5">
        <f t="shared" si="207"/>
        <v>1.0424171428469183E-2</v>
      </c>
      <c r="AY46" s="5">
        <f t="shared" si="208"/>
        <v>8.327306623618573E-3</v>
      </c>
      <c r="AZ46" s="5">
        <f t="shared" si="209"/>
        <v>3.3261173839859376E-3</v>
      </c>
      <c r="BA46" s="5">
        <f t="shared" si="210"/>
        <v>8.8568508018951626E-4</v>
      </c>
      <c r="BB46" s="5">
        <f t="shared" si="211"/>
        <v>1.768814741131276E-4</v>
      </c>
      <c r="BC46" s="5">
        <f t="shared" si="212"/>
        <v>2.8260208134239617E-5</v>
      </c>
      <c r="BD46" s="5">
        <f t="shared" si="213"/>
        <v>1.5108052112089839E-5</v>
      </c>
      <c r="BE46" s="5">
        <f t="shared" si="214"/>
        <v>3.587652170271325E-5</v>
      </c>
      <c r="BF46" s="5">
        <f t="shared" si="215"/>
        <v>4.2597311683061575E-5</v>
      </c>
      <c r="BG46" s="5">
        <f t="shared" si="216"/>
        <v>3.3718076641873659E-5</v>
      </c>
      <c r="BH46" s="5">
        <f t="shared" si="217"/>
        <v>2.0017261316035357E-5</v>
      </c>
      <c r="BI46" s="5">
        <f t="shared" si="218"/>
        <v>9.5068471395984146E-6</v>
      </c>
      <c r="BJ46" s="8">
        <f t="shared" si="219"/>
        <v>0.71333404624646068</v>
      </c>
      <c r="BK46" s="8">
        <f t="shared" si="220"/>
        <v>0.17619040257283858</v>
      </c>
      <c r="BL46" s="8">
        <f t="shared" si="221"/>
        <v>0.10422694197227647</v>
      </c>
      <c r="BM46" s="8">
        <f t="shared" si="222"/>
        <v>0.60352409268621798</v>
      </c>
      <c r="BN46" s="8">
        <f t="shared" si="223"/>
        <v>0.38546007287565232</v>
      </c>
    </row>
    <row r="47" spans="1:66" x14ac:dyDescent="0.25">
      <c r="A47" t="s">
        <v>10</v>
      </c>
      <c r="B47" t="s">
        <v>11</v>
      </c>
      <c r="C47" t="s">
        <v>12</v>
      </c>
      <c r="D47" t="s">
        <v>461</v>
      </c>
      <c r="E47">
        <f>VLOOKUP(A47,home!$A$2:$E$405,3,FALSE)</f>
        <v>1.57377049180328</v>
      </c>
      <c r="F47">
        <f>VLOOKUP(B47,home!$B$2:$E$405,3,FALSE)</f>
        <v>0.64</v>
      </c>
      <c r="G47">
        <f>VLOOKUP(C47,away!$B$2:$E$405,4,FALSE)</f>
        <v>0.64</v>
      </c>
      <c r="H47">
        <f>VLOOKUP(A47,away!$A$2:$E$405,3,FALSE)</f>
        <v>1.5409836065573801</v>
      </c>
      <c r="I47">
        <f>VLOOKUP(C47,away!$B$2:$E$405,3,FALSE)</f>
        <v>0.64</v>
      </c>
      <c r="J47">
        <f>VLOOKUP(B47,home!$B$2:$E$405,4,FALSE)</f>
        <v>0.81</v>
      </c>
      <c r="K47" s="3">
        <f t="shared" si="168"/>
        <v>0.64461639344262356</v>
      </c>
      <c r="L47" s="3">
        <f t="shared" si="169"/>
        <v>0.79884590163934588</v>
      </c>
      <c r="M47" s="5">
        <f t="shared" si="170"/>
        <v>0.2361088633151967</v>
      </c>
      <c r="N47" s="5">
        <f t="shared" si="171"/>
        <v>0.15219964393007945</v>
      </c>
      <c r="O47" s="5">
        <f t="shared" si="172"/>
        <v>0.18861459780006939</v>
      </c>
      <c r="P47" s="5">
        <f t="shared" si="173"/>
        <v>0.12158406178451173</v>
      </c>
      <c r="Q47" s="5">
        <f t="shared" si="174"/>
        <v>4.9055192776729643E-2</v>
      </c>
      <c r="R47" s="5">
        <f t="shared" si="175"/>
        <v>7.5336999220969494E-2</v>
      </c>
      <c r="S47" s="5">
        <f t="shared" si="176"/>
        <v>1.5652402743862284E-2</v>
      </c>
      <c r="T47" s="5">
        <f t="shared" si="177"/>
        <v>3.9187539703818525E-2</v>
      </c>
      <c r="U47" s="5">
        <f t="shared" si="178"/>
        <v>4.8563464730611093E-2</v>
      </c>
      <c r="V47" s="5">
        <f t="shared" si="179"/>
        <v>8.9557685644790796E-4</v>
      </c>
      <c r="W47" s="5">
        <f t="shared" si="180"/>
        <v>1.0540593815789371E-2</v>
      </c>
      <c r="X47" s="5">
        <f t="shared" si="181"/>
        <v>8.4203101705883736E-3</v>
      </c>
      <c r="Y47" s="5">
        <f t="shared" si="182"/>
        <v>3.3632651351533116E-3</v>
      </c>
      <c r="Z47" s="5">
        <f t="shared" si="183"/>
        <v>2.0060884356492694E-2</v>
      </c>
      <c r="AA47" s="5">
        <f t="shared" si="184"/>
        <v>1.2931574923151865E-2</v>
      </c>
      <c r="AB47" s="5">
        <f t="shared" si="185"/>
        <v>4.1679525942476129E-3</v>
      </c>
      <c r="AC47" s="5">
        <f t="shared" si="186"/>
        <v>2.8823534597094906E-5</v>
      </c>
      <c r="AD47" s="5">
        <f t="shared" si="187"/>
        <v>1.698659892569441E-3</v>
      </c>
      <c r="AE47" s="5">
        <f t="shared" si="188"/>
        <v>1.3569674934582297E-3</v>
      </c>
      <c r="AF47" s="5">
        <f t="shared" si="189"/>
        <v>5.4200396040346129E-4</v>
      </c>
      <c r="AG47" s="5">
        <f t="shared" si="190"/>
        <v>1.4432588081353311E-4</v>
      </c>
      <c r="AH47" s="5">
        <f t="shared" si="191"/>
        <v>4.0063888128612632E-3</v>
      </c>
      <c r="AI47" s="5">
        <f t="shared" si="192"/>
        <v>2.5825839072755015E-3</v>
      </c>
      <c r="AJ47" s="5">
        <f t="shared" si="193"/>
        <v>8.3238796203544618E-4</v>
      </c>
      <c r="AK47" s="5">
        <f t="shared" si="194"/>
        <v>1.7885697534411499E-4</v>
      </c>
      <c r="AL47" s="5">
        <f t="shared" si="195"/>
        <v>5.9370620180790825E-7</v>
      </c>
      <c r="AM47" s="5">
        <f t="shared" si="196"/>
        <v>2.1899680272674955E-4</v>
      </c>
      <c r="AN47" s="5">
        <f t="shared" si="197"/>
        <v>1.7494469833038423E-4</v>
      </c>
      <c r="AO47" s="5">
        <f t="shared" si="198"/>
        <v>6.9876927637379556E-5</v>
      </c>
      <c r="AP47" s="5">
        <f t="shared" si="199"/>
        <v>1.8606965754089937E-5</v>
      </c>
      <c r="AQ47" s="5">
        <f t="shared" si="200"/>
        <v>3.716024583649601E-6</v>
      </c>
      <c r="AR47" s="5">
        <f t="shared" si="201"/>
        <v>6.400974567055891E-4</v>
      </c>
      <c r="AS47" s="5">
        <f t="shared" si="202"/>
        <v>4.1261731399335269E-4</v>
      </c>
      <c r="AT47" s="5">
        <f t="shared" si="203"/>
        <v>1.3298994240918877E-4</v>
      </c>
      <c r="AU47" s="5">
        <f t="shared" si="204"/>
        <v>2.8575832346651167E-5</v>
      </c>
      <c r="AV47" s="5">
        <f t="shared" si="205"/>
        <v>4.6051124967298338E-6</v>
      </c>
      <c r="AW47" s="5">
        <f t="shared" si="206"/>
        <v>8.4924586750307457E-9</v>
      </c>
      <c r="AX47" s="5">
        <f t="shared" si="207"/>
        <v>2.3528154858197167E-5</v>
      </c>
      <c r="AY47" s="5">
        <f t="shared" si="208"/>
        <v>1.8795370081606672E-5</v>
      </c>
      <c r="AZ47" s="5">
        <f t="shared" si="209"/>
        <v>7.507302179743133E-6</v>
      </c>
      <c r="BA47" s="5">
        <f t="shared" si="210"/>
        <v>1.9990591928853102E-6</v>
      </c>
      <c r="BB47" s="5">
        <f t="shared" si="211"/>
        <v>3.9923506084272213E-7</v>
      </c>
      <c r="BC47" s="5">
        <f t="shared" si="212"/>
        <v>6.3785458428988709E-8</v>
      </c>
      <c r="BD47" s="5">
        <f t="shared" si="213"/>
        <v>8.5223204989838045E-5</v>
      </c>
      <c r="BE47" s="5">
        <f t="shared" si="214"/>
        <v>5.4936275038170797E-5</v>
      </c>
      <c r="BF47" s="5">
        <f t="shared" si="215"/>
        <v>1.7706411742138841E-5</v>
      </c>
      <c r="BG47" s="5">
        <f t="shared" si="216"/>
        <v>3.8046144260092212E-6</v>
      </c>
      <c r="BH47" s="5">
        <f t="shared" si="217"/>
        <v>6.1312920743346029E-7</v>
      </c>
      <c r="BI47" s="5">
        <f t="shared" si="218"/>
        <v>7.9046627682018293E-8</v>
      </c>
      <c r="BJ47" s="8">
        <f t="shared" si="219"/>
        <v>0.26704693708526728</v>
      </c>
      <c r="BK47" s="8">
        <f t="shared" si="220"/>
        <v>0.37428911731089909</v>
      </c>
      <c r="BL47" s="8">
        <f t="shared" si="221"/>
        <v>0.33859605526654851</v>
      </c>
      <c r="BM47" s="8">
        <f t="shared" si="222"/>
        <v>0.17707484831402837</v>
      </c>
      <c r="BN47" s="8">
        <f t="shared" si="223"/>
        <v>0.82289935882755649</v>
      </c>
    </row>
    <row r="48" spans="1:66" x14ac:dyDescent="0.25">
      <c r="A48" t="s">
        <v>16</v>
      </c>
      <c r="B48" t="s">
        <v>59</v>
      </c>
      <c r="C48" t="s">
        <v>450</v>
      </c>
      <c r="D48" t="s">
        <v>461</v>
      </c>
      <c r="E48">
        <f>VLOOKUP(A48,home!$A$2:$E$405,3,FALSE)</f>
        <v>1.4629629629629599</v>
      </c>
      <c r="F48">
        <f>VLOOKUP(B48,home!$B$2:$E$405,3,FALSE)</f>
        <v>0.46</v>
      </c>
      <c r="G48">
        <f>VLOOKUP(C48,away!$B$2:$E$405,4,FALSE)</f>
        <v>0.91</v>
      </c>
      <c r="H48">
        <f>VLOOKUP(A48,away!$A$2:$E$405,3,FALSE)</f>
        <v>1.25925925925926</v>
      </c>
      <c r="I48">
        <f>VLOOKUP(C48,away!$B$2:$E$405,3,FALSE)</f>
        <v>0.91</v>
      </c>
      <c r="J48">
        <f>VLOOKUP(B48,home!$B$2:$E$405,4,FALSE)</f>
        <v>0.79</v>
      </c>
      <c r="K48" s="3">
        <f t="shared" si="168"/>
        <v>0.612396296296295</v>
      </c>
      <c r="L48" s="3">
        <f t="shared" si="169"/>
        <v>0.90528148148148213</v>
      </c>
      <c r="M48" s="5">
        <f t="shared" si="170"/>
        <v>0.21922037473866737</v>
      </c>
      <c r="N48" s="5">
        <f t="shared" si="171"/>
        <v>0.13424974556264574</v>
      </c>
      <c r="O48" s="5">
        <f t="shared" si="172"/>
        <v>0.19845614561434649</v>
      </c>
      <c r="P48" s="5">
        <f t="shared" si="173"/>
        <v>0.12153380855146398</v>
      </c>
      <c r="Q48" s="5">
        <f t="shared" si="174"/>
        <v>4.1107023480642116E-2</v>
      </c>
      <c r="R48" s="5">
        <f t="shared" si="175"/>
        <v>8.9829336755430145E-2</v>
      </c>
      <c r="S48" s="5">
        <f t="shared" si="176"/>
        <v>1.6844313215219814E-2</v>
      </c>
      <c r="T48" s="5">
        <f t="shared" si="177"/>
        <v>3.7213427115849768E-2</v>
      </c>
      <c r="U48" s="5">
        <f t="shared" si="178"/>
        <v>5.5011153127778059E-2</v>
      </c>
      <c r="V48" s="5">
        <f t="shared" si="179"/>
        <v>1.0375928990885856E-3</v>
      </c>
      <c r="W48" s="5">
        <f t="shared" si="180"/>
        <v>8.3912629771033549E-3</v>
      </c>
      <c r="X48" s="5">
        <f t="shared" si="181"/>
        <v>7.5964549794128372E-3</v>
      </c>
      <c r="Y48" s="5">
        <f t="shared" si="182"/>
        <v>3.438465008885117E-3</v>
      </c>
      <c r="Z48" s="5">
        <f t="shared" si="183"/>
        <v>2.7106945019484924E-2</v>
      </c>
      <c r="AA48" s="5">
        <f t="shared" si="184"/>
        <v>1.6600192733839867E-2</v>
      </c>
      <c r="AB48" s="5">
        <f t="shared" si="185"/>
        <v>5.082948274004101E-3</v>
      </c>
      <c r="AC48" s="5">
        <f t="shared" si="186"/>
        <v>3.5952012017164686E-5</v>
      </c>
      <c r="AD48" s="5">
        <f t="shared" si="187"/>
        <v>1.2846945921065789E-3</v>
      </c>
      <c r="AE48" s="5">
        <f t="shared" si="188"/>
        <v>1.1630102235934922E-3</v>
      </c>
      <c r="AF48" s="5">
        <f t="shared" si="189"/>
        <v>5.2642580909641309E-4</v>
      </c>
      <c r="AG48" s="5">
        <f t="shared" si="190"/>
        <v>1.588545121162963E-4</v>
      </c>
      <c r="AH48" s="5">
        <f t="shared" si="191"/>
        <v>6.1348538364190989E-3</v>
      </c>
      <c r="AI48" s="5">
        <f t="shared" si="192"/>
        <v>3.756961767742172E-3</v>
      </c>
      <c r="AJ48" s="5">
        <f t="shared" si="193"/>
        <v>1.1503747359460437E-3</v>
      </c>
      <c r="AK48" s="5">
        <f t="shared" si="194"/>
        <v>2.3482840921539518E-4</v>
      </c>
      <c r="AL48" s="5">
        <f t="shared" si="195"/>
        <v>7.972589136831414E-7</v>
      </c>
      <c r="AM48" s="5">
        <f t="shared" si="196"/>
        <v>1.5734844201558971E-4</v>
      </c>
      <c r="AN48" s="5">
        <f t="shared" si="197"/>
        <v>1.4244463069667615E-4</v>
      </c>
      <c r="AO48" s="5">
        <f t="shared" si="198"/>
        <v>6.4476243153084782E-5</v>
      </c>
      <c r="AP48" s="5">
        <f t="shared" si="199"/>
        <v>1.9456382973994959E-5</v>
      </c>
      <c r="AQ48" s="5">
        <f t="shared" si="200"/>
        <v>4.4033758007423095E-6</v>
      </c>
      <c r="AR48" s="5">
        <f t="shared" si="201"/>
        <v>1.1107539139411675E-3</v>
      </c>
      <c r="AS48" s="5">
        <f t="shared" si="202"/>
        <v>6.8022158299418445E-4</v>
      </c>
      <c r="AT48" s="5">
        <f t="shared" si="203"/>
        <v>2.0828258904322073E-4</v>
      </c>
      <c r="AU48" s="5">
        <f t="shared" si="204"/>
        <v>4.251716203769055E-5</v>
      </c>
      <c r="AV48" s="5">
        <f t="shared" si="205"/>
        <v>6.5093381402277811E-6</v>
      </c>
      <c r="AW48" s="5">
        <f t="shared" si="206"/>
        <v>1.2277588539870771E-8</v>
      </c>
      <c r="AX48" s="5">
        <f t="shared" si="207"/>
        <v>1.6059933853056573E-5</v>
      </c>
      <c r="AY48" s="5">
        <f t="shared" si="208"/>
        <v>1.4538760710989662E-5</v>
      </c>
      <c r="AZ48" s="5">
        <f t="shared" si="209"/>
        <v>6.5808354176747428E-6</v>
      </c>
      <c r="BA48" s="5">
        <f t="shared" si="210"/>
        <v>1.9858361454328002E-6</v>
      </c>
      <c r="BB48" s="5">
        <f t="shared" si="211"/>
        <v>4.4943517192922028E-7</v>
      </c>
      <c r="BC48" s="5">
        <f t="shared" si="212"/>
        <v>8.1373067654793858E-8</v>
      </c>
      <c r="BD48" s="5">
        <f t="shared" si="213"/>
        <v>1.6759082479566906E-4</v>
      </c>
      <c r="BE48" s="5">
        <f t="shared" si="214"/>
        <v>1.02632000398109E-4</v>
      </c>
      <c r="BF48" s="5">
        <f t="shared" si="215"/>
        <v>3.1425728462640915E-5</v>
      </c>
      <c r="BG48" s="5">
        <f t="shared" si="216"/>
        <v>6.4149999063114522E-6</v>
      </c>
      <c r="BH48" s="5">
        <f t="shared" si="217"/>
        <v>9.8213054584155311E-7</v>
      </c>
      <c r="BI48" s="5">
        <f t="shared" si="218"/>
        <v>1.2029062175056516E-7</v>
      </c>
      <c r="BJ48" s="8">
        <f t="shared" si="219"/>
        <v>0.23555718951045859</v>
      </c>
      <c r="BK48" s="8">
        <f t="shared" si="220"/>
        <v>0.35868737743608159</v>
      </c>
      <c r="BL48" s="8">
        <f t="shared" si="221"/>
        <v>0.37861424581560821</v>
      </c>
      <c r="BM48" s="8">
        <f t="shared" si="222"/>
        <v>0.19555479659531502</v>
      </c>
      <c r="BN48" s="8">
        <f t="shared" si="223"/>
        <v>0.80439643470319588</v>
      </c>
    </row>
    <row r="49" spans="1:66" x14ac:dyDescent="0.25">
      <c r="A49" t="s">
        <v>16</v>
      </c>
      <c r="B49" t="s">
        <v>449</v>
      </c>
      <c r="C49" t="s">
        <v>231</v>
      </c>
      <c r="D49" t="s">
        <v>461</v>
      </c>
      <c r="E49">
        <f>VLOOKUP(A49,home!$A$2:$E$405,3,FALSE)</f>
        <v>1.4629629629629599</v>
      </c>
      <c r="F49">
        <f>VLOOKUP(B49,home!$B$2:$E$405,3,FALSE)</f>
        <v>0.23</v>
      </c>
      <c r="G49">
        <f>VLOOKUP(C49,away!$B$2:$E$405,4,FALSE)</f>
        <v>0.68</v>
      </c>
      <c r="H49">
        <f>VLOOKUP(A49,away!$A$2:$E$405,3,FALSE)</f>
        <v>1.25925925925926</v>
      </c>
      <c r="I49">
        <f>VLOOKUP(C49,away!$B$2:$E$405,3,FALSE)</f>
        <v>0.68</v>
      </c>
      <c r="J49">
        <f>VLOOKUP(B49,home!$B$2:$E$405,4,FALSE)</f>
        <v>1.32</v>
      </c>
      <c r="K49" s="3">
        <f t="shared" si="168"/>
        <v>0.22880740740740693</v>
      </c>
      <c r="L49" s="3">
        <f t="shared" si="169"/>
        <v>1.1303111111111119</v>
      </c>
      <c r="M49" s="5">
        <f t="shared" si="170"/>
        <v>0.2568871184187122</v>
      </c>
      <c r="N49" s="5">
        <f t="shared" si="171"/>
        <v>5.8777675561745076E-2</v>
      </c>
      <c r="O49" s="5">
        <f t="shared" si="172"/>
        <v>0.2903623642499864</v>
      </c>
      <c r="P49" s="5">
        <f t="shared" si="173"/>
        <v>6.643705977272453E-2</v>
      </c>
      <c r="Q49" s="5">
        <f t="shared" si="174"/>
        <v>6.7243837793582945E-3</v>
      </c>
      <c r="R49" s="5">
        <f t="shared" si="175"/>
        <v>0.16409990328012583</v>
      </c>
      <c r="S49" s="5">
        <f t="shared" si="176"/>
        <v>4.2955471438336007E-3</v>
      </c>
      <c r="T49" s="5">
        <f t="shared" si="177"/>
        <v>7.6006457011840124E-3</v>
      </c>
      <c r="U49" s="5">
        <f t="shared" si="178"/>
        <v>3.7547273425331817E-2</v>
      </c>
      <c r="V49" s="5">
        <f t="shared" si="179"/>
        <v>1.234366302851569E-4</v>
      </c>
      <c r="W49" s="5">
        <f t="shared" si="180"/>
        <v>5.1286293965579772E-4</v>
      </c>
      <c r="X49" s="5">
        <f t="shared" si="181"/>
        <v>5.7969467917005587E-4</v>
      </c>
      <c r="Y49" s="5">
        <f t="shared" si="182"/>
        <v>3.2761766845895284E-4</v>
      </c>
      <c r="Z49" s="5">
        <f t="shared" si="183"/>
        <v>6.1827981336594985E-2</v>
      </c>
      <c r="AA49" s="5">
        <f t="shared" si="184"/>
        <v>1.414670011485984E-2</v>
      </c>
      <c r="AB49" s="5">
        <f t="shared" si="185"/>
        <v>1.6184348883255728E-3</v>
      </c>
      <c r="AC49" s="5">
        <f t="shared" si="186"/>
        <v>1.9952262580542907E-6</v>
      </c>
      <c r="AD49" s="5">
        <f t="shared" si="187"/>
        <v>2.9336709894496094E-5</v>
      </c>
      <c r="AE49" s="5">
        <f t="shared" si="188"/>
        <v>3.315960915719223E-5</v>
      </c>
      <c r="AF49" s="5">
        <f t="shared" si="189"/>
        <v>1.8740337335238082E-5</v>
      </c>
      <c r="AG49" s="5">
        <f t="shared" si="190"/>
        <v>7.0608038386633352E-6</v>
      </c>
      <c r="AH49" s="5">
        <f t="shared" si="191"/>
        <v>1.7471213570580953E-2</v>
      </c>
      <c r="AI49" s="5">
        <f t="shared" si="192"/>
        <v>3.9975430813457323E-3</v>
      </c>
      <c r="AJ49" s="5">
        <f t="shared" si="193"/>
        <v>4.573337342210669E-4</v>
      </c>
      <c r="AK49" s="5">
        <f t="shared" si="194"/>
        <v>3.488044868235683E-5</v>
      </c>
      <c r="AL49" s="5">
        <f t="shared" si="195"/>
        <v>2.0640500307283064E-8</v>
      </c>
      <c r="AM49" s="5">
        <f t="shared" si="196"/>
        <v>1.3424913065645746E-6</v>
      </c>
      <c r="AN49" s="5">
        <f t="shared" si="197"/>
        <v>1.5174328403800128E-6</v>
      </c>
      <c r="AO49" s="5">
        <f t="shared" si="198"/>
        <v>8.5758559992321172E-7</v>
      </c>
      <c r="AP49" s="5">
        <f t="shared" si="199"/>
        <v>3.231128441073649E-7</v>
      </c>
      <c r="AQ49" s="5">
        <f t="shared" si="200"/>
        <v>9.1304509459316826E-8</v>
      </c>
      <c r="AR49" s="5">
        <f t="shared" si="201"/>
        <v>3.9495813646845748E-3</v>
      </c>
      <c r="AS49" s="5">
        <f t="shared" si="202"/>
        <v>9.0369347239808572E-4</v>
      </c>
      <c r="AT49" s="5">
        <f t="shared" si="203"/>
        <v>1.0338588025520151E-4</v>
      </c>
      <c r="AU49" s="5">
        <f t="shared" si="204"/>
        <v>7.8851517412417657E-6</v>
      </c>
      <c r="AV49" s="5">
        <f t="shared" si="205"/>
        <v>4.5104528173188188E-7</v>
      </c>
      <c r="AW49" s="5">
        <f t="shared" si="206"/>
        <v>1.4828109900901733E-10</v>
      </c>
      <c r="AX49" s="5">
        <f t="shared" si="207"/>
        <v>5.1195325887003827E-8</v>
      </c>
      <c r="AY49" s="5">
        <f t="shared" si="208"/>
        <v>5.786664568703477E-8</v>
      </c>
      <c r="AZ49" s="5">
        <f t="shared" si="209"/>
        <v>3.2703656291392664E-8</v>
      </c>
      <c r="BA49" s="5">
        <f t="shared" si="210"/>
        <v>1.2321768693373311E-8</v>
      </c>
      <c r="BB49" s="5">
        <f t="shared" si="211"/>
        <v>3.4818580156652271E-9</v>
      </c>
      <c r="BC49" s="5">
        <f t="shared" si="212"/>
        <v>7.8711656048353809E-10</v>
      </c>
      <c r="BD49" s="5">
        <f t="shared" si="213"/>
        <v>7.4404261679005999E-4</v>
      </c>
      <c r="BE49" s="5">
        <f t="shared" si="214"/>
        <v>1.702424621483564E-4</v>
      </c>
      <c r="BF49" s="5">
        <f t="shared" si="215"/>
        <v>1.9476368197409517E-5</v>
      </c>
      <c r="BG49" s="5">
        <f t="shared" si="216"/>
        <v>1.4854457709871153E-6</v>
      </c>
      <c r="BH49" s="5">
        <f t="shared" si="217"/>
        <v>8.4970248925964585E-8</v>
      </c>
      <c r="BI49" s="5">
        <f t="shared" si="218"/>
        <v>3.8883644727023915E-9</v>
      </c>
      <c r="BJ49" s="8">
        <f t="shared" si="219"/>
        <v>7.4615468073269339E-2</v>
      </c>
      <c r="BK49" s="8">
        <f t="shared" si="220"/>
        <v>0.32774523569895953</v>
      </c>
      <c r="BL49" s="8">
        <f t="shared" si="221"/>
        <v>0.53563597945934049</v>
      </c>
      <c r="BM49" s="8">
        <f t="shared" si="222"/>
        <v>0.15653610178714761</v>
      </c>
      <c r="BN49" s="8">
        <f t="shared" si="223"/>
        <v>0.84328850506265229</v>
      </c>
    </row>
    <row r="50" spans="1:66" x14ac:dyDescent="0.25">
      <c r="A50" t="s">
        <v>16</v>
      </c>
      <c r="B50" t="s">
        <v>235</v>
      </c>
      <c r="C50" t="s">
        <v>236</v>
      </c>
      <c r="D50" t="s">
        <v>461</v>
      </c>
      <c r="E50">
        <f>VLOOKUP(A50,home!$A$2:$E$405,3,FALSE)</f>
        <v>1.4629629629629599</v>
      </c>
      <c r="F50">
        <f>VLOOKUP(B50,home!$B$2:$E$405,3,FALSE)</f>
        <v>2.0499999999999998</v>
      </c>
      <c r="G50">
        <f>VLOOKUP(C50,away!$B$2:$E$405,4,FALSE)</f>
        <v>1.37</v>
      </c>
      <c r="H50">
        <f>VLOOKUP(A50,away!$A$2:$E$405,3,FALSE)</f>
        <v>1.25925925925926</v>
      </c>
      <c r="I50">
        <f>VLOOKUP(C50,away!$B$2:$E$405,3,FALSE)</f>
        <v>0.91</v>
      </c>
      <c r="J50">
        <f>VLOOKUP(B50,home!$B$2:$E$405,4,FALSE)</f>
        <v>0.79</v>
      </c>
      <c r="K50" s="3">
        <f t="shared" si="168"/>
        <v>4.108731481481473</v>
      </c>
      <c r="L50" s="3">
        <f t="shared" si="169"/>
        <v>0.90528148148148213</v>
      </c>
      <c r="M50" s="5">
        <f t="shared" si="170"/>
        <v>6.6441868602651203E-3</v>
      </c>
      <c r="N50" s="5">
        <f t="shared" si="171"/>
        <v>2.7299179721616842E-2</v>
      </c>
      <c r="O50" s="5">
        <f t="shared" si="172"/>
        <v>6.0148593241006049E-3</v>
      </c>
      <c r="P50" s="5">
        <f t="shared" si="173"/>
        <v>2.4713441861614529E-2</v>
      </c>
      <c r="Q50" s="5">
        <f t="shared" si="174"/>
        <v>5.6082499570413884E-2</v>
      </c>
      <c r="R50" s="5">
        <f t="shared" si="175"/>
        <v>2.7225703799122506E-3</v>
      </c>
      <c r="S50" s="5">
        <f t="shared" si="176"/>
        <v>2.2980773324571682E-2</v>
      </c>
      <c r="T50" s="5">
        <f t="shared" si="177"/>
        <v>5.0770448296288864E-2</v>
      </c>
      <c r="U50" s="5">
        <f t="shared" si="178"/>
        <v>1.1186310630494438E-2</v>
      </c>
      <c r="V50" s="5">
        <f t="shared" si="179"/>
        <v>9.4975923638387274E-3</v>
      </c>
      <c r="W50" s="5">
        <f t="shared" si="180"/>
        <v>7.6809310515043583E-2</v>
      </c>
      <c r="X50" s="5">
        <f t="shared" si="181"/>
        <v>6.9534046414629833E-2</v>
      </c>
      <c r="Y50" s="5">
        <f t="shared" si="182"/>
        <v>3.1473942275819115E-2</v>
      </c>
      <c r="Z50" s="5">
        <f t="shared" si="183"/>
        <v>8.2156418232152148E-4</v>
      </c>
      <c r="AA50" s="5">
        <f t="shared" si="184"/>
        <v>3.37558661996202E-3</v>
      </c>
      <c r="AB50" s="5">
        <f t="shared" si="185"/>
        <v>6.9346895069527939E-3</v>
      </c>
      <c r="AC50" s="5">
        <f t="shared" si="186"/>
        <v>2.2079281637978785E-3</v>
      </c>
      <c r="AD50" s="5">
        <f t="shared" si="187"/>
        <v>7.8897208046011372E-2</v>
      </c>
      <c r="AE50" s="5">
        <f t="shared" si="188"/>
        <v>7.1424181384645888E-2</v>
      </c>
      <c r="AF50" s="5">
        <f t="shared" si="189"/>
        <v>3.2329494368747158E-2</v>
      </c>
      <c r="AG50" s="5">
        <f t="shared" si="190"/>
        <v>9.755764185895556E-3</v>
      </c>
      <c r="AH50" s="5">
        <f t="shared" si="191"/>
        <v>1.8593671002603736E-4</v>
      </c>
      <c r="AI50" s="5">
        <f t="shared" si="192"/>
        <v>7.6396401404707145E-4</v>
      </c>
      <c r="AJ50" s="5">
        <f t="shared" si="193"/>
        <v>1.5694614976170785E-3</v>
      </c>
      <c r="AK50" s="5">
        <f t="shared" si="194"/>
        <v>2.1494986214107836E-3</v>
      </c>
      <c r="AL50" s="5">
        <f t="shared" si="195"/>
        <v>3.2850072075464115E-4</v>
      </c>
      <c r="AM50" s="5">
        <f t="shared" si="196"/>
        <v>6.4833488499928052E-2</v>
      </c>
      <c r="AN50" s="5">
        <f t="shared" si="197"/>
        <v>5.8692556518827502E-2</v>
      </c>
      <c r="AO50" s="5">
        <f t="shared" si="198"/>
        <v>2.6566642258649888E-2</v>
      </c>
      <c r="AP50" s="5">
        <f t="shared" si="199"/>
        <v>8.0167630872997088E-3</v>
      </c>
      <c r="AQ50" s="5">
        <f t="shared" si="200"/>
        <v>1.8143567910891849E-3</v>
      </c>
      <c r="AR50" s="5">
        <f t="shared" si="201"/>
        <v>3.3665012062832779E-5</v>
      </c>
      <c r="AS50" s="5">
        <f t="shared" si="202"/>
        <v>1.3832049488701458E-4</v>
      </c>
      <c r="AT50" s="5">
        <f t="shared" si="203"/>
        <v>2.8416088593818695E-4</v>
      </c>
      <c r="AU50" s="5">
        <f t="shared" si="204"/>
        <v>3.8918025928663165E-4</v>
      </c>
      <c r="AV50" s="5">
        <f t="shared" si="205"/>
        <v>3.9975929582552648E-4</v>
      </c>
      <c r="AW50" s="5">
        <f t="shared" si="206"/>
        <v>3.3941045987547787E-5</v>
      </c>
      <c r="AX50" s="5">
        <f t="shared" si="207"/>
        <v>4.4397232542320239E-2</v>
      </c>
      <c r="AY50" s="5">
        <f t="shared" si="208"/>
        <v>4.0191992449589535E-2</v>
      </c>
      <c r="AZ50" s="5">
        <f t="shared" si="209"/>
        <v>1.8192533234228477E-2</v>
      </c>
      <c r="BA50" s="5">
        <f t="shared" si="210"/>
        <v>5.4897878127278194E-3</v>
      </c>
      <c r="BB50" s="5">
        <f t="shared" si="211"/>
        <v>1.2424508110313063E-3</v>
      </c>
      <c r="BC50" s="5">
        <f t="shared" si="212"/>
        <v>2.2495354217565806E-4</v>
      </c>
      <c r="BD50" s="5">
        <f t="shared" si="213"/>
        <v>5.0793853323888683E-6</v>
      </c>
      <c r="BE50" s="5">
        <f t="shared" si="214"/>
        <v>2.0869830421761377E-5</v>
      </c>
      <c r="BF50" s="5">
        <f t="shared" si="215"/>
        <v>4.2874264633535378E-5</v>
      </c>
      <c r="BG50" s="5">
        <f t="shared" si="216"/>
        <v>5.8719613615058184E-5</v>
      </c>
      <c r="BH50" s="5">
        <f t="shared" si="217"/>
        <v>6.0315781260154417E-5</v>
      </c>
      <c r="BI50" s="5">
        <f t="shared" si="218"/>
        <v>4.9564269858749342E-5</v>
      </c>
      <c r="BJ50" s="8">
        <f t="shared" si="219"/>
        <v>0.77403883232697945</v>
      </c>
      <c r="BK50" s="8">
        <f t="shared" si="220"/>
        <v>0.10656441574443212</v>
      </c>
      <c r="BL50" s="8">
        <f t="shared" si="221"/>
        <v>3.6385386397644909E-2</v>
      </c>
      <c r="BM50" s="8">
        <f t="shared" si="222"/>
        <v>0.75417540952985274</v>
      </c>
      <c r="BN50" s="8">
        <f t="shared" si="223"/>
        <v>0.12347673771792322</v>
      </c>
    </row>
    <row r="51" spans="1:66" x14ac:dyDescent="0.25">
      <c r="A51" t="s">
        <v>16</v>
      </c>
      <c r="B51" t="s">
        <v>58</v>
      </c>
      <c r="C51" t="s">
        <v>49</v>
      </c>
      <c r="D51" t="s">
        <v>461</v>
      </c>
      <c r="E51">
        <f>VLOOKUP(A51,home!$A$2:$E$405,3,FALSE)</f>
        <v>1.4629629629629599</v>
      </c>
      <c r="F51">
        <f>VLOOKUP(B51,home!$B$2:$E$405,3,FALSE)</f>
        <v>1.37</v>
      </c>
      <c r="G51">
        <f>VLOOKUP(C51,away!$B$2:$E$405,4,FALSE)</f>
        <v>0.46</v>
      </c>
      <c r="H51">
        <f>VLOOKUP(A51,away!$A$2:$E$405,3,FALSE)</f>
        <v>1.25925925925926</v>
      </c>
      <c r="I51">
        <f>VLOOKUP(C51,away!$B$2:$E$405,3,FALSE)</f>
        <v>1.37</v>
      </c>
      <c r="J51">
        <f>VLOOKUP(B51,home!$B$2:$E$405,4,FALSE)</f>
        <v>1.99</v>
      </c>
      <c r="K51" s="3">
        <f t="shared" si="168"/>
        <v>0.92195925925925748</v>
      </c>
      <c r="L51" s="3">
        <f t="shared" si="169"/>
        <v>3.4331185185185205</v>
      </c>
      <c r="M51" s="5">
        <f t="shared" si="170"/>
        <v>1.2841440766609881E-2</v>
      </c>
      <c r="N51" s="5">
        <f t="shared" si="171"/>
        <v>1.1839285217005275E-2</v>
      </c>
      <c r="O51" s="5">
        <f t="shared" si="172"/>
        <v>4.4086188100307053E-2</v>
      </c>
      <c r="P51" s="5">
        <f t="shared" si="173"/>
        <v>4.0645669324523376E-2</v>
      </c>
      <c r="Q51" s="5">
        <f t="shared" si="174"/>
        <v>5.4576693144146307E-3</v>
      </c>
      <c r="R51" s="5">
        <f t="shared" si="175"/>
        <v>7.5676554389027484E-2</v>
      </c>
      <c r="S51" s="5">
        <f t="shared" si="176"/>
        <v>3.216287145781549E-2</v>
      </c>
      <c r="T51" s="5">
        <f t="shared" si="177"/>
        <v>1.8736825591267148E-2</v>
      </c>
      <c r="U51" s="5">
        <f t="shared" si="178"/>
        <v>6.9770700027800683E-2</v>
      </c>
      <c r="V51" s="5">
        <f t="shared" si="179"/>
        <v>1.1311308110126058E-2</v>
      </c>
      <c r="W51" s="5">
        <f t="shared" si="180"/>
        <v>1.6772495861332312E-3</v>
      </c>
      <c r="X51" s="5">
        <f t="shared" si="181"/>
        <v>5.7581966143315207E-3</v>
      </c>
      <c r="Y51" s="5">
        <f t="shared" si="182"/>
        <v>9.8842857149660946E-3</v>
      </c>
      <c r="Z51" s="5">
        <f t="shared" si="183"/>
        <v>8.6602193430214761E-2</v>
      </c>
      <c r="AA51" s="5">
        <f t="shared" si="184"/>
        <v>7.9843694105147731E-2</v>
      </c>
      <c r="AB51" s="5">
        <f t="shared" si="185"/>
        <v>3.6806316536852374E-2</v>
      </c>
      <c r="AC51" s="5">
        <f t="shared" si="186"/>
        <v>2.2376562793261141E-3</v>
      </c>
      <c r="AD51" s="5">
        <f t="shared" si="187"/>
        <v>3.865889465060724E-4</v>
      </c>
      <c r="AE51" s="5">
        <f t="shared" si="188"/>
        <v>1.3272056713045629E-3</v>
      </c>
      <c r="AF51" s="5">
        <f t="shared" si="189"/>
        <v>2.2782271840192498E-3</v>
      </c>
      <c r="AG51" s="5">
        <f t="shared" si="190"/>
        <v>2.6071413116162626E-3</v>
      </c>
      <c r="AH51" s="5">
        <f t="shared" si="191"/>
        <v>7.4328898502398322E-2</v>
      </c>
      <c r="AI51" s="5">
        <f t="shared" si="192"/>
        <v>6.8528216204827672E-2</v>
      </c>
      <c r="AJ51" s="5">
        <f t="shared" si="193"/>
        <v>3.1590111725280583E-2</v>
      </c>
      <c r="AK51" s="5">
        <f t="shared" si="194"/>
        <v>9.7082653353856262E-3</v>
      </c>
      <c r="AL51" s="5">
        <f t="shared" si="195"/>
        <v>2.8330477504649498E-4</v>
      </c>
      <c r="AM51" s="5">
        <f t="shared" si="196"/>
        <v>7.1283851751711061E-5</v>
      </c>
      <c r="AN51" s="5">
        <f t="shared" si="197"/>
        <v>2.4472591152012815E-4</v>
      </c>
      <c r="AO51" s="5">
        <f t="shared" si="198"/>
        <v>4.2008652940053845E-4</v>
      </c>
      <c r="AP51" s="5">
        <f t="shared" si="199"/>
        <v>4.8073561448838784E-4</v>
      </c>
      <c r="AQ51" s="5">
        <f t="shared" si="200"/>
        <v>4.1260558515286618E-4</v>
      </c>
      <c r="AR51" s="5">
        <f t="shared" si="201"/>
        <v>5.1035983581933425E-2</v>
      </c>
      <c r="AS51" s="5">
        <f t="shared" si="202"/>
        <v>4.7053097618766963E-2</v>
      </c>
      <c r="AT51" s="5">
        <f t="shared" si="203"/>
        <v>2.169051951322596E-2</v>
      </c>
      <c r="AU51" s="5">
        <f t="shared" si="204"/>
        <v>6.6659251011207598E-3</v>
      </c>
      <c r="AV51" s="5">
        <f t="shared" si="205"/>
        <v>1.5364278421267463E-3</v>
      </c>
      <c r="AW51" s="5">
        <f t="shared" si="206"/>
        <v>2.4908749237641204E-5</v>
      </c>
      <c r="AX51" s="5">
        <f t="shared" si="207"/>
        <v>1.095346785969237E-5</v>
      </c>
      <c r="AY51" s="5">
        <f t="shared" si="208"/>
        <v>3.7604553351107307E-5</v>
      </c>
      <c r="AZ51" s="5">
        <f t="shared" si="209"/>
        <v>6.4550444245152096E-5</v>
      </c>
      <c r="BA51" s="5">
        <f t="shared" si="210"/>
        <v>7.3869775172209632E-5</v>
      </c>
      <c r="BB51" s="5">
        <f t="shared" si="211"/>
        <v>6.3400923275628134E-5</v>
      </c>
      <c r="BC51" s="5">
        <f t="shared" si="212"/>
        <v>4.3532576757746159E-5</v>
      </c>
      <c r="BD51" s="5">
        <f t="shared" si="213"/>
        <v>2.9202096724323792E-2</v>
      </c>
      <c r="BE51" s="5">
        <f t="shared" si="214"/>
        <v>2.692314346477475E-2</v>
      </c>
      <c r="BF51" s="5">
        <f t="shared" si="215"/>
        <v>1.2411020702857224E-2</v>
      </c>
      <c r="BG51" s="5">
        <f t="shared" si="216"/>
        <v>3.8141518179525187E-3</v>
      </c>
      <c r="BH51" s="5">
        <f t="shared" si="217"/>
        <v>8.791231461954635E-4</v>
      </c>
      <c r="BI51" s="5">
        <f t="shared" si="218"/>
        <v>1.6210314493280751E-4</v>
      </c>
      <c r="BJ51" s="8">
        <f t="shared" si="219"/>
        <v>6.1876024384539215E-2</v>
      </c>
      <c r="BK51" s="8">
        <f t="shared" si="220"/>
        <v>9.9519855266798518E-2</v>
      </c>
      <c r="BL51" s="8">
        <f t="shared" si="221"/>
        <v>0.69171253758523799</v>
      </c>
      <c r="BM51" s="8">
        <f t="shared" si="222"/>
        <v>0.74915110775078919</v>
      </c>
      <c r="BN51" s="8">
        <f t="shared" si="223"/>
        <v>0.19054680711188771</v>
      </c>
    </row>
    <row r="52" spans="1:66" x14ac:dyDescent="0.25">
      <c r="A52" t="s">
        <v>143</v>
      </c>
      <c r="B52" t="s">
        <v>140</v>
      </c>
      <c r="C52" t="s">
        <v>329</v>
      </c>
      <c r="D52" t="s">
        <v>461</v>
      </c>
      <c r="E52">
        <f>VLOOKUP(A52,home!$A$2:$E$405,3,FALSE)</f>
        <v>1.01428571428571</v>
      </c>
      <c r="F52">
        <f>VLOOKUP(B52,home!$B$2:$E$405,3,FALSE)</f>
        <v>0.66</v>
      </c>
      <c r="G52">
        <f>VLOOKUP(C52,away!$B$2:$E$405,4,FALSE)</f>
        <v>1.97</v>
      </c>
      <c r="H52">
        <f>VLOOKUP(A52,away!$A$2:$E$405,3,FALSE)</f>
        <v>1.1000000000000001</v>
      </c>
      <c r="I52">
        <f>VLOOKUP(C52,away!$B$2:$E$405,3,FALSE)</f>
        <v>0.66</v>
      </c>
      <c r="J52">
        <f>VLOOKUP(B52,home!$B$2:$E$405,4,FALSE)</f>
        <v>0.3</v>
      </c>
      <c r="K52" s="3">
        <f t="shared" si="168"/>
        <v>1.3187742857142801</v>
      </c>
      <c r="L52" s="3">
        <f t="shared" si="169"/>
        <v>0.21780000000000002</v>
      </c>
      <c r="M52" s="5">
        <f t="shared" si="170"/>
        <v>0.21511676920307637</v>
      </c>
      <c r="N52" s="5">
        <f t="shared" si="171"/>
        <v>0.28369046365095069</v>
      </c>
      <c r="O52" s="5">
        <f t="shared" si="172"/>
        <v>4.6852432332430041E-2</v>
      </c>
      <c r="P52" s="5">
        <f t="shared" si="173"/>
        <v>6.178778298317706E-2</v>
      </c>
      <c r="Q52" s="5">
        <f t="shared" si="174"/>
        <v>0.1870618442826178</v>
      </c>
      <c r="R52" s="5">
        <f t="shared" si="175"/>
        <v>5.1022298810016317E-3</v>
      </c>
      <c r="S52" s="5">
        <f t="shared" si="176"/>
        <v>4.4368113886697281E-3</v>
      </c>
      <c r="T52" s="5">
        <f t="shared" si="177"/>
        <v>4.0742069684754155E-2</v>
      </c>
      <c r="U52" s="5">
        <f t="shared" si="178"/>
        <v>6.7286895668679817E-3</v>
      </c>
      <c r="V52" s="5">
        <f t="shared" si="179"/>
        <v>1.4159789703259404E-4</v>
      </c>
      <c r="W52" s="5">
        <f t="shared" si="180"/>
        <v>8.2230783359401705E-2</v>
      </c>
      <c r="X52" s="5">
        <f t="shared" si="181"/>
        <v>1.790986461567769E-2</v>
      </c>
      <c r="Y52" s="5">
        <f t="shared" si="182"/>
        <v>1.9503842566473007E-3</v>
      </c>
      <c r="Z52" s="5">
        <f t="shared" si="183"/>
        <v>3.7042188936071849E-4</v>
      </c>
      <c r="AA52" s="5">
        <f t="shared" si="184"/>
        <v>4.8850286255461555E-4</v>
      </c>
      <c r="AB52" s="5">
        <f t="shared" si="185"/>
        <v>3.2211250681742228E-4</v>
      </c>
      <c r="AC52" s="5">
        <f t="shared" si="186"/>
        <v>2.5419392468610997E-6</v>
      </c>
      <c r="AD52" s="5">
        <f t="shared" si="187"/>
        <v>2.7110960647130183E-2</v>
      </c>
      <c r="AE52" s="5">
        <f t="shared" si="188"/>
        <v>5.9047672289449541E-3</v>
      </c>
      <c r="AF52" s="5">
        <f t="shared" si="189"/>
        <v>6.4302915123210555E-4</v>
      </c>
      <c r="AG52" s="5">
        <f t="shared" si="190"/>
        <v>4.6683916379450864E-5</v>
      </c>
      <c r="AH52" s="5">
        <f t="shared" si="191"/>
        <v>2.0169471875691122E-5</v>
      </c>
      <c r="AI52" s="5">
        <f t="shared" si="192"/>
        <v>2.6598980866098818E-5</v>
      </c>
      <c r="AJ52" s="5">
        <f t="shared" si="193"/>
        <v>1.7539025996208644E-5</v>
      </c>
      <c r="AK52" s="5">
        <f t="shared" si="194"/>
        <v>7.7100054934247466E-6</v>
      </c>
      <c r="AL52" s="5">
        <f t="shared" si="195"/>
        <v>2.9204750726467878E-8</v>
      </c>
      <c r="AM52" s="5">
        <f t="shared" si="196"/>
        <v>7.1506475524894114E-3</v>
      </c>
      <c r="AN52" s="5">
        <f t="shared" si="197"/>
        <v>1.5574110369321939E-3</v>
      </c>
      <c r="AO52" s="5">
        <f t="shared" si="198"/>
        <v>1.6960206192191593E-4</v>
      </c>
      <c r="AP52" s="5">
        <f t="shared" si="199"/>
        <v>1.2313109695531098E-5</v>
      </c>
      <c r="AQ52" s="5">
        <f t="shared" si="200"/>
        <v>6.7044882292166824E-7</v>
      </c>
      <c r="AR52" s="5">
        <f t="shared" si="201"/>
        <v>8.7858219490510557E-7</v>
      </c>
      <c r="AS52" s="5">
        <f t="shared" si="202"/>
        <v>1.1586516065272649E-6</v>
      </c>
      <c r="AT52" s="5">
        <f t="shared" si="203"/>
        <v>7.6399997239484877E-7</v>
      </c>
      <c r="AU52" s="5">
        <f t="shared" si="204"/>
        <v>3.3584783929358207E-7</v>
      </c>
      <c r="AV52" s="5">
        <f t="shared" si="205"/>
        <v>1.1072687359326954E-7</v>
      </c>
      <c r="AW52" s="5">
        <f t="shared" si="206"/>
        <v>2.330125693865054E-10</v>
      </c>
      <c r="AX52" s="5">
        <f t="shared" si="207"/>
        <v>1.5716816864047962E-3</v>
      </c>
      <c r="AY52" s="5">
        <f t="shared" si="208"/>
        <v>3.4231227129896463E-4</v>
      </c>
      <c r="AZ52" s="5">
        <f t="shared" si="209"/>
        <v>3.7277806344457245E-5</v>
      </c>
      <c r="BA52" s="5">
        <f t="shared" si="210"/>
        <v>2.7063687406075968E-6</v>
      </c>
      <c r="BB52" s="5">
        <f t="shared" si="211"/>
        <v>1.4736177792608365E-7</v>
      </c>
      <c r="BC52" s="5">
        <f t="shared" si="212"/>
        <v>6.4190790464602053E-9</v>
      </c>
      <c r="BD52" s="5">
        <f t="shared" si="213"/>
        <v>3.1892533675055321E-8</v>
      </c>
      <c r="BE52" s="5">
        <f t="shared" si="214"/>
        <v>4.2059053316939704E-8</v>
      </c>
      <c r="BF52" s="5">
        <f t="shared" si="215"/>
        <v>2.7733198997933003E-8</v>
      </c>
      <c r="BG52" s="5">
        <f t="shared" si="216"/>
        <v>1.2191276566357026E-8</v>
      </c>
      <c r="BH52" s="5">
        <f t="shared" si="217"/>
        <v>4.0193855114356834E-9</v>
      </c>
      <c r="BI52" s="5">
        <f t="shared" si="218"/>
        <v>1.0601324513707837E-9</v>
      </c>
      <c r="BJ52" s="8">
        <f t="shared" si="219"/>
        <v>0.65813562691724359</v>
      </c>
      <c r="BK52" s="8">
        <f t="shared" si="220"/>
        <v>0.28182784488725232</v>
      </c>
      <c r="BL52" s="8">
        <f t="shared" si="221"/>
        <v>5.9569351397970358E-2</v>
      </c>
      <c r="BM52" s="8">
        <f t="shared" si="222"/>
        <v>0.19994941072028721</v>
      </c>
      <c r="BN52" s="8">
        <f t="shared" si="223"/>
        <v>0.79961152233325372</v>
      </c>
    </row>
    <row r="53" spans="1:66" x14ac:dyDescent="0.25">
      <c r="A53" t="s">
        <v>143</v>
      </c>
      <c r="B53" t="s">
        <v>148</v>
      </c>
      <c r="C53" t="s">
        <v>150</v>
      </c>
      <c r="D53" t="s">
        <v>461</v>
      </c>
      <c r="E53">
        <f>VLOOKUP(A53,home!$A$2:$E$405,3,FALSE)</f>
        <v>1.01428571428571</v>
      </c>
      <c r="F53">
        <f>VLOOKUP(B53,home!$B$2:$E$405,3,FALSE)</f>
        <v>1.73</v>
      </c>
      <c r="G53">
        <f>VLOOKUP(C53,away!$B$2:$E$405,4,FALSE)</f>
        <v>0.99</v>
      </c>
      <c r="H53">
        <f>VLOOKUP(A53,away!$A$2:$E$405,3,FALSE)</f>
        <v>1.1000000000000001</v>
      </c>
      <c r="I53">
        <f>VLOOKUP(C53,away!$B$2:$E$405,3,FALSE)</f>
        <v>0.99</v>
      </c>
      <c r="J53">
        <f>VLOOKUP(B53,home!$B$2:$E$405,4,FALSE)</f>
        <v>0.23</v>
      </c>
      <c r="K53" s="3">
        <f t="shared" si="168"/>
        <v>1.7371671428571356</v>
      </c>
      <c r="L53" s="3">
        <f t="shared" si="169"/>
        <v>0.25047000000000003</v>
      </c>
      <c r="M53" s="5">
        <f t="shared" si="170"/>
        <v>0.13701879910035766</v>
      </c>
      <c r="N53" s="5">
        <f t="shared" si="171"/>
        <v>0.23802455575088416</v>
      </c>
      <c r="O53" s="5">
        <f t="shared" si="172"/>
        <v>3.4319098610666586E-2</v>
      </c>
      <c r="P53" s="5">
        <f t="shared" si="173"/>
        <v>5.9618010478923955E-2</v>
      </c>
      <c r="Q53" s="5">
        <f t="shared" si="174"/>
        <v>0.20674421872180129</v>
      </c>
      <c r="R53" s="5">
        <f t="shared" si="175"/>
        <v>4.2979523145068302E-3</v>
      </c>
      <c r="S53" s="5">
        <f t="shared" si="176"/>
        <v>6.485072115655059E-3</v>
      </c>
      <c r="T53" s="5">
        <f t="shared" si="177"/>
        <v>5.1783224463249566E-2</v>
      </c>
      <c r="U53" s="5">
        <f t="shared" si="178"/>
        <v>7.4662615423280419E-3</v>
      </c>
      <c r="V53" s="5">
        <f t="shared" si="179"/>
        <v>3.1352315634077573E-4</v>
      </c>
      <c r="W53" s="5">
        <f t="shared" si="180"/>
        <v>0.11971642124639408</v>
      </c>
      <c r="X53" s="5">
        <f t="shared" si="181"/>
        <v>2.9985372029584321E-2</v>
      </c>
      <c r="Y53" s="5">
        <f t="shared" si="182"/>
        <v>3.7552180661249925E-3</v>
      </c>
      <c r="Z53" s="5">
        <f t="shared" si="183"/>
        <v>3.5883603873817534E-4</v>
      </c>
      <c r="AA53" s="5">
        <f t="shared" si="184"/>
        <v>6.2335817616896837E-4</v>
      </c>
      <c r="AB53" s="5">
        <f t="shared" si="185"/>
        <v>5.4143867093604109E-4</v>
      </c>
      <c r="AC53" s="5">
        <f t="shared" si="186"/>
        <v>8.5260320768189107E-6</v>
      </c>
      <c r="AD53" s="5">
        <f t="shared" si="187"/>
        <v>5.1991858362419964E-2</v>
      </c>
      <c r="AE53" s="5">
        <f t="shared" si="188"/>
        <v>1.3022400764035328E-2</v>
      </c>
      <c r="AF53" s="5">
        <f t="shared" si="189"/>
        <v>1.6308603596839643E-3</v>
      </c>
      <c r="AG53" s="5">
        <f t="shared" si="190"/>
        <v>1.3616053143001422E-4</v>
      </c>
      <c r="AH53" s="5">
        <f t="shared" si="191"/>
        <v>2.2469415655687682E-5</v>
      </c>
      <c r="AI53" s="5">
        <f t="shared" si="192"/>
        <v>3.9033130596260359E-5</v>
      </c>
      <c r="AJ53" s="5">
        <f t="shared" si="193"/>
        <v>3.3903535977337535E-5</v>
      </c>
      <c r="AK53" s="5">
        <f t="shared" si="194"/>
        <v>1.9632036242168515E-5</v>
      </c>
      <c r="AL53" s="5">
        <f t="shared" si="195"/>
        <v>1.4838987731227447E-7</v>
      </c>
      <c r="AM53" s="5">
        <f t="shared" si="196"/>
        <v>1.8063709608655582E-2</v>
      </c>
      <c r="AN53" s="5">
        <f t="shared" si="197"/>
        <v>4.5244173456799631E-3</v>
      </c>
      <c r="AO53" s="5">
        <f t="shared" si="198"/>
        <v>5.6661540628623016E-4</v>
      </c>
      <c r="AP53" s="5">
        <f t="shared" si="199"/>
        <v>4.7306720270837376E-5</v>
      </c>
      <c r="AQ53" s="5">
        <f t="shared" si="200"/>
        <v>2.9622285565591578E-6</v>
      </c>
      <c r="AR53" s="5">
        <f t="shared" si="201"/>
        <v>1.1255829078560189E-6</v>
      </c>
      <c r="AS53" s="5">
        <f t="shared" si="202"/>
        <v>1.9553256440890668E-6</v>
      </c>
      <c r="AT53" s="5">
        <f t="shared" si="203"/>
        <v>1.6983637312487466E-6</v>
      </c>
      <c r="AU53" s="5">
        <f t="shared" si="204"/>
        <v>9.8344722351518965E-7</v>
      </c>
      <c r="AV53" s="5">
        <f t="shared" si="205"/>
        <v>4.2710305085616656E-7</v>
      </c>
      <c r="AW53" s="5">
        <f t="shared" si="206"/>
        <v>1.7934905685804169E-9</v>
      </c>
      <c r="AX53" s="5">
        <f t="shared" si="207"/>
        <v>5.2299471350448707E-3</v>
      </c>
      <c r="AY53" s="5">
        <f t="shared" si="208"/>
        <v>1.3099448589146887E-3</v>
      </c>
      <c r="AZ53" s="5">
        <f t="shared" si="209"/>
        <v>1.6405094440618106E-4</v>
      </c>
      <c r="BA53" s="5">
        <f t="shared" si="210"/>
        <v>1.3696613348472059E-5</v>
      </c>
      <c r="BB53" s="5">
        <f t="shared" si="211"/>
        <v>8.5764768634794878E-7</v>
      </c>
      <c r="BC53" s="5">
        <f t="shared" si="212"/>
        <v>4.2963003199914152E-8</v>
      </c>
      <c r="BD53" s="5">
        <f t="shared" si="213"/>
        <v>4.6987458488449526E-8</v>
      </c>
      <c r="BE53" s="5">
        <f t="shared" si="214"/>
        <v>8.162506901249812E-8</v>
      </c>
      <c r="BF53" s="5">
        <f t="shared" si="215"/>
        <v>7.0898193960978959E-8</v>
      </c>
      <c r="BG53" s="5">
        <f t="shared" si="216"/>
        <v>4.1054004345641607E-8</v>
      </c>
      <c r="BH53" s="5">
        <f t="shared" si="217"/>
        <v>1.7829416857990682E-8</v>
      </c>
      <c r="BI53" s="5">
        <f t="shared" si="218"/>
        <v>6.1945354284008999E-9</v>
      </c>
      <c r="BJ53" s="8">
        <f t="shared" si="219"/>
        <v>0.74671384176746058</v>
      </c>
      <c r="BK53" s="8">
        <f t="shared" si="220"/>
        <v>0.20475402413214627</v>
      </c>
      <c r="BL53" s="8">
        <f t="shared" si="221"/>
        <v>4.7369601844313582E-2</v>
      </c>
      <c r="BM53" s="8">
        <f t="shared" si="222"/>
        <v>0.31786372574009408</v>
      </c>
      <c r="BN53" s="8">
        <f t="shared" si="223"/>
        <v>0.68002263497714044</v>
      </c>
    </row>
    <row r="54" spans="1:66" x14ac:dyDescent="0.25">
      <c r="A54" t="s">
        <v>143</v>
      </c>
      <c r="B54" t="s">
        <v>156</v>
      </c>
      <c r="C54" t="s">
        <v>160</v>
      </c>
      <c r="D54" t="s">
        <v>461</v>
      </c>
      <c r="E54">
        <f>VLOOKUP(A54,home!$A$2:$E$405,3,FALSE)</f>
        <v>1.01428571428571</v>
      </c>
      <c r="F54">
        <f>VLOOKUP(B54,home!$B$2:$E$405,3,FALSE)</f>
        <v>0.66</v>
      </c>
      <c r="G54">
        <f>VLOOKUP(C54,away!$B$2:$E$405,4,FALSE)</f>
        <v>0.66</v>
      </c>
      <c r="H54">
        <f>VLOOKUP(A54,away!$A$2:$E$405,3,FALSE)</f>
        <v>1.1000000000000001</v>
      </c>
      <c r="I54">
        <f>VLOOKUP(C54,away!$B$2:$E$405,3,FALSE)</f>
        <v>0.66</v>
      </c>
      <c r="J54">
        <f>VLOOKUP(B54,home!$B$2:$E$405,4,FALSE)</f>
        <v>1.21</v>
      </c>
      <c r="K54" s="3">
        <f t="shared" si="168"/>
        <v>0.4418228571428553</v>
      </c>
      <c r="L54" s="3">
        <f t="shared" si="169"/>
        <v>0.87846000000000013</v>
      </c>
      <c r="M54" s="5">
        <f t="shared" si="170"/>
        <v>0.26705975152307543</v>
      </c>
      <c r="N54" s="5">
        <f t="shared" si="171"/>
        <v>0.11799310244578619</v>
      </c>
      <c r="O54" s="5">
        <f t="shared" si="172"/>
        <v>0.23460130932296086</v>
      </c>
      <c r="P54" s="5">
        <f t="shared" si="173"/>
        <v>0.10365222077452535</v>
      </c>
      <c r="Q54" s="5">
        <f t="shared" si="174"/>
        <v>2.6066024822873436E-2</v>
      </c>
      <c r="R54" s="5">
        <f t="shared" si="175"/>
        <v>0.10304393309392409</v>
      </c>
      <c r="S54" s="5">
        <f t="shared" si="176"/>
        <v>1.0057471043668872E-2</v>
      </c>
      <c r="T54" s="5">
        <f t="shared" si="177"/>
        <v>2.2897960165901402E-2</v>
      </c>
      <c r="U54" s="5">
        <f t="shared" si="178"/>
        <v>4.5527164930794763E-2</v>
      </c>
      <c r="V54" s="5">
        <f t="shared" si="179"/>
        <v>4.3372699393066406E-4</v>
      </c>
      <c r="W54" s="5">
        <f t="shared" si="180"/>
        <v>3.8388551871995111E-3</v>
      </c>
      <c r="X54" s="5">
        <f t="shared" si="181"/>
        <v>3.3722807277472831E-3</v>
      </c>
      <c r="Y54" s="5">
        <f t="shared" si="182"/>
        <v>1.481206864048439E-3</v>
      </c>
      <c r="Z54" s="5">
        <f t="shared" si="183"/>
        <v>3.0173324488562862E-2</v>
      </c>
      <c r="AA54" s="5">
        <f t="shared" si="184"/>
        <v>1.3331264435035328E-2</v>
      </c>
      <c r="AB54" s="5">
        <f t="shared" si="185"/>
        <v>2.9450286710071202E-3</v>
      </c>
      <c r="AC54" s="5">
        <f t="shared" si="186"/>
        <v>1.0521233046719482E-5</v>
      </c>
      <c r="AD54" s="5">
        <f t="shared" si="187"/>
        <v>4.2402349174153962E-4</v>
      </c>
      <c r="AE54" s="5">
        <f t="shared" si="188"/>
        <v>3.7248767655527292E-4</v>
      </c>
      <c r="AF54" s="5">
        <f t="shared" si="189"/>
        <v>1.6360776217337253E-4</v>
      </c>
      <c r="AG54" s="5">
        <f t="shared" si="190"/>
        <v>4.7907624919606961E-5</v>
      </c>
      <c r="AH54" s="5">
        <f t="shared" si="191"/>
        <v>6.6265146575557321E-3</v>
      </c>
      <c r="AI54" s="5">
        <f t="shared" si="192"/>
        <v>2.9277456389002832E-3</v>
      </c>
      <c r="AJ54" s="5">
        <f t="shared" si="193"/>
        <v>6.4677247158322862E-4</v>
      </c>
      <c r="AK54" s="5">
        <f t="shared" si="194"/>
        <v>9.5252953772082772E-5</v>
      </c>
      <c r="AL54" s="5">
        <f t="shared" si="195"/>
        <v>1.633415989282191E-7</v>
      </c>
      <c r="AM54" s="5">
        <f t="shared" si="196"/>
        <v>3.7468654123387408E-5</v>
      </c>
      <c r="AN54" s="5">
        <f t="shared" si="197"/>
        <v>3.2914713901230907E-5</v>
      </c>
      <c r="AO54" s="5">
        <f t="shared" si="198"/>
        <v>1.4457129786837652E-5</v>
      </c>
      <c r="AP54" s="5">
        <f t="shared" si="199"/>
        <v>4.2333367441818021E-6</v>
      </c>
      <c r="AQ54" s="5">
        <f t="shared" si="200"/>
        <v>9.2970424907348649E-7</v>
      </c>
      <c r="AR54" s="5">
        <f t="shared" si="201"/>
        <v>1.1642256132152824E-3</v>
      </c>
      <c r="AS54" s="5">
        <f t="shared" si="202"/>
        <v>5.1438148678966886E-4</v>
      </c>
      <c r="AT54" s="5">
        <f t="shared" si="203"/>
        <v>1.1363274907740068E-4</v>
      </c>
      <c r="AU54" s="5">
        <f t="shared" si="204"/>
        <v>1.673518195412478E-5</v>
      </c>
      <c r="AV54" s="5">
        <f t="shared" si="205"/>
        <v>1.8484964764442403E-6</v>
      </c>
      <c r="AW54" s="5">
        <f t="shared" si="206"/>
        <v>1.7610207471479998E-9</v>
      </c>
      <c r="AX54" s="5">
        <f t="shared" si="207"/>
        <v>2.7590846363487401E-6</v>
      </c>
      <c r="AY54" s="5">
        <f t="shared" si="208"/>
        <v>2.4237454896469146E-6</v>
      </c>
      <c r="AZ54" s="5">
        <f t="shared" si="209"/>
        <v>1.0645817314176142E-6</v>
      </c>
      <c r="BA54" s="5">
        <f t="shared" si="210"/>
        <v>3.117308225937059E-7</v>
      </c>
      <c r="BB54" s="5">
        <f t="shared" si="211"/>
        <v>6.8460764603916715E-8</v>
      </c>
      <c r="BC54" s="5">
        <f t="shared" si="212"/>
        <v>1.2028008654791345E-8</v>
      </c>
      <c r="BD54" s="5">
        <f t="shared" si="213"/>
        <v>1.7045427203084943E-4</v>
      </c>
      <c r="BE54" s="5">
        <f t="shared" si="214"/>
        <v>7.5310593480875374E-5</v>
      </c>
      <c r="BF54" s="5">
        <f t="shared" si="215"/>
        <v>1.6636970792422224E-5</v>
      </c>
      <c r="BG54" s="5">
        <f t="shared" si="216"/>
        <v>2.4501979899034073E-6</v>
      </c>
      <c r="BH54" s="5">
        <f t="shared" si="217"/>
        <v>2.7063836911620107E-7</v>
      </c>
      <c r="BI54" s="5">
        <f t="shared" si="218"/>
        <v>2.3914843499080543E-8</v>
      </c>
      <c r="BJ54" s="8">
        <f t="shared" si="219"/>
        <v>0.17675409993920399</v>
      </c>
      <c r="BK54" s="8">
        <f t="shared" si="220"/>
        <v>0.38121627865533564</v>
      </c>
      <c r="BL54" s="8">
        <f t="shared" si="221"/>
        <v>0.4118209562905531</v>
      </c>
      <c r="BM54" s="8">
        <f t="shared" si="222"/>
        <v>0.14754589540604132</v>
      </c>
      <c r="BN54" s="8">
        <f t="shared" si="223"/>
        <v>0.85241634198314542</v>
      </c>
    </row>
    <row r="55" spans="1:66" x14ac:dyDescent="0.25">
      <c r="A55" t="s">
        <v>143</v>
      </c>
      <c r="B55" t="s">
        <v>157</v>
      </c>
      <c r="C55" t="s">
        <v>144</v>
      </c>
      <c r="D55" t="s">
        <v>461</v>
      </c>
      <c r="E55">
        <f>VLOOKUP(A55,home!$A$2:$E$405,3,FALSE)</f>
        <v>1.01428571428571</v>
      </c>
      <c r="F55">
        <f>VLOOKUP(B55,home!$B$2:$E$405,3,FALSE)</f>
        <v>0.33</v>
      </c>
      <c r="G55">
        <f>VLOOKUP(C55,away!$B$2:$E$405,4,FALSE)</f>
        <v>0.74</v>
      </c>
      <c r="H55">
        <f>VLOOKUP(A55,away!$A$2:$E$405,3,FALSE)</f>
        <v>1.1000000000000001</v>
      </c>
      <c r="I55">
        <f>VLOOKUP(C55,away!$B$2:$E$405,3,FALSE)</f>
        <v>2.46</v>
      </c>
      <c r="J55">
        <f>VLOOKUP(B55,home!$B$2:$E$405,4,FALSE)</f>
        <v>2.73</v>
      </c>
      <c r="K55" s="3">
        <f t="shared" si="168"/>
        <v>0.24768857142857037</v>
      </c>
      <c r="L55" s="3">
        <f t="shared" si="169"/>
        <v>7.3873800000000003</v>
      </c>
      <c r="M55" s="5">
        <f t="shared" si="170"/>
        <v>4.8320547947804381E-4</v>
      </c>
      <c r="N55" s="5">
        <f t="shared" si="171"/>
        <v>1.1968447491837404E-4</v>
      </c>
      <c r="O55" s="5">
        <f t="shared" si="172"/>
        <v>3.5696224949865111E-3</v>
      </c>
      <c r="P55" s="5">
        <f t="shared" si="173"/>
        <v>8.8415469632249809E-4</v>
      </c>
      <c r="Q55" s="5">
        <f t="shared" si="174"/>
        <v>1.4822238307355311E-5</v>
      </c>
      <c r="R55" s="5">
        <f t="shared" si="175"/>
        <v>1.3185078913506735E-2</v>
      </c>
      <c r="S55" s="5">
        <f t="shared" si="176"/>
        <v>4.0444984599178675E-4</v>
      </c>
      <c r="T55" s="5">
        <f t="shared" si="177"/>
        <v>1.0949750682699049E-4</v>
      </c>
      <c r="U55" s="5">
        <f t="shared" si="178"/>
        <v>3.2657933602594502E-3</v>
      </c>
      <c r="V55" s="5">
        <f t="shared" si="179"/>
        <v>8.2227781381678854E-5</v>
      </c>
      <c r="W55" s="5">
        <f t="shared" si="180"/>
        <v>1.2237663439075556E-6</v>
      </c>
      <c r="X55" s="5">
        <f t="shared" si="181"/>
        <v>9.0404270136557987E-6</v>
      </c>
      <c r="Y55" s="5">
        <f t="shared" si="182"/>
        <v>3.3392534856070303E-5</v>
      </c>
      <c r="Z55" s="5">
        <f t="shared" si="183"/>
        <v>3.2467729421353786E-2</v>
      </c>
      <c r="AA55" s="5">
        <f t="shared" si="184"/>
        <v>8.0418855179044818E-3</v>
      </c>
      <c r="AB55" s="5">
        <f t="shared" si="185"/>
        <v>9.9594156776093481E-4</v>
      </c>
      <c r="AC55" s="5">
        <f t="shared" si="186"/>
        <v>9.4036184093105047E-6</v>
      </c>
      <c r="AD55" s="5">
        <f t="shared" si="187"/>
        <v>7.5778234371206757E-8</v>
      </c>
      <c r="AE55" s="5">
        <f t="shared" si="188"/>
        <v>5.5980261302916543E-7</v>
      </c>
      <c r="AF55" s="5">
        <f t="shared" si="189"/>
        <v>2.0677373137196992E-6</v>
      </c>
      <c r="AG55" s="5">
        <f t="shared" si="190"/>
        <v>5.0917204255422093E-6</v>
      </c>
      <c r="AH55" s="5">
        <f t="shared" si="191"/>
        <v>5.9962863743180148E-2</v>
      </c>
      <c r="AI55" s="5">
        <f t="shared" si="192"/>
        <v>1.4852116059314309E-2</v>
      </c>
      <c r="AJ55" s="5">
        <f t="shared" si="193"/>
        <v>1.8393497047114443E-3</v>
      </c>
      <c r="AK55" s="5">
        <f t="shared" si="194"/>
        <v>1.5186196690584675E-4</v>
      </c>
      <c r="AL55" s="5">
        <f t="shared" si="195"/>
        <v>6.8825820336289236E-7</v>
      </c>
      <c r="AM55" s="5">
        <f t="shared" si="196"/>
        <v>3.753880523356721E-9</v>
      </c>
      <c r="AN55" s="5">
        <f t="shared" si="197"/>
        <v>2.7731341900634974E-8</v>
      </c>
      <c r="AO55" s="5">
        <f t="shared" si="198"/>
        <v>1.0243098026495646E-7</v>
      </c>
      <c r="AP55" s="5">
        <f t="shared" si="199"/>
        <v>2.5223219166324457E-7</v>
      </c>
      <c r="AQ55" s="5">
        <f t="shared" si="200"/>
        <v>4.6583376201230514E-7</v>
      </c>
      <c r="AR55" s="5">
        <f t="shared" si="201"/>
        <v>8.8593692071818803E-2</v>
      </c>
      <c r="AS55" s="5">
        <f t="shared" si="202"/>
        <v>2.194364502685146E-2</v>
      </c>
      <c r="AT55" s="5">
        <f t="shared" si="203"/>
        <v>2.717595044318245E-3</v>
      </c>
      <c r="AU55" s="5">
        <f t="shared" si="204"/>
        <v>2.2437241141618275E-4</v>
      </c>
      <c r="AV55" s="5">
        <f t="shared" si="205"/>
        <v>1.3893620512914442E-5</v>
      </c>
      <c r="AW55" s="5">
        <f t="shared" si="206"/>
        <v>3.4982053795503349E-8</v>
      </c>
      <c r="AX55" s="5">
        <f t="shared" si="207"/>
        <v>1.5496555069062644E-10</v>
      </c>
      <c r="AY55" s="5">
        <f t="shared" si="208"/>
        <v>1.1447894098609199E-9</v>
      </c>
      <c r="AZ55" s="5">
        <f t="shared" si="209"/>
        <v>4.228497195309184E-9</v>
      </c>
      <c r="BA55" s="5">
        <f t="shared" si="210"/>
        <v>1.041250520356105E-8</v>
      </c>
      <c r="BB55" s="5">
        <f t="shared" si="211"/>
        <v>1.9230283172670715E-8</v>
      </c>
      <c r="BC55" s="5">
        <f t="shared" si="212"/>
        <v>2.8412281860824828E-8</v>
      </c>
      <c r="BD55" s="5">
        <f t="shared" si="213"/>
        <v>0.10907921148958545</v>
      </c>
      <c r="BE55" s="5">
        <f t="shared" si="214"/>
        <v>2.701767406641032E-2</v>
      </c>
      <c r="BF55" s="5">
        <f t="shared" si="215"/>
        <v>3.3459845464159522E-3</v>
      </c>
      <c r="BG55" s="5">
        <f t="shared" si="216"/>
        <v>2.7625404410794665E-4</v>
      </c>
      <c r="BH55" s="5">
        <f t="shared" si="217"/>
        <v>1.7106242384115646E-5</v>
      </c>
      <c r="BI55" s="5">
        <f t="shared" si="218"/>
        <v>8.4740414772649385E-7</v>
      </c>
      <c r="BJ55" s="8">
        <f t="shared" si="219"/>
        <v>2.9637155233177323E-4</v>
      </c>
      <c r="BK55" s="8">
        <f t="shared" si="220"/>
        <v>1.8641308245760907E-3</v>
      </c>
      <c r="BL55" s="8">
        <f t="shared" si="221"/>
        <v>0.35909478929649896</v>
      </c>
      <c r="BM55" s="8">
        <f t="shared" si="222"/>
        <v>0.37546648663450544</v>
      </c>
      <c r="BN55" s="8">
        <f t="shared" si="223"/>
        <v>1.8256568297519517E-2</v>
      </c>
    </row>
    <row r="56" spans="1:66" x14ac:dyDescent="0.25">
      <c r="A56" t="s">
        <v>143</v>
      </c>
      <c r="B56" t="s">
        <v>153</v>
      </c>
      <c r="C56" t="s">
        <v>149</v>
      </c>
      <c r="D56" t="s">
        <v>461</v>
      </c>
      <c r="E56">
        <f>VLOOKUP(A56,home!$A$2:$E$405,3,FALSE)</f>
        <v>1.01428571428571</v>
      </c>
      <c r="F56">
        <f>VLOOKUP(B56,home!$B$2:$E$405,3,FALSE)</f>
        <v>0.33</v>
      </c>
      <c r="G56">
        <f>VLOOKUP(C56,away!$B$2:$E$405,4,FALSE)</f>
        <v>0.66</v>
      </c>
      <c r="H56">
        <f>VLOOKUP(A56,away!$A$2:$E$405,3,FALSE)</f>
        <v>1.1000000000000001</v>
      </c>
      <c r="I56">
        <f>VLOOKUP(C56,away!$B$2:$E$405,3,FALSE)</f>
        <v>0.33</v>
      </c>
      <c r="J56">
        <f>VLOOKUP(B56,home!$B$2:$E$405,4,FALSE)</f>
        <v>0.3</v>
      </c>
      <c r="K56" s="3">
        <f t="shared" si="168"/>
        <v>0.22091142857142765</v>
      </c>
      <c r="L56" s="3">
        <f t="shared" si="169"/>
        <v>0.10890000000000001</v>
      </c>
      <c r="M56" s="5">
        <f t="shared" si="170"/>
        <v>0.71905931469034801</v>
      </c>
      <c r="N56" s="5">
        <f t="shared" si="171"/>
        <v>0.1588484204358365</v>
      </c>
      <c r="O56" s="5">
        <f t="shared" si="172"/>
        <v>7.8305559369778913E-2</v>
      </c>
      <c r="P56" s="5">
        <f t="shared" si="173"/>
        <v>1.7298592985462595E-2</v>
      </c>
      <c r="Q56" s="5">
        <f t="shared" si="174"/>
        <v>1.7545715742397699E-2</v>
      </c>
      <c r="R56" s="5">
        <f t="shared" si="175"/>
        <v>4.2637377076844606E-3</v>
      </c>
      <c r="S56" s="5">
        <f t="shared" si="176"/>
        <v>1.0403916379470009E-4</v>
      </c>
      <c r="T56" s="5">
        <f t="shared" si="177"/>
        <v>1.9107284443471097E-3</v>
      </c>
      <c r="U56" s="5">
        <f t="shared" si="178"/>
        <v>9.4190838805843812E-4</v>
      </c>
      <c r="V56" s="5">
        <f t="shared" si="179"/>
        <v>2.7809962764529385E-7</v>
      </c>
      <c r="W56" s="5">
        <f t="shared" si="180"/>
        <v>1.292016376653754E-3</v>
      </c>
      <c r="X56" s="5">
        <f t="shared" si="181"/>
        <v>1.4070058341759384E-4</v>
      </c>
      <c r="Y56" s="5">
        <f t="shared" si="182"/>
        <v>7.6611467670879815E-6</v>
      </c>
      <c r="Z56" s="5">
        <f t="shared" si="183"/>
        <v>1.5477367878894598E-4</v>
      </c>
      <c r="AA56" s="5">
        <f t="shared" si="184"/>
        <v>3.419127448652132E-5</v>
      </c>
      <c r="AB56" s="5">
        <f t="shared" si="185"/>
        <v>3.7766216457476146E-6</v>
      </c>
      <c r="AC56" s="5">
        <f t="shared" si="186"/>
        <v>4.1814459615514373E-10</v>
      </c>
      <c r="AD56" s="5">
        <f t="shared" si="187"/>
        <v>7.1355295876065155E-5</v>
      </c>
      <c r="AE56" s="5">
        <f t="shared" si="188"/>
        <v>7.7705917209034955E-6</v>
      </c>
      <c r="AF56" s="5">
        <f t="shared" si="189"/>
        <v>4.2310871920319526E-7</v>
      </c>
      <c r="AG56" s="5">
        <f t="shared" si="190"/>
        <v>1.5358846507075995E-8</v>
      </c>
      <c r="AH56" s="5">
        <f t="shared" si="191"/>
        <v>4.2137134050290518E-6</v>
      </c>
      <c r="AI56" s="5">
        <f t="shared" si="192"/>
        <v>9.3085744789554249E-7</v>
      </c>
      <c r="AJ56" s="5">
        <f t="shared" si="193"/>
        <v>1.0281852430547876E-7</v>
      </c>
      <c r="AK56" s="5">
        <f t="shared" si="194"/>
        <v>7.571262362643122E-9</v>
      </c>
      <c r="AL56" s="5">
        <f t="shared" si="195"/>
        <v>4.0237643989485818E-13</v>
      </c>
      <c r="AM56" s="5">
        <f t="shared" si="196"/>
        <v>3.1526400696236925E-6</v>
      </c>
      <c r="AN56" s="5">
        <f t="shared" si="197"/>
        <v>3.4332250358202017E-7</v>
      </c>
      <c r="AO56" s="5">
        <f t="shared" si="198"/>
        <v>1.8693910320040993E-8</v>
      </c>
      <c r="AP56" s="5">
        <f t="shared" si="199"/>
        <v>6.785889446174883E-10</v>
      </c>
      <c r="AQ56" s="5">
        <f t="shared" si="200"/>
        <v>1.847458401721111E-11</v>
      </c>
      <c r="AR56" s="5">
        <f t="shared" si="201"/>
        <v>9.1774677961532802E-8</v>
      </c>
      <c r="AS56" s="5">
        <f t="shared" si="202"/>
        <v>2.0274075215164925E-8</v>
      </c>
      <c r="AT56" s="5">
        <f t="shared" si="203"/>
        <v>2.2393874593733287E-9</v>
      </c>
      <c r="AU56" s="5">
        <f t="shared" si="204"/>
        <v>1.6490209425836725E-10</v>
      </c>
      <c r="AV56" s="5">
        <f t="shared" si="205"/>
        <v>9.1071893042590359E-12</v>
      </c>
      <c r="AW56" s="5">
        <f t="shared" si="206"/>
        <v>2.6889090133599077E-16</v>
      </c>
      <c r="AX56" s="5">
        <f t="shared" si="207"/>
        <v>1.1607570359201561E-7</v>
      </c>
      <c r="AY56" s="5">
        <f t="shared" si="208"/>
        <v>1.2640644121170501E-8</v>
      </c>
      <c r="AZ56" s="5">
        <f t="shared" si="209"/>
        <v>6.8828307239773361E-10</v>
      </c>
      <c r="BA56" s="5">
        <f t="shared" si="210"/>
        <v>2.4984675528037741E-11</v>
      </c>
      <c r="BB56" s="5">
        <f t="shared" si="211"/>
        <v>6.8020779125082718E-13</v>
      </c>
      <c r="BC56" s="5">
        <f t="shared" si="212"/>
        <v>1.4814925693443025E-14</v>
      </c>
      <c r="BD56" s="5">
        <f t="shared" si="213"/>
        <v>1.6657104050018197E-9</v>
      </c>
      <c r="BE56" s="5">
        <f t="shared" si="214"/>
        <v>3.679744651552432E-10</v>
      </c>
      <c r="BF56" s="5">
        <f t="shared" si="215"/>
        <v>4.0644882387625897E-11</v>
      </c>
      <c r="BG56" s="5">
        <f t="shared" si="216"/>
        <v>2.9929730107893647E-12</v>
      </c>
      <c r="BH56" s="5">
        <f t="shared" si="217"/>
        <v>1.6529548587230142E-13</v>
      </c>
      <c r="BI56" s="5">
        <f t="shared" si="218"/>
        <v>7.303132384091672E-15</v>
      </c>
      <c r="BJ56" s="8">
        <f t="shared" si="219"/>
        <v>0.17982845186843993</v>
      </c>
      <c r="BK56" s="8">
        <f t="shared" si="220"/>
        <v>0.73646223799842392</v>
      </c>
      <c r="BL56" s="8">
        <f t="shared" si="221"/>
        <v>8.3554544861938904E-2</v>
      </c>
      <c r="BM56" s="8">
        <f t="shared" si="222"/>
        <v>4.6786548354398371E-3</v>
      </c>
      <c r="BN56" s="8">
        <f t="shared" si="223"/>
        <v>0.99532134093150815</v>
      </c>
    </row>
    <row r="57" spans="1:66" x14ac:dyDescent="0.25">
      <c r="A57" t="s">
        <v>143</v>
      </c>
      <c r="B57" t="s">
        <v>161</v>
      </c>
      <c r="C57" t="s">
        <v>155</v>
      </c>
      <c r="D57" t="s">
        <v>461</v>
      </c>
      <c r="E57">
        <f>VLOOKUP(A57,home!$A$2:$E$405,3,FALSE)</f>
        <v>1.01428571428571</v>
      </c>
      <c r="F57">
        <f>VLOOKUP(B57,home!$B$2:$E$405,3,FALSE)</f>
        <v>0.99</v>
      </c>
      <c r="G57">
        <f>VLOOKUP(C57,away!$B$2:$E$405,4,FALSE)</f>
        <v>1.64</v>
      </c>
      <c r="H57">
        <f>VLOOKUP(A57,away!$A$2:$E$405,3,FALSE)</f>
        <v>1.1000000000000001</v>
      </c>
      <c r="I57">
        <f>VLOOKUP(C57,away!$B$2:$E$405,3,FALSE)</f>
        <v>0.99</v>
      </c>
      <c r="J57">
        <f>VLOOKUP(B57,home!$B$2:$E$405,4,FALSE)</f>
        <v>0.91</v>
      </c>
      <c r="K57" s="3">
        <f t="shared" si="168"/>
        <v>1.6467942857142788</v>
      </c>
      <c r="L57" s="3">
        <f t="shared" si="169"/>
        <v>0.99099000000000004</v>
      </c>
      <c r="M57" s="5">
        <f t="shared" si="170"/>
        <v>7.1519561040380999E-2</v>
      </c>
      <c r="N57" s="5">
        <f t="shared" si="171"/>
        <v>0.11777800443809298</v>
      </c>
      <c r="O57" s="5">
        <f t="shared" si="172"/>
        <v>7.0875169795407159E-2</v>
      </c>
      <c r="P57" s="5">
        <f t="shared" si="173"/>
        <v>0.11671682461810574</v>
      </c>
      <c r="Q57" s="5">
        <f t="shared" si="174"/>
        <v>9.6978072345741281E-2</v>
      </c>
      <c r="R57" s="5">
        <f t="shared" si="175"/>
        <v>3.5118292257775276E-2</v>
      </c>
      <c r="S57" s="5">
        <f t="shared" si="176"/>
        <v>4.7619200085840925E-2</v>
      </c>
      <c r="T57" s="5">
        <f t="shared" si="177"/>
        <v>9.6104299913906135E-2</v>
      </c>
      <c r="U57" s="5">
        <f t="shared" si="178"/>
        <v>5.7832603014148318E-2</v>
      </c>
      <c r="V57" s="5">
        <f t="shared" si="179"/>
        <v>8.6347190180063316E-3</v>
      </c>
      <c r="W57" s="5">
        <f t="shared" si="180"/>
        <v>5.3234311792850882E-2</v>
      </c>
      <c r="X57" s="5">
        <f t="shared" si="181"/>
        <v>5.2754670643597283E-2</v>
      </c>
      <c r="Y57" s="5">
        <f t="shared" si="182"/>
        <v>2.6139675530549241E-2</v>
      </c>
      <c r="Z57" s="5">
        <f t="shared" si="183"/>
        <v>1.1600625481510907E-2</v>
      </c>
      <c r="AA57" s="5">
        <f t="shared" si="184"/>
        <v>1.9103843753663616E-2</v>
      </c>
      <c r="AB57" s="5">
        <f t="shared" si="185"/>
        <v>1.5730050364355836E-2</v>
      </c>
      <c r="AC57" s="5">
        <f t="shared" si="186"/>
        <v>8.8071795550646555E-4</v>
      </c>
      <c r="AD57" s="5">
        <f t="shared" si="187"/>
        <v>2.1916490116099772E-2</v>
      </c>
      <c r="AE57" s="5">
        <f t="shared" si="188"/>
        <v>2.1719022540153711E-2</v>
      </c>
      <c r="AF57" s="5">
        <f t="shared" si="189"/>
        <v>1.0761667073533463E-2</v>
      </c>
      <c r="AG57" s="5">
        <f t="shared" si="190"/>
        <v>3.5549014844003094E-3</v>
      </c>
      <c r="AH57" s="5">
        <f t="shared" si="191"/>
        <v>2.8740259614806231E-3</v>
      </c>
      <c r="AI57" s="5">
        <f t="shared" si="192"/>
        <v>4.7329295303607756E-3</v>
      </c>
      <c r="AJ57" s="5">
        <f t="shared" si="193"/>
        <v>3.897080652643247E-3</v>
      </c>
      <c r="AK57" s="5">
        <f t="shared" si="194"/>
        <v>2.1392300499135236E-3</v>
      </c>
      <c r="AL57" s="5">
        <f t="shared" si="195"/>
        <v>5.7491741646918387E-5</v>
      </c>
      <c r="AM57" s="5">
        <f t="shared" si="196"/>
        <v>7.218390137221314E-3</v>
      </c>
      <c r="AN57" s="5">
        <f t="shared" si="197"/>
        <v>7.1533524420849485E-3</v>
      </c>
      <c r="AO57" s="5">
        <f t="shared" si="198"/>
        <v>3.5444503682908819E-3</v>
      </c>
      <c r="AP57" s="5">
        <f t="shared" si="199"/>
        <v>1.1708382901575271E-3</v>
      </c>
      <c r="AQ57" s="5">
        <f t="shared" si="200"/>
        <v>2.9007225929080193E-4</v>
      </c>
      <c r="AR57" s="5">
        <f t="shared" si="201"/>
        <v>5.6962619751353683E-4</v>
      </c>
      <c r="AS57" s="5">
        <f t="shared" si="202"/>
        <v>9.3805716705844537E-4</v>
      </c>
      <c r="AT57" s="5">
        <f t="shared" si="203"/>
        <v>7.7239359119258655E-4</v>
      </c>
      <c r="AU57" s="5">
        <f t="shared" si="204"/>
        <v>4.239911174327607E-4</v>
      </c>
      <c r="AV57" s="5">
        <f t="shared" si="205"/>
        <v>1.7455653734547053E-4</v>
      </c>
      <c r="AW57" s="5">
        <f t="shared" si="206"/>
        <v>2.6062230890169804E-6</v>
      </c>
      <c r="AX57" s="5">
        <f t="shared" si="207"/>
        <v>1.9812006050053924E-3</v>
      </c>
      <c r="AY57" s="5">
        <f t="shared" si="208"/>
        <v>1.9633499875542932E-3</v>
      </c>
      <c r="AZ57" s="5">
        <f t="shared" si="209"/>
        <v>9.7283010208321476E-4</v>
      </c>
      <c r="BA57" s="5">
        <f t="shared" si="210"/>
        <v>3.2135496762114834E-4</v>
      </c>
      <c r="BB57" s="5">
        <f t="shared" si="211"/>
        <v>7.961488984072045E-5</v>
      </c>
      <c r="BC57" s="5">
        <f t="shared" si="212"/>
        <v>1.5779511936651117E-5</v>
      </c>
      <c r="BD57" s="5">
        <f t="shared" si="213"/>
        <v>9.4082310912323256E-5</v>
      </c>
      <c r="BE57" s="5">
        <f t="shared" si="214"/>
        <v>1.5493421199720805E-4</v>
      </c>
      <c r="BF57" s="5">
        <f t="shared" si="215"/>
        <v>1.2757238748932348E-4</v>
      </c>
      <c r="BG57" s="5">
        <f t="shared" si="216"/>
        <v>7.002849291078188E-5</v>
      </c>
      <c r="BH57" s="5">
        <f t="shared" si="217"/>
        <v>2.8830630490664624E-5</v>
      </c>
      <c r="BI57" s="5">
        <f t="shared" si="218"/>
        <v>9.4956235091132701E-6</v>
      </c>
      <c r="BJ57" s="8">
        <f t="shared" si="219"/>
        <v>0.52565234944001216</v>
      </c>
      <c r="BK57" s="8">
        <f t="shared" si="220"/>
        <v>0.24739186444704167</v>
      </c>
      <c r="BL57" s="8">
        <f t="shared" si="221"/>
        <v>0.21566679364760058</v>
      </c>
      <c r="BM57" s="8">
        <f t="shared" si="222"/>
        <v>0.4893649647561964</v>
      </c>
      <c r="BN57" s="8">
        <f t="shared" si="223"/>
        <v>0.50898592449550339</v>
      </c>
    </row>
    <row r="58" spans="1:66" x14ac:dyDescent="0.25">
      <c r="A58" t="s">
        <v>143</v>
      </c>
      <c r="B58" t="s">
        <v>158</v>
      </c>
      <c r="C58" t="s">
        <v>159</v>
      </c>
      <c r="D58" t="s">
        <v>461</v>
      </c>
      <c r="E58">
        <f>VLOOKUP(A58,home!$A$2:$E$405,3,FALSE)</f>
        <v>1.01428571428571</v>
      </c>
      <c r="F58">
        <f>VLOOKUP(B58,home!$B$2:$E$405,3,FALSE)</f>
        <v>0.99</v>
      </c>
      <c r="G58">
        <f>VLOOKUP(C58,away!$B$2:$E$405,4,FALSE)</f>
        <v>0.66</v>
      </c>
      <c r="H58">
        <f>VLOOKUP(A58,away!$A$2:$E$405,3,FALSE)</f>
        <v>1.1000000000000001</v>
      </c>
      <c r="I58">
        <f>VLOOKUP(C58,away!$B$2:$E$405,3,FALSE)</f>
        <v>0.66</v>
      </c>
      <c r="J58">
        <f>VLOOKUP(B58,home!$B$2:$E$405,4,FALSE)</f>
        <v>0.61</v>
      </c>
      <c r="K58" s="3">
        <f t="shared" si="168"/>
        <v>0.66273428571428306</v>
      </c>
      <c r="L58" s="3">
        <f t="shared" si="169"/>
        <v>0.44286000000000003</v>
      </c>
      <c r="M58" s="5">
        <f t="shared" si="170"/>
        <v>0.33101410682245119</v>
      </c>
      <c r="N58" s="5">
        <f t="shared" si="171"/>
        <v>0.21937439764632854</v>
      </c>
      <c r="O58" s="5">
        <f t="shared" si="172"/>
        <v>0.14659290734739078</v>
      </c>
      <c r="P58" s="5">
        <f t="shared" si="173"/>
        <v>9.7152145741653081E-2</v>
      </c>
      <c r="Q58" s="5">
        <f t="shared" si="174"/>
        <v>7.2693467364070327E-2</v>
      </c>
      <c r="R58" s="5">
        <f t="shared" si="175"/>
        <v>3.2460067473932736E-2</v>
      </c>
      <c r="S58" s="5">
        <f t="shared" si="176"/>
        <v>7.1285024019157803E-3</v>
      </c>
      <c r="T58" s="5">
        <f t="shared" si="177"/>
        <v>3.2193028956852193E-2</v>
      </c>
      <c r="U58" s="5">
        <f t="shared" si="178"/>
        <v>2.1512399631574242E-2</v>
      </c>
      <c r="V58" s="5">
        <f t="shared" si="179"/>
        <v>2.324672003722571E-4</v>
      </c>
      <c r="W58" s="5">
        <f t="shared" si="180"/>
        <v>1.6058817723207233E-2</v>
      </c>
      <c r="X58" s="5">
        <f t="shared" si="181"/>
        <v>7.1118080168995571E-3</v>
      </c>
      <c r="Y58" s="5">
        <f t="shared" si="182"/>
        <v>1.5747676491820689E-3</v>
      </c>
      <c r="Z58" s="5">
        <f t="shared" si="183"/>
        <v>4.791755160501952E-3</v>
      </c>
      <c r="AA58" s="5">
        <f t="shared" si="184"/>
        <v>3.1756604336129909E-3</v>
      </c>
      <c r="AB58" s="5">
        <f t="shared" si="185"/>
        <v>1.052309524570808E-3</v>
      </c>
      <c r="AC58" s="5">
        <f t="shared" si="186"/>
        <v>4.2642984968827773E-6</v>
      </c>
      <c r="AD58" s="5">
        <f t="shared" si="187"/>
        <v>2.6606822733014034E-3</v>
      </c>
      <c r="AE58" s="5">
        <f t="shared" si="188"/>
        <v>1.1783097515542598E-3</v>
      </c>
      <c r="AF58" s="5">
        <f t="shared" si="189"/>
        <v>2.6091312828665971E-4</v>
      </c>
      <c r="AG58" s="5">
        <f t="shared" si="190"/>
        <v>3.8515995997676722E-5</v>
      </c>
      <c r="AH58" s="5">
        <f t="shared" si="191"/>
        <v>5.3051917259497349E-4</v>
      </c>
      <c r="AI58" s="5">
        <f t="shared" si="192"/>
        <v>3.5159324490746218E-4</v>
      </c>
      <c r="AJ58" s="5">
        <f t="shared" si="193"/>
        <v>1.1650644901285696E-4</v>
      </c>
      <c r="AK58" s="5">
        <f t="shared" si="194"/>
        <v>2.5737606089214438E-5</v>
      </c>
      <c r="AL58" s="5">
        <f t="shared" si="195"/>
        <v>5.0062609479937624E-8</v>
      </c>
      <c r="AM58" s="5">
        <f t="shared" si="196"/>
        <v>3.5266507318181223E-4</v>
      </c>
      <c r="AN58" s="5">
        <f t="shared" si="197"/>
        <v>1.5618125430929739E-4</v>
      </c>
      <c r="AO58" s="5">
        <f t="shared" si="198"/>
        <v>3.4583215141707723E-5</v>
      </c>
      <c r="AP58" s="5">
        <f t="shared" si="199"/>
        <v>5.1051742192188958E-6</v>
      </c>
      <c r="AQ58" s="5">
        <f t="shared" si="200"/>
        <v>5.6521936368081982E-7</v>
      </c>
      <c r="AR58" s="5">
        <f t="shared" si="201"/>
        <v>4.6989144155082037E-5</v>
      </c>
      <c r="AS58" s="5">
        <f t="shared" si="202"/>
        <v>3.1141316887943768E-5</v>
      </c>
      <c r="AT58" s="5">
        <f t="shared" si="203"/>
        <v>1.0319209201966777E-5</v>
      </c>
      <c r="AU58" s="5">
        <f t="shared" si="204"/>
        <v>2.2796312465339033E-6</v>
      </c>
      <c r="AV58" s="5">
        <f t="shared" si="205"/>
        <v>3.7769744646590174E-7</v>
      </c>
      <c r="AW58" s="5">
        <f t="shared" si="206"/>
        <v>4.0814725214944912E-10</v>
      </c>
      <c r="AX58" s="5">
        <f t="shared" si="207"/>
        <v>3.8953872561920583E-5</v>
      </c>
      <c r="AY58" s="5">
        <f t="shared" si="208"/>
        <v>1.7251112002772154E-5</v>
      </c>
      <c r="AZ58" s="5">
        <f t="shared" si="209"/>
        <v>3.8199137307738384E-6</v>
      </c>
      <c r="BA58" s="5">
        <f t="shared" si="210"/>
        <v>5.6389566493683417E-7</v>
      </c>
      <c r="BB58" s="5">
        <f t="shared" si="211"/>
        <v>6.2431708543481577E-8</v>
      </c>
      <c r="BC58" s="5">
        <f t="shared" si="212"/>
        <v>5.5297012891132556E-9</v>
      </c>
      <c r="BD58" s="5">
        <f t="shared" si="213"/>
        <v>3.4682687300866029E-6</v>
      </c>
      <c r="BE58" s="5">
        <f t="shared" si="214"/>
        <v>2.2985405994991282E-6</v>
      </c>
      <c r="BF58" s="5">
        <f t="shared" si="215"/>
        <v>7.616608311971673E-7</v>
      </c>
      <c r="BG58" s="5">
        <f t="shared" si="216"/>
        <v>1.6825958230666729E-7</v>
      </c>
      <c r="BH58" s="5">
        <f t="shared" si="217"/>
        <v>2.7877848523648187E-8</v>
      </c>
      <c r="BI58" s="5">
        <f t="shared" si="218"/>
        <v>3.6951212057141938E-9</v>
      </c>
      <c r="BJ58" s="8">
        <f t="shared" si="219"/>
        <v>0.35375446519726589</v>
      </c>
      <c r="BK58" s="8">
        <f t="shared" si="220"/>
        <v>0.43554878763950144</v>
      </c>
      <c r="BL58" s="8">
        <f t="shared" si="221"/>
        <v>0.20591553618533684</v>
      </c>
      <c r="BM58" s="8">
        <f t="shared" si="222"/>
        <v>0.10070620108292401</v>
      </c>
      <c r="BN58" s="8">
        <f t="shared" si="223"/>
        <v>0.89928709239582671</v>
      </c>
    </row>
    <row r="59" spans="1:66" x14ac:dyDescent="0.25">
      <c r="A59" t="s">
        <v>143</v>
      </c>
      <c r="B59" t="s">
        <v>147</v>
      </c>
      <c r="C59" t="s">
        <v>151</v>
      </c>
      <c r="D59" t="s">
        <v>461</v>
      </c>
      <c r="E59">
        <f>VLOOKUP(A59,home!$A$2:$E$405,3,FALSE)</f>
        <v>1.01428571428571</v>
      </c>
      <c r="F59">
        <f>VLOOKUP(B59,home!$B$2:$E$405,3,FALSE)</f>
        <v>0.66</v>
      </c>
      <c r="G59">
        <f>VLOOKUP(C59,away!$B$2:$E$405,4,FALSE)</f>
        <v>0</v>
      </c>
      <c r="H59">
        <f>VLOOKUP(A59,away!$A$2:$E$405,3,FALSE)</f>
        <v>1.1000000000000001</v>
      </c>
      <c r="I59">
        <f>VLOOKUP(C59,away!$B$2:$E$405,3,FALSE)</f>
        <v>0.66</v>
      </c>
      <c r="J59">
        <f>VLOOKUP(B59,home!$B$2:$E$405,4,FALSE)</f>
        <v>0.61</v>
      </c>
      <c r="K59" s="3">
        <f t="shared" si="168"/>
        <v>0</v>
      </c>
      <c r="L59" s="3">
        <f t="shared" si="169"/>
        <v>0.44286000000000003</v>
      </c>
      <c r="M59" s="5">
        <f t="shared" si="170"/>
        <v>0.64219710838973176</v>
      </c>
      <c r="N59" s="5">
        <f t="shared" si="171"/>
        <v>0</v>
      </c>
      <c r="O59" s="5">
        <f t="shared" si="172"/>
        <v>0.28440341142147668</v>
      </c>
      <c r="P59" s="5">
        <f t="shared" si="173"/>
        <v>0</v>
      </c>
      <c r="Q59" s="5">
        <f t="shared" si="174"/>
        <v>0</v>
      </c>
      <c r="R59" s="5">
        <f t="shared" si="175"/>
        <v>6.2975447391057579E-2</v>
      </c>
      <c r="S59" s="5">
        <f t="shared" si="176"/>
        <v>0</v>
      </c>
      <c r="T59" s="5">
        <f t="shared" si="177"/>
        <v>0</v>
      </c>
      <c r="U59" s="5">
        <f t="shared" si="178"/>
        <v>0</v>
      </c>
      <c r="V59" s="5">
        <f t="shared" si="179"/>
        <v>0</v>
      </c>
      <c r="W59" s="5">
        <f t="shared" si="180"/>
        <v>0</v>
      </c>
      <c r="X59" s="5">
        <f t="shared" si="181"/>
        <v>0</v>
      </c>
      <c r="Y59" s="5">
        <f t="shared" si="182"/>
        <v>0</v>
      </c>
      <c r="Z59" s="5">
        <f t="shared" si="183"/>
        <v>9.2964355438679234E-3</v>
      </c>
      <c r="AA59" s="5">
        <f t="shared" si="184"/>
        <v>0</v>
      </c>
      <c r="AB59" s="5">
        <f t="shared" si="185"/>
        <v>0</v>
      </c>
      <c r="AC59" s="5">
        <f t="shared" si="186"/>
        <v>0</v>
      </c>
      <c r="AD59" s="5">
        <f t="shared" si="187"/>
        <v>0</v>
      </c>
      <c r="AE59" s="5">
        <f t="shared" si="188"/>
        <v>0</v>
      </c>
      <c r="AF59" s="5">
        <f t="shared" si="189"/>
        <v>0</v>
      </c>
      <c r="AG59" s="5">
        <f t="shared" si="190"/>
        <v>0</v>
      </c>
      <c r="AH59" s="5">
        <f t="shared" si="191"/>
        <v>1.0292548612393369E-3</v>
      </c>
      <c r="AI59" s="5">
        <f t="shared" si="192"/>
        <v>0</v>
      </c>
      <c r="AJ59" s="5">
        <f t="shared" si="193"/>
        <v>0</v>
      </c>
      <c r="AK59" s="5">
        <f t="shared" si="194"/>
        <v>0</v>
      </c>
      <c r="AL59" s="5">
        <f t="shared" si="195"/>
        <v>0</v>
      </c>
      <c r="AM59" s="5">
        <f t="shared" si="196"/>
        <v>0</v>
      </c>
      <c r="AN59" s="5">
        <f t="shared" si="197"/>
        <v>0</v>
      </c>
      <c r="AO59" s="5">
        <f t="shared" si="198"/>
        <v>0</v>
      </c>
      <c r="AP59" s="5">
        <f t="shared" si="199"/>
        <v>0</v>
      </c>
      <c r="AQ59" s="5">
        <f t="shared" si="200"/>
        <v>0</v>
      </c>
      <c r="AR59" s="5">
        <f t="shared" si="201"/>
        <v>9.1163161569690631E-5</v>
      </c>
      <c r="AS59" s="5">
        <f t="shared" si="202"/>
        <v>0</v>
      </c>
      <c r="AT59" s="5">
        <f t="shared" si="203"/>
        <v>0</v>
      </c>
      <c r="AU59" s="5">
        <f t="shared" si="204"/>
        <v>0</v>
      </c>
      <c r="AV59" s="5">
        <f t="shared" si="205"/>
        <v>0</v>
      </c>
      <c r="AW59" s="5">
        <f t="shared" si="206"/>
        <v>0</v>
      </c>
      <c r="AX59" s="5">
        <f t="shared" si="207"/>
        <v>0</v>
      </c>
      <c r="AY59" s="5">
        <f t="shared" si="208"/>
        <v>0</v>
      </c>
      <c r="AZ59" s="5">
        <f t="shared" si="209"/>
        <v>0</v>
      </c>
      <c r="BA59" s="5">
        <f t="shared" si="210"/>
        <v>0</v>
      </c>
      <c r="BB59" s="5">
        <f t="shared" si="211"/>
        <v>0</v>
      </c>
      <c r="BC59" s="5">
        <f t="shared" si="212"/>
        <v>0</v>
      </c>
      <c r="BD59" s="5">
        <f t="shared" si="213"/>
        <v>6.728752955458861E-6</v>
      </c>
      <c r="BE59" s="5">
        <f t="shared" si="214"/>
        <v>0</v>
      </c>
      <c r="BF59" s="5">
        <f t="shared" si="215"/>
        <v>0</v>
      </c>
      <c r="BG59" s="5">
        <f t="shared" si="216"/>
        <v>0</v>
      </c>
      <c r="BH59" s="5">
        <f t="shared" si="217"/>
        <v>0</v>
      </c>
      <c r="BI59" s="5">
        <f t="shared" si="218"/>
        <v>0</v>
      </c>
      <c r="BJ59" s="8">
        <f t="shared" si="219"/>
        <v>0</v>
      </c>
      <c r="BK59" s="8">
        <f t="shared" si="220"/>
        <v>0.64219710838973176</v>
      </c>
      <c r="BL59" s="8">
        <f t="shared" si="221"/>
        <v>0.34850600558829875</v>
      </c>
      <c r="BM59" s="8">
        <f t="shared" si="222"/>
        <v>1.042358231963241E-2</v>
      </c>
      <c r="BN59" s="8">
        <f t="shared" si="223"/>
        <v>0.98957596720226593</v>
      </c>
    </row>
    <row r="60" spans="1:66" x14ac:dyDescent="0.25">
      <c r="A60" t="s">
        <v>192</v>
      </c>
      <c r="B60" t="s">
        <v>281</v>
      </c>
      <c r="C60" t="s">
        <v>194</v>
      </c>
      <c r="D60" t="s">
        <v>461</v>
      </c>
      <c r="E60">
        <f>VLOOKUP(A60,home!$A$2:$E$405,3,FALSE)</f>
        <v>1.56666666666667</v>
      </c>
      <c r="F60">
        <f>VLOOKUP(B60,home!$B$2:$E$405,3,FALSE)</f>
        <v>1.28</v>
      </c>
      <c r="G60">
        <f>VLOOKUP(C60,away!$B$2:$E$405,4,FALSE)</f>
        <v>1.06</v>
      </c>
      <c r="H60">
        <f>VLOOKUP(A60,away!$A$2:$E$405,3,FALSE)</f>
        <v>0.86666666666666703</v>
      </c>
      <c r="I60">
        <f>VLOOKUP(C60,away!$B$2:$E$405,3,FALSE)</f>
        <v>0</v>
      </c>
      <c r="J60">
        <f>VLOOKUP(B60,home!$B$2:$E$405,4,FALSE)</f>
        <v>0</v>
      </c>
      <c r="K60" s="3">
        <f t="shared" si="168"/>
        <v>2.1256533333333381</v>
      </c>
      <c r="L60" s="3">
        <f t="shared" si="169"/>
        <v>0</v>
      </c>
      <c r="M60" s="5">
        <f t="shared" si="170"/>
        <v>0.11935496421155078</v>
      </c>
      <c r="N60" s="5">
        <f t="shared" si="171"/>
        <v>0.25370727752616418</v>
      </c>
      <c r="O60" s="5">
        <f t="shared" si="172"/>
        <v>0</v>
      </c>
      <c r="P60" s="5">
        <f t="shared" si="173"/>
        <v>0</v>
      </c>
      <c r="Q60" s="5">
        <f t="shared" si="174"/>
        <v>0.26964686008220867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0.19105858231887166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0.10153107809201288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4.3163974916642929E-2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1.5291941193579777E-2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0.87439971412948003</v>
      </c>
      <c r="BK60" s="8">
        <f t="shared" si="220"/>
        <v>0.11935496421155078</v>
      </c>
      <c r="BL60" s="8">
        <f t="shared" si="221"/>
        <v>0</v>
      </c>
      <c r="BM60" s="8">
        <f t="shared" si="222"/>
        <v>0.35104557652110724</v>
      </c>
      <c r="BN60" s="8">
        <f t="shared" si="223"/>
        <v>0.64270910181992358</v>
      </c>
    </row>
    <row r="61" spans="1:66" x14ac:dyDescent="0.25">
      <c r="A61" t="s">
        <v>192</v>
      </c>
      <c r="B61" t="s">
        <v>205</v>
      </c>
      <c r="C61" t="s">
        <v>202</v>
      </c>
      <c r="D61" t="s">
        <v>461</v>
      </c>
      <c r="E61">
        <f>VLOOKUP(A61,home!$A$2:$E$405,3,FALSE)</f>
        <v>1.56666666666667</v>
      </c>
      <c r="F61">
        <f>VLOOKUP(B61,home!$B$2:$E$405,3,FALSE)</f>
        <v>0.85</v>
      </c>
      <c r="G61">
        <f>VLOOKUP(C61,away!$B$2:$E$405,4,FALSE)</f>
        <v>2.5499999999999998</v>
      </c>
      <c r="H61">
        <f>VLOOKUP(A61,away!$A$2:$E$405,3,FALSE)</f>
        <v>0.86666666666666703</v>
      </c>
      <c r="I61">
        <f>VLOOKUP(C61,away!$B$2:$E$405,3,FALSE)</f>
        <v>0.64</v>
      </c>
      <c r="J61">
        <f>VLOOKUP(B61,home!$B$2:$E$405,4,FALSE)</f>
        <v>1.54</v>
      </c>
      <c r="K61" s="3">
        <f t="shared" si="168"/>
        <v>3.3957500000000067</v>
      </c>
      <c r="L61" s="3">
        <f t="shared" si="169"/>
        <v>0.85418666666666698</v>
      </c>
      <c r="M61" s="5">
        <f t="shared" si="170"/>
        <v>1.4265137339088376E-2</v>
      </c>
      <c r="N61" s="5">
        <f t="shared" si="171"/>
        <v>4.8440840119209461E-2</v>
      </c>
      <c r="O61" s="5">
        <f t="shared" si="172"/>
        <v>1.2185090113218106E-2</v>
      </c>
      <c r="P61" s="5">
        <f t="shared" si="173"/>
        <v>4.1377519751960475E-2</v>
      </c>
      <c r="Q61" s="5">
        <f t="shared" si="174"/>
        <v>8.2246491417402923E-2</v>
      </c>
      <c r="R61" s="5">
        <f t="shared" si="175"/>
        <v>5.2041707534213662E-3</v>
      </c>
      <c r="S61" s="5">
        <f t="shared" si="176"/>
        <v>3.0004953687555801E-2</v>
      </c>
      <c r="T61" s="5">
        <f t="shared" si="177"/>
        <v>7.0253856348860028E-2</v>
      </c>
      <c r="U61" s="5">
        <f t="shared" si="178"/>
        <v>1.7672062835930643E-2</v>
      </c>
      <c r="V61" s="5">
        <f t="shared" si="179"/>
        <v>9.6702777653098551E-3</v>
      </c>
      <c r="W61" s="5">
        <f t="shared" si="180"/>
        <v>9.3096174410215504E-2</v>
      </c>
      <c r="X61" s="5">
        <f t="shared" si="181"/>
        <v>7.952151089888064E-2</v>
      </c>
      <c r="Y61" s="5">
        <f t="shared" si="182"/>
        <v>3.3963107161505933E-2</v>
      </c>
      <c r="Z61" s="5">
        <f t="shared" si="183"/>
        <v>1.4817777562097182E-3</v>
      </c>
      <c r="AA61" s="5">
        <f t="shared" si="184"/>
        <v>5.0317468156491621E-3</v>
      </c>
      <c r="AB61" s="5">
        <f t="shared" si="185"/>
        <v>8.5432771246203368E-3</v>
      </c>
      <c r="AC61" s="5">
        <f t="shared" si="186"/>
        <v>1.75310312358787E-3</v>
      </c>
      <c r="AD61" s="5">
        <f t="shared" si="187"/>
        <v>7.9032833563372484E-2</v>
      </c>
      <c r="AE61" s="5">
        <f t="shared" si="188"/>
        <v>6.7508792658718619E-2</v>
      </c>
      <c r="AF61" s="5">
        <f t="shared" si="189"/>
        <v>2.8832555285921001E-2</v>
      </c>
      <c r="AG61" s="5">
        <f t="shared" si="190"/>
        <v>8.2094614303877527E-3</v>
      </c>
      <c r="AH61" s="5">
        <f t="shared" si="191"/>
        <v>3.1642870057939799E-4</v>
      </c>
      <c r="AI61" s="5">
        <f t="shared" si="192"/>
        <v>1.0745127599924931E-3</v>
      </c>
      <c r="AJ61" s="5">
        <f t="shared" si="193"/>
        <v>1.8243883523722578E-3</v>
      </c>
      <c r="AK61" s="5">
        <f t="shared" si="194"/>
        <v>2.0650555825227021E-3</v>
      </c>
      <c r="AL61" s="5">
        <f t="shared" si="195"/>
        <v>2.0340234348733267E-4</v>
      </c>
      <c r="AM61" s="5">
        <f t="shared" si="196"/>
        <v>5.3675148914564527E-2</v>
      </c>
      <c r="AN61" s="5">
        <f t="shared" si="197"/>
        <v>4.5848596534168833E-2</v>
      </c>
      <c r="AO61" s="5">
        <f t="shared" si="198"/>
        <v>1.9581629922433286E-2</v>
      </c>
      <c r="AP61" s="5">
        <f t="shared" si="199"/>
        <v>5.5754557304478524E-3</v>
      </c>
      <c r="AQ61" s="5">
        <f t="shared" si="200"/>
        <v>1.1906199863847041E-3</v>
      </c>
      <c r="AR61" s="5">
        <f t="shared" si="201"/>
        <v>5.4057835397116183E-5</v>
      </c>
      <c r="AS61" s="5">
        <f t="shared" si="202"/>
        <v>1.8356689454975767E-4</v>
      </c>
      <c r="AT61" s="5">
        <f t="shared" si="203"/>
        <v>3.1167364108367047E-4</v>
      </c>
      <c r="AU61" s="5">
        <f t="shared" si="204"/>
        <v>3.52788588903292E-4</v>
      </c>
      <c r="AV61" s="5">
        <f t="shared" si="205"/>
        <v>2.9949546269208906E-4</v>
      </c>
      <c r="AW61" s="5">
        <f t="shared" si="206"/>
        <v>1.6388603529600207E-5</v>
      </c>
      <c r="AX61" s="5">
        <f t="shared" si="207"/>
        <v>3.037789782110549E-2</v>
      </c>
      <c r="AY61" s="5">
        <f t="shared" si="208"/>
        <v>2.59483952801507E-2</v>
      </c>
      <c r="AZ61" s="5">
        <f t="shared" si="209"/>
        <v>1.1082386634850498E-2</v>
      </c>
      <c r="BA61" s="5">
        <f t="shared" si="210"/>
        <v>3.155475632778057E-3</v>
      </c>
      <c r="BB61" s="5">
        <f t="shared" si="211"/>
        <v>6.7384130312764484E-4</v>
      </c>
      <c r="BC61" s="5">
        <f t="shared" si="212"/>
        <v>1.1511725131618526E-4</v>
      </c>
      <c r="BD61" s="5">
        <f t="shared" si="213"/>
        <v>7.6959137041796693E-6</v>
      </c>
      <c r="BE61" s="5">
        <f t="shared" si="214"/>
        <v>2.613339896096817E-5</v>
      </c>
      <c r="BF61" s="5">
        <f t="shared" si="215"/>
        <v>4.4371244760853918E-5</v>
      </c>
      <c r="BG61" s="5">
        <f t="shared" si="216"/>
        <v>5.0224551465556663E-5</v>
      </c>
      <c r="BH61" s="5">
        <f t="shared" si="217"/>
        <v>4.2637505159791092E-5</v>
      </c>
      <c r="BI61" s="5">
        <f t="shared" si="218"/>
        <v>2.8957261629272176E-5</v>
      </c>
      <c r="BJ61" s="8">
        <f t="shared" si="219"/>
        <v>0.78833018830580193</v>
      </c>
      <c r="BK61" s="8">
        <f t="shared" si="220"/>
        <v>0.12322278929114042</v>
      </c>
      <c r="BL61" s="8">
        <f t="shared" si="221"/>
        <v>5.5318335336613011E-2</v>
      </c>
      <c r="BM61" s="8">
        <f t="shared" si="222"/>
        <v>0.7387018345188433</v>
      </c>
      <c r="BN61" s="8">
        <f t="shared" si="223"/>
        <v>0.2037192494943007</v>
      </c>
    </row>
    <row r="62" spans="1:66" x14ac:dyDescent="0.25">
      <c r="A62" t="s">
        <v>192</v>
      </c>
      <c r="B62" t="s">
        <v>199</v>
      </c>
      <c r="C62" t="s">
        <v>201</v>
      </c>
      <c r="D62" t="s">
        <v>461</v>
      </c>
      <c r="E62">
        <f>VLOOKUP(A62,home!$A$2:$E$405,3,FALSE)</f>
        <v>1.56666666666667</v>
      </c>
      <c r="F62">
        <f>VLOOKUP(B62,home!$B$2:$E$405,3,FALSE)</f>
        <v>0.64</v>
      </c>
      <c r="G62">
        <f>VLOOKUP(C62,away!$B$2:$E$405,4,FALSE)</f>
        <v>0</v>
      </c>
      <c r="H62">
        <f>VLOOKUP(A62,away!$A$2:$E$405,3,FALSE)</f>
        <v>0.86666666666666703</v>
      </c>
      <c r="I62">
        <f>VLOOKUP(C62,away!$B$2:$E$405,3,FALSE)</f>
        <v>0</v>
      </c>
      <c r="J62">
        <f>VLOOKUP(B62,home!$B$2:$E$405,4,FALSE)</f>
        <v>2.31</v>
      </c>
      <c r="K62" s="3">
        <f t="shared" si="168"/>
        <v>0</v>
      </c>
      <c r="L62" s="3">
        <f t="shared" si="169"/>
        <v>0</v>
      </c>
      <c r="M62" s="5">
        <f t="shared" si="170"/>
        <v>1</v>
      </c>
      <c r="N62" s="5">
        <f t="shared" si="171"/>
        <v>0</v>
      </c>
      <c r="O62" s="5">
        <f t="shared" si="172"/>
        <v>0</v>
      </c>
      <c r="P62" s="5">
        <f t="shared" si="173"/>
        <v>0</v>
      </c>
      <c r="Q62" s="5">
        <f t="shared" si="174"/>
        <v>0</v>
      </c>
      <c r="R62" s="5">
        <f t="shared" si="175"/>
        <v>0</v>
      </c>
      <c r="S62" s="5">
        <f t="shared" si="176"/>
        <v>0</v>
      </c>
      <c r="T62" s="5">
        <f t="shared" si="177"/>
        <v>0</v>
      </c>
      <c r="U62" s="5">
        <f t="shared" si="178"/>
        <v>0</v>
      </c>
      <c r="V62" s="5">
        <f t="shared" si="179"/>
        <v>0</v>
      </c>
      <c r="W62" s="5">
        <f t="shared" si="180"/>
        <v>0</v>
      </c>
      <c r="X62" s="5">
        <f t="shared" si="181"/>
        <v>0</v>
      </c>
      <c r="Y62" s="5">
        <f t="shared" si="182"/>
        <v>0</v>
      </c>
      <c r="Z62" s="5">
        <f t="shared" si="183"/>
        <v>0</v>
      </c>
      <c r="AA62" s="5">
        <f t="shared" si="184"/>
        <v>0</v>
      </c>
      <c r="AB62" s="5">
        <f t="shared" si="185"/>
        <v>0</v>
      </c>
      <c r="AC62" s="5">
        <f t="shared" si="186"/>
        <v>0</v>
      </c>
      <c r="AD62" s="5">
        <f t="shared" si="187"/>
        <v>0</v>
      </c>
      <c r="AE62" s="5">
        <f t="shared" si="188"/>
        <v>0</v>
      </c>
      <c r="AF62" s="5">
        <f t="shared" si="189"/>
        <v>0</v>
      </c>
      <c r="AG62" s="5">
        <f t="shared" si="190"/>
        <v>0</v>
      </c>
      <c r="AH62" s="5">
        <f t="shared" si="191"/>
        <v>0</v>
      </c>
      <c r="AI62" s="5">
        <f t="shared" si="192"/>
        <v>0</v>
      </c>
      <c r="AJ62" s="5">
        <f t="shared" si="193"/>
        <v>0</v>
      </c>
      <c r="AK62" s="5">
        <f t="shared" si="194"/>
        <v>0</v>
      </c>
      <c r="AL62" s="5">
        <f t="shared" si="195"/>
        <v>0</v>
      </c>
      <c r="AM62" s="5">
        <f t="shared" si="196"/>
        <v>0</v>
      </c>
      <c r="AN62" s="5">
        <f t="shared" si="197"/>
        <v>0</v>
      </c>
      <c r="AO62" s="5">
        <f t="shared" si="198"/>
        <v>0</v>
      </c>
      <c r="AP62" s="5">
        <f t="shared" si="199"/>
        <v>0</v>
      </c>
      <c r="AQ62" s="5">
        <f t="shared" si="200"/>
        <v>0</v>
      </c>
      <c r="AR62" s="5">
        <f t="shared" si="201"/>
        <v>0</v>
      </c>
      <c r="AS62" s="5">
        <f t="shared" si="202"/>
        <v>0</v>
      </c>
      <c r="AT62" s="5">
        <f t="shared" si="203"/>
        <v>0</v>
      </c>
      <c r="AU62" s="5">
        <f t="shared" si="204"/>
        <v>0</v>
      </c>
      <c r="AV62" s="5">
        <f t="shared" si="205"/>
        <v>0</v>
      </c>
      <c r="AW62" s="5">
        <f t="shared" si="206"/>
        <v>0</v>
      </c>
      <c r="AX62" s="5">
        <f t="shared" si="207"/>
        <v>0</v>
      </c>
      <c r="AY62" s="5">
        <f t="shared" si="208"/>
        <v>0</v>
      </c>
      <c r="AZ62" s="5">
        <f t="shared" si="209"/>
        <v>0</v>
      </c>
      <c r="BA62" s="5">
        <f t="shared" si="210"/>
        <v>0</v>
      </c>
      <c r="BB62" s="5">
        <f t="shared" si="211"/>
        <v>0</v>
      </c>
      <c r="BC62" s="5">
        <f t="shared" si="212"/>
        <v>0</v>
      </c>
      <c r="BD62" s="5">
        <f t="shared" si="213"/>
        <v>0</v>
      </c>
      <c r="BE62" s="5">
        <f t="shared" si="214"/>
        <v>0</v>
      </c>
      <c r="BF62" s="5">
        <f t="shared" si="215"/>
        <v>0</v>
      </c>
      <c r="BG62" s="5">
        <f t="shared" si="216"/>
        <v>0</v>
      </c>
      <c r="BH62" s="5">
        <f t="shared" si="217"/>
        <v>0</v>
      </c>
      <c r="BI62" s="5">
        <f t="shared" si="218"/>
        <v>0</v>
      </c>
      <c r="BJ62" s="8">
        <f t="shared" si="219"/>
        <v>0</v>
      </c>
      <c r="BK62" s="8">
        <f t="shared" si="220"/>
        <v>1</v>
      </c>
      <c r="BL62" s="8">
        <f t="shared" si="221"/>
        <v>0</v>
      </c>
      <c r="BM62" s="8">
        <f t="shared" si="222"/>
        <v>0</v>
      </c>
      <c r="BN62" s="8">
        <f t="shared" si="223"/>
        <v>1</v>
      </c>
    </row>
    <row r="63" spans="1:66" x14ac:dyDescent="0.25">
      <c r="A63" t="s">
        <v>192</v>
      </c>
      <c r="B63" t="s">
        <v>204</v>
      </c>
      <c r="C63" t="s">
        <v>193</v>
      </c>
      <c r="D63" t="s">
        <v>461</v>
      </c>
      <c r="E63">
        <f>VLOOKUP(A63,home!$A$2:$E$405,3,FALSE)</f>
        <v>1.56666666666667</v>
      </c>
      <c r="F63">
        <f>VLOOKUP(B63,home!$B$2:$E$405,3,FALSE)</f>
        <v>0.64</v>
      </c>
      <c r="G63">
        <f>VLOOKUP(C63,away!$B$2:$E$405,4,FALSE)</f>
        <v>0.96</v>
      </c>
      <c r="H63">
        <f>VLOOKUP(A63,away!$A$2:$E$405,3,FALSE)</f>
        <v>0.86666666666666703</v>
      </c>
      <c r="I63">
        <f>VLOOKUP(C63,away!$B$2:$E$405,3,FALSE)</f>
        <v>0.32</v>
      </c>
      <c r="J63">
        <f>VLOOKUP(B63,home!$B$2:$E$405,4,FALSE)</f>
        <v>0.77</v>
      </c>
      <c r="K63" s="3">
        <f t="shared" si="168"/>
        <v>0.96256000000000208</v>
      </c>
      <c r="L63" s="3">
        <f t="shared" si="169"/>
        <v>0.21354666666666675</v>
      </c>
      <c r="M63" s="5">
        <f t="shared" si="170"/>
        <v>0.30847740905444215</v>
      </c>
      <c r="N63" s="5">
        <f t="shared" si="171"/>
        <v>0.29692801485944448</v>
      </c>
      <c r="O63" s="5">
        <f t="shared" si="172"/>
        <v>6.5874322445545946E-2</v>
      </c>
      <c r="P63" s="5">
        <f t="shared" si="173"/>
        <v>6.3407987813184838E-2</v>
      </c>
      <c r="Q63" s="5">
        <f t="shared" si="174"/>
        <v>0.14290551499155374</v>
      </c>
      <c r="R63" s="5">
        <f t="shared" si="175"/>
        <v>7.033620988585761E-3</v>
      </c>
      <c r="S63" s="5">
        <f t="shared" si="176"/>
        <v>3.2584014262511366E-3</v>
      </c>
      <c r="T63" s="5">
        <f t="shared" si="177"/>
        <v>3.0516996374729669E-2</v>
      </c>
      <c r="U63" s="5">
        <f t="shared" si="178"/>
        <v>6.7702822187731245E-3</v>
      </c>
      <c r="V63" s="5">
        <f t="shared" si="179"/>
        <v>7.4418803762468832E-5</v>
      </c>
      <c r="W63" s="5">
        <f t="shared" si="180"/>
        <v>4.5851710836756758E-2</v>
      </c>
      <c r="X63" s="5">
        <f t="shared" si="181"/>
        <v>9.7914800101532862E-3</v>
      </c>
      <c r="Y63" s="5">
        <f t="shared" si="182"/>
        <v>1.045468958950767E-3</v>
      </c>
      <c r="Z63" s="5">
        <f t="shared" si="183"/>
        <v>5.006687722363981E-4</v>
      </c>
      <c r="AA63" s="5">
        <f t="shared" si="184"/>
        <v>4.8192373340386833E-4</v>
      </c>
      <c r="AB63" s="5">
        <f t="shared" si="185"/>
        <v>2.3194025441261424E-4</v>
      </c>
      <c r="AC63" s="5">
        <f t="shared" si="186"/>
        <v>9.5605595084469019E-7</v>
      </c>
      <c r="AD63" s="5">
        <f t="shared" si="187"/>
        <v>1.103375569575717E-2</v>
      </c>
      <c r="AE63" s="5">
        <f t="shared" si="188"/>
        <v>2.3562217496432914E-3</v>
      </c>
      <c r="AF63" s="5">
        <f t="shared" si="189"/>
        <v>2.5158165028191308E-4</v>
      </c>
      <c r="AG63" s="5">
        <f t="shared" si="190"/>
        <v>1.7908140937400536E-5</v>
      </c>
      <c r="AH63" s="5">
        <f t="shared" si="191"/>
        <v>2.6729036853793849E-5</v>
      </c>
      <c r="AI63" s="5">
        <f t="shared" si="192"/>
        <v>2.5728301713987861E-5</v>
      </c>
      <c r="AJ63" s="5">
        <f t="shared" si="193"/>
        <v>1.2382517048908104E-5</v>
      </c>
      <c r="AK63" s="5">
        <f t="shared" si="194"/>
        <v>3.9729718701990042E-6</v>
      </c>
      <c r="AL63" s="5">
        <f t="shared" si="195"/>
        <v>7.8607486059614999E-9</v>
      </c>
      <c r="AM63" s="5">
        <f t="shared" si="196"/>
        <v>2.1241303765016091E-3</v>
      </c>
      <c r="AN63" s="5">
        <f t="shared" si="197"/>
        <v>4.5360096146733041E-4</v>
      </c>
      <c r="AO63" s="5">
        <f t="shared" si="198"/>
        <v>4.8432486659071772E-5</v>
      </c>
      <c r="AP63" s="5">
        <f t="shared" si="199"/>
        <v>3.44753202814086E-6</v>
      </c>
      <c r="AQ63" s="5">
        <f t="shared" si="200"/>
        <v>1.8405224320901345E-7</v>
      </c>
      <c r="AR63" s="5">
        <f t="shared" si="201"/>
        <v>1.1415793446676339E-6</v>
      </c>
      <c r="AS63" s="5">
        <f t="shared" si="202"/>
        <v>1.09883861400328E-6</v>
      </c>
      <c r="AT63" s="5">
        <f t="shared" si="203"/>
        <v>5.2884904814749984E-7</v>
      </c>
      <c r="AU63" s="5">
        <f t="shared" si="204"/>
        <v>1.696829799282862E-7</v>
      </c>
      <c r="AV63" s="5">
        <f t="shared" si="205"/>
        <v>4.0832512289942874E-8</v>
      </c>
      <c r="AW63" s="5">
        <f t="shared" si="206"/>
        <v>4.488301404641457E-11</v>
      </c>
      <c r="AX63" s="5">
        <f t="shared" si="207"/>
        <v>3.4076715586756545E-4</v>
      </c>
      <c r="AY63" s="5">
        <f t="shared" si="208"/>
        <v>7.276969024499905E-5</v>
      </c>
      <c r="AZ63" s="5">
        <f t="shared" si="209"/>
        <v>7.7698623930927012E-6</v>
      </c>
      <c r="BA63" s="5">
        <f t="shared" si="210"/>
        <v>5.5307607150121201E-7</v>
      </c>
      <c r="BB63" s="5">
        <f t="shared" si="211"/>
        <v>2.9526887870544716E-8</v>
      </c>
      <c r="BC63" s="5">
        <f t="shared" si="212"/>
        <v>1.2610736963590527E-9</v>
      </c>
      <c r="BD63" s="5">
        <f t="shared" si="213"/>
        <v>4.063007729821511E-8</v>
      </c>
      <c r="BE63" s="5">
        <f t="shared" si="214"/>
        <v>3.9108887204170016E-8</v>
      </c>
      <c r="BF63" s="5">
        <f t="shared" si="215"/>
        <v>1.8822325233622989E-8</v>
      </c>
      <c r="BG63" s="5">
        <f t="shared" si="216"/>
        <v>6.0392057922920612E-9</v>
      </c>
      <c r="BH63" s="5">
        <f t="shared" si="217"/>
        <v>1.4532744818571646E-9</v>
      </c>
      <c r="BI63" s="5">
        <f t="shared" si="218"/>
        <v>2.7977277705128716E-10</v>
      </c>
      <c r="BJ63" s="8">
        <f t="shared" si="219"/>
        <v>0.54375033924964655</v>
      </c>
      <c r="BK63" s="8">
        <f t="shared" si="220"/>
        <v>0.37529195070458504</v>
      </c>
      <c r="BL63" s="8">
        <f t="shared" si="221"/>
        <v>8.0463988584250037E-2</v>
      </c>
      <c r="BM63" s="8">
        <f t="shared" si="222"/>
        <v>0.11530730751259914</v>
      </c>
      <c r="BN63" s="8">
        <f t="shared" si="223"/>
        <v>0.88462687015275687</v>
      </c>
    </row>
    <row r="64" spans="1:66" x14ac:dyDescent="0.25">
      <c r="A64" t="s">
        <v>32</v>
      </c>
      <c r="B64" t="s">
        <v>208</v>
      </c>
      <c r="C64" t="s">
        <v>210</v>
      </c>
      <c r="D64" t="s">
        <v>461</v>
      </c>
      <c r="E64">
        <f>VLOOKUP(A64,home!$A$2:$E$405,3,FALSE)</f>
        <v>1.4583333333333299</v>
      </c>
      <c r="F64">
        <f>VLOOKUP(B64,home!$B$2:$E$405,3,FALSE)</f>
        <v>1.6</v>
      </c>
      <c r="G64">
        <f>VLOOKUP(C64,away!$B$2:$E$405,4,FALSE)</f>
        <v>0</v>
      </c>
      <c r="H64">
        <f>VLOOKUP(A64,away!$A$2:$E$405,3,FALSE)</f>
        <v>1.375</v>
      </c>
      <c r="I64">
        <f>VLOOKUP(C64,away!$B$2:$E$405,3,FALSE)</f>
        <v>0.69</v>
      </c>
      <c r="J64">
        <f>VLOOKUP(B64,home!$B$2:$E$405,4,FALSE)</f>
        <v>0.48</v>
      </c>
      <c r="K64" s="3">
        <f t="shared" si="168"/>
        <v>0</v>
      </c>
      <c r="L64" s="3">
        <f t="shared" si="169"/>
        <v>0.45539999999999997</v>
      </c>
      <c r="M64" s="5">
        <f t="shared" si="170"/>
        <v>0.63419423951011955</v>
      </c>
      <c r="N64" s="5">
        <f t="shared" si="171"/>
        <v>0</v>
      </c>
      <c r="O64" s="5">
        <f t="shared" si="172"/>
        <v>0.28881205667290843</v>
      </c>
      <c r="P64" s="5">
        <f t="shared" si="173"/>
        <v>0</v>
      </c>
      <c r="Q64" s="5">
        <f t="shared" si="174"/>
        <v>0</v>
      </c>
      <c r="R64" s="5">
        <f t="shared" si="175"/>
        <v>6.5762505304421237E-2</v>
      </c>
      <c r="S64" s="5">
        <f t="shared" si="176"/>
        <v>0</v>
      </c>
      <c r="T64" s="5">
        <f t="shared" si="177"/>
        <v>0</v>
      </c>
      <c r="U64" s="5">
        <f t="shared" si="178"/>
        <v>0</v>
      </c>
      <c r="V64" s="5">
        <f t="shared" si="179"/>
        <v>0</v>
      </c>
      <c r="W64" s="5">
        <f t="shared" si="180"/>
        <v>0</v>
      </c>
      <c r="X64" s="5">
        <f t="shared" si="181"/>
        <v>0</v>
      </c>
      <c r="Y64" s="5">
        <f t="shared" si="182"/>
        <v>0</v>
      </c>
      <c r="Z64" s="5">
        <f t="shared" si="183"/>
        <v>9.9827483052111459E-3</v>
      </c>
      <c r="AA64" s="5">
        <f t="shared" si="184"/>
        <v>0</v>
      </c>
      <c r="AB64" s="5">
        <f t="shared" si="185"/>
        <v>0</v>
      </c>
      <c r="AC64" s="5">
        <f t="shared" si="186"/>
        <v>0</v>
      </c>
      <c r="AD64" s="5">
        <f t="shared" si="187"/>
        <v>0</v>
      </c>
      <c r="AE64" s="5">
        <f t="shared" si="188"/>
        <v>0</v>
      </c>
      <c r="AF64" s="5">
        <f t="shared" si="189"/>
        <v>0</v>
      </c>
      <c r="AG64" s="5">
        <f t="shared" si="190"/>
        <v>0</v>
      </c>
      <c r="AH64" s="5">
        <f t="shared" si="191"/>
        <v>1.1365358945482885E-3</v>
      </c>
      <c r="AI64" s="5">
        <f t="shared" si="192"/>
        <v>0</v>
      </c>
      <c r="AJ64" s="5">
        <f t="shared" si="193"/>
        <v>0</v>
      </c>
      <c r="AK64" s="5">
        <f t="shared" si="194"/>
        <v>0</v>
      </c>
      <c r="AL64" s="5">
        <f t="shared" si="195"/>
        <v>0</v>
      </c>
      <c r="AM64" s="5">
        <f t="shared" si="196"/>
        <v>0</v>
      </c>
      <c r="AN64" s="5">
        <f t="shared" si="197"/>
        <v>0</v>
      </c>
      <c r="AO64" s="5">
        <f t="shared" si="198"/>
        <v>0</v>
      </c>
      <c r="AP64" s="5">
        <f t="shared" si="199"/>
        <v>0</v>
      </c>
      <c r="AQ64" s="5">
        <f t="shared" si="200"/>
        <v>0</v>
      </c>
      <c r="AR64" s="5">
        <f t="shared" si="201"/>
        <v>1.0351568927545815E-4</v>
      </c>
      <c r="AS64" s="5">
        <f t="shared" si="202"/>
        <v>0</v>
      </c>
      <c r="AT64" s="5">
        <f t="shared" si="203"/>
        <v>0</v>
      </c>
      <c r="AU64" s="5">
        <f t="shared" si="204"/>
        <v>0</v>
      </c>
      <c r="AV64" s="5">
        <f t="shared" si="205"/>
        <v>0</v>
      </c>
      <c r="AW64" s="5">
        <f t="shared" si="206"/>
        <v>0</v>
      </c>
      <c r="AX64" s="5">
        <f t="shared" si="207"/>
        <v>0</v>
      </c>
      <c r="AY64" s="5">
        <f t="shared" si="208"/>
        <v>0</v>
      </c>
      <c r="AZ64" s="5">
        <f t="shared" si="209"/>
        <v>0</v>
      </c>
      <c r="BA64" s="5">
        <f t="shared" si="210"/>
        <v>0</v>
      </c>
      <c r="BB64" s="5">
        <f t="shared" si="211"/>
        <v>0</v>
      </c>
      <c r="BC64" s="5">
        <f t="shared" si="212"/>
        <v>0</v>
      </c>
      <c r="BD64" s="5">
        <f t="shared" si="213"/>
        <v>7.8568408160072707E-6</v>
      </c>
      <c r="BE64" s="5">
        <f t="shared" si="214"/>
        <v>0</v>
      </c>
      <c r="BF64" s="5">
        <f t="shared" si="215"/>
        <v>0</v>
      </c>
      <c r="BG64" s="5">
        <f t="shared" si="216"/>
        <v>0</v>
      </c>
      <c r="BH64" s="5">
        <f t="shared" si="217"/>
        <v>0</v>
      </c>
      <c r="BI64" s="5">
        <f t="shared" si="218"/>
        <v>0</v>
      </c>
      <c r="BJ64" s="8">
        <f t="shared" si="219"/>
        <v>0</v>
      </c>
      <c r="BK64" s="8">
        <f t="shared" si="220"/>
        <v>0.63419423951011955</v>
      </c>
      <c r="BL64" s="8">
        <f t="shared" si="221"/>
        <v>0.3558224704019694</v>
      </c>
      <c r="BM64" s="8">
        <f t="shared" si="222"/>
        <v>1.1230656729850901E-2</v>
      </c>
      <c r="BN64" s="8">
        <f t="shared" si="223"/>
        <v>0.98876880148744917</v>
      </c>
    </row>
    <row r="65" spans="1:66" x14ac:dyDescent="0.25">
      <c r="A65" t="s">
        <v>32</v>
      </c>
      <c r="B65" t="s">
        <v>33</v>
      </c>
      <c r="C65" t="s">
        <v>34</v>
      </c>
      <c r="D65" t="s">
        <v>461</v>
      </c>
      <c r="E65">
        <f>VLOOKUP(A65,home!$A$2:$E$405,3,FALSE)</f>
        <v>1.4583333333333299</v>
      </c>
      <c r="F65">
        <f>VLOOKUP(B65,home!$B$2:$E$405,3,FALSE)</f>
        <v>1.37</v>
      </c>
      <c r="G65">
        <f>VLOOKUP(C65,away!$B$2:$E$405,4,FALSE)</f>
        <v>1.71</v>
      </c>
      <c r="H65">
        <f>VLOOKUP(A65,away!$A$2:$E$405,3,FALSE)</f>
        <v>1.375</v>
      </c>
      <c r="I65">
        <f>VLOOKUP(C65,away!$B$2:$E$405,3,FALSE)</f>
        <v>1.03</v>
      </c>
      <c r="J65">
        <f>VLOOKUP(B65,home!$B$2:$E$405,4,FALSE)</f>
        <v>1.82</v>
      </c>
      <c r="K65" s="3">
        <f t="shared" si="168"/>
        <v>3.4164374999999922</v>
      </c>
      <c r="L65" s="3">
        <f t="shared" si="169"/>
        <v>2.5775749999999999</v>
      </c>
      <c r="M65" s="5">
        <f t="shared" si="170"/>
        <v>2.4936382259620068E-3</v>
      </c>
      <c r="N65" s="5">
        <f t="shared" si="171"/>
        <v>8.5193591466100546E-3</v>
      </c>
      <c r="O65" s="5">
        <f t="shared" si="172"/>
        <v>6.4275395502840192E-3</v>
      </c>
      <c r="P65" s="5">
        <f t="shared" si="173"/>
        <v>2.1959287152323408E-2</v>
      </c>
      <c r="Q65" s="5">
        <f t="shared" si="174"/>
        <v>1.4552929032223263E-2</v>
      </c>
      <c r="R65" s="5">
        <f t="shared" si="175"/>
        <v>8.283732628161667E-3</v>
      </c>
      <c r="S65" s="5">
        <f t="shared" si="176"/>
        <v>4.8344050794714516E-2</v>
      </c>
      <c r="T65" s="5">
        <f t="shared" si="177"/>
        <v>3.7511266050232875E-2</v>
      </c>
      <c r="U65" s="5">
        <f t="shared" si="178"/>
        <v>2.8300854790825013E-2</v>
      </c>
      <c r="V65" s="5">
        <f t="shared" si="179"/>
        <v>4.7302633399709484E-2</v>
      </c>
      <c r="W65" s="5">
        <f t="shared" si="180"/>
        <v>1.6573057493508715E-2</v>
      </c>
      <c r="X65" s="5">
        <f t="shared" si="181"/>
        <v>4.2718298668830729E-2</v>
      </c>
      <c r="Y65" s="5">
        <f t="shared" si="182"/>
        <v>5.5054809345655695E-2</v>
      </c>
      <c r="Z65" s="5">
        <f t="shared" si="183"/>
        <v>7.1173140430112686E-3</v>
      </c>
      <c r="AA65" s="5">
        <f t="shared" si="184"/>
        <v>2.4315858595820257E-2</v>
      </c>
      <c r="AB65" s="5">
        <f t="shared" si="185"/>
        <v>4.1536805575728745E-2</v>
      </c>
      <c r="AC65" s="5">
        <f t="shared" si="186"/>
        <v>2.6034553124796658E-2</v>
      </c>
      <c r="AD65" s="5">
        <f t="shared" si="187"/>
        <v>1.4155203777619767E-2</v>
      </c>
      <c r="AE65" s="5">
        <f t="shared" si="188"/>
        <v>3.648609937709827E-2</v>
      </c>
      <c r="AF65" s="5">
        <f t="shared" si="189"/>
        <v>4.7022828800962049E-2</v>
      </c>
      <c r="AG65" s="5">
        <f t="shared" si="190"/>
        <v>4.0401622648879906E-2</v>
      </c>
      <c r="AH65" s="5">
        <f t="shared" si="191"/>
        <v>4.5863526861036931E-3</v>
      </c>
      <c r="AI65" s="5">
        <f t="shared" si="192"/>
        <v>1.566898730503035E-2</v>
      </c>
      <c r="AJ65" s="5">
        <f t="shared" si="193"/>
        <v>2.6766057907964758E-2</v>
      </c>
      <c r="AK65" s="5">
        <f t="shared" si="194"/>
        <v>3.0481521321314046E-2</v>
      </c>
      <c r="AL65" s="5">
        <f t="shared" si="195"/>
        <v>9.1705400085335207E-3</v>
      </c>
      <c r="AM65" s="5">
        <f t="shared" si="196"/>
        <v>9.672073801200342E-3</v>
      </c>
      <c r="AN65" s="5">
        <f t="shared" si="197"/>
        <v>2.4930495628128969E-2</v>
      </c>
      <c r="AO65" s="5">
        <f t="shared" si="198"/>
        <v>3.2130111134337273E-2</v>
      </c>
      <c r="AP65" s="5">
        <f t="shared" si="199"/>
        <v>2.760592373569646E-2</v>
      </c>
      <c r="AQ65" s="5">
        <f t="shared" si="200"/>
        <v>1.7789084718259452E-2</v>
      </c>
      <c r="AR65" s="5">
        <f t="shared" si="201"/>
        <v>2.3643336049767451E-3</v>
      </c>
      <c r="AS65" s="5">
        <f t="shared" si="202"/>
        <v>8.0775979905527203E-3</v>
      </c>
      <c r="AT65" s="5">
        <f t="shared" si="203"/>
        <v>1.3798304342424451E-2</v>
      </c>
      <c r="AU65" s="5">
        <f t="shared" si="204"/>
        <v>1.571368146395721E-2</v>
      </c>
      <c r="AV65" s="5">
        <f t="shared" si="205"/>
        <v>1.3421202654129549E-2</v>
      </c>
      <c r="AW65" s="5">
        <f t="shared" si="206"/>
        <v>2.2432475401319516E-3</v>
      </c>
      <c r="AX65" s="5">
        <f t="shared" si="207"/>
        <v>5.5073392728647195E-3</v>
      </c>
      <c r="AY65" s="5">
        <f t="shared" si="208"/>
        <v>1.4195580026254278E-2</v>
      </c>
      <c r="AZ65" s="5">
        <f t="shared" si="209"/>
        <v>1.829508609308619E-2</v>
      </c>
      <c r="BA65" s="5">
        <f t="shared" si="210"/>
        <v>1.5718985512128875E-2</v>
      </c>
      <c r="BB65" s="5">
        <f t="shared" si="211"/>
        <v>1.0129216020356397E-2</v>
      </c>
      <c r="BC65" s="5">
        <f t="shared" si="212"/>
        <v>5.2217627967340273E-3</v>
      </c>
      <c r="BD65" s="5">
        <f t="shared" si="213"/>
        <v>1.0157078653079889E-3</v>
      </c>
      <c r="BE65" s="5">
        <f t="shared" si="214"/>
        <v>3.470102440083154E-3</v>
      </c>
      <c r="BF65" s="5">
        <f t="shared" si="215"/>
        <v>5.9276940525707826E-3</v>
      </c>
      <c r="BG65" s="5">
        <f t="shared" si="216"/>
        <v>6.7505320832432492E-3</v>
      </c>
      <c r="BH65" s="5">
        <f t="shared" si="217"/>
        <v>5.7656927385363278E-3</v>
      </c>
      <c r="BI65" s="5">
        <f t="shared" si="218"/>
        <v>3.9396257770826313E-3</v>
      </c>
      <c r="BJ65" s="8">
        <f t="shared" si="219"/>
        <v>0.49419113308066831</v>
      </c>
      <c r="BK65" s="8">
        <f t="shared" si="220"/>
        <v>0.16950028273229387</v>
      </c>
      <c r="BL65" s="8">
        <f t="shared" si="221"/>
        <v>0.26661218537409737</v>
      </c>
      <c r="BM65" s="8">
        <f t="shared" si="222"/>
        <v>0.86323209700838432</v>
      </c>
      <c r="BN65" s="8">
        <f t="shared" si="223"/>
        <v>6.2236485735564423E-2</v>
      </c>
    </row>
    <row r="66" spans="1:66" x14ac:dyDescent="0.25">
      <c r="A66" t="s">
        <v>32</v>
      </c>
      <c r="B66" t="s">
        <v>362</v>
      </c>
      <c r="C66" t="s">
        <v>207</v>
      </c>
      <c r="D66" t="s">
        <v>461</v>
      </c>
      <c r="E66">
        <f>VLOOKUP(A66,home!$A$2:$E$405,3,FALSE)</f>
        <v>1.4583333333333299</v>
      </c>
      <c r="F66">
        <f>VLOOKUP(B66,home!$B$2:$E$405,3,FALSE)</f>
        <v>2.06</v>
      </c>
      <c r="G66">
        <f>VLOOKUP(C66,away!$B$2:$E$405,4,FALSE)</f>
        <v>1.1399999999999999</v>
      </c>
      <c r="H66">
        <f>VLOOKUP(A66,away!$A$2:$E$405,3,FALSE)</f>
        <v>1.375</v>
      </c>
      <c r="I66">
        <f>VLOOKUP(C66,away!$B$2:$E$405,3,FALSE)</f>
        <v>1.37</v>
      </c>
      <c r="J66">
        <f>VLOOKUP(B66,home!$B$2:$E$405,4,FALSE)</f>
        <v>0.73</v>
      </c>
      <c r="K66" s="3">
        <f t="shared" si="168"/>
        <v>3.424749999999992</v>
      </c>
      <c r="L66" s="3">
        <f t="shared" si="169"/>
        <v>1.3751374999999999</v>
      </c>
      <c r="M66" s="5">
        <f t="shared" si="170"/>
        <v>8.2306729476439317E-3</v>
      </c>
      <c r="N66" s="5">
        <f t="shared" si="171"/>
        <v>2.8187997177443486E-2</v>
      </c>
      <c r="O66" s="5">
        <f t="shared" si="172"/>
        <v>1.1318307020540706E-2</v>
      </c>
      <c r="P66" s="5">
        <f t="shared" si="173"/>
        <v>3.8762371968596686E-2</v>
      </c>
      <c r="Q66" s="5">
        <f t="shared" si="174"/>
        <v>4.8268421666724695E-2</v>
      </c>
      <c r="R66" s="5">
        <f t="shared" si="175"/>
        <v>7.7821142102293987E-3</v>
      </c>
      <c r="S66" s="5">
        <f t="shared" si="176"/>
        <v>4.5637868561584478E-2</v>
      </c>
      <c r="T66" s="5">
        <f t="shared" si="177"/>
        <v>6.6375716699725626E-2</v>
      </c>
      <c r="U66" s="5">
        <f t="shared" si="178"/>
        <v>2.6651795641483067E-2</v>
      </c>
      <c r="V66" s="5">
        <f t="shared" si="179"/>
        <v>2.3881293361646357E-2</v>
      </c>
      <c r="W66" s="5">
        <f t="shared" si="180"/>
        <v>5.5102425701038321E-2</v>
      </c>
      <c r="X66" s="5">
        <f t="shared" si="181"/>
        <v>7.5773411922461578E-2</v>
      </c>
      <c r="Y66" s="5">
        <f t="shared" si="182"/>
        <v>5.2099430118762009E-2</v>
      </c>
      <c r="Z66" s="5">
        <f t="shared" si="183"/>
        <v>3.5671590265897754E-3</v>
      </c>
      <c r="AA66" s="5">
        <f t="shared" si="184"/>
        <v>1.2216627876313304E-2</v>
      </c>
      <c r="AB66" s="5">
        <f t="shared" si="185"/>
        <v>2.0919448159701953E-2</v>
      </c>
      <c r="AC66" s="5">
        <f t="shared" si="186"/>
        <v>7.0293126566301906E-3</v>
      </c>
      <c r="AD66" s="5">
        <f t="shared" si="187"/>
        <v>4.7178008104907652E-2</v>
      </c>
      <c r="AE66" s="5">
        <f t="shared" si="188"/>
        <v>6.487624812036244E-2</v>
      </c>
      <c r="AF66" s="5">
        <f t="shared" si="189"/>
        <v>4.460688082480746E-2</v>
      </c>
      <c r="AG66" s="5">
        <f t="shared" si="190"/>
        <v>2.0446864860074548E-2</v>
      </c>
      <c r="AH66" s="5">
        <f t="shared" si="191"/>
        <v>1.2263335364817742E-3</v>
      </c>
      <c r="AI66" s="5">
        <f t="shared" si="192"/>
        <v>4.1998857790659459E-3</v>
      </c>
      <c r="AJ66" s="5">
        <f t="shared" si="193"/>
        <v>7.1917794109280361E-3</v>
      </c>
      <c r="AK66" s="5">
        <f t="shared" si="194"/>
        <v>8.2100155125252421E-3</v>
      </c>
      <c r="AL66" s="5">
        <f t="shared" si="195"/>
        <v>1.3241825236555442E-3</v>
      </c>
      <c r="AM66" s="5">
        <f t="shared" si="196"/>
        <v>3.2314576651456414E-2</v>
      </c>
      <c r="AN66" s="5">
        <f t="shared" si="197"/>
        <v>4.4436986150042143E-2</v>
      </c>
      <c r="AO66" s="5">
        <f t="shared" si="198"/>
        <v>3.0553483020951792E-2</v>
      </c>
      <c r="AP66" s="5">
        <f t="shared" si="199"/>
        <v>1.4005080085908027E-2</v>
      </c>
      <c r="AQ66" s="5">
        <f t="shared" si="200"/>
        <v>4.8147277041588376E-3</v>
      </c>
      <c r="AR66" s="5">
        <f t="shared" si="201"/>
        <v>3.3727544670474107E-4</v>
      </c>
      <c r="AS66" s="5">
        <f t="shared" si="202"/>
        <v>1.1550840861020591E-3</v>
      </c>
      <c r="AT66" s="5">
        <f t="shared" si="203"/>
        <v>1.9779371119390096E-3</v>
      </c>
      <c r="AU66" s="5">
        <f t="shared" si="204"/>
        <v>2.2579800413710352E-3</v>
      </c>
      <c r="AV66" s="5">
        <f t="shared" si="205"/>
        <v>1.9332542866713591E-3</v>
      </c>
      <c r="AW66" s="5">
        <f t="shared" si="206"/>
        <v>1.7322890128572939E-4</v>
      </c>
      <c r="AX66" s="5">
        <f t="shared" si="207"/>
        <v>1.8444891064512511E-2</v>
      </c>
      <c r="AY66" s="5">
        <f t="shared" si="208"/>
        <v>2.5364261386226074E-2</v>
      </c>
      <c r="AZ66" s="5">
        <f t="shared" si="209"/>
        <v>1.7439673496000729E-2</v>
      </c>
      <c r="BA66" s="5">
        <f t="shared" si="210"/>
        <v>7.9939830040355649E-3</v>
      </c>
      <c r="BB66" s="5">
        <f t="shared" si="211"/>
        <v>2.7482064508029896E-3</v>
      </c>
      <c r="BC66" s="5">
        <f t="shared" si="212"/>
        <v>7.5583234964821892E-4</v>
      </c>
      <c r="BD66" s="5">
        <f t="shared" si="213"/>
        <v>7.7300019098823375E-5</v>
      </c>
      <c r="BE66" s="5">
        <f t="shared" si="214"/>
        <v>2.647332404086947E-4</v>
      </c>
      <c r="BF66" s="5">
        <f t="shared" si="215"/>
        <v>4.5332258254483776E-4</v>
      </c>
      <c r="BG66" s="5">
        <f t="shared" si="216"/>
        <v>5.175055048568096E-4</v>
      </c>
      <c r="BH66" s="5">
        <f t="shared" si="217"/>
        <v>4.4308174443958876E-4</v>
      </c>
      <c r="BI66" s="5">
        <f t="shared" si="218"/>
        <v>3.034888408538956E-4</v>
      </c>
      <c r="BJ66" s="8">
        <f t="shared" si="219"/>
        <v>0.70178710656005105</v>
      </c>
      <c r="BK66" s="8">
        <f t="shared" si="220"/>
        <v>0.15022996340598324</v>
      </c>
      <c r="BL66" s="8">
        <f t="shared" si="221"/>
        <v>0.1094372700522603</v>
      </c>
      <c r="BM66" s="8">
        <f t="shared" si="222"/>
        <v>0.79728058156876513</v>
      </c>
      <c r="BN66" s="8">
        <f t="shared" si="223"/>
        <v>0.1425498849911789</v>
      </c>
    </row>
    <row r="67" spans="1:66" x14ac:dyDescent="0.25">
      <c r="A67" t="s">
        <v>32</v>
      </c>
      <c r="B67" t="s">
        <v>209</v>
      </c>
      <c r="C67" t="s">
        <v>195</v>
      </c>
      <c r="D67" t="s">
        <v>461</v>
      </c>
      <c r="E67">
        <f>VLOOKUP(A67,home!$A$2:$E$405,3,FALSE)</f>
        <v>1.4583333333333299</v>
      </c>
      <c r="F67">
        <f>VLOOKUP(B67,home!$B$2:$E$405,3,FALSE)</f>
        <v>1.37</v>
      </c>
      <c r="G67">
        <f>VLOOKUP(C67,away!$B$2:$E$405,4,FALSE)</f>
        <v>2.06</v>
      </c>
      <c r="H67">
        <f>VLOOKUP(A67,away!$A$2:$E$405,3,FALSE)</f>
        <v>1.375</v>
      </c>
      <c r="I67">
        <f>VLOOKUP(C67,away!$B$2:$E$405,3,FALSE)</f>
        <v>1.37</v>
      </c>
      <c r="J67">
        <f>VLOOKUP(B67,home!$B$2:$E$405,4,FALSE)</f>
        <v>1.82</v>
      </c>
      <c r="K67" s="3">
        <f t="shared" si="168"/>
        <v>4.1157083333333242</v>
      </c>
      <c r="L67" s="3">
        <f t="shared" si="169"/>
        <v>3.4284250000000003</v>
      </c>
      <c r="M67" s="5">
        <f t="shared" si="170"/>
        <v>5.2920571136368653E-4</v>
      </c>
      <c r="N67" s="5">
        <f t="shared" si="171"/>
        <v>2.1780563563071143E-3</v>
      </c>
      <c r="O67" s="5">
        <f t="shared" si="172"/>
        <v>1.8143420909820468E-3</v>
      </c>
      <c r="P67" s="5">
        <f t="shared" si="173"/>
        <v>7.4673028633722187E-3</v>
      </c>
      <c r="Q67" s="5">
        <f t="shared" si="174"/>
        <v>4.4821223480614051E-3</v>
      </c>
      <c r="R67" s="5">
        <f t="shared" si="175"/>
        <v>3.1101678916375629E-3</v>
      </c>
      <c r="S67" s="5">
        <f t="shared" si="176"/>
        <v>2.6341652620131377E-2</v>
      </c>
      <c r="T67" s="5">
        <f t="shared" si="177"/>
        <v>1.5366620311152421E-2</v>
      </c>
      <c r="U67" s="5">
        <f t="shared" si="178"/>
        <v>1.2800543909678453E-2</v>
      </c>
      <c r="V67" s="5">
        <f t="shared" si="179"/>
        <v>4.1299020570405208E-2</v>
      </c>
      <c r="W67" s="5">
        <f t="shared" si="180"/>
        <v>6.1490360996452817E-3</v>
      </c>
      <c r="X67" s="5">
        <f t="shared" si="181"/>
        <v>2.1081509089926377E-2</v>
      </c>
      <c r="Y67" s="5">
        <f t="shared" si="182"/>
        <v>3.6138186400815425E-2</v>
      </c>
      <c r="Z67" s="5">
        <f t="shared" si="183"/>
        <v>3.5543257846291703E-3</v>
      </c>
      <c r="AA67" s="5">
        <f t="shared" si="184"/>
        <v>1.4628568251179783E-2</v>
      </c>
      <c r="AB67" s="5">
        <f t="shared" si="185"/>
        <v>3.0103460128057973E-2</v>
      </c>
      <c r="AC67" s="5">
        <f t="shared" si="186"/>
        <v>3.6421599382068827E-2</v>
      </c>
      <c r="AD67" s="5">
        <f t="shared" si="187"/>
        <v>6.3269097793193819E-3</v>
      </c>
      <c r="AE67" s="5">
        <f t="shared" si="188"/>
        <v>2.1691335660163055E-2</v>
      </c>
      <c r="AF67" s="5">
        <f t="shared" si="189"/>
        <v>3.7183558730347267E-2</v>
      </c>
      <c r="AG67" s="5">
        <f t="shared" si="190"/>
        <v>4.2493680780030275E-2</v>
      </c>
      <c r="AH67" s="5">
        <f t="shared" si="191"/>
        <v>3.046434844541816E-3</v>
      </c>
      <c r="AI67" s="5">
        <f t="shared" si="192"/>
        <v>1.2538237276637762E-2</v>
      </c>
      <c r="AJ67" s="5">
        <f t="shared" si="193"/>
        <v>2.580186382238429E-2</v>
      </c>
      <c r="AK67" s="5">
        <f t="shared" si="194"/>
        <v>3.5397648649772871E-2</v>
      </c>
      <c r="AL67" s="5">
        <f t="shared" si="195"/>
        <v>2.0556929565517208E-2</v>
      </c>
      <c r="AM67" s="5">
        <f t="shared" si="196"/>
        <v>5.2079430605985752E-3</v>
      </c>
      <c r="AN67" s="5">
        <f t="shared" si="197"/>
        <v>1.7855042187532671E-2</v>
      </c>
      <c r="AO67" s="5">
        <f t="shared" si="198"/>
        <v>3.0607336505895859E-2</v>
      </c>
      <c r="AP67" s="5">
        <f t="shared" si="199"/>
        <v>3.4978319220075334E-2</v>
      </c>
      <c r="AQ67" s="5">
        <f t="shared" si="200"/>
        <v>2.9980136018021696E-2</v>
      </c>
      <c r="AR67" s="5">
        <f t="shared" si="201"/>
        <v>2.088894676379655E-3</v>
      </c>
      <c r="AS67" s="5">
        <f t="shared" si="202"/>
        <v>8.5972812270313642E-3</v>
      </c>
      <c r="AT67" s="5">
        <f t="shared" si="203"/>
        <v>1.769195099505157E-2</v>
      </c>
      <c r="AU67" s="5">
        <f t="shared" si="204"/>
        <v>2.4271636714419512E-2</v>
      </c>
      <c r="AV67" s="5">
        <f t="shared" si="205"/>
        <v>2.4973744372293865E-2</v>
      </c>
      <c r="AW67" s="5">
        <f t="shared" si="206"/>
        <v>8.0574012309865498E-3</v>
      </c>
      <c r="AX67" s="5">
        <f t="shared" si="207"/>
        <v>3.5723957756718353E-3</v>
      </c>
      <c r="AY67" s="5">
        <f t="shared" si="208"/>
        <v>1.2247690987207712E-2</v>
      </c>
      <c r="AZ67" s="5">
        <f t="shared" si="209"/>
        <v>2.0995144986408806E-2</v>
      </c>
      <c r="BA67" s="5">
        <f t="shared" si="210"/>
        <v>2.3993426650009538E-2</v>
      </c>
      <c r="BB67" s="5">
        <f t="shared" si="211"/>
        <v>2.0564915940639736E-2</v>
      </c>
      <c r="BC67" s="5">
        <f t="shared" si="212"/>
        <v>1.4101054386757558E-2</v>
      </c>
      <c r="BD67" s="5">
        <f t="shared" si="213"/>
        <v>1.1936031218111535E-3</v>
      </c>
      <c r="BE67" s="5">
        <f t="shared" si="214"/>
        <v>4.9125223151308354E-3</v>
      </c>
      <c r="BF67" s="5">
        <f t="shared" si="215"/>
        <v>1.010925451503495E-2</v>
      </c>
      <c r="BG67" s="5">
        <f t="shared" si="216"/>
        <v>1.3868914350438957E-2</v>
      </c>
      <c r="BH67" s="5">
        <f t="shared" si="217"/>
        <v>1.4270101591596937E-2</v>
      </c>
      <c r="BI67" s="5">
        <f t="shared" si="218"/>
        <v>1.1746315207609725E-2</v>
      </c>
      <c r="BJ67" s="8">
        <f t="shared" si="219"/>
        <v>0.40719442127458733</v>
      </c>
      <c r="BK67" s="8">
        <f t="shared" si="220"/>
        <v>0.14486340170006623</v>
      </c>
      <c r="BL67" s="8">
        <f t="shared" si="221"/>
        <v>0.27296548595167108</v>
      </c>
      <c r="BM67" s="8">
        <f t="shared" si="222"/>
        <v>0.80480614769300862</v>
      </c>
      <c r="BN67" s="8">
        <f t="shared" si="223"/>
        <v>1.9581197261724033E-2</v>
      </c>
    </row>
    <row r="68" spans="1:66" x14ac:dyDescent="0.25">
      <c r="A68" t="s">
        <v>298</v>
      </c>
      <c r="B68" t="s">
        <v>299</v>
      </c>
      <c r="C68" t="s">
        <v>358</v>
      </c>
      <c r="D68" t="s">
        <v>461</v>
      </c>
      <c r="E68">
        <f>VLOOKUP(A68,home!$A$2:$E$405,3,FALSE)</f>
        <v>1.7666666666666699</v>
      </c>
      <c r="F68">
        <f>VLOOKUP(B68,home!$B$2:$E$405,3,FALSE)</f>
        <v>0.56999999999999995</v>
      </c>
      <c r="G68">
        <f>VLOOKUP(C68,away!$B$2:$E$405,4,FALSE)</f>
        <v>0.19</v>
      </c>
      <c r="H68">
        <f>VLOOKUP(A68,away!$A$2:$E$405,3,FALSE)</f>
        <v>1.2</v>
      </c>
      <c r="I68">
        <f>VLOOKUP(C68,away!$B$2:$E$405,3,FALSE)</f>
        <v>1.1299999999999999</v>
      </c>
      <c r="J68">
        <f>VLOOKUP(B68,home!$B$2:$E$405,4,FALSE)</f>
        <v>1.67</v>
      </c>
      <c r="K68" s="3">
        <f t="shared" si="168"/>
        <v>0.19133000000000033</v>
      </c>
      <c r="L68" s="3">
        <f t="shared" si="169"/>
        <v>2.2645199999999996</v>
      </c>
      <c r="M68" s="5">
        <f t="shared" si="170"/>
        <v>8.579024273433461E-2</v>
      </c>
      <c r="N68" s="5">
        <f t="shared" si="171"/>
        <v>1.6414247142360266E-2</v>
      </c>
      <c r="O68" s="5">
        <f t="shared" si="172"/>
        <v>0.1942737204767554</v>
      </c>
      <c r="P68" s="5">
        <f t="shared" si="173"/>
        <v>3.7170390938817667E-2</v>
      </c>
      <c r="Q68" s="5">
        <f t="shared" si="174"/>
        <v>1.5702689528738977E-3</v>
      </c>
      <c r="R68" s="5">
        <f t="shared" si="175"/>
        <v>0.21996836274701104</v>
      </c>
      <c r="S68" s="5">
        <f t="shared" si="176"/>
        <v>4.0262095038681644E-3</v>
      </c>
      <c r="T68" s="5">
        <f t="shared" si="177"/>
        <v>3.5559054491619987E-3</v>
      </c>
      <c r="U68" s="5">
        <f t="shared" si="178"/>
        <v>4.2086546844385689E-2</v>
      </c>
      <c r="V68" s="5">
        <f t="shared" si="179"/>
        <v>1.9382647268563277E-4</v>
      </c>
      <c r="W68" s="5">
        <f t="shared" si="180"/>
        <v>1.0014651958445449E-4</v>
      </c>
      <c r="X68" s="5">
        <f t="shared" si="181"/>
        <v>2.2678379652938885E-4</v>
      </c>
      <c r="Y68" s="5">
        <f t="shared" si="182"/>
        <v>2.5677822145836579E-4</v>
      </c>
      <c r="Z68" s="5">
        <f t="shared" si="183"/>
        <v>0.16604091893595374</v>
      </c>
      <c r="AA68" s="5">
        <f t="shared" si="184"/>
        <v>3.1768609020016082E-2</v>
      </c>
      <c r="AB68" s="5">
        <f t="shared" si="185"/>
        <v>3.0391439818998442E-3</v>
      </c>
      <c r="AC68" s="5">
        <f t="shared" si="186"/>
        <v>5.2487071477984353E-6</v>
      </c>
      <c r="AD68" s="5">
        <f t="shared" si="187"/>
        <v>4.7902583980234262E-6</v>
      </c>
      <c r="AE68" s="5">
        <f t="shared" si="188"/>
        <v>1.0847635947492009E-5</v>
      </c>
      <c r="AF68" s="5">
        <f t="shared" si="189"/>
        <v>1.2282344277907302E-5</v>
      </c>
      <c r="AG68" s="5">
        <f t="shared" si="190"/>
        <v>9.2712047547355426E-6</v>
      </c>
      <c r="AH68" s="5">
        <f t="shared" si="191"/>
        <v>9.4000745437211541E-2</v>
      </c>
      <c r="AI68" s="5">
        <f t="shared" si="192"/>
        <v>1.7985162624501713E-2</v>
      </c>
      <c r="AJ68" s="5">
        <f t="shared" si="193"/>
        <v>1.7205505824729596E-3</v>
      </c>
      <c r="AK68" s="5">
        <f t="shared" si="194"/>
        <v>1.0973098098151734E-4</v>
      </c>
      <c r="AL68" s="5">
        <f t="shared" si="195"/>
        <v>9.0964422241436963E-8</v>
      </c>
      <c r="AM68" s="5">
        <f t="shared" si="196"/>
        <v>1.8330402785876483E-7</v>
      </c>
      <c r="AN68" s="5">
        <f t="shared" si="197"/>
        <v>4.1509563716673008E-7</v>
      </c>
      <c r="AO68" s="5">
        <f t="shared" si="198"/>
        <v>4.6999618613840178E-7</v>
      </c>
      <c r="AP68" s="5">
        <f t="shared" si="199"/>
        <v>3.5477192114471105E-7</v>
      </c>
      <c r="AQ68" s="5">
        <f t="shared" si="200"/>
        <v>2.0084702771765535E-7</v>
      </c>
      <c r="AR68" s="5">
        <f t="shared" si="201"/>
        <v>4.2573313611494849E-2</v>
      </c>
      <c r="AS68" s="5">
        <f t="shared" si="202"/>
        <v>8.1455520932873227E-3</v>
      </c>
      <c r="AT68" s="5">
        <f t="shared" si="203"/>
        <v>7.7924424100433314E-4</v>
      </c>
      <c r="AU68" s="5">
        <f t="shared" si="204"/>
        <v>4.9697600210453118E-5</v>
      </c>
      <c r="AV68" s="5">
        <f t="shared" si="205"/>
        <v>2.3771604620665025E-6</v>
      </c>
      <c r="AW68" s="5">
        <f t="shared" si="206"/>
        <v>1.0947836349552243E-9</v>
      </c>
      <c r="AX68" s="5">
        <f t="shared" si="207"/>
        <v>5.8452599417029207E-9</v>
      </c>
      <c r="AY68" s="5">
        <f t="shared" si="208"/>
        <v>1.3236708043185097E-8</v>
      </c>
      <c r="AZ68" s="5">
        <f t="shared" si="209"/>
        <v>1.4987395048976756E-8</v>
      </c>
      <c r="BA68" s="5">
        <f t="shared" si="210"/>
        <v>1.131308527876961E-8</v>
      </c>
      <c r="BB68" s="5">
        <f t="shared" si="211"/>
        <v>6.4046769688698424E-9</v>
      </c>
      <c r="BC68" s="5">
        <f t="shared" si="212"/>
        <v>2.9007038179090266E-9</v>
      </c>
      <c r="BD68" s="5">
        <f t="shared" si="213"/>
        <v>1.606802002325038E-2</v>
      </c>
      <c r="BE68" s="5">
        <f t="shared" si="214"/>
        <v>3.0742942710485E-3</v>
      </c>
      <c r="BF68" s="5">
        <f t="shared" si="215"/>
        <v>2.9410236143985528E-4</v>
      </c>
      <c r="BG68" s="5">
        <f t="shared" si="216"/>
        <v>1.8756868271429207E-5</v>
      </c>
      <c r="BH68" s="5">
        <f t="shared" si="217"/>
        <v>8.9718790159313886E-7</v>
      </c>
      <c r="BI68" s="5">
        <f t="shared" si="218"/>
        <v>3.4331792242363125E-8</v>
      </c>
      <c r="BJ68" s="8">
        <f t="shared" si="219"/>
        <v>2.2163000227975658E-2</v>
      </c>
      <c r="BK68" s="8">
        <f t="shared" si="220"/>
        <v>0.12718602255798414</v>
      </c>
      <c r="BL68" s="8">
        <f t="shared" si="221"/>
        <v>0.67595886244539882</v>
      </c>
      <c r="BM68" s="8">
        <f t="shared" si="222"/>
        <v>0.436161559033235</v>
      </c>
      <c r="BN68" s="8">
        <f t="shared" si="223"/>
        <v>0.55518723299215289</v>
      </c>
    </row>
    <row r="69" spans="1:66" x14ac:dyDescent="0.25">
      <c r="A69" t="s">
        <v>298</v>
      </c>
      <c r="B69" t="s">
        <v>324</v>
      </c>
      <c r="C69" t="s">
        <v>330</v>
      </c>
      <c r="D69" t="s">
        <v>461</v>
      </c>
      <c r="E69">
        <f>VLOOKUP(A69,home!$A$2:$E$405,3,FALSE)</f>
        <v>1.7666666666666699</v>
      </c>
      <c r="F69">
        <f>VLOOKUP(B69,home!$B$2:$E$405,3,FALSE)</f>
        <v>0.75</v>
      </c>
      <c r="G69">
        <f>VLOOKUP(C69,away!$B$2:$E$405,4,FALSE)</f>
        <v>0.75</v>
      </c>
      <c r="H69">
        <f>VLOOKUP(A69,away!$A$2:$E$405,3,FALSE)</f>
        <v>1.2</v>
      </c>
      <c r="I69">
        <f>VLOOKUP(C69,away!$B$2:$E$405,3,FALSE)</f>
        <v>0.94</v>
      </c>
      <c r="J69">
        <f>VLOOKUP(B69,home!$B$2:$E$405,4,FALSE)</f>
        <v>1.39</v>
      </c>
      <c r="K69" s="3">
        <f t="shared" si="168"/>
        <v>0.9937500000000018</v>
      </c>
      <c r="L69" s="3">
        <f t="shared" si="169"/>
        <v>1.5679199999999998</v>
      </c>
      <c r="M69" s="5">
        <f t="shared" si="170"/>
        <v>7.7175749264372345E-2</v>
      </c>
      <c r="N69" s="5">
        <f t="shared" si="171"/>
        <v>7.6693400831470152E-2</v>
      </c>
      <c r="O69" s="5">
        <f t="shared" si="172"/>
        <v>0.12100540078659465</v>
      </c>
      <c r="P69" s="5">
        <f t="shared" si="173"/>
        <v>0.12024911703167865</v>
      </c>
      <c r="Q69" s="5">
        <f t="shared" si="174"/>
        <v>3.8107033538136798E-2</v>
      </c>
      <c r="R69" s="5">
        <f t="shared" si="175"/>
        <v>9.4863394000658754E-2</v>
      </c>
      <c r="S69" s="5">
        <f t="shared" si="176"/>
        <v>4.6840653588489503E-2</v>
      </c>
      <c r="T69" s="5">
        <f t="shared" si="177"/>
        <v>5.9748780025115439E-2</v>
      </c>
      <c r="U69" s="5">
        <f t="shared" si="178"/>
        <v>9.4270497788154814E-2</v>
      </c>
      <c r="V69" s="5">
        <f t="shared" si="179"/>
        <v>8.1092647321804635E-3</v>
      </c>
      <c r="W69" s="5">
        <f t="shared" si="180"/>
        <v>1.2622954859507837E-2</v>
      </c>
      <c r="X69" s="5">
        <f t="shared" si="181"/>
        <v>1.9791783383319526E-2</v>
      </c>
      <c r="Y69" s="5">
        <f t="shared" si="182"/>
        <v>1.5515966501187176E-2</v>
      </c>
      <c r="Z69" s="5">
        <f t="shared" si="183"/>
        <v>4.9579404240504277E-2</v>
      </c>
      <c r="AA69" s="5">
        <f t="shared" si="184"/>
        <v>4.9269532964001217E-2</v>
      </c>
      <c r="AB69" s="5">
        <f t="shared" si="185"/>
        <v>2.4480799191488146E-2</v>
      </c>
      <c r="AC69" s="5">
        <f t="shared" si="186"/>
        <v>7.8970072619608813E-4</v>
      </c>
      <c r="AD69" s="5">
        <f t="shared" si="187"/>
        <v>3.1360153479089835E-3</v>
      </c>
      <c r="AE69" s="5">
        <f t="shared" si="188"/>
        <v>4.9170211842934526E-3</v>
      </c>
      <c r="AF69" s="5">
        <f t="shared" si="189"/>
        <v>3.8547479276386954E-3</v>
      </c>
      <c r="AG69" s="5">
        <f t="shared" si="190"/>
        <v>2.0146454569010871E-3</v>
      </c>
      <c r="AH69" s="5">
        <f t="shared" si="191"/>
        <v>1.9434134874192866E-2</v>
      </c>
      <c r="AI69" s="5">
        <f t="shared" si="192"/>
        <v>1.9312671531229196E-2</v>
      </c>
      <c r="AJ69" s="5">
        <f t="shared" si="193"/>
        <v>9.5959836670795242E-3</v>
      </c>
      <c r="AK69" s="5">
        <f t="shared" si="194"/>
        <v>3.1786695897200981E-3</v>
      </c>
      <c r="AL69" s="5">
        <f t="shared" si="195"/>
        <v>4.9217955614040549E-5</v>
      </c>
      <c r="AM69" s="5">
        <f t="shared" si="196"/>
        <v>6.2328305039691188E-4</v>
      </c>
      <c r="AN69" s="5">
        <f t="shared" si="197"/>
        <v>9.7725796037832573E-4</v>
      </c>
      <c r="AO69" s="5">
        <f t="shared" si="198"/>
        <v>7.6613115061819237E-4</v>
      </c>
      <c r="AP69" s="5">
        <f t="shared" si="199"/>
        <v>4.0041078455909192E-4</v>
      </c>
      <c r="AQ69" s="5">
        <f t="shared" si="200"/>
        <v>1.5695301933147285E-4</v>
      </c>
      <c r="AR69" s="5">
        <f t="shared" si="201"/>
        <v>6.0942337503888918E-3</v>
      </c>
      <c r="AS69" s="5">
        <f t="shared" si="202"/>
        <v>6.0561447894489718E-3</v>
      </c>
      <c r="AT69" s="5">
        <f t="shared" si="203"/>
        <v>3.0091469422574633E-3</v>
      </c>
      <c r="AU69" s="5">
        <f t="shared" si="204"/>
        <v>9.9677992462278648E-4</v>
      </c>
      <c r="AV69" s="5">
        <f t="shared" si="205"/>
        <v>2.4763751252347395E-4</v>
      </c>
      <c r="AW69" s="5">
        <f t="shared" si="206"/>
        <v>2.1302084891757442E-6</v>
      </c>
      <c r="AX69" s="5">
        <f t="shared" si="207"/>
        <v>1.0323125522198867E-4</v>
      </c>
      <c r="AY69" s="5">
        <f t="shared" si="208"/>
        <v>1.6185834968766044E-4</v>
      </c>
      <c r="AZ69" s="5">
        <f t="shared" si="209"/>
        <v>1.2689047182113831E-4</v>
      </c>
      <c r="BA69" s="5">
        <f t="shared" si="210"/>
        <v>6.6318036192599696E-5</v>
      </c>
      <c r="BB69" s="5">
        <f t="shared" si="211"/>
        <v>2.5995343826775232E-5</v>
      </c>
      <c r="BC69" s="5">
        <f t="shared" si="212"/>
        <v>8.1517238985754779E-6</v>
      </c>
      <c r="BD69" s="5">
        <f t="shared" si="213"/>
        <v>1.5925451636516254E-3</v>
      </c>
      <c r="BE69" s="5">
        <f t="shared" si="214"/>
        <v>1.5825917563788055E-3</v>
      </c>
      <c r="BF69" s="5">
        <f t="shared" si="215"/>
        <v>7.8635027895072038E-4</v>
      </c>
      <c r="BG69" s="5">
        <f t="shared" si="216"/>
        <v>2.6047852990242659E-4</v>
      </c>
      <c r="BH69" s="5">
        <f t="shared" si="217"/>
        <v>6.4712634772634209E-5</v>
      </c>
      <c r="BI69" s="5">
        <f t="shared" si="218"/>
        <v>1.2861636161061078E-5</v>
      </c>
      <c r="BJ69" s="8">
        <f t="shared" si="219"/>
        <v>0.23981883020141181</v>
      </c>
      <c r="BK69" s="8">
        <f t="shared" si="220"/>
        <v>0.25337556164821878</v>
      </c>
      <c r="BL69" s="8">
        <f t="shared" si="221"/>
        <v>0.45611456731217814</v>
      </c>
      <c r="BM69" s="8">
        <f t="shared" si="222"/>
        <v>0.4706345398082033</v>
      </c>
      <c r="BN69" s="8">
        <f t="shared" si="223"/>
        <v>0.52809409545291142</v>
      </c>
    </row>
    <row r="70" spans="1:66" x14ac:dyDescent="0.25">
      <c r="A70" t="s">
        <v>298</v>
      </c>
      <c r="B70" t="s">
        <v>325</v>
      </c>
      <c r="C70" t="s">
        <v>338</v>
      </c>
      <c r="D70" t="s">
        <v>461</v>
      </c>
      <c r="E70">
        <f>VLOOKUP(A70,home!$A$2:$E$405,3,FALSE)</f>
        <v>1.7666666666666699</v>
      </c>
      <c r="F70">
        <f>VLOOKUP(B70,home!$B$2:$E$405,3,FALSE)</f>
        <v>1.32</v>
      </c>
      <c r="G70">
        <f>VLOOKUP(C70,away!$B$2:$E$405,4,FALSE)</f>
        <v>0.75</v>
      </c>
      <c r="H70">
        <f>VLOOKUP(A70,away!$A$2:$E$405,3,FALSE)</f>
        <v>1.2</v>
      </c>
      <c r="I70">
        <f>VLOOKUP(C70,away!$B$2:$E$405,3,FALSE)</f>
        <v>0.56999999999999995</v>
      </c>
      <c r="J70">
        <f>VLOOKUP(B70,home!$B$2:$E$405,4,FALSE)</f>
        <v>1.1100000000000001</v>
      </c>
      <c r="K70" s="3">
        <f t="shared" si="168"/>
        <v>1.7490000000000032</v>
      </c>
      <c r="L70" s="3">
        <f t="shared" si="169"/>
        <v>0.75924000000000003</v>
      </c>
      <c r="M70" s="5">
        <f t="shared" si="170"/>
        <v>8.1411397284079534E-2</v>
      </c>
      <c r="N70" s="5">
        <f t="shared" si="171"/>
        <v>0.14238853384985536</v>
      </c>
      <c r="O70" s="5">
        <f t="shared" si="172"/>
        <v>6.1810789273964557E-2</v>
      </c>
      <c r="P70" s="5">
        <f t="shared" si="173"/>
        <v>0.1081070704401642</v>
      </c>
      <c r="Q70" s="5">
        <f t="shared" si="174"/>
        <v>0.12451877285169877</v>
      </c>
      <c r="R70" s="5">
        <f t="shared" si="175"/>
        <v>2.3464611824182423E-2</v>
      </c>
      <c r="S70" s="5">
        <f t="shared" si="176"/>
        <v>3.5889135517393062E-2</v>
      </c>
      <c r="T70" s="5">
        <f t="shared" si="177"/>
        <v>9.4539633099923789E-2</v>
      </c>
      <c r="U70" s="5">
        <f t="shared" si="178"/>
        <v>4.1039606080495131E-2</v>
      </c>
      <c r="V70" s="5">
        <f t="shared" si="179"/>
        <v>5.2952854689605009E-3</v>
      </c>
      <c r="W70" s="5">
        <f t="shared" si="180"/>
        <v>7.2594444572540523E-2</v>
      </c>
      <c r="X70" s="5">
        <f t="shared" si="181"/>
        <v>5.5116606097255667E-2</v>
      </c>
      <c r="Y70" s="5">
        <f t="shared" si="182"/>
        <v>2.0923366006640194E-2</v>
      </c>
      <c r="Z70" s="5">
        <f t="shared" si="183"/>
        <v>5.9384239604640876E-3</v>
      </c>
      <c r="AA70" s="5">
        <f t="shared" si="184"/>
        <v>1.0386303506851708E-2</v>
      </c>
      <c r="AB70" s="5">
        <f t="shared" si="185"/>
        <v>9.0828224167418363E-3</v>
      </c>
      <c r="AC70" s="5">
        <f t="shared" si="186"/>
        <v>4.394791594690191E-4</v>
      </c>
      <c r="AD70" s="5">
        <f t="shared" si="187"/>
        <v>3.174192088934339E-2</v>
      </c>
      <c r="AE70" s="5">
        <f t="shared" si="188"/>
        <v>2.4099736016025077E-2</v>
      </c>
      <c r="AF70" s="5">
        <f t="shared" si="189"/>
        <v>9.1487417864034391E-3</v>
      </c>
      <c r="AG70" s="5">
        <f t="shared" si="190"/>
        <v>2.3153635713029823E-3</v>
      </c>
      <c r="AH70" s="5">
        <f t="shared" si="191"/>
        <v>1.1271722519356883E-3</v>
      </c>
      <c r="AI70" s="5">
        <f t="shared" si="192"/>
        <v>1.9714242686355225E-3</v>
      </c>
      <c r="AJ70" s="5">
        <f t="shared" si="193"/>
        <v>1.7240105229217679E-3</v>
      </c>
      <c r="AK70" s="5">
        <f t="shared" si="194"/>
        <v>1.0050981348633926E-3</v>
      </c>
      <c r="AL70" s="5">
        <f t="shared" si="195"/>
        <v>2.3343564186186698E-5</v>
      </c>
      <c r="AM70" s="5">
        <f t="shared" si="196"/>
        <v>1.1103323927092339E-2</v>
      </c>
      <c r="AN70" s="5">
        <f t="shared" si="197"/>
        <v>8.430087658405588E-3</v>
      </c>
      <c r="AO70" s="5">
        <f t="shared" si="198"/>
        <v>3.2002298768839294E-3</v>
      </c>
      <c r="AP70" s="5">
        <f t="shared" si="199"/>
        <v>8.0991417724178485E-4</v>
      </c>
      <c r="AQ70" s="5">
        <f t="shared" si="200"/>
        <v>1.5372980998226316E-4</v>
      </c>
      <c r="AR70" s="5">
        <f t="shared" si="201"/>
        <v>1.7115885211193042E-4</v>
      </c>
      <c r="AS70" s="5">
        <f t="shared" si="202"/>
        <v>2.9935683234376685E-4</v>
      </c>
      <c r="AT70" s="5">
        <f t="shared" si="203"/>
        <v>2.6178754988462463E-4</v>
      </c>
      <c r="AU70" s="5">
        <f t="shared" si="204"/>
        <v>1.5262214158273644E-4</v>
      </c>
      <c r="AV70" s="5">
        <f t="shared" si="205"/>
        <v>6.6734031407051617E-5</v>
      </c>
      <c r="AW70" s="5">
        <f t="shared" si="206"/>
        <v>8.6106027943300156E-7</v>
      </c>
      <c r="AX70" s="5">
        <f t="shared" si="207"/>
        <v>3.2366189247474272E-3</v>
      </c>
      <c r="AY70" s="5">
        <f t="shared" si="208"/>
        <v>2.457370552425237E-3</v>
      </c>
      <c r="AZ70" s="5">
        <f t="shared" si="209"/>
        <v>9.3286700911166833E-4</v>
      </c>
      <c r="BA70" s="5">
        <f t="shared" si="210"/>
        <v>2.3608998266598104E-4</v>
      </c>
      <c r="BB70" s="5">
        <f t="shared" si="211"/>
        <v>4.4812239609829859E-5</v>
      </c>
      <c r="BC70" s="5">
        <f t="shared" si="212"/>
        <v>6.8046489602734449E-6</v>
      </c>
      <c r="BD70" s="5">
        <f t="shared" si="213"/>
        <v>2.1658441146243672E-5</v>
      </c>
      <c r="BE70" s="5">
        <f t="shared" si="214"/>
        <v>3.7880613564780251E-5</v>
      </c>
      <c r="BF70" s="5">
        <f t="shared" si="215"/>
        <v>3.3126596562400398E-5</v>
      </c>
      <c r="BG70" s="5">
        <f t="shared" si="216"/>
        <v>1.9312805795879465E-5</v>
      </c>
      <c r="BH70" s="5">
        <f t="shared" si="217"/>
        <v>8.4445243342483092E-6</v>
      </c>
      <c r="BI70" s="5">
        <f t="shared" si="218"/>
        <v>2.9538946121200645E-6</v>
      </c>
      <c r="BJ70" s="8">
        <f t="shared" si="219"/>
        <v>0.60799896754811578</v>
      </c>
      <c r="BK70" s="8">
        <f t="shared" si="220"/>
        <v>0.23362308198667772</v>
      </c>
      <c r="BL70" s="8">
        <f t="shared" si="221"/>
        <v>0.15268687456393776</v>
      </c>
      <c r="BM70" s="8">
        <f t="shared" si="222"/>
        <v>0.4560896630431045</v>
      </c>
      <c r="BN70" s="8">
        <f t="shared" si="223"/>
        <v>0.54170117552394492</v>
      </c>
    </row>
    <row r="71" spans="1:66" x14ac:dyDescent="0.25">
      <c r="A71" t="s">
        <v>298</v>
      </c>
      <c r="B71" t="s">
        <v>331</v>
      </c>
      <c r="C71" t="s">
        <v>366</v>
      </c>
      <c r="D71" t="s">
        <v>461</v>
      </c>
      <c r="E71">
        <f>VLOOKUP(A71,home!$A$2:$E$405,3,FALSE)</f>
        <v>1.7666666666666699</v>
      </c>
      <c r="F71">
        <f>VLOOKUP(B71,home!$B$2:$E$405,3,FALSE)</f>
        <v>0.75</v>
      </c>
      <c r="G71">
        <f>VLOOKUP(C71,away!$B$2:$E$405,4,FALSE)</f>
        <v>0.38</v>
      </c>
      <c r="H71">
        <f>VLOOKUP(A71,away!$A$2:$E$405,3,FALSE)</f>
        <v>1.2</v>
      </c>
      <c r="I71">
        <f>VLOOKUP(C71,away!$B$2:$E$405,3,FALSE)</f>
        <v>0.56999999999999995</v>
      </c>
      <c r="J71">
        <f>VLOOKUP(B71,home!$B$2:$E$405,4,FALSE)</f>
        <v>0.83</v>
      </c>
      <c r="K71" s="3">
        <f t="shared" si="168"/>
        <v>0.50350000000000095</v>
      </c>
      <c r="L71" s="3">
        <f t="shared" si="169"/>
        <v>0.56771999999999989</v>
      </c>
      <c r="M71" s="5">
        <f t="shared" si="170"/>
        <v>0.34259030219061737</v>
      </c>
      <c r="N71" s="5">
        <f t="shared" si="171"/>
        <v>0.17249421715297616</v>
      </c>
      <c r="O71" s="5">
        <f t="shared" si="172"/>
        <v>0.19449536635965722</v>
      </c>
      <c r="P71" s="5">
        <f t="shared" si="173"/>
        <v>9.7928416962087594E-2</v>
      </c>
      <c r="Q71" s="5">
        <f t="shared" si="174"/>
        <v>4.3425419168261821E-2</v>
      </c>
      <c r="R71" s="5">
        <f t="shared" si="175"/>
        <v>5.5209454694852285E-2</v>
      </c>
      <c r="S71" s="5">
        <f t="shared" si="176"/>
        <v>6.9981365404825583E-3</v>
      </c>
      <c r="T71" s="5">
        <f t="shared" si="177"/>
        <v>2.4653478970205596E-2</v>
      </c>
      <c r="U71" s="5">
        <f t="shared" si="178"/>
        <v>2.7797960438858176E-2</v>
      </c>
      <c r="V71" s="5">
        <f t="shared" si="179"/>
        <v>2.2226627507222809E-4</v>
      </c>
      <c r="W71" s="5">
        <f t="shared" si="180"/>
        <v>7.288232850406624E-3</v>
      </c>
      <c r="X71" s="5">
        <f t="shared" si="181"/>
        <v>4.1376755538328472E-3</v>
      </c>
      <c r="Y71" s="5">
        <f t="shared" si="182"/>
        <v>1.1745205827109917E-3</v>
      </c>
      <c r="Z71" s="5">
        <f t="shared" si="183"/>
        <v>1.0447837206453847E-2</v>
      </c>
      <c r="AA71" s="5">
        <f t="shared" si="184"/>
        <v>5.2604860334495218E-3</v>
      </c>
      <c r="AB71" s="5">
        <f t="shared" si="185"/>
        <v>1.3243273589209194E-3</v>
      </c>
      <c r="AC71" s="5">
        <f t="shared" si="186"/>
        <v>3.9708845234935477E-6</v>
      </c>
      <c r="AD71" s="5">
        <f t="shared" si="187"/>
        <v>9.1740631004493531E-4</v>
      </c>
      <c r="AE71" s="5">
        <f t="shared" si="188"/>
        <v>5.2082991033871055E-4</v>
      </c>
      <c r="AF71" s="5">
        <f t="shared" si="189"/>
        <v>1.4784277834874632E-4</v>
      </c>
      <c r="AG71" s="5">
        <f t="shared" si="190"/>
        <v>2.7977767374716756E-5</v>
      </c>
      <c r="AH71" s="5">
        <f t="shared" si="191"/>
        <v>1.4828615347119939E-3</v>
      </c>
      <c r="AI71" s="5">
        <f t="shared" si="192"/>
        <v>7.4662078272749028E-4</v>
      </c>
      <c r="AJ71" s="5">
        <f t="shared" si="193"/>
        <v>1.8796178205164602E-4</v>
      </c>
      <c r="AK71" s="5">
        <f t="shared" si="194"/>
        <v>3.1546252421001316E-5</v>
      </c>
      <c r="AL71" s="5">
        <f t="shared" si="195"/>
        <v>4.540262031219013E-8</v>
      </c>
      <c r="AM71" s="5">
        <f t="shared" si="196"/>
        <v>9.2382815421525194E-5</v>
      </c>
      <c r="AN71" s="5">
        <f t="shared" si="197"/>
        <v>5.2447571971108268E-5</v>
      </c>
      <c r="AO71" s="5">
        <f t="shared" si="198"/>
        <v>1.4887767779718788E-5</v>
      </c>
      <c r="AP71" s="5">
        <f t="shared" si="199"/>
        <v>2.8173611746339837E-6</v>
      </c>
      <c r="AQ71" s="5">
        <f t="shared" si="200"/>
        <v>3.9986807151580112E-7</v>
      </c>
      <c r="AR71" s="5">
        <f t="shared" si="201"/>
        <v>1.6837003009733867E-4</v>
      </c>
      <c r="AS71" s="5">
        <f t="shared" si="202"/>
        <v>8.477431015401018E-5</v>
      </c>
      <c r="AT71" s="5">
        <f t="shared" si="203"/>
        <v>2.1341932581272098E-5</v>
      </c>
      <c r="AU71" s="5">
        <f t="shared" si="204"/>
        <v>3.5818876848901746E-6</v>
      </c>
      <c r="AV71" s="5">
        <f t="shared" si="205"/>
        <v>4.5087011233555146E-7</v>
      </c>
      <c r="AW71" s="5">
        <f t="shared" si="206"/>
        <v>3.6050565878975084E-10</v>
      </c>
      <c r="AX71" s="5">
        <f t="shared" si="207"/>
        <v>7.7524579274563333E-6</v>
      </c>
      <c r="AY71" s="5">
        <f t="shared" si="208"/>
        <v>4.4012254145755076E-6</v>
      </c>
      <c r="AZ71" s="5">
        <f t="shared" si="209"/>
        <v>1.2493318461814033E-6</v>
      </c>
      <c r="BA71" s="5">
        <f t="shared" si="210"/>
        <v>2.3642355857136879E-7</v>
      </c>
      <c r="BB71" s="5">
        <f t="shared" si="211"/>
        <v>3.3555595668034358E-8</v>
      </c>
      <c r="BC71" s="5">
        <f t="shared" si="212"/>
        <v>3.8100365545312937E-9</v>
      </c>
      <c r="BD71" s="5">
        <f t="shared" si="213"/>
        <v>1.5931172247810176E-5</v>
      </c>
      <c r="BE71" s="5">
        <f t="shared" si="214"/>
        <v>8.0213452267724383E-6</v>
      </c>
      <c r="BF71" s="5">
        <f t="shared" si="215"/>
        <v>2.0193736608399651E-6</v>
      </c>
      <c r="BG71" s="5">
        <f t="shared" si="216"/>
        <v>3.3891821274430817E-7</v>
      </c>
      <c r="BH71" s="5">
        <f t="shared" si="217"/>
        <v>4.2661330029189854E-8</v>
      </c>
      <c r="BI71" s="5">
        <f t="shared" si="218"/>
        <v>4.2959959339394277E-9</v>
      </c>
      <c r="BJ71" s="8">
        <f t="shared" si="219"/>
        <v>0.2549642132332986</v>
      </c>
      <c r="BK71" s="8">
        <f t="shared" si="220"/>
        <v>0.44774753948081808</v>
      </c>
      <c r="BL71" s="8">
        <f t="shared" si="221"/>
        <v>0.28684146203495425</v>
      </c>
      <c r="BM71" s="8">
        <f t="shared" si="222"/>
        <v>9.3853474562163475E-2</v>
      </c>
      <c r="BN71" s="8">
        <f t="shared" si="223"/>
        <v>0.90614317652845255</v>
      </c>
    </row>
    <row r="72" spans="1:66" x14ac:dyDescent="0.25">
      <c r="A72" t="s">
        <v>298</v>
      </c>
      <c r="B72" t="s">
        <v>363</v>
      </c>
      <c r="C72" t="s">
        <v>203</v>
      </c>
      <c r="D72" t="s">
        <v>461</v>
      </c>
      <c r="E72">
        <f>VLOOKUP(A72,home!$A$2:$E$405,3,FALSE)</f>
        <v>1.7666666666666699</v>
      </c>
      <c r="F72">
        <f>VLOOKUP(B72,home!$B$2:$E$405,3,FALSE)</f>
        <v>1.32</v>
      </c>
      <c r="G72">
        <f>VLOOKUP(C72,away!$B$2:$E$405,4,FALSE)</f>
        <v>1.1299999999999999</v>
      </c>
      <c r="H72">
        <f>VLOOKUP(A72,away!$A$2:$E$405,3,FALSE)</f>
        <v>1.2</v>
      </c>
      <c r="I72">
        <f>VLOOKUP(C72,away!$B$2:$E$405,3,FALSE)</f>
        <v>0.38</v>
      </c>
      <c r="J72">
        <f>VLOOKUP(B72,home!$B$2:$E$405,4,FALSE)</f>
        <v>1.39</v>
      </c>
      <c r="K72" s="3">
        <f t="shared" si="168"/>
        <v>2.6351600000000044</v>
      </c>
      <c r="L72" s="3">
        <f t="shared" si="169"/>
        <v>0.63383999999999985</v>
      </c>
      <c r="M72" s="5">
        <f t="shared" si="170"/>
        <v>3.8044452511798853E-2</v>
      </c>
      <c r="N72" s="5">
        <f t="shared" si="171"/>
        <v>0.10025321948099203</v>
      </c>
      <c r="O72" s="5">
        <f t="shared" si="172"/>
        <v>2.4114095780078584E-2</v>
      </c>
      <c r="P72" s="5">
        <f t="shared" si="173"/>
        <v>6.3544500635831988E-2</v>
      </c>
      <c r="Q72" s="5">
        <f t="shared" si="174"/>
        <v>0.13209163692376572</v>
      </c>
      <c r="R72" s="5">
        <f t="shared" si="175"/>
        <v>7.6422392346225014E-3</v>
      </c>
      <c r="S72" s="5">
        <f t="shared" si="176"/>
        <v>2.6534115320787977E-2</v>
      </c>
      <c r="T72" s="5">
        <f t="shared" si="177"/>
        <v>8.3724963147759651E-2</v>
      </c>
      <c r="U72" s="5">
        <f t="shared" si="178"/>
        <v>2.0138523141507863E-2</v>
      </c>
      <c r="V72" s="5">
        <f t="shared" si="179"/>
        <v>4.9243479857912003E-3</v>
      </c>
      <c r="W72" s="5">
        <f t="shared" si="180"/>
        <v>0.11602753265201035</v>
      </c>
      <c r="X72" s="5">
        <f t="shared" si="181"/>
        <v>7.3542891296150228E-2</v>
      </c>
      <c r="Y72" s="5">
        <f t="shared" si="182"/>
        <v>2.3307213109575921E-2</v>
      </c>
      <c r="Z72" s="5">
        <f t="shared" si="183"/>
        <v>1.6146523054910418E-3</v>
      </c>
      <c r="AA72" s="5">
        <f t="shared" si="184"/>
        <v>4.2548671693377806E-3</v>
      </c>
      <c r="AB72" s="5">
        <f t="shared" si="185"/>
        <v>5.6061278849760835E-3</v>
      </c>
      <c r="AC72" s="5">
        <f t="shared" si="186"/>
        <v>5.1406186226678077E-4</v>
      </c>
      <c r="AD72" s="5">
        <f t="shared" si="187"/>
        <v>7.6437778235818044E-2</v>
      </c>
      <c r="AE72" s="5">
        <f t="shared" si="188"/>
        <v>4.8449321356990899E-2</v>
      </c>
      <c r="AF72" s="5">
        <f t="shared" si="189"/>
        <v>1.5354558924457549E-2</v>
      </c>
      <c r="AG72" s="5">
        <f t="shared" si="190"/>
        <v>3.2441112095593907E-3</v>
      </c>
      <c r="AH72" s="5">
        <f t="shared" si="191"/>
        <v>2.5585780432811037E-4</v>
      </c>
      <c r="AI72" s="5">
        <f t="shared" si="192"/>
        <v>6.7422625165326441E-4</v>
      </c>
      <c r="AJ72" s="5">
        <f t="shared" si="193"/>
        <v>8.8834702465330972E-4</v>
      </c>
      <c r="AK72" s="5">
        <f t="shared" si="194"/>
        <v>7.803121818284732E-4</v>
      </c>
      <c r="AL72" s="5">
        <f t="shared" si="195"/>
        <v>3.4344880451138227E-5</v>
      </c>
      <c r="AM72" s="5">
        <f t="shared" si="196"/>
        <v>4.0285155139179719E-2</v>
      </c>
      <c r="AN72" s="5">
        <f t="shared" si="197"/>
        <v>2.5534342733417668E-2</v>
      </c>
      <c r="AO72" s="5">
        <f t="shared" si="198"/>
        <v>8.0923438990747228E-3</v>
      </c>
      <c r="AP72" s="5">
        <f t="shared" si="199"/>
        <v>1.7097504189965075E-3</v>
      </c>
      <c r="AQ72" s="5">
        <f t="shared" si="200"/>
        <v>2.7092705139418645E-4</v>
      </c>
      <c r="AR72" s="5">
        <f t="shared" si="201"/>
        <v>3.2434582139065897E-5</v>
      </c>
      <c r="AS72" s="5">
        <f t="shared" si="202"/>
        <v>8.5470313469581028E-5</v>
      </c>
      <c r="AT72" s="5">
        <f t="shared" si="203"/>
        <v>1.1261397562125077E-4</v>
      </c>
      <c r="AU72" s="5">
        <f t="shared" si="204"/>
        <v>9.891861466603189E-5</v>
      </c>
      <c r="AV72" s="5">
        <f t="shared" si="205"/>
        <v>6.5166594155835269E-5</v>
      </c>
      <c r="AW72" s="5">
        <f t="shared" si="206"/>
        <v>1.5934782526864698E-6</v>
      </c>
      <c r="AX72" s="5">
        <f t="shared" si="207"/>
        <v>1.7692971569426837E-2</v>
      </c>
      <c r="AY72" s="5">
        <f t="shared" si="208"/>
        <v>1.1214513099565506E-2</v>
      </c>
      <c r="AZ72" s="5">
        <f t="shared" si="209"/>
        <v>3.5541034915142983E-3</v>
      </c>
      <c r="BA72" s="5">
        <f t="shared" si="210"/>
        <v>7.5091098568714088E-4</v>
      </c>
      <c r="BB72" s="5">
        <f t="shared" si="211"/>
        <v>1.1898935479198428E-4</v>
      </c>
      <c r="BC72" s="5">
        <f t="shared" si="212"/>
        <v>1.5084042528270265E-5</v>
      </c>
      <c r="BD72" s="5">
        <f t="shared" si="213"/>
        <v>3.4263892571709196E-6</v>
      </c>
      <c r="BE72" s="5">
        <f t="shared" si="214"/>
        <v>9.0290839149265358E-6</v>
      </c>
      <c r="BF72" s="5">
        <f t="shared" si="215"/>
        <v>1.1896540384628925E-5</v>
      </c>
      <c r="BG72" s="5">
        <f t="shared" si="216"/>
        <v>1.0449762453319605E-5</v>
      </c>
      <c r="BH72" s="5">
        <f t="shared" si="217"/>
        <v>6.8841990066224338E-6</v>
      </c>
      <c r="BI72" s="5">
        <f t="shared" si="218"/>
        <v>3.6281931708582403E-6</v>
      </c>
      <c r="BJ72" s="8">
        <f t="shared" si="219"/>
        <v>0.7816723181226567</v>
      </c>
      <c r="BK72" s="8">
        <f t="shared" si="220"/>
        <v>0.14481033629649342</v>
      </c>
      <c r="BL72" s="8">
        <f t="shared" si="221"/>
        <v>6.4794514721225271E-2</v>
      </c>
      <c r="BM72" s="8">
        <f t="shared" si="222"/>
        <v>0.61598875725746405</v>
      </c>
      <c r="BN72" s="8">
        <f t="shared" si="223"/>
        <v>0.3656901445670897</v>
      </c>
    </row>
    <row r="73" spans="1:66" x14ac:dyDescent="0.25">
      <c r="A73" t="s">
        <v>304</v>
      </c>
      <c r="B73" t="s">
        <v>305</v>
      </c>
      <c r="C73" t="s">
        <v>332</v>
      </c>
      <c r="D73" t="s">
        <v>461</v>
      </c>
      <c r="E73">
        <f>VLOOKUP(A73,home!$A$2:$E$405,3,FALSE)</f>
        <v>1.2666666666666699</v>
      </c>
      <c r="F73">
        <f>VLOOKUP(B73,home!$B$2:$E$405,3,FALSE)</f>
        <v>1.18</v>
      </c>
      <c r="G73">
        <f>VLOOKUP(C73,away!$B$2:$E$405,4,FALSE)</f>
        <v>0.99</v>
      </c>
      <c r="H73">
        <f>VLOOKUP(A73,away!$A$2:$E$405,3,FALSE)</f>
        <v>1.2666666666666699</v>
      </c>
      <c r="I73">
        <f>VLOOKUP(C73,away!$B$2:$E$405,3,FALSE)</f>
        <v>0.2</v>
      </c>
      <c r="J73">
        <f>VLOOKUP(B73,home!$B$2:$E$405,4,FALSE)</f>
        <v>0.79</v>
      </c>
      <c r="K73" s="3">
        <f t="shared" si="168"/>
        <v>1.4797200000000037</v>
      </c>
      <c r="L73" s="3">
        <f t="shared" si="169"/>
        <v>0.20013333333333388</v>
      </c>
      <c r="M73" s="5">
        <f t="shared" si="170"/>
        <v>0.18640131289388195</v>
      </c>
      <c r="N73" s="5">
        <f t="shared" si="171"/>
        <v>0.27582175071533566</v>
      </c>
      <c r="O73" s="5">
        <f t="shared" si="172"/>
        <v>3.7305116087162346E-2</v>
      </c>
      <c r="P73" s="5">
        <f t="shared" si="173"/>
        <v>5.5201126376495997E-2</v>
      </c>
      <c r="Q73" s="5">
        <f t="shared" si="174"/>
        <v>0.20406948048424881</v>
      </c>
      <c r="R73" s="5">
        <f t="shared" si="175"/>
        <v>3.7329986164553884E-3</v>
      </c>
      <c r="S73" s="5">
        <f t="shared" si="176"/>
        <v>4.0868332764488488E-3</v>
      </c>
      <c r="T73" s="5">
        <f t="shared" si="177"/>
        <v>4.084110536091444E-2</v>
      </c>
      <c r="U73" s="5">
        <f t="shared" si="178"/>
        <v>5.5237927127413803E-3</v>
      </c>
      <c r="V73" s="5">
        <f t="shared" si="179"/>
        <v>1.3447556700261064E-4</v>
      </c>
      <c r="W73" s="5">
        <f t="shared" si="180"/>
        <v>0.10065523055405114</v>
      </c>
      <c r="X73" s="5">
        <f t="shared" si="181"/>
        <v>2.0144466808217489E-2</v>
      </c>
      <c r="Y73" s="5">
        <f t="shared" si="182"/>
        <v>2.0157896452756355E-3</v>
      </c>
      <c r="Z73" s="5">
        <f t="shared" si="183"/>
        <v>2.4903248547998038E-4</v>
      </c>
      <c r="AA73" s="5">
        <f t="shared" si="184"/>
        <v>3.6849834941443741E-4</v>
      </c>
      <c r="AB73" s="5">
        <f t="shared" si="185"/>
        <v>2.7263718879776637E-4</v>
      </c>
      <c r="AC73" s="5">
        <f t="shared" si="186"/>
        <v>2.4889855432805076E-6</v>
      </c>
      <c r="AD73" s="5">
        <f t="shared" si="187"/>
        <v>3.7235389438860227E-2</v>
      </c>
      <c r="AE73" s="5">
        <f t="shared" si="188"/>
        <v>7.4520426063639129E-3</v>
      </c>
      <c r="AF73" s="5">
        <f t="shared" si="189"/>
        <v>7.4570106347681753E-4</v>
      </c>
      <c r="AG73" s="5">
        <f t="shared" si="190"/>
        <v>4.9746546501275875E-5</v>
      </c>
      <c r="AH73" s="5">
        <f t="shared" si="191"/>
        <v>1.2459925356848375E-5</v>
      </c>
      <c r="AI73" s="5">
        <f t="shared" si="192"/>
        <v>1.8437200749035721E-5</v>
      </c>
      <c r="AJ73" s="5">
        <f t="shared" si="193"/>
        <v>1.3640947346181605E-5</v>
      </c>
      <c r="AK73" s="5">
        <f t="shared" si="194"/>
        <v>6.7282608690306319E-6</v>
      </c>
      <c r="AL73" s="5">
        <f t="shared" si="195"/>
        <v>2.9483656180494314E-8</v>
      </c>
      <c r="AM73" s="5">
        <f t="shared" si="196"/>
        <v>1.1019590092094083E-2</v>
      </c>
      <c r="AN73" s="5">
        <f t="shared" si="197"/>
        <v>2.2053872970977683E-3</v>
      </c>
      <c r="AO73" s="5">
        <f t="shared" si="198"/>
        <v>2.2068575552958394E-4</v>
      </c>
      <c r="AP73" s="5">
        <f t="shared" si="199"/>
        <v>1.472219195777363E-5</v>
      </c>
      <c r="AQ73" s="5">
        <f t="shared" si="200"/>
        <v>7.3660033762060868E-7</v>
      </c>
      <c r="AR73" s="5">
        <f t="shared" si="201"/>
        <v>4.9872927895011897E-7</v>
      </c>
      <c r="AS73" s="5">
        <f t="shared" si="202"/>
        <v>7.3797968864807187E-7</v>
      </c>
      <c r="AT73" s="5">
        <f t="shared" si="203"/>
        <v>5.4600165244316393E-7</v>
      </c>
      <c r="AU73" s="5">
        <f t="shared" si="204"/>
        <v>2.693098550510669E-7</v>
      </c>
      <c r="AV73" s="5">
        <f t="shared" si="205"/>
        <v>9.9625794679041408E-8</v>
      </c>
      <c r="AW73" s="5">
        <f t="shared" si="206"/>
        <v>2.4253689311416784E-10</v>
      </c>
      <c r="AX73" s="5">
        <f t="shared" si="207"/>
        <v>2.7176513085122467E-3</v>
      </c>
      <c r="AY73" s="5">
        <f t="shared" si="208"/>
        <v>5.4389261521025245E-4</v>
      </c>
      <c r="AZ73" s="5">
        <f t="shared" si="209"/>
        <v>5.4425521028706075E-5</v>
      </c>
      <c r="BA73" s="5">
        <f t="shared" si="210"/>
        <v>3.630786980626138E-6</v>
      </c>
      <c r="BB73" s="5">
        <f t="shared" si="211"/>
        <v>1.816603752639948E-7</v>
      </c>
      <c r="BC73" s="5">
        <f t="shared" si="212"/>
        <v>7.2712592872335188E-9</v>
      </c>
      <c r="BD73" s="5">
        <f t="shared" si="213"/>
        <v>1.663539217120292E-8</v>
      </c>
      <c r="BE73" s="5">
        <f t="shared" si="214"/>
        <v>2.4615722503572447E-8</v>
      </c>
      <c r="BF73" s="5">
        <f t="shared" si="215"/>
        <v>1.821218845149316E-8</v>
      </c>
      <c r="BG73" s="5">
        <f t="shared" si="216"/>
        <v>8.9829798318145098E-9</v>
      </c>
      <c r="BH73" s="5">
        <f t="shared" si="217"/>
        <v>3.3230737291831493E-9</v>
      </c>
      <c r="BI73" s="5">
        <f t="shared" si="218"/>
        <v>9.8344373170938067E-10</v>
      </c>
      <c r="BJ73" s="8">
        <f t="shared" si="219"/>
        <v>0.70581161432362838</v>
      </c>
      <c r="BK73" s="8">
        <f t="shared" si="220"/>
        <v>0.24637015919823912</v>
      </c>
      <c r="BL73" s="8">
        <f t="shared" si="221"/>
        <v>4.72565336879626E-2</v>
      </c>
      <c r="BM73" s="8">
        <f t="shared" si="222"/>
        <v>0.23661166214905688</v>
      </c>
      <c r="BN73" s="8">
        <f t="shared" si="223"/>
        <v>0.76253178517358011</v>
      </c>
    </row>
    <row r="74" spans="1:66" x14ac:dyDescent="0.25">
      <c r="A74" t="s">
        <v>304</v>
      </c>
      <c r="B74" t="s">
        <v>310</v>
      </c>
      <c r="C74" t="s">
        <v>339</v>
      </c>
      <c r="D74" t="s">
        <v>461</v>
      </c>
      <c r="E74">
        <f>VLOOKUP(A74,home!$A$2:$E$405,3,FALSE)</f>
        <v>1.2666666666666699</v>
      </c>
      <c r="F74">
        <f>VLOOKUP(B74,home!$B$2:$E$405,3,FALSE)</f>
        <v>1.05</v>
      </c>
      <c r="G74">
        <f>VLOOKUP(C74,away!$B$2:$E$405,4,FALSE)</f>
        <v>0.53</v>
      </c>
      <c r="H74">
        <f>VLOOKUP(A74,away!$A$2:$E$405,3,FALSE)</f>
        <v>1.2666666666666699</v>
      </c>
      <c r="I74">
        <f>VLOOKUP(C74,away!$B$2:$E$405,3,FALSE)</f>
        <v>0.79</v>
      </c>
      <c r="J74">
        <f>VLOOKUP(B74,home!$B$2:$E$405,4,FALSE)</f>
        <v>1.32</v>
      </c>
      <c r="K74" s="3">
        <f t="shared" si="168"/>
        <v>0.70490000000000186</v>
      </c>
      <c r="L74" s="3">
        <f t="shared" si="169"/>
        <v>1.3208800000000034</v>
      </c>
      <c r="M74" s="5">
        <f t="shared" si="170"/>
        <v>0.13189092813223247</v>
      </c>
      <c r="N74" s="5">
        <f t="shared" si="171"/>
        <v>9.29699152404109E-2</v>
      </c>
      <c r="O74" s="5">
        <f t="shared" si="172"/>
        <v>0.17421208915130368</v>
      </c>
      <c r="P74" s="5">
        <f t="shared" si="173"/>
        <v>0.12280210164275426</v>
      </c>
      <c r="Q74" s="5">
        <f t="shared" si="174"/>
        <v>3.2767246626482914E-2</v>
      </c>
      <c r="R74" s="5">
        <f t="shared" si="175"/>
        <v>0.11505663215908732</v>
      </c>
      <c r="S74" s="5">
        <f t="shared" si="176"/>
        <v>2.8584900382151279E-2</v>
      </c>
      <c r="T74" s="5">
        <f t="shared" si="177"/>
        <v>4.3281600723988858E-2</v>
      </c>
      <c r="U74" s="5">
        <f t="shared" si="178"/>
        <v>8.1103420008940844E-2</v>
      </c>
      <c r="V74" s="5">
        <f t="shared" si="179"/>
        <v>2.9572296272783929E-3</v>
      </c>
      <c r="W74" s="5">
        <f t="shared" si="180"/>
        <v>7.6992107156692892E-3</v>
      </c>
      <c r="X74" s="5">
        <f t="shared" si="181"/>
        <v>1.0169733450113277E-2</v>
      </c>
      <c r="Y74" s="5">
        <f t="shared" si="182"/>
        <v>6.7164987597928306E-3</v>
      </c>
      <c r="Z74" s="5">
        <f t="shared" si="183"/>
        <v>5.0658668095431895E-2</v>
      </c>
      <c r="AA74" s="5">
        <f t="shared" si="184"/>
        <v>3.5709295140470033E-2</v>
      </c>
      <c r="AB74" s="5">
        <f t="shared" si="185"/>
        <v>1.2585741072258697E-2</v>
      </c>
      <c r="AC74" s="5">
        <f t="shared" si="186"/>
        <v>1.7209012136619006E-4</v>
      </c>
      <c r="AD74" s="5">
        <f t="shared" si="187"/>
        <v>1.3567934083688238E-3</v>
      </c>
      <c r="AE74" s="5">
        <f t="shared" si="188"/>
        <v>1.7921612772462167E-3</v>
      </c>
      <c r="AF74" s="5">
        <f t="shared" si="189"/>
        <v>1.1836149939444946E-3</v>
      </c>
      <c r="AG74" s="5">
        <f t="shared" si="190"/>
        <v>5.2113779106713613E-4</v>
      </c>
      <c r="AH74" s="5">
        <f t="shared" si="191"/>
        <v>1.6728505378473556E-2</v>
      </c>
      <c r="AI74" s="5">
        <f t="shared" si="192"/>
        <v>1.1791923441286038E-2</v>
      </c>
      <c r="AJ74" s="5">
        <f t="shared" si="193"/>
        <v>4.1560634168812758E-3</v>
      </c>
      <c r="AK74" s="5">
        <f t="shared" si="194"/>
        <v>9.76536367519873E-4</v>
      </c>
      <c r="AL74" s="5">
        <f t="shared" si="195"/>
        <v>6.4092440245888768E-6</v>
      </c>
      <c r="AM74" s="5">
        <f t="shared" si="196"/>
        <v>1.9128073471183737E-4</v>
      </c>
      <c r="AN74" s="5">
        <f t="shared" si="197"/>
        <v>2.5265889686617237E-4</v>
      </c>
      <c r="AO74" s="5">
        <f t="shared" si="198"/>
        <v>1.6686604184629533E-4</v>
      </c>
      <c r="AP74" s="5">
        <f t="shared" si="199"/>
        <v>7.3470005784645074E-5</v>
      </c>
      <c r="AQ74" s="5">
        <f t="shared" si="200"/>
        <v>2.4261265310205548E-5</v>
      </c>
      <c r="AR74" s="5">
        <f t="shared" si="201"/>
        <v>4.4192696368636408E-3</v>
      </c>
      <c r="AS74" s="5">
        <f t="shared" si="202"/>
        <v>3.1151431670251879E-3</v>
      </c>
      <c r="AT74" s="5">
        <f t="shared" si="203"/>
        <v>1.0979322092180305E-3</v>
      </c>
      <c r="AU74" s="5">
        <f t="shared" si="204"/>
        <v>2.5797747142593057E-4</v>
      </c>
      <c r="AV74" s="5">
        <f t="shared" si="205"/>
        <v>4.5462079902034736E-5</v>
      </c>
      <c r="AW74" s="5">
        <f t="shared" si="206"/>
        <v>1.6576589444584915E-7</v>
      </c>
      <c r="AX74" s="5">
        <f t="shared" si="207"/>
        <v>2.2472298316395737E-5</v>
      </c>
      <c r="AY74" s="5">
        <f t="shared" si="208"/>
        <v>2.9683209400160877E-5</v>
      </c>
      <c r="AZ74" s="5">
        <f t="shared" si="209"/>
        <v>1.9603978816242304E-5</v>
      </c>
      <c r="BA74" s="5">
        <f t="shared" si="210"/>
        <v>8.6315011795994024E-6</v>
      </c>
      <c r="BB74" s="5">
        <f t="shared" si="211"/>
        <v>2.8502943195273207E-6</v>
      </c>
      <c r="BC74" s="5">
        <f t="shared" si="212"/>
        <v>7.5297935215545129E-7</v>
      </c>
      <c r="BD74" s="5">
        <f t="shared" si="213"/>
        <v>9.7288747965674333E-4</v>
      </c>
      <c r="BE74" s="5">
        <f t="shared" si="214"/>
        <v>6.8578838441004015E-4</v>
      </c>
      <c r="BF74" s="5">
        <f t="shared" si="215"/>
        <v>2.4170611608531929E-4</v>
      </c>
      <c r="BG74" s="5">
        <f t="shared" si="216"/>
        <v>5.6792880409514011E-5</v>
      </c>
      <c r="BH74" s="5">
        <f t="shared" si="217"/>
        <v>1.0008325350166631E-5</v>
      </c>
      <c r="BI74" s="5">
        <f t="shared" si="218"/>
        <v>1.410973707866496E-6</v>
      </c>
      <c r="BJ74" s="8">
        <f t="shared" si="219"/>
        <v>0.19925044419298796</v>
      </c>
      <c r="BK74" s="8">
        <f t="shared" si="220"/>
        <v>0.28644334235920738</v>
      </c>
      <c r="BL74" s="8">
        <f t="shared" si="221"/>
        <v>0.46322458486027573</v>
      </c>
      <c r="BM74" s="8">
        <f t="shared" si="222"/>
        <v>0.32984860911212571</v>
      </c>
      <c r="BN74" s="8">
        <f t="shared" si="223"/>
        <v>0.66969891295227157</v>
      </c>
    </row>
    <row r="75" spans="1:66" x14ac:dyDescent="0.25">
      <c r="A75" t="s">
        <v>304</v>
      </c>
      <c r="B75" t="s">
        <v>335</v>
      </c>
      <c r="C75" t="s">
        <v>378</v>
      </c>
      <c r="D75" t="s">
        <v>461</v>
      </c>
      <c r="E75">
        <f>VLOOKUP(A75,home!$A$2:$E$405,3,FALSE)</f>
        <v>1.2666666666666699</v>
      </c>
      <c r="F75">
        <f>VLOOKUP(B75,home!$B$2:$E$405,3,FALSE)</f>
        <v>1.32</v>
      </c>
      <c r="G75">
        <f>VLOOKUP(C75,away!$B$2:$E$405,4,FALSE)</f>
        <v>0.79</v>
      </c>
      <c r="H75">
        <f>VLOOKUP(A75,away!$A$2:$E$405,3,FALSE)</f>
        <v>1.2666666666666699</v>
      </c>
      <c r="I75">
        <f>VLOOKUP(C75,away!$B$2:$E$405,3,FALSE)</f>
        <v>1.05</v>
      </c>
      <c r="J75">
        <f>VLOOKUP(B75,home!$B$2:$E$405,4,FALSE)</f>
        <v>0.53</v>
      </c>
      <c r="K75" s="3">
        <f t="shared" si="168"/>
        <v>1.3208800000000036</v>
      </c>
      <c r="L75" s="3">
        <f t="shared" si="169"/>
        <v>0.70490000000000186</v>
      </c>
      <c r="M75" s="5">
        <f t="shared" si="170"/>
        <v>0.13189092813223244</v>
      </c>
      <c r="N75" s="5">
        <f t="shared" si="171"/>
        <v>0.17421208915130368</v>
      </c>
      <c r="O75" s="5">
        <f t="shared" si="172"/>
        <v>9.2969915240410886E-2</v>
      </c>
      <c r="P75" s="5">
        <f t="shared" si="173"/>
        <v>0.12280210164275426</v>
      </c>
      <c r="Q75" s="5">
        <f t="shared" si="174"/>
        <v>0.11505663215908733</v>
      </c>
      <c r="R75" s="5">
        <f t="shared" si="175"/>
        <v>3.2767246626482907E-2</v>
      </c>
      <c r="S75" s="5">
        <f t="shared" si="176"/>
        <v>2.8584900382151283E-2</v>
      </c>
      <c r="T75" s="5">
        <f t="shared" si="177"/>
        <v>8.1103420008940857E-2</v>
      </c>
      <c r="U75" s="5">
        <f t="shared" si="178"/>
        <v>4.3281600723988858E-2</v>
      </c>
      <c r="V75" s="5">
        <f t="shared" si="179"/>
        <v>2.9572296272783924E-3</v>
      </c>
      <c r="W75" s="5">
        <f t="shared" si="180"/>
        <v>5.0658668095431889E-2</v>
      </c>
      <c r="X75" s="5">
        <f t="shared" si="181"/>
        <v>3.5709295140470027E-2</v>
      </c>
      <c r="Y75" s="5">
        <f t="shared" si="182"/>
        <v>1.2585741072258695E-2</v>
      </c>
      <c r="Z75" s="5">
        <f t="shared" si="183"/>
        <v>7.6992107156692875E-3</v>
      </c>
      <c r="AA75" s="5">
        <f t="shared" si="184"/>
        <v>1.0169733450113277E-2</v>
      </c>
      <c r="AB75" s="5">
        <f t="shared" si="185"/>
        <v>6.7164987597928315E-3</v>
      </c>
      <c r="AC75" s="5">
        <f t="shared" si="186"/>
        <v>1.720901213661902E-4</v>
      </c>
      <c r="AD75" s="5">
        <f t="shared" si="187"/>
        <v>1.672850537847357E-2</v>
      </c>
      <c r="AE75" s="5">
        <f t="shared" si="188"/>
        <v>1.1791923441286049E-2</v>
      </c>
      <c r="AF75" s="5">
        <f t="shared" si="189"/>
        <v>4.1560634168812793E-3</v>
      </c>
      <c r="AG75" s="5">
        <f t="shared" si="190"/>
        <v>9.7653636751987387E-4</v>
      </c>
      <c r="AH75" s="5">
        <f t="shared" si="191"/>
        <v>1.3567934083688236E-3</v>
      </c>
      <c r="AI75" s="5">
        <f t="shared" si="192"/>
        <v>1.7921612772462167E-3</v>
      </c>
      <c r="AJ75" s="5">
        <f t="shared" si="193"/>
        <v>1.1836149939444948E-3</v>
      </c>
      <c r="AK75" s="5">
        <f t="shared" si="194"/>
        <v>5.2113779106713603E-4</v>
      </c>
      <c r="AL75" s="5">
        <f t="shared" si="195"/>
        <v>6.4092440245888827E-6</v>
      </c>
      <c r="AM75" s="5">
        <f t="shared" si="196"/>
        <v>4.4192696368636451E-3</v>
      </c>
      <c r="AN75" s="5">
        <f t="shared" si="197"/>
        <v>3.1151431670251909E-3</v>
      </c>
      <c r="AO75" s="5">
        <f t="shared" si="198"/>
        <v>1.0979322092180316E-3</v>
      </c>
      <c r="AP75" s="5">
        <f t="shared" si="199"/>
        <v>2.5797747142593084E-4</v>
      </c>
      <c r="AQ75" s="5">
        <f t="shared" si="200"/>
        <v>4.5462079902034776E-5</v>
      </c>
      <c r="AR75" s="5">
        <f t="shared" si="201"/>
        <v>1.9128073471183732E-4</v>
      </c>
      <c r="AS75" s="5">
        <f t="shared" si="202"/>
        <v>2.5265889686617237E-4</v>
      </c>
      <c r="AT75" s="5">
        <f t="shared" si="203"/>
        <v>1.6686604184629536E-4</v>
      </c>
      <c r="AU75" s="5">
        <f t="shared" si="204"/>
        <v>7.3470005784645061E-5</v>
      </c>
      <c r="AV75" s="5">
        <f t="shared" si="205"/>
        <v>2.4261265310205568E-5</v>
      </c>
      <c r="AW75" s="5">
        <f t="shared" si="206"/>
        <v>1.6576589444584915E-7</v>
      </c>
      <c r="AX75" s="5">
        <f t="shared" si="207"/>
        <v>9.7288747965674333E-4</v>
      </c>
      <c r="AY75" s="5">
        <f t="shared" si="208"/>
        <v>6.8578838441004015E-4</v>
      </c>
      <c r="AZ75" s="5">
        <f t="shared" si="209"/>
        <v>2.4170611608531929E-4</v>
      </c>
      <c r="BA75" s="5">
        <f t="shared" si="210"/>
        <v>5.6792880409514011E-5</v>
      </c>
      <c r="BB75" s="5">
        <f t="shared" si="211"/>
        <v>1.0008325350166631E-5</v>
      </c>
      <c r="BC75" s="5">
        <f t="shared" si="212"/>
        <v>1.410973707866496E-6</v>
      </c>
      <c r="BD75" s="5">
        <f t="shared" si="213"/>
        <v>2.2472298316395733E-5</v>
      </c>
      <c r="BE75" s="5">
        <f t="shared" si="214"/>
        <v>2.9683209400160877E-5</v>
      </c>
      <c r="BF75" s="5">
        <f t="shared" si="215"/>
        <v>1.9603978816242304E-5</v>
      </c>
      <c r="BG75" s="5">
        <f t="shared" si="216"/>
        <v>8.6315011795994008E-6</v>
      </c>
      <c r="BH75" s="5">
        <f t="shared" si="217"/>
        <v>2.8502943195273232E-6</v>
      </c>
      <c r="BI75" s="5">
        <f t="shared" si="218"/>
        <v>7.5297935215545203E-7</v>
      </c>
      <c r="BJ75" s="8">
        <f t="shared" si="219"/>
        <v>0.51388325295570769</v>
      </c>
      <c r="BK75" s="8">
        <f t="shared" si="220"/>
        <v>0.28709944753421718</v>
      </c>
      <c r="BL75" s="8">
        <f t="shared" si="221"/>
        <v>0.19155123347731867</v>
      </c>
      <c r="BM75" s="8">
        <f t="shared" si="222"/>
        <v>0.32984860911212588</v>
      </c>
      <c r="BN75" s="8">
        <f t="shared" si="223"/>
        <v>0.66969891295227146</v>
      </c>
    </row>
    <row r="76" spans="1:66" x14ac:dyDescent="0.25">
      <c r="A76" t="s">
        <v>304</v>
      </c>
      <c r="B76" t="s">
        <v>459</v>
      </c>
      <c r="C76" t="s">
        <v>327</v>
      </c>
      <c r="D76" t="s">
        <v>461</v>
      </c>
      <c r="E76">
        <f>VLOOKUP(A76,home!$A$2:$E$405,3,FALSE)</f>
        <v>1.2666666666666699</v>
      </c>
      <c r="F76">
        <f>VLOOKUP(B76,home!$B$2:$E$405,3,FALSE)</f>
        <v>1.05</v>
      </c>
      <c r="G76">
        <f>VLOOKUP(C76,away!$B$2:$E$405,4,FALSE)</f>
        <v>1.32</v>
      </c>
      <c r="H76">
        <f>VLOOKUP(A76,away!$A$2:$E$405,3,FALSE)</f>
        <v>1.2666666666666699</v>
      </c>
      <c r="I76">
        <f>VLOOKUP(C76,away!$B$2:$E$405,3,FALSE)</f>
        <v>0.53</v>
      </c>
      <c r="J76">
        <f>VLOOKUP(B76,home!$B$2:$E$405,4,FALSE)</f>
        <v>0.26</v>
      </c>
      <c r="K76" s="3">
        <f t="shared" si="168"/>
        <v>1.7556000000000045</v>
      </c>
      <c r="L76" s="3">
        <f t="shared" si="169"/>
        <v>0.17454666666666713</v>
      </c>
      <c r="M76" s="5">
        <f t="shared" si="170"/>
        <v>0.14512691164225194</v>
      </c>
      <c r="N76" s="5">
        <f t="shared" si="171"/>
        <v>0.25478480607913817</v>
      </c>
      <c r="O76" s="5">
        <f t="shared" si="172"/>
        <v>2.5331418670783007E-2</v>
      </c>
      <c r="P76" s="5">
        <f t="shared" si="173"/>
        <v>4.4471838618426754E-2</v>
      </c>
      <c r="Q76" s="5">
        <f t="shared" si="174"/>
        <v>0.22365010277626809</v>
      </c>
      <c r="R76" s="5">
        <f t="shared" si="175"/>
        <v>2.2107573454614748E-3</v>
      </c>
      <c r="S76" s="5">
        <f t="shared" si="176"/>
        <v>3.4069222718986006E-3</v>
      </c>
      <c r="T76" s="5">
        <f t="shared" si="177"/>
        <v>3.9037379939255115E-2</v>
      </c>
      <c r="U76" s="5">
        <f t="shared" si="178"/>
        <v>3.8812055956921748E-3</v>
      </c>
      <c r="V76" s="5">
        <f t="shared" si="179"/>
        <v>1.1599969506144809E-4</v>
      </c>
      <c r="W76" s="5">
        <f t="shared" si="180"/>
        <v>0.13088004014467244</v>
      </c>
      <c r="X76" s="5">
        <f t="shared" si="181"/>
        <v>2.2844674740452157E-2</v>
      </c>
      <c r="Y76" s="5">
        <f t="shared" si="182"/>
        <v>1.9937309135150665E-3</v>
      </c>
      <c r="Z76" s="5">
        <f t="shared" si="183"/>
        <v>1.2862677515305005E-4</v>
      </c>
      <c r="AA76" s="5">
        <f t="shared" si="184"/>
        <v>2.2581716645869525E-4</v>
      </c>
      <c r="AB76" s="5">
        <f t="shared" si="185"/>
        <v>1.9822230871744322E-4</v>
      </c>
      <c r="AC76" s="5">
        <f t="shared" si="186"/>
        <v>2.2216415877763072E-6</v>
      </c>
      <c r="AD76" s="5">
        <f t="shared" si="187"/>
        <v>5.7443249619496886E-2</v>
      </c>
      <c r="AE76" s="5">
        <f t="shared" si="188"/>
        <v>1.0026527743584477E-2</v>
      </c>
      <c r="AF76" s="5">
        <f t="shared" si="189"/>
        <v>8.7504849794176488E-4</v>
      </c>
      <c r="AG76" s="5">
        <f t="shared" si="190"/>
        <v>5.0912266162469699E-5</v>
      </c>
      <c r="AH76" s="5">
        <f t="shared" si="191"/>
        <v>5.6128437117619389E-6</v>
      </c>
      <c r="AI76" s="5">
        <f t="shared" si="192"/>
        <v>9.8539084203692846E-6</v>
      </c>
      <c r="AJ76" s="5">
        <f t="shared" si="193"/>
        <v>8.6497608114001824E-6</v>
      </c>
      <c r="AK76" s="5">
        <f t="shared" si="194"/>
        <v>5.0618400268314006E-6</v>
      </c>
      <c r="AL76" s="5">
        <f t="shared" si="195"/>
        <v>2.7231472107150871E-8</v>
      </c>
      <c r="AM76" s="5">
        <f t="shared" si="196"/>
        <v>2.0169473806397803E-2</v>
      </c>
      <c r="AN76" s="5">
        <f t="shared" si="197"/>
        <v>3.5205144213273916E-3</v>
      </c>
      <c r="AO76" s="5">
        <f t="shared" si="198"/>
        <v>3.0724702859731334E-4</v>
      </c>
      <c r="AP76" s="5">
        <f t="shared" si="199"/>
        <v>1.7876314894966412E-5</v>
      </c>
      <c r="AQ76" s="5">
        <f t="shared" si="200"/>
        <v>7.8006279430001916E-7</v>
      </c>
      <c r="AR76" s="5">
        <f t="shared" si="201"/>
        <v>1.9594063208180195E-7</v>
      </c>
      <c r="AS76" s="5">
        <f t="shared" si="202"/>
        <v>3.4399337368281232E-7</v>
      </c>
      <c r="AT76" s="5">
        <f t="shared" si="203"/>
        <v>3.0195738341877353E-7</v>
      </c>
      <c r="AU76" s="5">
        <f t="shared" si="204"/>
        <v>1.7670546077666674E-7</v>
      </c>
      <c r="AV76" s="5">
        <f t="shared" si="205"/>
        <v>7.7556026734879232E-8</v>
      </c>
      <c r="AW76" s="5">
        <f t="shared" si="206"/>
        <v>2.3179590025864291E-10</v>
      </c>
      <c r="AX76" s="5">
        <f t="shared" si="207"/>
        <v>5.9015880357520074E-3</v>
      </c>
      <c r="AY76" s="5">
        <f t="shared" si="208"/>
        <v>1.0301025196803966E-3</v>
      </c>
      <c r="AZ76" s="5">
        <f t="shared" si="209"/>
        <v>8.9900480567574047E-5</v>
      </c>
      <c r="BA76" s="5">
        <f t="shared" si="210"/>
        <v>5.2306097382671812E-6</v>
      </c>
      <c r="BB76" s="5">
        <f t="shared" si="211"/>
        <v>2.2824637361218604E-7</v>
      </c>
      <c r="BC76" s="5">
        <f t="shared" si="212"/>
        <v>7.9679287385523599E-9</v>
      </c>
      <c r="BD76" s="5">
        <f t="shared" si="213"/>
        <v>5.7001306990730631E-9</v>
      </c>
      <c r="BE76" s="5">
        <f t="shared" si="214"/>
        <v>1.0007149455292694E-8</v>
      </c>
      <c r="BF76" s="5">
        <f t="shared" si="215"/>
        <v>8.7842757918559516E-9</v>
      </c>
      <c r="BG76" s="5">
        <f t="shared" si="216"/>
        <v>5.1405581933941167E-9</v>
      </c>
      <c r="BH76" s="5">
        <f t="shared" si="217"/>
        <v>2.2561909910806837E-9</v>
      </c>
      <c r="BI76" s="5">
        <f t="shared" si="218"/>
        <v>7.9219378078825186E-10</v>
      </c>
      <c r="BJ76" s="8">
        <f t="shared" si="219"/>
        <v>0.7726294222145389</v>
      </c>
      <c r="BK76" s="8">
        <f t="shared" si="220"/>
        <v>0.19415402362037901</v>
      </c>
      <c r="BL76" s="8">
        <f t="shared" si="221"/>
        <v>3.1877728273458771E-2</v>
      </c>
      <c r="BM76" s="8">
        <f t="shared" si="222"/>
        <v>0.30218386346331599</v>
      </c>
      <c r="BN76" s="8">
        <f t="shared" si="223"/>
        <v>0.69557583513232946</v>
      </c>
    </row>
    <row r="77" spans="1:66" s="15" customFormat="1" x14ac:dyDescent="0.25">
      <c r="A77" s="15" t="s">
        <v>304</v>
      </c>
      <c r="B77" s="15" t="s">
        <v>375</v>
      </c>
      <c r="C77" s="15" t="s">
        <v>376</v>
      </c>
      <c r="D77" s="15" t="s">
        <v>461</v>
      </c>
      <c r="E77" s="15">
        <f>VLOOKUP(A77,home!$A$2:$E$405,3,FALSE)</f>
        <v>1.2666666666666699</v>
      </c>
      <c r="F77" s="15">
        <f>VLOOKUP(B77,home!$B$2:$E$405,3,FALSE)</f>
        <v>0.53</v>
      </c>
      <c r="G77" s="15">
        <f>VLOOKUP(C77,away!$B$2:$E$405,4,FALSE)</f>
        <v>0.79</v>
      </c>
      <c r="H77" s="15">
        <f>VLOOKUP(A77,away!$A$2:$E$405,3,FALSE)</f>
        <v>1.2666666666666699</v>
      </c>
      <c r="I77" s="15">
        <f>VLOOKUP(C77,away!$B$2:$E$405,3,FALSE)</f>
        <v>1.32</v>
      </c>
      <c r="J77" s="15">
        <f>VLOOKUP(B77,home!$B$2:$E$405,4,FALSE)</f>
        <v>1.58</v>
      </c>
      <c r="K77" s="20">
        <f t="shared" si="168"/>
        <v>0.53035333333333479</v>
      </c>
      <c r="L77" s="20">
        <f t="shared" si="169"/>
        <v>2.6417600000000072</v>
      </c>
      <c r="M77" s="21">
        <f t="shared" si="170"/>
        <v>4.1914924031603254E-2</v>
      </c>
      <c r="N77" s="21">
        <f t="shared" si="171"/>
        <v>2.2229719676574281E-2</v>
      </c>
      <c r="O77" s="21">
        <f t="shared" si="172"/>
        <v>0.11072916970972853</v>
      </c>
      <c r="P77" s="21">
        <f t="shared" si="173"/>
        <v>5.8725584252787039E-2</v>
      </c>
      <c r="Q77" s="21">
        <f t="shared" si="174"/>
        <v>5.8948029647683956E-3</v>
      </c>
      <c r="R77" s="21">
        <f t="shared" si="175"/>
        <v>0.14625994568618664</v>
      </c>
      <c r="S77" s="21">
        <f t="shared" si="176"/>
        <v>2.0569608113991351E-2</v>
      </c>
      <c r="T77" s="21">
        <f t="shared" si="177"/>
        <v>1.5572654680206601E-2</v>
      </c>
      <c r="U77" s="21">
        <f t="shared" si="178"/>
        <v>7.7569449727821566E-2</v>
      </c>
      <c r="V77" s="21">
        <f t="shared" si="179"/>
        <v>3.2021536806164396E-3</v>
      </c>
      <c r="W77" s="21">
        <f t="shared" si="180"/>
        <v>1.0421094672360479E-3</v>
      </c>
      <c r="X77" s="21">
        <f t="shared" si="181"/>
        <v>2.7530031061655099E-3</v>
      </c>
      <c r="Y77" s="21">
        <f t="shared" si="182"/>
        <v>3.6363867428719087E-3</v>
      </c>
      <c r="Z77" s="21">
        <f t="shared" si="183"/>
        <v>0.12879455803864714</v>
      </c>
      <c r="AA77" s="21">
        <f t="shared" si="184"/>
        <v>6.8306623170990149E-2</v>
      </c>
      <c r="AB77" s="21">
        <f t="shared" si="185"/>
        <v>1.8113322643739313E-2</v>
      </c>
      <c r="AC77" s="21">
        <f t="shared" si="186"/>
        <v>2.8040183494610873E-4</v>
      </c>
      <c r="AD77" s="21">
        <f t="shared" si="187"/>
        <v>1.3817155741171588E-4</v>
      </c>
      <c r="AE77" s="21">
        <f t="shared" si="188"/>
        <v>3.6501609350797558E-4</v>
      </c>
      <c r="AF77" s="21">
        <f t="shared" si="189"/>
        <v>4.8214245759281609E-4</v>
      </c>
      <c r="AG77" s="21">
        <f t="shared" si="190"/>
        <v>4.2456821959013379E-4</v>
      </c>
      <c r="AH77" s="21">
        <f t="shared" si="191"/>
        <v>8.5061077911044364E-2</v>
      </c>
      <c r="AI77" s="21">
        <f t="shared" si="192"/>
        <v>4.5112426207048861E-2</v>
      </c>
      <c r="AJ77" s="21">
        <f t="shared" si="193"/>
        <v>1.1962762806831227E-2</v>
      </c>
      <c r="AK77" s="21">
        <f t="shared" si="194"/>
        <v>2.1148303768263274E-3</v>
      </c>
      <c r="AL77" s="21">
        <f t="shared" si="195"/>
        <v>1.5714461579697091E-5</v>
      </c>
      <c r="AM77" s="21">
        <f t="shared" si="196"/>
        <v>1.4655949209032351E-5</v>
      </c>
      <c r="AN77" s="21">
        <f t="shared" si="197"/>
        <v>3.8717500382453417E-5</v>
      </c>
      <c r="AO77" s="21">
        <f t="shared" si="198"/>
        <v>5.1141171905175211E-5</v>
      </c>
      <c r="AP77" s="21">
        <f t="shared" si="199"/>
        <v>4.5034234097405343E-5</v>
      </c>
      <c r="AQ77" s="21">
        <f t="shared" si="200"/>
        <v>2.974240956729047E-5</v>
      </c>
      <c r="AR77" s="21">
        <f t="shared" si="201"/>
        <v>4.4942190636456221E-2</v>
      </c>
      <c r="AS77" s="21">
        <f t="shared" si="202"/>
        <v>2.3835240611346738E-2</v>
      </c>
      <c r="AT77" s="21">
        <f t="shared" si="203"/>
        <v>6.3205496545149075E-3</v>
      </c>
      <c r="AU77" s="21">
        <f t="shared" si="204"/>
        <v>1.1173748592569464E-3</v>
      </c>
      <c r="AV77" s="21">
        <f t="shared" si="205"/>
        <v>1.4815087029744679E-4</v>
      </c>
      <c r="AW77" s="21">
        <f t="shared" si="206"/>
        <v>6.1158336983708912E-7</v>
      </c>
      <c r="AX77" s="21">
        <f t="shared" si="207"/>
        <v>1.2954719193623931E-6</v>
      </c>
      <c r="AY77" s="21">
        <f t="shared" si="208"/>
        <v>3.4223258976948055E-6</v>
      </c>
      <c r="AZ77" s="21">
        <f t="shared" si="209"/>
        <v>4.520481831747128E-6</v>
      </c>
      <c r="BA77" s="21">
        <f t="shared" si="210"/>
        <v>3.9806760279454415E-6</v>
      </c>
      <c r="BB77" s="21">
        <f t="shared" si="211"/>
        <v>2.6289976758962946E-6</v>
      </c>
      <c r="BC77" s="21">
        <f t="shared" si="212"/>
        <v>1.3890361800551625E-6</v>
      </c>
      <c r="BD77" s="21">
        <f t="shared" si="213"/>
        <v>1.9787746922627476E-2</v>
      </c>
      <c r="BE77" s="21">
        <f t="shared" si="214"/>
        <v>1.0494497539571919E-2</v>
      </c>
      <c r="BF77" s="21">
        <f t="shared" si="215"/>
        <v>2.7828958758852234E-3</v>
      </c>
      <c r="BG77" s="21">
        <f t="shared" si="216"/>
        <v>4.9197270136510632E-4</v>
      </c>
      <c r="BH77" s="21">
        <f t="shared" si="217"/>
        <v>6.5229840519497327E-5</v>
      </c>
      <c r="BI77" s="21">
        <f t="shared" si="218"/>
        <v>6.9189726704634485E-6</v>
      </c>
      <c r="BJ77" s="22">
        <f t="shared" si="219"/>
        <v>5.2735103220619438E-2</v>
      </c>
      <c r="BK77" s="22">
        <f t="shared" si="220"/>
        <v>0.12471180870142158</v>
      </c>
      <c r="BL77" s="22">
        <f t="shared" si="221"/>
        <v>0.67522237672472885</v>
      </c>
      <c r="BM77" s="22">
        <f t="shared" si="222"/>
        <v>0.59570688962124096</v>
      </c>
      <c r="BN77" s="22">
        <f t="shared" si="223"/>
        <v>0.38575414632164817</v>
      </c>
    </row>
    <row r="78" spans="1:66" x14ac:dyDescent="0.25">
      <c r="A78" t="s">
        <v>10</v>
      </c>
      <c r="B78" t="s">
        <v>224</v>
      </c>
      <c r="C78" t="s">
        <v>221</v>
      </c>
      <c r="D78" s="11">
        <v>44355</v>
      </c>
      <c r="E78">
        <f>VLOOKUP(A78,home!$A$2:$E$405,3,FALSE)</f>
        <v>1.57377049180328</v>
      </c>
      <c r="F78">
        <f>VLOOKUP(B78,home!$B$2:$E$405,3,FALSE)</f>
        <v>1.43</v>
      </c>
      <c r="G78">
        <f>VLOOKUP(C78,away!$B$2:$E$405,4,FALSE)</f>
        <v>0.79</v>
      </c>
      <c r="H78">
        <f>VLOOKUP(A78,away!$A$2:$E$405,3,FALSE)</f>
        <v>1.5409836065573801</v>
      </c>
      <c r="I78">
        <f>VLOOKUP(C78,away!$B$2:$E$405,3,FALSE)</f>
        <v>1.1100000000000001</v>
      </c>
      <c r="J78">
        <f>VLOOKUP(B78,home!$B$2:$E$405,4,FALSE)</f>
        <v>0.81</v>
      </c>
      <c r="K78" s="3">
        <f t="shared" ref="K78:K141" si="224">E78*F78*G78</f>
        <v>1.7778885245901654</v>
      </c>
      <c r="L78" s="3">
        <f t="shared" ref="L78:L141" si="225">H78*I78*J78</f>
        <v>1.3854983606557405</v>
      </c>
      <c r="M78" s="5">
        <f t="shared" ref="M78:M141" si="226">_xlfn.POISSON.DIST(0,K78,FALSE) * _xlfn.POISSON.DIST(0,L78,FALSE)</f>
        <v>4.2282293022179604E-2</v>
      </c>
      <c r="N78" s="5">
        <f t="shared" ref="N78:N141" si="227">_xlfn.POISSON.DIST(1,K78,FALSE) * _xlfn.POISSON.DIST(0,L78,FALSE)</f>
        <v>7.5173203557491936E-2</v>
      </c>
      <c r="O78" s="5">
        <f t="shared" ref="O78:O141" si="228">_xlfn.POISSON.DIST(0,K78,FALSE) * _xlfn.POISSON.DIST(1,L78,FALSE)</f>
        <v>5.8582047666995492E-2</v>
      </c>
      <c r="P78" s="5">
        <f t="shared" ref="P78:P141" si="229">_xlfn.POISSON.DIST(1,K78,FALSE) * _xlfn.POISSON.DIST(1,L78,FALSE)</f>
        <v>0.10415235029414535</v>
      </c>
      <c r="Q78" s="5">
        <f t="shared" ref="Q78:Q141" si="230">_xlfn.POISSON.DIST(2,K78,FALSE) * _xlfn.POISSON.DIST(0,L78,FALSE)</f>
        <v>6.6824787980772779E-2</v>
      </c>
      <c r="R78" s="5">
        <f t="shared" ref="R78:R141" si="231">_xlfn.POISSON.DIST(0,K78,FALSE) * _xlfn.POISSON.DIST(2,L78,FALSE)</f>
        <v>4.0582665503239364E-2</v>
      </c>
      <c r="S78" s="5">
        <f t="shared" ref="S78:S141" si="232">_xlfn.POISSON.DIST(2,K78,FALSE) * _xlfn.POISSON.DIST(2,L78,FALSE)</f>
        <v>6.4138622201166395E-2</v>
      </c>
      <c r="T78" s="5">
        <f t="shared" ref="T78:T141" si="233">_xlfn.POISSON.DIST(2,K78,FALSE) * _xlfn.POISSON.DIST(1,L78,FALSE)</f>
        <v>9.2585634198528111E-2</v>
      </c>
      <c r="U78" s="5">
        <f t="shared" ref="U78:U141" si="234">_xlfn.POISSON.DIST(1,K78,FALSE) * _xlfn.POISSON.DIST(2,L78,FALSE)</f>
        <v>7.2151455295490427E-2</v>
      </c>
      <c r="V78" s="5">
        <f t="shared" ref="V78:V141" si="235">_xlfn.POISSON.DIST(3,K78,FALSE) * _xlfn.POISSON.DIST(3,L78,FALSE)</f>
        <v>1.7554467496662052E-2</v>
      </c>
      <c r="W78" s="5">
        <f t="shared" ref="W78:W141" si="236">_xlfn.POISSON.DIST(3,K78,FALSE) * _xlfn.POISSON.DIST(0,L78,FALSE)</f>
        <v>3.9602341236395583E-2</v>
      </c>
      <c r="X78" s="5">
        <f t="shared" ref="X78:X141" si="237">_xlfn.POISSON.DIST(3,K78,FALSE) * _xlfn.POISSON.DIST(1,L78,FALSE)</f>
        <v>5.4868978861155306E-2</v>
      </c>
      <c r="Y78" s="5">
        <f t="shared" ref="Y78:Y141" si="238">_xlfn.POISSON.DIST(3,K78,FALSE) * _xlfn.POISSON.DIST(2,L78,FALSE)</f>
        <v>3.8010440131492587E-2</v>
      </c>
      <c r="Z78" s="5">
        <f t="shared" ref="Z78:Z141" si="239">_xlfn.POISSON.DIST(0,K78,FALSE) * _xlfn.POISSON.DIST(3,L78,FALSE)</f>
        <v>1.8742405508592803E-2</v>
      </c>
      <c r="AA78" s="5">
        <f t="shared" ref="AA78:AA141" si="240">_xlfn.POISSON.DIST(1,K78,FALSE) * _xlfn.POISSON.DIST(3,L78,FALSE)</f>
        <v>3.3321907676942646E-2</v>
      </c>
      <c r="AB78" s="5">
        <f t="shared" ref="AB78:AB141" si="241">_xlfn.POISSON.DIST(2,K78,FALSE) * _xlfn.POISSON.DIST(3,L78,FALSE)</f>
        <v>2.9621318638144642E-2</v>
      </c>
      <c r="AC78" s="5">
        <f t="shared" ref="AC78:AC141" si="242">_xlfn.POISSON.DIST(4,K78,FALSE) * _xlfn.POISSON.DIST(4,L78,FALSE)</f>
        <v>2.7025778955809899E-3</v>
      </c>
      <c r="AD78" s="5">
        <f t="shared" ref="AD78:AD141" si="243">_xlfn.POISSON.DIST(4,K78,FALSE) * _xlfn.POISSON.DIST(0,L78,FALSE)</f>
        <v>1.7602137007772897E-2</v>
      </c>
      <c r="AE78" s="5">
        <f t="shared" ref="AE78:AE141" si="244">_xlfn.POISSON.DIST(4,K78,FALSE) * _xlfn.POISSON.DIST(1,L78,FALSE)</f>
        <v>2.438773196830709E-2</v>
      </c>
      <c r="AF78" s="5">
        <f t="shared" ref="AF78:AF141" si="245">_xlfn.POISSON.DIST(4,K78,FALSE) * _xlfn.POISSON.DIST(2,L78,FALSE)</f>
        <v>1.6894581331100538E-2</v>
      </c>
      <c r="AG78" s="5">
        <f t="shared" ref="AG78:AG141" si="246">_xlfn.POISSON.DIST(4,K78,FALSE) * _xlfn.POISSON.DIST(3,L78,FALSE)</f>
        <v>7.8024715794016257E-3</v>
      </c>
      <c r="AH78" s="5">
        <f t="shared" ref="AH78:AH141" si="247">_xlfn.POISSON.DIST(0,K78,FALSE) * _xlfn.POISSON.DIST(4,L78,FALSE)</f>
        <v>6.4918930267251129E-3</v>
      </c>
      <c r="AI78" s="5">
        <f t="shared" ref="AI78:AI141" si="248">_xlfn.POISSON.DIST(1,K78,FALSE) * _xlfn.POISSON.DIST(4,L78,FALSE)</f>
        <v>1.1541862115081493E-2</v>
      </c>
      <c r="AJ78" s="5">
        <f t="shared" ref="AJ78:AJ141" si="249">_xlfn.POISSON.DIST(2,K78,FALSE) * _xlfn.POISSON.DIST(4,L78,FALSE)</f>
        <v>1.0260072103402684E-2</v>
      </c>
      <c r="AK78" s="5">
        <f t="shared" ref="AK78:AK141" si="250">_xlfn.POISSON.DIST(3,K78,FALSE) * _xlfn.POISSON.DIST(4,L78,FALSE)</f>
        <v>6.0804214847024387E-3</v>
      </c>
      <c r="AL78" s="5">
        <f t="shared" ref="AL78:AL141" si="251">_xlfn.POISSON.DIST(5,K78,FALSE) * _xlfn.POISSON.DIST(5,L78,FALSE)</f>
        <v>2.6628625796629559E-4</v>
      </c>
      <c r="AM78" s="5">
        <f t="shared" ref="AM78:AM141" si="252">_xlfn.POISSON.DIST(5,K78,FALSE) * _xlfn.POISSON.DIST(0,L78,FALSE)</f>
        <v>6.2589274788766641E-3</v>
      </c>
      <c r="AN78" s="5">
        <f t="shared" ref="AN78:AN141" si="253">_xlfn.POISSON.DIST(5,K78,FALSE) * _xlfn.POISSON.DIST(1,L78,FALSE)</f>
        <v>8.671733761446785E-3</v>
      </c>
      <c r="AO78" s="5">
        <f t="shared" ref="AO78:AO141" si="254">_xlfn.POISSON.DIST(5,K78,FALSE) * _xlfn.POISSON.DIST(2,L78,FALSE)</f>
        <v>6.0073364552637809E-3</v>
      </c>
      <c r="AP78" s="5">
        <f t="shared" ref="AP78:AP141" si="255">_xlfn.POISSON.DIST(5,K78,FALSE) * _xlfn.POISSON.DIST(3,L78,FALSE)</f>
        <v>2.7743849368918119E-3</v>
      </c>
      <c r="AQ78" s="5">
        <f t="shared" ref="AQ78:AQ141" si="256">_xlfn.POISSON.DIST(5,K78,FALSE) * _xlfn.POISSON.DIST(4,L78,FALSE)</f>
        <v>9.6097644547289641E-4</v>
      </c>
      <c r="AR78" s="5">
        <f t="shared" ref="AR78:AR141" si="257">_xlfn.POISSON.DIST(0,K78,FALSE) * _xlfn.POISSON.DIST(5,L78,FALSE)</f>
        <v>1.7989014292160144E-3</v>
      </c>
      <c r="AS78" s="5">
        <f t="shared" ref="AS78:AS141" si="258">_xlfn.POISSON.DIST(1,K78,FALSE) * _xlfn.POISSON.DIST(5,L78,FALSE)</f>
        <v>3.1982462078719996E-3</v>
      </c>
      <c r="AT78" s="5">
        <f t="shared" ref="AT78:AT141" si="259">_xlfn.POISSON.DIST(2,K78,FALSE) * _xlfn.POISSON.DIST(5,L78,FALSE)</f>
        <v>2.8430626158948212E-3</v>
      </c>
      <c r="AU78" s="5">
        <f t="shared" ref="AU78:AU141" si="260">_xlfn.POISSON.DIST(3,K78,FALSE) * _xlfn.POISSON.DIST(5,L78,FALSE)</f>
        <v>1.6848827998302335E-3</v>
      </c>
      <c r="AV78" s="5">
        <f t="shared" ref="AV78:AV141" si="261">_xlfn.POISSON.DIST(4,K78,FALSE) * _xlfn.POISSON.DIST(5,L78,FALSE)</f>
        <v>7.4888344877438006E-4</v>
      </c>
      <c r="AW78" s="5">
        <f t="shared" ref="AW78:AW141" si="262">_xlfn.POISSON.DIST(6,K78,FALSE) * _xlfn.POISSON.DIST(6,L78,FALSE)</f>
        <v>1.8220353430791688E-5</v>
      </c>
      <c r="AX78" s="5">
        <f t="shared" ref="AX78:AX141" si="263">_xlfn.POISSON.DIST(6,K78,FALSE) * _xlfn.POISSON.DIST(0,L78,FALSE)</f>
        <v>1.8546125568228108E-3</v>
      </c>
      <c r="AY78" s="5">
        <f t="shared" ref="AY78:AY141" si="264">_xlfn.POISSON.DIST(6,K78,FALSE) * _xlfn.POISSON.DIST(1,L78,FALSE)</f>
        <v>2.5695626571295557E-3</v>
      </c>
      <c r="AZ78" s="5">
        <f t="shared" ref="AZ78:AZ141" si="265">_xlfn.POISSON.DIST(6,K78,FALSE) * _xlfn.POISSON.DIST(2,L78,FALSE)</f>
        <v>1.7800624245276045E-3</v>
      </c>
      <c r="BA78" s="5">
        <f t="shared" ref="BA78:BA141" si="266">_xlfn.POISSON.DIST(6,K78,FALSE) * _xlfn.POISSON.DIST(3,L78,FALSE)</f>
        <v>8.2209119034929291E-4</v>
      </c>
      <c r="BB78" s="5">
        <f t="shared" ref="BB78:BB141" si="267">_xlfn.POISSON.DIST(6,K78,FALSE) * _xlfn.POISSON.DIST(4,L78,FALSE)</f>
        <v>2.8475149913461794E-4</v>
      </c>
      <c r="BC78" s="5">
        <f t="shared" ref="BC78:BC141" si="268">_xlfn.POISSON.DIST(6,K78,FALSE) * _xlfn.POISSON.DIST(5,L78,FALSE)</f>
        <v>7.8904547049055485E-5</v>
      </c>
      <c r="BD78" s="5">
        <f t="shared" ref="BD78:BD141" si="269">_xlfn.POISSON.DIST(0,K78,FALSE) * _xlfn.POISSON.DIST(6,L78,FALSE)</f>
        <v>4.1539583019334277E-4</v>
      </c>
      <c r="BE78" s="5">
        <f t="shared" ref="BE78:BE141" si="270">_xlfn.POISSON.DIST(1,K78,FALSE) * _xlfn.POISSON.DIST(6,L78,FALSE)</f>
        <v>7.3852747966334908E-4</v>
      </c>
      <c r="BF78" s="5">
        <f t="shared" ref="BF78:BF141" si="271">_xlfn.POISSON.DIST(2,K78,FALSE) * _xlfn.POISSON.DIST(6,L78,FALSE)</f>
        <v>6.5650976559398263E-4</v>
      </c>
      <c r="BG78" s="5">
        <f t="shared" ref="BG78:BG141" si="272">_xlfn.POISSON.DIST(3,K78,FALSE) * _xlfn.POISSON.DIST(6,L78,FALSE)</f>
        <v>3.890670595103071E-4</v>
      </c>
      <c r="BH78" s="5">
        <f t="shared" ref="BH78:BH141" si="273">_xlfn.POISSON.DIST(4,K78,FALSE) * _xlfn.POISSON.DIST(6,L78,FALSE)</f>
        <v>1.7292946509985346E-4</v>
      </c>
      <c r="BI78" s="5">
        <f t="shared" ref="BI78:BI141" si="274">_xlfn.POISSON.DIST(5,K78,FALSE) * _xlfn.POISSON.DIST(6,L78,FALSE)</f>
        <v>6.1489862312909019E-5</v>
      </c>
      <c r="BJ78" s="8">
        <f t="shared" ref="BJ78:BJ141" si="275">SUM(N78,Q78,T78,W78,X78,Y78,AD78,AE78,AF78,AG78,AM78,AN78,AO78,AP78,AQ78,AX78,AY78,AZ78,BA78,BB78,BC78)</f>
        <v>0.46581565180538337</v>
      </c>
      <c r="BK78" s="8">
        <f t="shared" ref="BK78:BK141" si="276">SUM(M78,P78,S78,V78,AC78,AL78,AY78)</f>
        <v>0.23366615982483022</v>
      </c>
      <c r="BL78" s="8">
        <f t="shared" ref="BL78:BL141" si="277">SUM(O78,R78,U78,AA78,AB78,AH78,AI78,AJ78,AK78,AR78,AS78,AT78,AU78,AV78,BD78,BE78,BF78,BG78,BH78,BI78)</f>
        <v>0.2813415394746856</v>
      </c>
      <c r="BM78" s="8">
        <f t="shared" ref="BM78:BM141" si="278">SUM(S78:BI78)</f>
        <v>0.60941706628496861</v>
      </c>
      <c r="BN78" s="8">
        <f t="shared" ref="BN78:BN141" si="279">SUM(M78:R78)</f>
        <v>0.38759734802482454</v>
      </c>
    </row>
    <row r="79" spans="1:66" x14ac:dyDescent="0.25">
      <c r="A79" t="s">
        <v>72</v>
      </c>
      <c r="B79" t="s">
        <v>77</v>
      </c>
      <c r="C79" t="s">
        <v>63</v>
      </c>
      <c r="D79" s="11">
        <v>44355</v>
      </c>
      <c r="E79">
        <f>VLOOKUP(A79,home!$A$2:$E$405,3,FALSE)</f>
        <v>1.3571428571428601</v>
      </c>
      <c r="F79">
        <f>VLOOKUP(B79,home!$B$2:$E$405,3,FALSE)</f>
        <v>1.66</v>
      </c>
      <c r="G79">
        <f>VLOOKUP(C79,away!$B$2:$E$405,4,FALSE)</f>
        <v>0.74</v>
      </c>
      <c r="H79">
        <f>VLOOKUP(A79,away!$A$2:$E$405,3,FALSE)</f>
        <v>1.2380952380952399</v>
      </c>
      <c r="I79">
        <f>VLOOKUP(C79,away!$B$2:$E$405,3,FALSE)</f>
        <v>1.23</v>
      </c>
      <c r="J79">
        <f>VLOOKUP(B79,home!$B$2:$E$405,4,FALSE)</f>
        <v>1.01</v>
      </c>
      <c r="K79" s="3">
        <f t="shared" si="224"/>
        <v>1.6671142857142891</v>
      </c>
      <c r="L79" s="3">
        <f t="shared" si="225"/>
        <v>1.5380857142857165</v>
      </c>
      <c r="M79" s="5">
        <f t="shared" si="226"/>
        <v>4.0550790668668138E-2</v>
      </c>
      <c r="N79" s="5">
        <f t="shared" si="227"/>
        <v>6.7602802420746344E-2</v>
      </c>
      <c r="O79" s="5">
        <f t="shared" si="228"/>
        <v>6.2370591830469009E-2</v>
      </c>
      <c r="P79" s="5">
        <f t="shared" si="229"/>
        <v>0.10397890464902981</v>
      </c>
      <c r="Q79" s="5">
        <f t="shared" si="230"/>
        <v>5.6350798834973397E-2</v>
      </c>
      <c r="R79" s="5">
        <f t="shared" si="231"/>
        <v>4.7965658142994916E-2</v>
      </c>
      <c r="S79" s="5">
        <f t="shared" si="232"/>
        <v>6.6654758352009832E-2</v>
      </c>
      <c r="T79" s="5">
        <f t="shared" si="233"/>
        <v>8.6672358676660774E-2</v>
      </c>
      <c r="U79" s="5">
        <f t="shared" si="234"/>
        <v>7.9964233913874749E-2</v>
      </c>
      <c r="V79" s="5">
        <f t="shared" si="235"/>
        <v>1.8990419583285158E-2</v>
      </c>
      <c r="W79" s="5">
        <f t="shared" si="236"/>
        <v>3.1314407249732085E-2</v>
      </c>
      <c r="X79" s="5">
        <f t="shared" si="237"/>
        <v>4.8164242442138003E-2</v>
      </c>
      <c r="Y79" s="5">
        <f t="shared" si="238"/>
        <v>3.7040366619823135E-2</v>
      </c>
      <c r="Z79" s="5">
        <f t="shared" si="239"/>
        <v>2.4591764522017605E-2</v>
      </c>
      <c r="AA79" s="5">
        <f t="shared" si="240"/>
        <v>4.0997281945577377E-2</v>
      </c>
      <c r="AB79" s="5">
        <f t="shared" si="241"/>
        <v>3.4173577203464284E-2</v>
      </c>
      <c r="AC79" s="5">
        <f t="shared" si="242"/>
        <v>3.0434101816126319E-3</v>
      </c>
      <c r="AD79" s="5">
        <f t="shared" si="243"/>
        <v>1.3051173918675859E-2</v>
      </c>
      <c r="AE79" s="5">
        <f t="shared" si="244"/>
        <v>2.0073824158973672E-2</v>
      </c>
      <c r="AF79" s="5">
        <f t="shared" si="245"/>
        <v>1.5437631085000451E-2</v>
      </c>
      <c r="AG79" s="5">
        <f t="shared" si="246"/>
        <v>7.9147999447507656E-3</v>
      </c>
      <c r="AH79" s="5">
        <f t="shared" si="247"/>
        <v>9.4560604250983945E-3</v>
      </c>
      <c r="AI79" s="5">
        <f t="shared" si="248"/>
        <v>1.5764333421259068E-2</v>
      </c>
      <c r="AJ79" s="5">
        <f t="shared" si="249"/>
        <v>1.3140472725672106E-2</v>
      </c>
      <c r="AK79" s="5">
        <f t="shared" si="250"/>
        <v>7.3022232673356502E-3</v>
      </c>
      <c r="AL79" s="5">
        <f t="shared" si="251"/>
        <v>3.1215219418771436E-4</v>
      </c>
      <c r="AM79" s="5">
        <f t="shared" si="252"/>
        <v>4.3515596970332537E-3</v>
      </c>
      <c r="AN79" s="5">
        <f t="shared" si="253"/>
        <v>6.6930718048683292E-3</v>
      </c>
      <c r="AO79" s="5">
        <f t="shared" si="254"/>
        <v>5.1472590638782486E-3</v>
      </c>
      <c r="AP79" s="5">
        <f t="shared" si="255"/>
        <v>2.6389752112929341E-3</v>
      </c>
      <c r="AQ79" s="5">
        <f t="shared" si="256"/>
        <v>1.0147425182109478E-3</v>
      </c>
      <c r="AR79" s="5">
        <f t="shared" si="257"/>
        <v>2.9088462906532706E-3</v>
      </c>
      <c r="AS79" s="5">
        <f t="shared" si="258"/>
        <v>4.8493792060950872E-3</v>
      </c>
      <c r="AT79" s="5">
        <f t="shared" si="259"/>
        <v>4.0422346756634701E-3</v>
      </c>
      <c r="AU79" s="5">
        <f t="shared" si="260"/>
        <v>2.2462890580027452E-3</v>
      </c>
      <c r="AV79" s="5">
        <f t="shared" si="261"/>
        <v>9.3620514461001706E-4</v>
      </c>
      <c r="AW79" s="5">
        <f t="shared" si="262"/>
        <v>2.2233600751209797E-5</v>
      </c>
      <c r="AX79" s="5">
        <f t="shared" si="263"/>
        <v>1.209091222677114E-3</v>
      </c>
      <c r="AY79" s="5">
        <f t="shared" si="264"/>
        <v>1.8596859368679194E-3</v>
      </c>
      <c r="AZ79" s="5">
        <f t="shared" si="265"/>
        <v>1.4301781862772983E-3</v>
      </c>
      <c r="BA79" s="5">
        <f t="shared" si="266"/>
        <v>7.3324554573205611E-4</v>
      </c>
      <c r="BB79" s="5">
        <f t="shared" si="267"/>
        <v>2.8194862473852731E-4</v>
      </c>
      <c r="BC79" s="5">
        <f t="shared" si="268"/>
        <v>8.67322303745666E-5</v>
      </c>
      <c r="BD79" s="5">
        <f t="shared" si="269"/>
        <v>7.4567582078446655E-4</v>
      </c>
      <c r="BE79" s="5">
        <f t="shared" si="270"/>
        <v>1.2431268133415122E-3</v>
      </c>
      <c r="BF79" s="5">
        <f t="shared" si="271"/>
        <v>1.0362172347380581E-3</v>
      </c>
      <c r="BG79" s="5">
        <f t="shared" si="272"/>
        <v>5.7583085171172442E-4</v>
      </c>
      <c r="BH79" s="5">
        <f t="shared" si="273"/>
        <v>2.3999395976091043E-4</v>
      </c>
      <c r="BI79" s="5">
        <f t="shared" si="274"/>
        <v>8.0019471760510831E-5</v>
      </c>
      <c r="BJ79" s="8">
        <f t="shared" si="275"/>
        <v>0.40906889539342567</v>
      </c>
      <c r="BK79" s="8">
        <f t="shared" si="276"/>
        <v>0.23539012156566119</v>
      </c>
      <c r="BL79" s="8">
        <f t="shared" si="277"/>
        <v>0.33003825140286713</v>
      </c>
      <c r="BM79" s="8">
        <f t="shared" si="278"/>
        <v>0.61843203400097335</v>
      </c>
      <c r="BN79" s="8">
        <f t="shared" si="279"/>
        <v>0.37881954654688166</v>
      </c>
    </row>
    <row r="80" spans="1:66" x14ac:dyDescent="0.25">
      <c r="A80" t="s">
        <v>19</v>
      </c>
      <c r="B80" t="s">
        <v>21</v>
      </c>
      <c r="C80" t="s">
        <v>245</v>
      </c>
      <c r="D80" s="11">
        <v>44355</v>
      </c>
      <c r="E80">
        <f>VLOOKUP(A80,home!$A$2:$E$405,3,FALSE)</f>
        <v>1.5510204081632699</v>
      </c>
      <c r="F80">
        <f>VLOOKUP(B80,home!$B$2:$E$405,3,FALSE)</f>
        <v>0.21</v>
      </c>
      <c r="G80">
        <f>VLOOKUP(C80,away!$B$2:$E$405,4,FALSE)</f>
        <v>0.64</v>
      </c>
      <c r="H80">
        <f>VLOOKUP(A80,away!$A$2:$E$405,3,FALSE)</f>
        <v>1.4285714285714299</v>
      </c>
      <c r="I80">
        <f>VLOOKUP(C80,away!$B$2:$E$405,3,FALSE)</f>
        <v>0.32</v>
      </c>
      <c r="J80">
        <f>VLOOKUP(B80,home!$B$2:$E$405,4,FALSE)</f>
        <v>1.17</v>
      </c>
      <c r="K80" s="3">
        <f t="shared" si="224"/>
        <v>0.20845714285714348</v>
      </c>
      <c r="L80" s="3">
        <f t="shared" si="225"/>
        <v>0.53485714285714336</v>
      </c>
      <c r="M80" s="5">
        <f t="shared" si="226"/>
        <v>0.4755352412206536</v>
      </c>
      <c r="N80" s="5">
        <f t="shared" si="227"/>
        <v>9.9128717712739955E-2</v>
      </c>
      <c r="O80" s="5">
        <f t="shared" si="228"/>
        <v>0.25434342044716124</v>
      </c>
      <c r="P80" s="5">
        <f t="shared" si="229"/>
        <v>5.3019702730928382E-2</v>
      </c>
      <c r="Q80" s="5">
        <f t="shared" si="230"/>
        <v>1.033204463474504E-2</v>
      </c>
      <c r="R80" s="5">
        <f t="shared" si="231"/>
        <v>6.801869758244089E-2</v>
      </c>
      <c r="S80" s="5">
        <f t="shared" si="232"/>
        <v>1.4778551798076093E-3</v>
      </c>
      <c r="T80" s="5">
        <f t="shared" si="233"/>
        <v>5.5261678732122094E-3</v>
      </c>
      <c r="U80" s="5">
        <f t="shared" si="234"/>
        <v>1.4178983358899718E-2</v>
      </c>
      <c r="V80" s="5">
        <f t="shared" si="235"/>
        <v>1.8308128404165584E-5</v>
      </c>
      <c r="W80" s="5">
        <f t="shared" si="236"/>
        <v>7.1792950147714363E-4</v>
      </c>
      <c r="X80" s="5">
        <f t="shared" si="237"/>
        <v>3.8398972193291828E-4</v>
      </c>
      <c r="Y80" s="5">
        <f t="shared" si="238"/>
        <v>1.0268982277977481E-4</v>
      </c>
      <c r="Z80" s="5">
        <f t="shared" si="239"/>
        <v>1.2126762083269474E-2</v>
      </c>
      <c r="AA80" s="5">
        <f t="shared" si="240"/>
        <v>2.5279101759866952E-3</v>
      </c>
      <c r="AB80" s="5">
        <f t="shared" si="241"/>
        <v>2.6348046634284262E-4</v>
      </c>
      <c r="AC80" s="5">
        <f t="shared" si="242"/>
        <v>1.2757881033391609E-7</v>
      </c>
      <c r="AD80" s="5">
        <f t="shared" si="243"/>
        <v>3.7414383162694645E-5</v>
      </c>
      <c r="AE80" s="5">
        <f t="shared" si="244"/>
        <v>2.0011350080161266E-5</v>
      </c>
      <c r="AF80" s="5">
        <f t="shared" si="245"/>
        <v>5.3516067642945609E-6</v>
      </c>
      <c r="AG80" s="5">
        <f t="shared" si="246"/>
        <v>9.5411503454851716E-7</v>
      </c>
      <c r="AH80" s="5">
        <f t="shared" si="247"/>
        <v>1.6215213299914624E-3</v>
      </c>
      <c r="AI80" s="5">
        <f t="shared" si="248"/>
        <v>3.3801770353193553E-4</v>
      </c>
      <c r="AJ80" s="5">
        <f t="shared" si="249"/>
        <v>3.5231102356700124E-5</v>
      </c>
      <c r="AK80" s="5">
        <f t="shared" si="250"/>
        <v>2.4480583123284289E-6</v>
      </c>
      <c r="AL80" s="5">
        <f t="shared" si="251"/>
        <v>5.6897491603833152E-10</v>
      </c>
      <c r="AM80" s="5">
        <f t="shared" si="252"/>
        <v>1.5598590831715481E-6</v>
      </c>
      <c r="AN80" s="5">
        <f t="shared" si="253"/>
        <v>8.3430177248489732E-7</v>
      </c>
      <c r="AO80" s="5">
        <f t="shared" si="254"/>
        <v>2.2311613115596131E-7</v>
      </c>
      <c r="AP80" s="5">
        <f t="shared" si="255"/>
        <v>3.9778418811805715E-8</v>
      </c>
      <c r="AQ80" s="5">
        <f t="shared" si="256"/>
        <v>5.3189428582643114E-9</v>
      </c>
      <c r="AR80" s="5">
        <f t="shared" si="257"/>
        <v>1.7345645312822976E-4</v>
      </c>
      <c r="AS80" s="5">
        <f t="shared" si="258"/>
        <v>3.6158236629244792E-5</v>
      </c>
      <c r="AT80" s="5">
        <f t="shared" si="259"/>
        <v>3.7687213492424402E-6</v>
      </c>
      <c r="AU80" s="5">
        <f t="shared" si="260"/>
        <v>2.6187229489593275E-7</v>
      </c>
      <c r="AV80" s="5">
        <f t="shared" si="261"/>
        <v>1.3647287596862352E-8</v>
      </c>
      <c r="AW80" s="5">
        <f t="shared" si="262"/>
        <v>1.7621594395560462E-12</v>
      </c>
      <c r="AX80" s="5">
        <f t="shared" si="263"/>
        <v>5.4193961289617419E-8</v>
      </c>
      <c r="AY80" s="5">
        <f t="shared" si="264"/>
        <v>2.8986027295475398E-8</v>
      </c>
      <c r="AZ80" s="5">
        <f t="shared" si="265"/>
        <v>7.7516918710185708E-9</v>
      </c>
      <c r="BA80" s="5">
        <f t="shared" si="266"/>
        <v>1.3820159221473125E-9</v>
      </c>
      <c r="BB80" s="5">
        <f t="shared" si="267"/>
        <v>1.8479527187569792E-10</v>
      </c>
      <c r="BC80" s="5">
        <f t="shared" si="268"/>
        <v>1.9767814225788963E-11</v>
      </c>
      <c r="BD80" s="5">
        <f t="shared" si="269"/>
        <v>1.5462403821716496E-5</v>
      </c>
      <c r="BE80" s="5">
        <f t="shared" si="270"/>
        <v>3.2232485223783958E-6</v>
      </c>
      <c r="BF80" s="5">
        <f t="shared" si="271"/>
        <v>3.3595458884675497E-7</v>
      </c>
      <c r="BG80" s="5">
        <f t="shared" si="272"/>
        <v>2.3344044573580313E-8</v>
      </c>
      <c r="BH80" s="5">
        <f t="shared" si="273"/>
        <v>1.2165582086345879E-9</v>
      </c>
      <c r="BI80" s="5">
        <f t="shared" si="274"/>
        <v>5.0720049658274166E-11</v>
      </c>
      <c r="BJ80" s="8">
        <f t="shared" si="275"/>
        <v>0.1162580256145367</v>
      </c>
      <c r="BK80" s="8">
        <f t="shared" si="276"/>
        <v>0.53005126439360617</v>
      </c>
      <c r="BL80" s="8">
        <f t="shared" si="277"/>
        <v>0.3415624153739687</v>
      </c>
      <c r="BM80" s="8">
        <f t="shared" si="278"/>
        <v>3.9620614152447026E-2</v>
      </c>
      <c r="BN80" s="8">
        <f t="shared" si="279"/>
        <v>0.96037782432866914</v>
      </c>
    </row>
    <row r="81" spans="1:66" x14ac:dyDescent="0.25">
      <c r="A81" t="s">
        <v>28</v>
      </c>
      <c r="B81" t="s">
        <v>29</v>
      </c>
      <c r="C81" t="s">
        <v>462</v>
      </c>
      <c r="D81" s="11">
        <v>44355</v>
      </c>
      <c r="E81">
        <f>VLOOKUP(A81,home!$A$2:$E$405,3,FALSE)</f>
        <v>1.3333333333333299</v>
      </c>
      <c r="F81">
        <f>VLOOKUP(B81,home!$B$2:$E$405,3,FALSE)</f>
        <v>1.5</v>
      </c>
      <c r="G81">
        <f>VLOOKUP(C81,away!$B$2:$E$405,4,FALSE)</f>
        <v>2.25</v>
      </c>
      <c r="H81">
        <f>VLOOKUP(A81,away!$A$2:$E$405,3,FALSE)</f>
        <v>1.13333333333333</v>
      </c>
      <c r="I81">
        <f>VLOOKUP(C81,away!$B$2:$E$405,3,FALSE)</f>
        <v>0.5</v>
      </c>
      <c r="J81">
        <f>VLOOKUP(B81,home!$B$2:$E$405,4,FALSE)</f>
        <v>0.28999999999999998</v>
      </c>
      <c r="K81" s="3">
        <f t="shared" si="224"/>
        <v>4.4999999999999885</v>
      </c>
      <c r="L81" s="3">
        <f t="shared" si="225"/>
        <v>0.16433333333333283</v>
      </c>
      <c r="M81" s="5">
        <f t="shared" si="226"/>
        <v>9.4255298159573869E-3</v>
      </c>
      <c r="N81" s="5">
        <f t="shared" si="227"/>
        <v>4.2414884171808137E-2</v>
      </c>
      <c r="O81" s="5">
        <f t="shared" si="228"/>
        <v>1.5489287330889929E-3</v>
      </c>
      <c r="P81" s="5">
        <f t="shared" si="229"/>
        <v>6.9701792989004504E-3</v>
      </c>
      <c r="Q81" s="5">
        <f t="shared" si="230"/>
        <v>9.5433489386568079E-2</v>
      </c>
      <c r="R81" s="5">
        <f t="shared" si="231"/>
        <v>1.2727031090214517E-4</v>
      </c>
      <c r="S81" s="5">
        <f t="shared" si="232"/>
        <v>1.2886118978842134E-3</v>
      </c>
      <c r="T81" s="5">
        <f t="shared" si="233"/>
        <v>1.5682903422525978E-2</v>
      </c>
      <c r="U81" s="5">
        <f t="shared" si="234"/>
        <v>5.7271639905965188E-4</v>
      </c>
      <c r="V81" s="5">
        <f t="shared" si="235"/>
        <v>1.0588094427615232E-4</v>
      </c>
      <c r="W81" s="5">
        <f t="shared" si="236"/>
        <v>0.14315023407985172</v>
      </c>
      <c r="X81" s="5">
        <f t="shared" si="237"/>
        <v>2.35243551337889E-2</v>
      </c>
      <c r="Y81" s="5">
        <f t="shared" si="238"/>
        <v>1.9329178468263152E-3</v>
      </c>
      <c r="Z81" s="5">
        <f t="shared" si="239"/>
        <v>6.971584808306378E-6</v>
      </c>
      <c r="AA81" s="5">
        <f t="shared" si="240"/>
        <v>3.1372131637378621E-5</v>
      </c>
      <c r="AB81" s="5">
        <f t="shared" si="241"/>
        <v>7.0587296184101734E-5</v>
      </c>
      <c r="AC81" s="5">
        <f t="shared" si="242"/>
        <v>4.893684893263387E-6</v>
      </c>
      <c r="AD81" s="5">
        <f t="shared" si="243"/>
        <v>0.16104401333983281</v>
      </c>
      <c r="AE81" s="5">
        <f t="shared" si="244"/>
        <v>2.6464899525512453E-2</v>
      </c>
      <c r="AF81" s="5">
        <f t="shared" si="245"/>
        <v>2.1745325776795993E-3</v>
      </c>
      <c r="AG81" s="5">
        <f t="shared" si="246"/>
        <v>1.1911606231067107E-4</v>
      </c>
      <c r="AH81" s="5">
        <f t="shared" si="247"/>
        <v>2.8641594254125277E-7</v>
      </c>
      <c r="AI81" s="5">
        <f t="shared" si="248"/>
        <v>1.2888717414356341E-6</v>
      </c>
      <c r="AJ81" s="5">
        <f t="shared" si="249"/>
        <v>2.89996141823017E-6</v>
      </c>
      <c r="AK81" s="5">
        <f t="shared" si="250"/>
        <v>4.3499421273452435E-6</v>
      </c>
      <c r="AL81" s="5">
        <f t="shared" si="251"/>
        <v>1.447551991427302E-7</v>
      </c>
      <c r="AM81" s="5">
        <f t="shared" si="252"/>
        <v>0.14493961200584912</v>
      </c>
      <c r="AN81" s="5">
        <f t="shared" si="253"/>
        <v>2.3818409572961136E-2</v>
      </c>
      <c r="AO81" s="5">
        <f t="shared" si="254"/>
        <v>1.9570793199116337E-3</v>
      </c>
      <c r="AP81" s="5">
        <f t="shared" si="255"/>
        <v>1.0720445607960365E-4</v>
      </c>
      <c r="AQ81" s="5">
        <f t="shared" si="256"/>
        <v>4.4043164039370351E-6</v>
      </c>
      <c r="AR81" s="5">
        <f t="shared" si="257"/>
        <v>9.4135373115224825E-9</v>
      </c>
      <c r="AS81" s="5">
        <f t="shared" si="258"/>
        <v>4.2360917901851068E-8</v>
      </c>
      <c r="AT81" s="5">
        <f t="shared" si="259"/>
        <v>9.5312065279164666E-8</v>
      </c>
      <c r="AU81" s="5">
        <f t="shared" si="260"/>
        <v>1.4296809791874662E-7</v>
      </c>
      <c r="AV81" s="5">
        <f t="shared" si="261"/>
        <v>1.6083911015858956E-7</v>
      </c>
      <c r="AW81" s="5">
        <f t="shared" si="262"/>
        <v>2.9735130490568984E-9</v>
      </c>
      <c r="AX81" s="5">
        <f t="shared" si="263"/>
        <v>0.10870470900438656</v>
      </c>
      <c r="AY81" s="5">
        <f t="shared" si="264"/>
        <v>1.7863807179720807E-2</v>
      </c>
      <c r="AZ81" s="5">
        <f t="shared" si="265"/>
        <v>1.4678094899337217E-3</v>
      </c>
      <c r="BA81" s="5">
        <f t="shared" si="266"/>
        <v>8.0403342059702539E-5</v>
      </c>
      <c r="BB81" s="5">
        <f t="shared" si="267"/>
        <v>3.3032373029527681E-6</v>
      </c>
      <c r="BC81" s="5">
        <f t="shared" si="268"/>
        <v>1.0856639935704738E-7</v>
      </c>
      <c r="BD81" s="5">
        <f t="shared" si="269"/>
        <v>2.5782632747669822E-10</v>
      </c>
      <c r="BE81" s="5">
        <f t="shared" si="270"/>
        <v>1.1602184736451392E-9</v>
      </c>
      <c r="BF81" s="5">
        <f t="shared" si="271"/>
        <v>2.6104915657015571E-9</v>
      </c>
      <c r="BG81" s="5">
        <f t="shared" si="272"/>
        <v>3.9157373485523247E-9</v>
      </c>
      <c r="BH81" s="5">
        <f t="shared" si="273"/>
        <v>4.4052045171213551E-9</v>
      </c>
      <c r="BI81" s="5">
        <f t="shared" si="274"/>
        <v>3.9646840654092081E-9</v>
      </c>
      <c r="BJ81" s="8">
        <f t="shared" si="275"/>
        <v>0.81088819603771312</v>
      </c>
      <c r="BK81" s="8">
        <f t="shared" si="276"/>
        <v>3.5659047576831415E-2</v>
      </c>
      <c r="BL81" s="8">
        <f t="shared" si="277"/>
        <v>2.3601672699926904E-3</v>
      </c>
      <c r="BM81" s="8">
        <f t="shared" si="278"/>
        <v>0.6751302965459125</v>
      </c>
      <c r="BN81" s="8">
        <f t="shared" si="279"/>
        <v>0.15592028171722519</v>
      </c>
    </row>
    <row r="82" spans="1:66" x14ac:dyDescent="0.25">
      <c r="A82" t="s">
        <v>10</v>
      </c>
      <c r="B82" t="s">
        <v>223</v>
      </c>
      <c r="C82" t="s">
        <v>453</v>
      </c>
      <c r="D82" s="11">
        <v>44385</v>
      </c>
      <c r="E82">
        <f>VLOOKUP(A82,home!$A$2:$E$405,3,FALSE)</f>
        <v>1.57377049180328</v>
      </c>
      <c r="F82">
        <f>VLOOKUP(B82,home!$B$2:$E$405,3,FALSE)</f>
        <v>0</v>
      </c>
      <c r="G82">
        <f>VLOOKUP(C82,away!$B$2:$E$405,4,FALSE)</f>
        <v>0.79</v>
      </c>
      <c r="H82">
        <f>VLOOKUP(A82,away!$A$2:$E$405,3,FALSE)</f>
        <v>1.5409836065573801</v>
      </c>
      <c r="I82">
        <f>VLOOKUP(C82,away!$B$2:$E$405,3,FALSE)</f>
        <v>1.27</v>
      </c>
      <c r="J82">
        <f>VLOOKUP(B82,home!$B$2:$E$405,4,FALSE)</f>
        <v>0.97</v>
      </c>
      <c r="K82" s="3">
        <f t="shared" si="224"/>
        <v>0</v>
      </c>
      <c r="L82" s="3">
        <f t="shared" si="225"/>
        <v>1.8983377049180366</v>
      </c>
      <c r="M82" s="5">
        <f t="shared" si="226"/>
        <v>0.14981745316320405</v>
      </c>
      <c r="N82" s="5">
        <f t="shared" si="227"/>
        <v>0</v>
      </c>
      <c r="O82" s="5">
        <f t="shared" si="228"/>
        <v>0.28440412019450217</v>
      </c>
      <c r="P82" s="5">
        <f t="shared" si="229"/>
        <v>0</v>
      </c>
      <c r="Q82" s="5">
        <f t="shared" si="230"/>
        <v>0</v>
      </c>
      <c r="R82" s="5">
        <f t="shared" si="231"/>
        <v>0.26994753239963243</v>
      </c>
      <c r="S82" s="5">
        <f t="shared" si="232"/>
        <v>0</v>
      </c>
      <c r="T82" s="5">
        <f t="shared" si="233"/>
        <v>0</v>
      </c>
      <c r="U82" s="5">
        <f t="shared" si="234"/>
        <v>0</v>
      </c>
      <c r="V82" s="5">
        <f t="shared" si="235"/>
        <v>0</v>
      </c>
      <c r="W82" s="5">
        <f t="shared" si="236"/>
        <v>0</v>
      </c>
      <c r="X82" s="5">
        <f t="shared" si="237"/>
        <v>0</v>
      </c>
      <c r="Y82" s="5">
        <f t="shared" si="238"/>
        <v>0</v>
      </c>
      <c r="Z82" s="5">
        <f t="shared" si="239"/>
        <v>0.17081719303460183</v>
      </c>
      <c r="AA82" s="5">
        <f t="shared" si="240"/>
        <v>0</v>
      </c>
      <c r="AB82" s="5">
        <f t="shared" si="241"/>
        <v>0</v>
      </c>
      <c r="AC82" s="5">
        <f t="shared" si="242"/>
        <v>0</v>
      </c>
      <c r="AD82" s="5">
        <f t="shared" si="243"/>
        <v>0</v>
      </c>
      <c r="AE82" s="5">
        <f t="shared" si="244"/>
        <v>0</v>
      </c>
      <c r="AF82" s="5">
        <f t="shared" si="245"/>
        <v>0</v>
      </c>
      <c r="AG82" s="5">
        <f t="shared" si="246"/>
        <v>0</v>
      </c>
      <c r="AH82" s="5">
        <f t="shared" si="247"/>
        <v>8.1067179546461796E-2</v>
      </c>
      <c r="AI82" s="5">
        <f t="shared" si="248"/>
        <v>0</v>
      </c>
      <c r="AJ82" s="5">
        <f t="shared" si="249"/>
        <v>0</v>
      </c>
      <c r="AK82" s="5">
        <f t="shared" si="250"/>
        <v>0</v>
      </c>
      <c r="AL82" s="5">
        <f t="shared" si="251"/>
        <v>0</v>
      </c>
      <c r="AM82" s="5">
        <f t="shared" si="252"/>
        <v>0</v>
      </c>
      <c r="AN82" s="5">
        <f t="shared" si="253"/>
        <v>0</v>
      </c>
      <c r="AO82" s="5">
        <f t="shared" si="254"/>
        <v>0</v>
      </c>
      <c r="AP82" s="5">
        <f t="shared" si="255"/>
        <v>0</v>
      </c>
      <c r="AQ82" s="5">
        <f t="shared" si="256"/>
        <v>0</v>
      </c>
      <c r="AR82" s="5">
        <f t="shared" si="257"/>
        <v>3.0778576712881735E-2</v>
      </c>
      <c r="AS82" s="5">
        <f t="shared" si="258"/>
        <v>0</v>
      </c>
      <c r="AT82" s="5">
        <f t="shared" si="259"/>
        <v>0</v>
      </c>
      <c r="AU82" s="5">
        <f t="shared" si="260"/>
        <v>0</v>
      </c>
      <c r="AV82" s="5">
        <f t="shared" si="261"/>
        <v>0</v>
      </c>
      <c r="AW82" s="5">
        <f t="shared" si="262"/>
        <v>0</v>
      </c>
      <c r="AX82" s="5">
        <f t="shared" si="263"/>
        <v>0</v>
      </c>
      <c r="AY82" s="5">
        <f t="shared" si="264"/>
        <v>0</v>
      </c>
      <c r="AZ82" s="5">
        <f t="shared" si="265"/>
        <v>0</v>
      </c>
      <c r="BA82" s="5">
        <f t="shared" si="266"/>
        <v>0</v>
      </c>
      <c r="BB82" s="5">
        <f t="shared" si="267"/>
        <v>0</v>
      </c>
      <c r="BC82" s="5">
        <f t="shared" si="268"/>
        <v>0</v>
      </c>
      <c r="BD82" s="5">
        <f t="shared" si="269"/>
        <v>9.7380221129626122E-3</v>
      </c>
      <c r="BE82" s="5">
        <f t="shared" si="270"/>
        <v>0</v>
      </c>
      <c r="BF82" s="5">
        <f t="shared" si="271"/>
        <v>0</v>
      </c>
      <c r="BG82" s="5">
        <f t="shared" si="272"/>
        <v>0</v>
      </c>
      <c r="BH82" s="5">
        <f t="shared" si="273"/>
        <v>0</v>
      </c>
      <c r="BI82" s="5">
        <f t="shared" si="274"/>
        <v>0</v>
      </c>
      <c r="BJ82" s="8">
        <f t="shared" si="275"/>
        <v>0</v>
      </c>
      <c r="BK82" s="8">
        <f t="shared" si="276"/>
        <v>0.14981745316320405</v>
      </c>
      <c r="BL82" s="8">
        <f t="shared" si="277"/>
        <v>0.67593543096644071</v>
      </c>
      <c r="BM82" s="8">
        <f t="shared" si="278"/>
        <v>0.29240097140690796</v>
      </c>
      <c r="BN82" s="8">
        <f t="shared" si="279"/>
        <v>0.70416910575733871</v>
      </c>
    </row>
    <row r="83" spans="1:66" x14ac:dyDescent="0.25">
      <c r="A83" t="s">
        <v>10</v>
      </c>
      <c r="B83" t="s">
        <v>42</v>
      </c>
      <c r="C83" t="s">
        <v>11</v>
      </c>
      <c r="D83" s="11">
        <v>44385</v>
      </c>
      <c r="E83">
        <f>VLOOKUP(A83,home!$A$2:$E$405,3,FALSE)</f>
        <v>1.57377049180328</v>
      </c>
      <c r="F83">
        <f>VLOOKUP(B83,home!$B$2:$E$405,3,FALSE)</f>
        <v>1.48</v>
      </c>
      <c r="G83">
        <f>VLOOKUP(C83,away!$B$2:$E$405,4,FALSE)</f>
        <v>0.85</v>
      </c>
      <c r="H83">
        <f>VLOOKUP(A83,away!$A$2:$E$405,3,FALSE)</f>
        <v>1.5409836065573801</v>
      </c>
      <c r="I83">
        <f>VLOOKUP(C83,away!$B$2:$E$405,3,FALSE)</f>
        <v>1.91</v>
      </c>
      <c r="J83">
        <f>VLOOKUP(B83,home!$B$2:$E$405,4,FALSE)</f>
        <v>1.3</v>
      </c>
      <c r="K83" s="3">
        <f t="shared" si="224"/>
        <v>1.979803278688526</v>
      </c>
      <c r="L83" s="3">
        <f t="shared" si="225"/>
        <v>3.8262622950819747</v>
      </c>
      <c r="M83" s="5">
        <f t="shared" si="226"/>
        <v>3.0092464699529968E-3</v>
      </c>
      <c r="N83" s="5">
        <f t="shared" si="227"/>
        <v>5.9577160275948171E-3</v>
      </c>
      <c r="O83" s="5">
        <f t="shared" si="228"/>
        <v>1.1514166304589683E-2</v>
      </c>
      <c r="P83" s="5">
        <f t="shared" si="229"/>
        <v>2.2795784201191605E-2</v>
      </c>
      <c r="Q83" s="5">
        <f t="shared" si="230"/>
        <v>5.8975528624636998E-3</v>
      </c>
      <c r="R83" s="5">
        <f t="shared" si="231"/>
        <v>2.2028110195277433E-2</v>
      </c>
      <c r="S83" s="5">
        <f t="shared" si="232"/>
        <v>4.3170921901539497E-2</v>
      </c>
      <c r="T83" s="5">
        <f t="shared" si="233"/>
        <v>2.2565584150897624E-2</v>
      </c>
      <c r="U83" s="5">
        <f t="shared" si="234"/>
        <v>4.3611324787922415E-2</v>
      </c>
      <c r="V83" s="5">
        <f t="shared" si="235"/>
        <v>3.6336708994179311E-2</v>
      </c>
      <c r="W83" s="5">
        <f t="shared" si="236"/>
        <v>3.8919981644481775E-3</v>
      </c>
      <c r="X83" s="5">
        <f t="shared" si="237"/>
        <v>1.4891805829156316E-2</v>
      </c>
      <c r="Y83" s="5">
        <f t="shared" si="238"/>
        <v>2.8489977574891391E-2</v>
      </c>
      <c r="Z83" s="5">
        <f t="shared" si="239"/>
        <v>2.809510915736696E-2</v>
      </c>
      <c r="AA83" s="5">
        <f t="shared" si="240"/>
        <v>5.5622789224867145E-2</v>
      </c>
      <c r="AB83" s="5">
        <f t="shared" si="241"/>
        <v>5.50610902385964E-2</v>
      </c>
      <c r="AC83" s="5">
        <f t="shared" si="242"/>
        <v>1.7203720787818771E-2</v>
      </c>
      <c r="AD83" s="5">
        <f t="shared" si="243"/>
        <v>1.9263476816560572E-3</v>
      </c>
      <c r="AE83" s="5">
        <f t="shared" si="244"/>
        <v>7.3707115015391456E-3</v>
      </c>
      <c r="AF83" s="5">
        <f t="shared" si="245"/>
        <v>1.4101137753133142E-2</v>
      </c>
      <c r="AG83" s="5">
        <f t="shared" si="246"/>
        <v>1.7984883900856768E-2</v>
      </c>
      <c r="AH83" s="5">
        <f t="shared" si="247"/>
        <v>2.687481421126138E-2</v>
      </c>
      <c r="AI83" s="5">
        <f t="shared" si="248"/>
        <v>5.3206845289600284E-2</v>
      </c>
      <c r="AJ83" s="5">
        <f t="shared" si="249"/>
        <v>5.2669543376511904E-2</v>
      </c>
      <c r="AK83" s="5">
        <f t="shared" si="250"/>
        <v>3.4758444887948596E-2</v>
      </c>
      <c r="AL83" s="5">
        <f t="shared" si="251"/>
        <v>5.2128971216212298E-3</v>
      </c>
      <c r="AM83" s="5">
        <f t="shared" si="252"/>
        <v>7.6275789120734054E-4</v>
      </c>
      <c r="AN83" s="5">
        <f t="shared" si="253"/>
        <v>2.9185117594028856E-3</v>
      </c>
      <c r="AO83" s="5">
        <f t="shared" si="254"/>
        <v>5.5834957513783093E-3</v>
      </c>
      <c r="AP83" s="5">
        <f t="shared" si="255"/>
        <v>7.1213064227497423E-3</v>
      </c>
      <c r="AQ83" s="5">
        <f t="shared" si="256"/>
        <v>6.8119965642731099E-3</v>
      </c>
      <c r="AR83" s="5">
        <f t="shared" si="257"/>
        <v>2.0566017660776523E-2</v>
      </c>
      <c r="AS83" s="5">
        <f t="shared" si="258"/>
        <v>4.0716669194371495E-2</v>
      </c>
      <c r="AT83" s="5">
        <f t="shared" si="259"/>
        <v>4.0305497584146401E-2</v>
      </c>
      <c r="AU83" s="5">
        <f t="shared" si="260"/>
        <v>2.6598985422088498E-2</v>
      </c>
      <c r="AV83" s="5">
        <f t="shared" si="261"/>
        <v>1.3165189637109781E-2</v>
      </c>
      <c r="AW83" s="5">
        <f t="shared" si="262"/>
        <v>1.0969161497000062E-3</v>
      </c>
      <c r="AX83" s="5">
        <f t="shared" si="263"/>
        <v>2.516850956429729E-4</v>
      </c>
      <c r="AY83" s="5">
        <f t="shared" si="264"/>
        <v>9.6301319169280776E-4</v>
      </c>
      <c r="AZ83" s="5">
        <f t="shared" si="265"/>
        <v>1.8423705325203705E-3</v>
      </c>
      <c r="BA83" s="5">
        <f t="shared" si="266"/>
        <v>2.3497976340509309E-3</v>
      </c>
      <c r="BB83" s="5">
        <f t="shared" si="267"/>
        <v>2.2477355220604776E-3</v>
      </c>
      <c r="BC83" s="5">
        <f t="shared" si="268"/>
        <v>1.7200851354752802E-3</v>
      </c>
      <c r="BD83" s="5">
        <f t="shared" si="269"/>
        <v>1.3115162989236538E-2</v>
      </c>
      <c r="BE83" s="5">
        <f t="shared" si="270"/>
        <v>2.5965442686624911E-2</v>
      </c>
      <c r="BF83" s="5">
        <f t="shared" si="271"/>
        <v>2.5703234281789507E-2</v>
      </c>
      <c r="BG83" s="5">
        <f t="shared" si="272"/>
        <v>1.6962449167995393E-2</v>
      </c>
      <c r="BH83" s="5">
        <f t="shared" si="273"/>
        <v>8.3955781193461865E-3</v>
      </c>
      <c r="BI83" s="5">
        <f t="shared" si="274"/>
        <v>3.3243186174334457E-3</v>
      </c>
      <c r="BJ83" s="8">
        <f t="shared" si="275"/>
        <v>0.15565047094709139</v>
      </c>
      <c r="BK83" s="8">
        <f t="shared" si="276"/>
        <v>0.12869229266799623</v>
      </c>
      <c r="BL83" s="8">
        <f t="shared" si="277"/>
        <v>0.59016567387749397</v>
      </c>
      <c r="BM83" s="8">
        <f t="shared" si="278"/>
        <v>0.83153487354688538</v>
      </c>
      <c r="BN83" s="8">
        <f t="shared" si="279"/>
        <v>7.1202576061070236E-2</v>
      </c>
    </row>
    <row r="84" spans="1:66" x14ac:dyDescent="0.25">
      <c r="A84" t="s">
        <v>10</v>
      </c>
      <c r="B84" t="s">
        <v>225</v>
      </c>
      <c r="C84" t="s">
        <v>40</v>
      </c>
      <c r="D84" s="11">
        <v>44385</v>
      </c>
      <c r="E84">
        <f>VLOOKUP(A84,home!$A$2:$E$405,3,FALSE)</f>
        <v>1.57377049180328</v>
      </c>
      <c r="F84">
        <f>VLOOKUP(B84,home!$B$2:$E$405,3,FALSE)</f>
        <v>0.64</v>
      </c>
      <c r="G84">
        <f>VLOOKUP(C84,away!$B$2:$E$405,4,FALSE)</f>
        <v>0.42</v>
      </c>
      <c r="H84">
        <f>VLOOKUP(A84,away!$A$2:$E$405,3,FALSE)</f>
        <v>1.5409836065573801</v>
      </c>
      <c r="I84">
        <f>VLOOKUP(C84,away!$B$2:$E$405,3,FALSE)</f>
        <v>1.27</v>
      </c>
      <c r="J84">
        <f>VLOOKUP(B84,home!$B$2:$E$405,4,FALSE)</f>
        <v>1.3</v>
      </c>
      <c r="K84" s="3">
        <f t="shared" si="224"/>
        <v>0.42302950819672169</v>
      </c>
      <c r="L84" s="3">
        <f t="shared" si="225"/>
        <v>2.5441639344262343</v>
      </c>
      <c r="M84" s="5">
        <f t="shared" si="226"/>
        <v>5.144749825719612E-2</v>
      </c>
      <c r="N84" s="5">
        <f t="shared" si="227"/>
        <v>2.1763809885693368E-2</v>
      </c>
      <c r="O84" s="5">
        <f t="shared" si="228"/>
        <v>0.13089086958241489</v>
      </c>
      <c r="P84" s="5">
        <f t="shared" si="229"/>
        <v>5.53707001868902E-2</v>
      </c>
      <c r="Q84" s="5">
        <f t="shared" si="230"/>
        <v>4.6033668962159073E-3</v>
      </c>
      <c r="R84" s="5">
        <f t="shared" si="231"/>
        <v>0.16650391486863395</v>
      </c>
      <c r="S84" s="5">
        <f t="shared" si="232"/>
        <v>1.4898267860661453E-2</v>
      </c>
      <c r="T84" s="5">
        <f t="shared" si="233"/>
        <v>1.1711720034284143E-2</v>
      </c>
      <c r="U84" s="5">
        <f t="shared" si="234"/>
        <v>7.0436069219707034E-2</v>
      </c>
      <c r="V84" s="5">
        <f t="shared" si="235"/>
        <v>1.7815951557119314E-3</v>
      </c>
      <c r="W84" s="5">
        <f t="shared" si="236"/>
        <v>6.4912001138509479E-4</v>
      </c>
      <c r="X84" s="5">
        <f t="shared" si="237"/>
        <v>1.6514677220803046E-3</v>
      </c>
      <c r="Y84" s="5">
        <f t="shared" si="238"/>
        <v>2.10080230869288E-3</v>
      </c>
      <c r="Z84" s="5">
        <f t="shared" si="239"/>
        <v>0.14120441838318484</v>
      </c>
      <c r="AA84" s="5">
        <f t="shared" si="240"/>
        <v>5.9733635663842807E-2</v>
      </c>
      <c r="AB84" s="5">
        <f t="shared" si="241"/>
        <v>1.2634545258838788E-2</v>
      </c>
      <c r="AC84" s="5">
        <f t="shared" si="242"/>
        <v>1.1984082628296596E-4</v>
      </c>
      <c r="AD84" s="5">
        <f t="shared" si="243"/>
        <v>6.864922979422175E-5</v>
      </c>
      <c r="AE84" s="5">
        <f t="shared" si="244"/>
        <v>1.7465489456859783E-4</v>
      </c>
      <c r="AF84" s="5">
        <f t="shared" si="245"/>
        <v>2.2217534186622158E-4</v>
      </c>
      <c r="AG84" s="5">
        <f t="shared" si="246"/>
        <v>1.8841683063162E-4</v>
      </c>
      <c r="AH84" s="5">
        <f t="shared" si="247"/>
        <v>8.9811797158032933E-2</v>
      </c>
      <c r="AI84" s="5">
        <f t="shared" si="248"/>
        <v>3.7993040382026395E-2</v>
      </c>
      <c r="AJ84" s="5">
        <f t="shared" si="249"/>
        <v>8.0360885938534059E-3</v>
      </c>
      <c r="AK84" s="5">
        <f t="shared" si="250"/>
        <v>1.133167535227697E-3</v>
      </c>
      <c r="AL84" s="5">
        <f t="shared" si="251"/>
        <v>5.1591783367893109E-6</v>
      </c>
      <c r="AM84" s="5">
        <f t="shared" si="252"/>
        <v>5.8081299835866732E-6</v>
      </c>
      <c r="AN84" s="5">
        <f t="shared" si="253"/>
        <v>1.4776834830700848E-5</v>
      </c>
      <c r="AO84" s="5">
        <f t="shared" si="254"/>
        <v>1.8797345120621249E-5</v>
      </c>
      <c r="AP84" s="5">
        <f t="shared" si="255"/>
        <v>1.5941175839615846E-5</v>
      </c>
      <c r="AQ84" s="5">
        <f t="shared" si="256"/>
        <v>1.0139241160874372E-5</v>
      </c>
      <c r="AR84" s="5">
        <f t="shared" si="257"/>
        <v>4.5699187043094378E-2</v>
      </c>
      <c r="AS84" s="5">
        <f t="shared" si="258"/>
        <v>1.9332104619830207E-2</v>
      </c>
      <c r="AT84" s="5">
        <f t="shared" si="259"/>
        <v>4.0890253548671717E-3</v>
      </c>
      <c r="AU84" s="5">
        <f t="shared" si="260"/>
        <v>5.7659279495779502E-4</v>
      </c>
      <c r="AV84" s="5">
        <f t="shared" si="261"/>
        <v>6.0978941620192291E-5</v>
      </c>
      <c r="AW84" s="5">
        <f t="shared" si="262"/>
        <v>1.5423885545359111E-7</v>
      </c>
      <c r="AX84" s="5">
        <f t="shared" si="263"/>
        <v>4.095017284165505E-7</v>
      </c>
      <c r="AY84" s="5">
        <f t="shared" si="264"/>
        <v>1.0418395285225941E-6</v>
      </c>
      <c r="AZ84" s="5">
        <f t="shared" si="265"/>
        <v>1.3253052769634086E-6</v>
      </c>
      <c r="BA84" s="5">
        <f t="shared" si="266"/>
        <v>1.1239312959183585E-6</v>
      </c>
      <c r="BB84" s="5">
        <f t="shared" si="267"/>
        <v>7.1486636696210703E-7</v>
      </c>
      <c r="BC84" s="5">
        <f t="shared" si="268"/>
        <v>3.6374744575186033E-7</v>
      </c>
      <c r="BD84" s="5">
        <f t="shared" si="269"/>
        <v>1.9377703917939904E-2</v>
      </c>
      <c r="BE84" s="5">
        <f t="shared" si="270"/>
        <v>8.1973405583878039E-3</v>
      </c>
      <c r="BF84" s="5">
        <f t="shared" si="271"/>
        <v>1.7338584724679159E-3</v>
      </c>
      <c r="BG84" s="5">
        <f t="shared" si="272"/>
        <v>2.4449109896360722E-4</v>
      </c>
      <c r="BH84" s="5">
        <f t="shared" si="273"/>
        <v>2.5856737338262686E-5</v>
      </c>
      <c r="BI84" s="5">
        <f t="shared" si="274"/>
        <v>2.1876325759554156E-6</v>
      </c>
      <c r="BJ84" s="8">
        <f t="shared" si="275"/>
        <v>4.3204625073790311E-2</v>
      </c>
      <c r="BK84" s="8">
        <f t="shared" si="276"/>
        <v>0.12362410330460799</v>
      </c>
      <c r="BL84" s="8">
        <f t="shared" si="277"/>
        <v>0.67651245543462124</v>
      </c>
      <c r="BM84" s="8">
        <f t="shared" si="278"/>
        <v>0.55396455491848684</v>
      </c>
      <c r="BN84" s="8">
        <f t="shared" si="279"/>
        <v>0.43058015967704444</v>
      </c>
    </row>
    <row r="85" spans="1:66" x14ac:dyDescent="0.25">
      <c r="A85" t="s">
        <v>10</v>
      </c>
      <c r="B85" t="s">
        <v>38</v>
      </c>
      <c r="C85" t="s">
        <v>39</v>
      </c>
      <c r="D85" s="11">
        <v>44385</v>
      </c>
      <c r="E85">
        <f>VLOOKUP(A85,home!$A$2:$E$405,3,FALSE)</f>
        <v>1.57377049180328</v>
      </c>
      <c r="F85">
        <f>VLOOKUP(B85,home!$B$2:$E$405,3,FALSE)</f>
        <v>1.06</v>
      </c>
      <c r="G85">
        <f>VLOOKUP(C85,away!$B$2:$E$405,4,FALSE)</f>
        <v>0.64</v>
      </c>
      <c r="H85">
        <f>VLOOKUP(A85,away!$A$2:$E$405,3,FALSE)</f>
        <v>1.5409836065573801</v>
      </c>
      <c r="I85">
        <f>VLOOKUP(C85,away!$B$2:$E$405,3,FALSE)</f>
        <v>0.95</v>
      </c>
      <c r="J85">
        <f>VLOOKUP(B85,home!$B$2:$E$405,4,FALSE)</f>
        <v>0.87</v>
      </c>
      <c r="K85" s="3">
        <f t="shared" si="224"/>
        <v>1.0676459016393451</v>
      </c>
      <c r="L85" s="3">
        <f t="shared" si="225"/>
        <v>1.2736229508196746</v>
      </c>
      <c r="M85" s="5">
        <f t="shared" si="226"/>
        <v>9.620549018016776E-2</v>
      </c>
      <c r="N85" s="5">
        <f t="shared" si="227"/>
        <v>0.10271339730606037</v>
      </c>
      <c r="O85" s="5">
        <f t="shared" si="228"/>
        <v>0.12252952028831851</v>
      </c>
      <c r="P85" s="5">
        <f t="shared" si="229"/>
        <v>0.13081814016565824</v>
      </c>
      <c r="Q85" s="5">
        <f t="shared" si="230"/>
        <v>5.4830768838634553E-2</v>
      </c>
      <c r="R85" s="5">
        <f t="shared" si="231"/>
        <v>7.8028204596063688E-2</v>
      </c>
      <c r="S85" s="5">
        <f t="shared" si="232"/>
        <v>4.447091783523191E-2</v>
      </c>
      <c r="T85" s="5">
        <f t="shared" si="233"/>
        <v>6.9833725603973218E-2</v>
      </c>
      <c r="U85" s="5">
        <f t="shared" si="234"/>
        <v>8.3306492849263711E-2</v>
      </c>
      <c r="V85" s="5">
        <f t="shared" si="235"/>
        <v>6.7189544562604557E-3</v>
      </c>
      <c r="W85" s="5">
        <f t="shared" si="236"/>
        <v>1.9513281878100832E-2</v>
      </c>
      <c r="X85" s="5">
        <f t="shared" si="237"/>
        <v>2.4852563645762868E-2</v>
      </c>
      <c r="Y85" s="5">
        <f t="shared" si="238"/>
        <v>1.5826397722975137E-2</v>
      </c>
      <c r="Z85" s="5">
        <f t="shared" si="239"/>
        <v>3.3126170728266638E-2</v>
      </c>
      <c r="AA85" s="5">
        <f t="shared" si="240"/>
        <v>3.5367020415039113E-2</v>
      </c>
      <c r="AB85" s="5">
        <f t="shared" si="241"/>
        <v>1.887972719965578E-2</v>
      </c>
      <c r="AC85" s="5">
        <f t="shared" si="242"/>
        <v>5.7101803921200947E-4</v>
      </c>
      <c r="AD85" s="5">
        <f t="shared" si="243"/>
        <v>5.2083188561719137E-3</v>
      </c>
      <c r="AE85" s="5">
        <f t="shared" si="244"/>
        <v>6.6334344304074255E-3</v>
      </c>
      <c r="AF85" s="5">
        <f t="shared" si="245"/>
        <v>4.2242471666621663E-3</v>
      </c>
      <c r="AG85" s="5">
        <f t="shared" si="246"/>
        <v>1.7933660471319722E-3</v>
      </c>
      <c r="AH85" s="5">
        <f t="shared" si="247"/>
        <v>1.054756282807282E-2</v>
      </c>
      <c r="AI85" s="5">
        <f t="shared" si="248"/>
        <v>1.1261062225675446E-2</v>
      </c>
      <c r="AJ85" s="5">
        <f t="shared" si="249"/>
        <v>6.0114134666740164E-3</v>
      </c>
      <c r="AK85" s="5">
        <f t="shared" si="250"/>
        <v>2.1393536502513607E-3</v>
      </c>
      <c r="AL85" s="5">
        <f t="shared" si="251"/>
        <v>3.1058318085948463E-5</v>
      </c>
      <c r="AM85" s="5">
        <f t="shared" si="252"/>
        <v>1.1121280562445737E-3</v>
      </c>
      <c r="AN85" s="5">
        <f t="shared" si="253"/>
        <v>1.4164318166835631E-3</v>
      </c>
      <c r="AO85" s="5">
        <f t="shared" si="254"/>
        <v>9.0200003499969587E-4</v>
      </c>
      <c r="AP85" s="5">
        <f t="shared" si="255"/>
        <v>3.8293598207192074E-4</v>
      </c>
      <c r="AQ85" s="5">
        <f t="shared" si="256"/>
        <v>1.2192901386536741E-4</v>
      </c>
      <c r="AR85" s="5">
        <f t="shared" si="257"/>
        <v>2.686723618609204E-3</v>
      </c>
      <c r="AS85" s="5">
        <f t="shared" si="258"/>
        <v>2.8684694602457476E-3</v>
      </c>
      <c r="AT85" s="5">
        <f t="shared" si="259"/>
        <v>1.5312548316044985E-3</v>
      </c>
      <c r="AU85" s="5">
        <f t="shared" si="260"/>
        <v>5.4494598177599613E-4</v>
      </c>
      <c r="AV85" s="5">
        <f t="shared" si="261"/>
        <v>1.4545233601449286E-4</v>
      </c>
      <c r="AW85" s="5">
        <f t="shared" si="262"/>
        <v>1.1731229917533442E-6</v>
      </c>
      <c r="AX85" s="5">
        <f t="shared" si="263"/>
        <v>1.9789316022460825E-4</v>
      </c>
      <c r="AY85" s="5">
        <f t="shared" si="264"/>
        <v>2.5204127067229626E-4</v>
      </c>
      <c r="AZ85" s="5">
        <f t="shared" si="265"/>
        <v>1.6050277344099512E-4</v>
      </c>
      <c r="BA85" s="5">
        <f t="shared" si="266"/>
        <v>6.8140005308220614E-5</v>
      </c>
      <c r="BB85" s="5">
        <f t="shared" si="267"/>
        <v>2.1696168657381054E-5</v>
      </c>
      <c r="BC85" s="5">
        <f t="shared" si="268"/>
        <v>5.526547669379001E-6</v>
      </c>
      <c r="BD85" s="5">
        <f t="shared" si="269"/>
        <v>5.7031214386166033E-4</v>
      </c>
      <c r="BE85" s="5">
        <f t="shared" si="270"/>
        <v>6.0889142304905019E-4</v>
      </c>
      <c r="BF85" s="5">
        <f t="shared" si="271"/>
        <v>3.2504021618083356E-4</v>
      </c>
      <c r="BG85" s="5">
        <f t="shared" si="272"/>
        <v>1.1567595155781124E-4</v>
      </c>
      <c r="BH85" s="5">
        <f t="shared" si="273"/>
        <v>3.0875238899732142E-5</v>
      </c>
      <c r="BI85" s="5">
        <f t="shared" si="274"/>
        <v>6.5927644546869452E-6</v>
      </c>
      <c r="BJ85" s="8">
        <f t="shared" si="275"/>
        <v>0.31007072632571836</v>
      </c>
      <c r="BK85" s="8">
        <f t="shared" si="276"/>
        <v>0.27906762026528864</v>
      </c>
      <c r="BL85" s="8">
        <f t="shared" si="277"/>
        <v>0.37750459148526827</v>
      </c>
      <c r="BM85" s="8">
        <f t="shared" si="278"/>
        <v>0.41439271928195826</v>
      </c>
      <c r="BN85" s="8">
        <f t="shared" si="279"/>
        <v>0.58512552137490315</v>
      </c>
    </row>
    <row r="86" spans="1:66" x14ac:dyDescent="0.25">
      <c r="A86" t="s">
        <v>72</v>
      </c>
      <c r="B86" t="s">
        <v>75</v>
      </c>
      <c r="C86" t="s">
        <v>90</v>
      </c>
      <c r="D86" s="11">
        <v>44385</v>
      </c>
      <c r="E86">
        <f>VLOOKUP(A86,home!$A$2:$E$405,3,FALSE)</f>
        <v>1.3571428571428601</v>
      </c>
      <c r="F86">
        <f>VLOOKUP(B86,home!$B$2:$E$405,3,FALSE)</f>
        <v>1.29</v>
      </c>
      <c r="G86">
        <f>VLOOKUP(C86,away!$B$2:$E$405,4,FALSE)</f>
        <v>1.23</v>
      </c>
      <c r="H86">
        <f>VLOOKUP(A86,away!$A$2:$E$405,3,FALSE)</f>
        <v>1.2380952380952399</v>
      </c>
      <c r="I86">
        <f>VLOOKUP(C86,away!$B$2:$E$405,3,FALSE)</f>
        <v>0.74</v>
      </c>
      <c r="J86">
        <f>VLOOKUP(B86,home!$B$2:$E$405,4,FALSE)</f>
        <v>1.01</v>
      </c>
      <c r="K86" s="3">
        <f t="shared" si="224"/>
        <v>2.1533785714285765</v>
      </c>
      <c r="L86" s="3">
        <f t="shared" si="225"/>
        <v>0.92535238095238237</v>
      </c>
      <c r="M86" s="5">
        <f t="shared" si="226"/>
        <v>4.6017618158202184E-2</v>
      </c>
      <c r="N86" s="5">
        <f t="shared" si="227"/>
        <v>9.9093352850055133E-2</v>
      </c>
      <c r="O86" s="5">
        <f t="shared" si="228"/>
        <v>4.2582512528449981E-2</v>
      </c>
      <c r="P86" s="5">
        <f t="shared" si="229"/>
        <v>9.1696269996353066E-2</v>
      </c>
      <c r="Q86" s="5">
        <f t="shared" si="230"/>
        <v>0.10669275129915982</v>
      </c>
      <c r="R86" s="5">
        <f t="shared" si="231"/>
        <v>1.9701914677567916E-2</v>
      </c>
      <c r="S86" s="5">
        <f t="shared" si="232"/>
        <v>4.5679276045632329E-2</v>
      </c>
      <c r="T86" s="5">
        <f t="shared" si="233"/>
        <v>9.8728391445037922E-2</v>
      </c>
      <c r="U86" s="5">
        <f t="shared" si="234"/>
        <v>4.2425680882788905E-2</v>
      </c>
      <c r="V86" s="5">
        <f t="shared" si="235"/>
        <v>1.0113564222579937E-2</v>
      </c>
      <c r="W86" s="5">
        <f t="shared" si="236"/>
        <v>7.6583294791456397E-2</v>
      </c>
      <c r="X86" s="5">
        <f t="shared" si="237"/>
        <v>7.0866534176452362E-2</v>
      </c>
      <c r="Y86" s="5">
        <f t="shared" si="238"/>
        <v>3.2788258065011781E-2</v>
      </c>
      <c r="Z86" s="5">
        <f t="shared" si="239"/>
        <v>6.0770712187360552E-3</v>
      </c>
      <c r="AA86" s="5">
        <f t="shared" si="240"/>
        <v>1.3086234939471563E-2</v>
      </c>
      <c r="AB86" s="5">
        <f t="shared" si="241"/>
        <v>1.4089808949669002E-2</v>
      </c>
      <c r="AC86" s="5">
        <f t="shared" si="242"/>
        <v>1.2595394882115524E-3</v>
      </c>
      <c r="AD86" s="5">
        <f t="shared" si="243"/>
        <v>4.1228206483329963E-2</v>
      </c>
      <c r="AE86" s="5">
        <f t="shared" si="244"/>
        <v>3.8150619031745825E-2</v>
      </c>
      <c r="AF86" s="5">
        <f t="shared" si="245"/>
        <v>1.7651383077916635E-2</v>
      </c>
      <c r="AG86" s="5">
        <f t="shared" si="246"/>
        <v>5.4445831194175846E-3</v>
      </c>
      <c r="AH86" s="5">
        <f t="shared" si="247"/>
        <v>1.4058580803686508E-3</v>
      </c>
      <c r="AI86" s="5">
        <f t="shared" si="248"/>
        <v>3.027344664735566E-3</v>
      </c>
      <c r="AJ86" s="5">
        <f t="shared" si="249"/>
        <v>3.2595095646850989E-3</v>
      </c>
      <c r="AK86" s="5">
        <f t="shared" si="250"/>
        <v>2.3396526833197929E-3</v>
      </c>
      <c r="AL86" s="5">
        <f t="shared" si="251"/>
        <v>1.0039204774576455E-4</v>
      </c>
      <c r="AM86" s="5">
        <f t="shared" si="252"/>
        <v>1.7755987275927084E-2</v>
      </c>
      <c r="AN86" s="5">
        <f t="shared" si="253"/>
        <v>1.6430545101939333E-2</v>
      </c>
      <c r="AO86" s="5">
        <f t="shared" si="254"/>
        <v>7.6020220152125326E-3</v>
      </c>
      <c r="AP86" s="5">
        <f t="shared" si="255"/>
        <v>2.3448497239431155E-3</v>
      </c>
      <c r="AQ86" s="5">
        <f t="shared" si="256"/>
        <v>5.4245306875657447E-4</v>
      </c>
      <c r="AR86" s="5">
        <f t="shared" si="257"/>
        <v>2.6018282439005543E-4</v>
      </c>
      <c r="AS86" s="5">
        <f t="shared" si="258"/>
        <v>5.6027211869530977E-4</v>
      </c>
      <c r="AT86" s="5">
        <f t="shared" si="259"/>
        <v>6.0323898728368414E-4</v>
      </c>
      <c r="AU86" s="5">
        <f t="shared" si="260"/>
        <v>4.3300063622232028E-4</v>
      </c>
      <c r="AV86" s="5">
        <f t="shared" si="261"/>
        <v>2.3310357286402111E-4</v>
      </c>
      <c r="AW86" s="5">
        <f t="shared" si="262"/>
        <v>5.5567946244311295E-6</v>
      </c>
      <c r="AX86" s="5">
        <f t="shared" si="263"/>
        <v>6.3725604190899817E-3</v>
      </c>
      <c r="AY86" s="5">
        <f t="shared" si="264"/>
        <v>5.8968639565678263E-3</v>
      </c>
      <c r="AZ86" s="5">
        <f t="shared" si="265"/>
        <v>2.7283385511811618E-3</v>
      </c>
      <c r="BA86" s="5">
        <f t="shared" si="266"/>
        <v>8.4155819145988729E-4</v>
      </c>
      <c r="BB86" s="5">
        <f t="shared" si="267"/>
        <v>1.9468446904434683E-4</v>
      </c>
      <c r="BC86" s="5">
        <f t="shared" si="268"/>
        <v>3.6030347392927357E-5</v>
      </c>
      <c r="BD86" s="5">
        <f t="shared" si="269"/>
        <v>4.0126799338708879E-5</v>
      </c>
      <c r="BE86" s="5">
        <f t="shared" si="270"/>
        <v>8.6408189835990071E-5</v>
      </c>
      <c r="BF86" s="5">
        <f t="shared" si="271"/>
        <v>9.3034772194376778E-5</v>
      </c>
      <c r="BG86" s="5">
        <f t="shared" si="272"/>
        <v>6.6779694947036717E-5</v>
      </c>
      <c r="BH86" s="5">
        <f t="shared" si="273"/>
        <v>3.59504910263715E-5</v>
      </c>
      <c r="BI86" s="5">
        <f t="shared" si="274"/>
        <v>1.5483003401704737E-5</v>
      </c>
      <c r="BJ86" s="8">
        <f t="shared" si="275"/>
        <v>0.6479732674600982</v>
      </c>
      <c r="BK86" s="8">
        <f t="shared" si="276"/>
        <v>0.20076352391529267</v>
      </c>
      <c r="BL86" s="8">
        <f t="shared" si="277"/>
        <v>0.14434609806125601</v>
      </c>
      <c r="BM86" s="8">
        <f t="shared" si="278"/>
        <v>0.58748423398365157</v>
      </c>
      <c r="BN86" s="8">
        <f t="shared" si="279"/>
        <v>0.40578441950978811</v>
      </c>
    </row>
    <row r="87" spans="1:66" x14ac:dyDescent="0.25">
      <c r="A87" t="s">
        <v>72</v>
      </c>
      <c r="B87" t="s">
        <v>79</v>
      </c>
      <c r="C87" t="s">
        <v>103</v>
      </c>
      <c r="D87" s="11">
        <v>44385</v>
      </c>
      <c r="E87">
        <f>VLOOKUP(A87,home!$A$2:$E$405,3,FALSE)</f>
        <v>1.3571428571428601</v>
      </c>
      <c r="F87">
        <f>VLOOKUP(B87,home!$B$2:$E$405,3,FALSE)</f>
        <v>0.37</v>
      </c>
      <c r="G87">
        <f>VLOOKUP(C87,away!$B$2:$E$405,4,FALSE)</f>
        <v>1.23</v>
      </c>
      <c r="H87">
        <f>VLOOKUP(A87,away!$A$2:$E$405,3,FALSE)</f>
        <v>1.2380952380952399</v>
      </c>
      <c r="I87">
        <f>VLOOKUP(C87,away!$B$2:$E$405,3,FALSE)</f>
        <v>0.98</v>
      </c>
      <c r="J87">
        <f>VLOOKUP(B87,home!$B$2:$E$405,4,FALSE)</f>
        <v>0.61</v>
      </c>
      <c r="K87" s="3">
        <f t="shared" si="224"/>
        <v>0.61763571428571562</v>
      </c>
      <c r="L87" s="3">
        <f t="shared" si="225"/>
        <v>0.74013333333333442</v>
      </c>
      <c r="M87" s="5">
        <f t="shared" si="226"/>
        <v>0.25723401411964997</v>
      </c>
      <c r="N87" s="5">
        <f t="shared" si="227"/>
        <v>0.15887691404937185</v>
      </c>
      <c r="O87" s="5">
        <f t="shared" si="228"/>
        <v>0.19038746831709052</v>
      </c>
      <c r="P87" s="5">
        <f t="shared" si="229"/>
        <v>0.11759009998507526</v>
      </c>
      <c r="Q87" s="5">
        <f t="shared" si="230"/>
        <v>4.9064028146197015E-2</v>
      </c>
      <c r="R87" s="5">
        <f t="shared" si="231"/>
        <v>7.0456055775211412E-2</v>
      </c>
      <c r="S87" s="5">
        <f t="shared" si="232"/>
        <v>1.3438572326663902E-2</v>
      </c>
      <c r="T87" s="5">
        <f t="shared" si="233"/>
        <v>3.6313922698605339E-2</v>
      </c>
      <c r="U87" s="5">
        <f t="shared" si="234"/>
        <v>4.3516176334476915E-2</v>
      </c>
      <c r="V87" s="5">
        <f t="shared" si="235"/>
        <v>6.825791029909955E-4</v>
      </c>
      <c r="W87" s="5">
        <f t="shared" si="236"/>
        <v>1.0101232023270283E-2</v>
      </c>
      <c r="X87" s="5">
        <f t="shared" si="237"/>
        <v>7.4762585281564565E-3</v>
      </c>
      <c r="Y87" s="5">
        <f t="shared" si="238"/>
        <v>2.7667140726531031E-3</v>
      </c>
      <c r="Z87" s="5">
        <f t="shared" si="239"/>
        <v>1.7382291804808849E-2</v>
      </c>
      <c r="AA87" s="5">
        <f t="shared" si="240"/>
        <v>1.0735924214785853E-2</v>
      </c>
      <c r="AB87" s="5">
        <f t="shared" si="241"/>
        <v>3.3154451104582859E-3</v>
      </c>
      <c r="AC87" s="5">
        <f t="shared" si="242"/>
        <v>1.9501830182511326E-5</v>
      </c>
      <c r="AD87" s="5">
        <f t="shared" si="243"/>
        <v>1.5597204139645713E-3</v>
      </c>
      <c r="AE87" s="5">
        <f t="shared" si="244"/>
        <v>1.1544010690556464E-3</v>
      </c>
      <c r="AF87" s="5">
        <f t="shared" si="245"/>
        <v>4.2720535562186014E-4</v>
      </c>
      <c r="AG87" s="5">
        <f t="shared" si="246"/>
        <v>1.0539630795808664E-4</v>
      </c>
      <c r="AH87" s="5">
        <f t="shared" si="247"/>
        <v>3.2163033936164686E-3</v>
      </c>
      <c r="AI87" s="5">
        <f t="shared" si="248"/>
        <v>1.9865038438758786E-3</v>
      </c>
      <c r="AJ87" s="5">
        <f t="shared" si="249"/>
        <v>6.1346786027179903E-4</v>
      </c>
      <c r="AK87" s="5">
        <f t="shared" si="250"/>
        <v>1.2629988669010073E-4</v>
      </c>
      <c r="AL87" s="5">
        <f t="shared" si="251"/>
        <v>3.5659703385677392E-7</v>
      </c>
      <c r="AM87" s="5">
        <f t="shared" si="252"/>
        <v>1.9266780639300409E-4</v>
      </c>
      <c r="AN87" s="5">
        <f t="shared" si="253"/>
        <v>1.4259986577167563E-4</v>
      </c>
      <c r="AO87" s="5">
        <f t="shared" si="254"/>
        <v>5.2771456993238173E-5</v>
      </c>
      <c r="AP87" s="5">
        <f t="shared" si="255"/>
        <v>1.3019304789754023E-5</v>
      </c>
      <c r="AQ87" s="5">
        <f t="shared" si="256"/>
        <v>2.409005362930823E-6</v>
      </c>
      <c r="AR87" s="5">
        <f t="shared" si="257"/>
        <v>4.7609867034573464E-4</v>
      </c>
      <c r="AS87" s="5">
        <f t="shared" si="258"/>
        <v>2.9405554232946724E-4</v>
      </c>
      <c r="AT87" s="5">
        <f t="shared" si="259"/>
        <v>9.0809602463167005E-5</v>
      </c>
      <c r="AU87" s="5">
        <f t="shared" si="260"/>
        <v>1.8695751227113342E-5</v>
      </c>
      <c r="AV87" s="5">
        <f t="shared" si="261"/>
        <v>2.886790915816548E-6</v>
      </c>
      <c r="AW87" s="5">
        <f t="shared" si="262"/>
        <v>4.5281164840750444E-9</v>
      </c>
      <c r="AX87" s="5">
        <f t="shared" si="263"/>
        <v>1.9833086370234161E-5</v>
      </c>
      <c r="AY87" s="5">
        <f t="shared" si="264"/>
        <v>1.4679128325489332E-5</v>
      </c>
      <c r="AZ87" s="5">
        <f t="shared" si="265"/>
        <v>5.4322560889860933E-6</v>
      </c>
      <c r="BA87" s="5">
        <f t="shared" si="266"/>
        <v>1.3401979355538599E-6</v>
      </c>
      <c r="BB87" s="5">
        <f t="shared" si="267"/>
        <v>2.4798129134198293E-7</v>
      </c>
      <c r="BC87" s="5">
        <f t="shared" si="268"/>
        <v>3.6707843953049324E-8</v>
      </c>
      <c r="BD87" s="5">
        <f t="shared" si="269"/>
        <v>5.8729415979759454E-5</v>
      </c>
      <c r="BE87" s="5">
        <f t="shared" si="270"/>
        <v>3.6273384788241651E-5</v>
      </c>
      <c r="BF87" s="5">
        <f t="shared" si="271"/>
        <v>1.1201868961623123E-5</v>
      </c>
      <c r="BG87" s="5">
        <f t="shared" si="272"/>
        <v>2.3062247791490281E-6</v>
      </c>
      <c r="BH87" s="5">
        <f t="shared" si="273"/>
        <v>3.5610169719328168E-7</v>
      </c>
      <c r="BI87" s="5">
        <f t="shared" si="274"/>
        <v>4.398822522086564E-8</v>
      </c>
      <c r="BJ87" s="8">
        <f t="shared" si="275"/>
        <v>0.26829082946202032</v>
      </c>
      <c r="BK87" s="8">
        <f t="shared" si="276"/>
        <v>0.38897980308992197</v>
      </c>
      <c r="BL87" s="8">
        <f t="shared" si="277"/>
        <v>0.32534510207818973</v>
      </c>
      <c r="BM87" s="8">
        <f t="shared" si="278"/>
        <v>0.15637477144213588</v>
      </c>
      <c r="BN87" s="8">
        <f t="shared" si="279"/>
        <v>0.84360858039259612</v>
      </c>
    </row>
    <row r="88" spans="1:66" x14ac:dyDescent="0.25">
      <c r="A88" t="s">
        <v>72</v>
      </c>
      <c r="B88" t="s">
        <v>81</v>
      </c>
      <c r="C88" t="s">
        <v>89</v>
      </c>
      <c r="D88" s="11">
        <v>44385</v>
      </c>
      <c r="E88">
        <f>VLOOKUP(A88,home!$A$2:$E$405,3,FALSE)</f>
        <v>1.3571428571428601</v>
      </c>
      <c r="F88">
        <f>VLOOKUP(B88,home!$B$2:$E$405,3,FALSE)</f>
        <v>1.23</v>
      </c>
      <c r="G88">
        <f>VLOOKUP(C88,away!$B$2:$E$405,4,FALSE)</f>
        <v>1.29</v>
      </c>
      <c r="H88">
        <f>VLOOKUP(A88,away!$A$2:$E$405,3,FALSE)</f>
        <v>1.2380952380952399</v>
      </c>
      <c r="I88">
        <f>VLOOKUP(C88,away!$B$2:$E$405,3,FALSE)</f>
        <v>0.74</v>
      </c>
      <c r="J88">
        <f>VLOOKUP(B88,home!$B$2:$E$405,4,FALSE)</f>
        <v>1.08</v>
      </c>
      <c r="K88" s="3">
        <f t="shared" si="224"/>
        <v>2.153378571428576</v>
      </c>
      <c r="L88" s="3">
        <f t="shared" si="225"/>
        <v>0.98948571428571586</v>
      </c>
      <c r="M88" s="5">
        <f t="shared" si="226"/>
        <v>4.3159000981772888E-2</v>
      </c>
      <c r="N88" s="5">
        <f t="shared" si="227"/>
        <v>9.2937667878414607E-2</v>
      </c>
      <c r="O88" s="5">
        <f t="shared" si="228"/>
        <v>4.2705214914307461E-2</v>
      </c>
      <c r="P88" s="5">
        <f t="shared" si="229"/>
        <v>9.1960494684721714E-2</v>
      </c>
      <c r="Q88" s="5">
        <f t="shared" si="230"/>
        <v>0.10006499124396197</v>
      </c>
      <c r="R88" s="5">
        <f t="shared" si="231"/>
        <v>2.1128100041604259E-2</v>
      </c>
      <c r="S88" s="5">
        <f t="shared" si="232"/>
        <v>4.8985914816646339E-2</v>
      </c>
      <c r="T88" s="5">
        <f t="shared" si="233"/>
        <v>9.9012879336025622E-2</v>
      </c>
      <c r="U88" s="5">
        <f t="shared" si="234"/>
        <v>4.549679788458981E-2</v>
      </c>
      <c r="V88" s="5">
        <f t="shared" si="235"/>
        <v>1.1597346392663809E-2</v>
      </c>
      <c r="W88" s="5">
        <f t="shared" si="236"/>
        <v>7.1825935964978604E-2</v>
      </c>
      <c r="X88" s="5">
        <f t="shared" si="237"/>
        <v>7.1070737552546948E-2</v>
      </c>
      <c r="Y88" s="5">
        <f t="shared" si="238"/>
        <v>3.5161739755997276E-2</v>
      </c>
      <c r="Z88" s="5">
        <f t="shared" si="239"/>
        <v>6.9686510537222855E-3</v>
      </c>
      <c r="AA88" s="5">
        <f t="shared" si="240"/>
        <v>1.5006143850848735E-2</v>
      </c>
      <c r="AB88" s="5">
        <f t="shared" si="241"/>
        <v>1.6156954304096183E-2</v>
      </c>
      <c r="AC88" s="5">
        <f t="shared" si="242"/>
        <v>1.544431183297438E-3</v>
      </c>
      <c r="AD88" s="5">
        <f t="shared" si="243"/>
        <v>3.8667107844946501E-2</v>
      </c>
      <c r="AE88" s="5">
        <f t="shared" si="244"/>
        <v>3.8260550825319699E-2</v>
      </c>
      <c r="AF88" s="5">
        <f t="shared" si="245"/>
        <v>1.8929134231178195E-2</v>
      </c>
      <c r="AG88" s="5">
        <f t="shared" si="246"/>
        <v>6.2433693018491849E-3</v>
      </c>
      <c r="AH88" s="5">
        <f t="shared" si="247"/>
        <v>1.7238451663750755E-3</v>
      </c>
      <c r="AI88" s="5">
        <f t="shared" si="248"/>
        <v>3.7120912417328155E-3</v>
      </c>
      <c r="AJ88" s="5">
        <f t="shared" si="249"/>
        <v>3.9967688675675702E-3</v>
      </c>
      <c r="AK88" s="5">
        <f t="shared" si="250"/>
        <v>2.8688521447909543E-3</v>
      </c>
      <c r="AL88" s="5">
        <f t="shared" si="251"/>
        <v>1.3163108727426193E-4</v>
      </c>
      <c r="AM88" s="5">
        <f t="shared" si="252"/>
        <v>1.6652984290485125E-2</v>
      </c>
      <c r="AN88" s="5">
        <f t="shared" si="253"/>
        <v>1.6477890055659479E-2</v>
      </c>
      <c r="AO88" s="5">
        <f t="shared" si="254"/>
        <v>8.1523184058228549E-3</v>
      </c>
      <c r="AP88" s="5">
        <f t="shared" si="255"/>
        <v>2.688867533623406E-3</v>
      </c>
      <c r="AQ88" s="5">
        <f t="shared" si="256"/>
        <v>6.6514900303175667E-4</v>
      </c>
      <c r="AR88" s="5">
        <f t="shared" si="257"/>
        <v>3.4114403315372411E-4</v>
      </c>
      <c r="AS88" s="5">
        <f t="shared" si="258"/>
        <v>7.3461225076394915E-4</v>
      </c>
      <c r="AT88" s="5">
        <f t="shared" si="259"/>
        <v>7.90949139552002E-4</v>
      </c>
      <c r="AU88" s="5">
        <f t="shared" si="260"/>
        <v>5.6773764273371718E-4</v>
      </c>
      <c r="AV88" s="5">
        <f t="shared" si="261"/>
        <v>3.0563851851403981E-4</v>
      </c>
      <c r="AW88" s="5">
        <f t="shared" si="262"/>
        <v>7.7908686653934701E-6</v>
      </c>
      <c r="AX88" s="5">
        <f t="shared" si="263"/>
        <v>5.9766965869112263E-3</v>
      </c>
      <c r="AY88" s="5">
        <f t="shared" si="264"/>
        <v>5.9138558913688554E-3</v>
      </c>
      <c r="AZ88" s="5">
        <f t="shared" si="265"/>
        <v>2.9258379604269495E-3</v>
      </c>
      <c r="BA88" s="5">
        <f t="shared" si="266"/>
        <v>9.6502495471910768E-4</v>
      </c>
      <c r="BB88" s="5">
        <f t="shared" si="267"/>
        <v>2.387196016559442E-4</v>
      </c>
      <c r="BC88" s="5">
        <f t="shared" si="268"/>
        <v>4.7241927111706711E-5</v>
      </c>
      <c r="BD88" s="5">
        <f t="shared" si="269"/>
        <v>5.6259524553237087E-5</v>
      </c>
      <c r="BE88" s="5">
        <f t="shared" si="270"/>
        <v>1.2114805461170056E-4</v>
      </c>
      <c r="BF88" s="5">
        <f t="shared" si="271"/>
        <v>1.3043881238554745E-4</v>
      </c>
      <c r="BG88" s="5">
        <f t="shared" si="272"/>
        <v>9.3628047824543417E-5</v>
      </c>
      <c r="BH88" s="5">
        <f t="shared" si="273"/>
        <v>5.0404157967515425E-5</v>
      </c>
      <c r="BI88" s="5">
        <f t="shared" si="274"/>
        <v>2.1707846735629739E-5</v>
      </c>
      <c r="BJ88" s="8">
        <f t="shared" si="275"/>
        <v>0.63287870014603487</v>
      </c>
      <c r="BK88" s="8">
        <f t="shared" si="276"/>
        <v>0.20329267503774531</v>
      </c>
      <c r="BL88" s="8">
        <f t="shared" si="277"/>
        <v>0.15600843644470846</v>
      </c>
      <c r="BM88" s="8">
        <f t="shared" si="278"/>
        <v>0.60128692791472471</v>
      </c>
      <c r="BN88" s="8">
        <f t="shared" si="279"/>
        <v>0.3919554697447829</v>
      </c>
    </row>
    <row r="89" spans="1:66" x14ac:dyDescent="0.25">
      <c r="A89" t="s">
        <v>72</v>
      </c>
      <c r="B89" t="s">
        <v>83</v>
      </c>
      <c r="C89" t="s">
        <v>88</v>
      </c>
      <c r="D89" s="11">
        <v>44385</v>
      </c>
      <c r="E89">
        <f>VLOOKUP(A89,home!$A$2:$E$405,3,FALSE)</f>
        <v>1.3571428571428601</v>
      </c>
      <c r="F89">
        <f>VLOOKUP(B89,home!$B$2:$E$405,3,FALSE)</f>
        <v>0.49</v>
      </c>
      <c r="G89">
        <f>VLOOKUP(C89,away!$B$2:$E$405,4,FALSE)</f>
        <v>0.74</v>
      </c>
      <c r="H89">
        <f>VLOOKUP(A89,away!$A$2:$E$405,3,FALSE)</f>
        <v>1.2380952380952399</v>
      </c>
      <c r="I89">
        <f>VLOOKUP(C89,away!$B$2:$E$405,3,FALSE)</f>
        <v>1.29</v>
      </c>
      <c r="J89">
        <f>VLOOKUP(B89,home!$B$2:$E$405,4,FALSE)</f>
        <v>0.54</v>
      </c>
      <c r="K89" s="3">
        <f t="shared" si="224"/>
        <v>0.49210000000000109</v>
      </c>
      <c r="L89" s="3">
        <f t="shared" si="225"/>
        <v>0.86245714285714425</v>
      </c>
      <c r="M89" s="5">
        <f t="shared" si="226"/>
        <v>0.2580615535520156</v>
      </c>
      <c r="N89" s="5">
        <f t="shared" si="227"/>
        <v>0.12699209050294716</v>
      </c>
      <c r="O89" s="5">
        <f t="shared" si="228"/>
        <v>0.22256703015774729</v>
      </c>
      <c r="P89" s="5">
        <f t="shared" si="229"/>
        <v>0.10952523554062768</v>
      </c>
      <c r="Q89" s="5">
        <f t="shared" si="230"/>
        <v>3.1246403868250217E-2</v>
      </c>
      <c r="R89" s="5">
        <f t="shared" si="231"/>
        <v>9.5977262462025287E-2</v>
      </c>
      <c r="S89" s="5">
        <f t="shared" si="232"/>
        <v>1.1621042591503341E-2</v>
      </c>
      <c r="T89" s="5">
        <f t="shared" si="233"/>
        <v>2.6948684204771502E-2</v>
      </c>
      <c r="U89" s="5">
        <f t="shared" si="234"/>
        <v>4.723041085756275E-2</v>
      </c>
      <c r="V89" s="5">
        <f t="shared" si="235"/>
        <v>5.4801629453774729E-4</v>
      </c>
      <c r="W89" s="5">
        <f t="shared" si="236"/>
        <v>5.1254517811886559E-3</v>
      </c>
      <c r="X89" s="5">
        <f t="shared" si="237"/>
        <v>4.420482499056029E-3</v>
      </c>
      <c r="Y89" s="5">
        <f t="shared" si="238"/>
        <v>1.9062383530929357E-3</v>
      </c>
      <c r="Z89" s="5">
        <f t="shared" si="239"/>
        <v>2.7592091854082863E-2</v>
      </c>
      <c r="AA89" s="5">
        <f t="shared" si="240"/>
        <v>1.3578068401394206E-2</v>
      </c>
      <c r="AB89" s="5">
        <f t="shared" si="241"/>
        <v>3.3408837301630522E-3</v>
      </c>
      <c r="AC89" s="5">
        <f t="shared" si="242"/>
        <v>1.4536651458052868E-5</v>
      </c>
      <c r="AD89" s="5">
        <f t="shared" si="243"/>
        <v>6.3055870538073562E-4</v>
      </c>
      <c r="AE89" s="5">
        <f t="shared" si="244"/>
        <v>5.4382985944636901E-4</v>
      </c>
      <c r="AF89" s="5">
        <f t="shared" si="245"/>
        <v>2.3451497338925886E-4</v>
      </c>
      <c r="AG89" s="5">
        <f t="shared" si="246"/>
        <v>6.7419704635506478E-5</v>
      </c>
      <c r="AH89" s="5">
        <f t="shared" si="247"/>
        <v>5.9492491764810461E-3</v>
      </c>
      <c r="AI89" s="5">
        <f t="shared" si="248"/>
        <v>2.927625519746329E-3</v>
      </c>
      <c r="AJ89" s="5">
        <f t="shared" si="249"/>
        <v>7.2034225913358591E-4</v>
      </c>
      <c r="AK89" s="5">
        <f t="shared" si="250"/>
        <v>1.1816014190654615E-4</v>
      </c>
      <c r="AL89" s="5">
        <f t="shared" si="251"/>
        <v>2.4678301017735076E-7</v>
      </c>
      <c r="AM89" s="5">
        <f t="shared" si="252"/>
        <v>6.205958778357215E-5</v>
      </c>
      <c r="AN89" s="5">
        <f t="shared" si="253"/>
        <v>5.3523734766711771E-5</v>
      </c>
      <c r="AO89" s="5">
        <f t="shared" si="254"/>
        <v>2.3080963680970915E-5</v>
      </c>
      <c r="AP89" s="5">
        <f t="shared" si="255"/>
        <v>6.6354473302265648E-6</v>
      </c>
      <c r="AQ89" s="5">
        <f t="shared" si="256"/>
        <v>1.4306972365015668E-6</v>
      </c>
      <c r="AR89" s="5">
        <f t="shared" si="257"/>
        <v>1.0261944893786125E-3</v>
      </c>
      <c r="AS89" s="5">
        <f t="shared" si="258"/>
        <v>5.0499030822321635E-4</v>
      </c>
      <c r="AT89" s="5">
        <f t="shared" si="259"/>
        <v>1.2425286533832266E-4</v>
      </c>
      <c r="AU89" s="5">
        <f t="shared" si="260"/>
        <v>2.0381611677662907E-5</v>
      </c>
      <c r="AV89" s="5">
        <f t="shared" si="261"/>
        <v>2.5074477766444841E-6</v>
      </c>
      <c r="AW89" s="5">
        <f t="shared" si="262"/>
        <v>2.909401409713952E-9</v>
      </c>
      <c r="AX89" s="5">
        <f t="shared" si="263"/>
        <v>5.0899205247159864E-6</v>
      </c>
      <c r="AY89" s="5">
        <f t="shared" si="264"/>
        <v>4.3898383131164859E-6</v>
      </c>
      <c r="AZ89" s="5">
        <f t="shared" si="265"/>
        <v>1.893023704567635E-6</v>
      </c>
      <c r="BA89" s="5">
        <f t="shared" si="266"/>
        <v>5.4421727186741646E-7</v>
      </c>
      <c r="BB89" s="5">
        <f t="shared" si="267"/>
        <v>1.173410183470704E-7</v>
      </c>
      <c r="BC89" s="5">
        <f t="shared" si="268"/>
        <v>2.0240319884712424E-8</v>
      </c>
      <c r="BD89" s="5">
        <f t="shared" si="269"/>
        <v>1.4750812788753731E-4</v>
      </c>
      <c r="BE89" s="5">
        <f t="shared" si="270"/>
        <v>7.2588749733457273E-5</v>
      </c>
      <c r="BF89" s="5">
        <f t="shared" si="271"/>
        <v>1.7860461871917203E-5</v>
      </c>
      <c r="BG89" s="5">
        <f t="shared" si="272"/>
        <v>2.9297110957234917E-6</v>
      </c>
      <c r="BH89" s="5">
        <f t="shared" si="273"/>
        <v>3.6042770755138324E-7</v>
      </c>
      <c r="BI89" s="5">
        <f t="shared" si="274"/>
        <v>3.5473294977207224E-8</v>
      </c>
      <c r="BJ89" s="8">
        <f t="shared" si="275"/>
        <v>0.19827445946410888</v>
      </c>
      <c r="BK89" s="8">
        <f t="shared" si="276"/>
        <v>0.37977502125146578</v>
      </c>
      <c r="BL89" s="8">
        <f t="shared" si="277"/>
        <v>0.39432864238014576</v>
      </c>
      <c r="BM89" s="8">
        <f t="shared" si="278"/>
        <v>0.15559625193727813</v>
      </c>
      <c r="BN89" s="8">
        <f t="shared" si="279"/>
        <v>0.84436957608361318</v>
      </c>
    </row>
    <row r="90" spans="1:66" x14ac:dyDescent="0.25">
      <c r="A90" t="s">
        <v>72</v>
      </c>
      <c r="B90" t="s">
        <v>78</v>
      </c>
      <c r="C90" t="s">
        <v>106</v>
      </c>
      <c r="D90" s="11">
        <v>44385</v>
      </c>
      <c r="E90">
        <f>VLOOKUP(A90,home!$A$2:$E$405,3,FALSE)</f>
        <v>1.3571428571428601</v>
      </c>
      <c r="F90">
        <f>VLOOKUP(B90,home!$B$2:$E$405,3,FALSE)</f>
        <v>0.74</v>
      </c>
      <c r="G90">
        <f>VLOOKUP(C90,away!$B$2:$E$405,4,FALSE)</f>
        <v>2.39</v>
      </c>
      <c r="H90">
        <f>VLOOKUP(A90,away!$A$2:$E$405,3,FALSE)</f>
        <v>1.2380952380952399</v>
      </c>
      <c r="I90">
        <f>VLOOKUP(C90,away!$B$2:$E$405,3,FALSE)</f>
        <v>0.55000000000000004</v>
      </c>
      <c r="J90">
        <f>VLOOKUP(B90,home!$B$2:$E$405,4,FALSE)</f>
        <v>1.35</v>
      </c>
      <c r="K90" s="3">
        <f t="shared" si="224"/>
        <v>2.4002428571428625</v>
      </c>
      <c r="L90" s="3">
        <f t="shared" si="225"/>
        <v>0.9192857142857157</v>
      </c>
      <c r="M90" s="5">
        <f t="shared" si="226"/>
        <v>3.6169879249895662E-2</v>
      </c>
      <c r="N90" s="5">
        <f t="shared" si="227"/>
        <v>8.6816494313281894E-2</v>
      </c>
      <c r="O90" s="5">
        <f t="shared" si="228"/>
        <v>3.3250453281868424E-2</v>
      </c>
      <c r="P90" s="5">
        <f t="shared" si="229"/>
        <v>7.9809162986567123E-2</v>
      </c>
      <c r="Q90" s="5">
        <f t="shared" si="230"/>
        <v>0.10419033517881941</v>
      </c>
      <c r="R90" s="5">
        <f t="shared" si="231"/>
        <v>1.5283333347773114E-2</v>
      </c>
      <c r="S90" s="5">
        <f t="shared" si="232"/>
        <v>4.4024908492297565E-2</v>
      </c>
      <c r="T90" s="5">
        <f t="shared" si="233"/>
        <v>9.5780686696529144E-2</v>
      </c>
      <c r="U90" s="5">
        <f t="shared" si="234"/>
        <v>3.6683711701325727E-2</v>
      </c>
      <c r="V90" s="5">
        <f t="shared" si="235"/>
        <v>1.0793483940525568E-2</v>
      </c>
      <c r="W90" s="5">
        <f t="shared" si="236"/>
        <v>8.3360702598760675E-2</v>
      </c>
      <c r="X90" s="5">
        <f t="shared" si="237"/>
        <v>7.6632303031860832E-2</v>
      </c>
      <c r="Y90" s="5">
        <f t="shared" si="238"/>
        <v>3.5223490715001797E-2</v>
      </c>
      <c r="Z90" s="5">
        <f t="shared" si="239"/>
        <v>4.6832500044247686E-3</v>
      </c>
      <c r="AA90" s="5">
        <f t="shared" si="240"/>
        <v>1.124093737133483E-2</v>
      </c>
      <c r="AB90" s="5">
        <f t="shared" si="241"/>
        <v>1.3490489816568347E-2</v>
      </c>
      <c r="AC90" s="5">
        <f t="shared" si="242"/>
        <v>1.4884949453570283E-3</v>
      </c>
      <c r="AD90" s="5">
        <f t="shared" si="243"/>
        <v>5.0021482744771459E-2</v>
      </c>
      <c r="AE90" s="5">
        <f t="shared" si="244"/>
        <v>4.5984034494657842E-2</v>
      </c>
      <c r="AF90" s="5">
        <f t="shared" si="245"/>
        <v>2.1136232998080259E-2</v>
      </c>
      <c r="AG90" s="5">
        <f t="shared" si="246"/>
        <v>6.4767456829831751E-3</v>
      </c>
      <c r="AH90" s="5">
        <f t="shared" si="247"/>
        <v>1.076311206374051E-3</v>
      </c>
      <c r="AI90" s="5">
        <f t="shared" si="248"/>
        <v>2.5834082851621332E-3</v>
      </c>
      <c r="AJ90" s="5">
        <f t="shared" si="249"/>
        <v>3.1004036417720511E-3</v>
      </c>
      <c r="AK90" s="5">
        <f t="shared" si="250"/>
        <v>2.4805738984743616E-3</v>
      </c>
      <c r="AL90" s="5">
        <f t="shared" si="251"/>
        <v>1.3137509791274525E-4</v>
      </c>
      <c r="AM90" s="5">
        <f t="shared" si="252"/>
        <v>2.4012741332366517E-2</v>
      </c>
      <c r="AN90" s="5">
        <f t="shared" si="253"/>
        <v>2.2074570067682684E-2</v>
      </c>
      <c r="AO90" s="5">
        <f t="shared" si="254"/>
        <v>1.0146418456109876E-2</v>
      </c>
      <c r="AP90" s="5">
        <f t="shared" si="255"/>
        <v>3.1091525126222459E-3</v>
      </c>
      <c r="AQ90" s="5">
        <f t="shared" si="256"/>
        <v>7.1454987209729204E-4</v>
      </c>
      <c r="AR90" s="5">
        <f t="shared" si="257"/>
        <v>1.9788750322905806E-4</v>
      </c>
      <c r="AS90" s="5">
        <f t="shared" si="258"/>
        <v>4.7497806614338171E-4</v>
      </c>
      <c r="AT90" s="5">
        <f t="shared" si="259"/>
        <v>5.7003135528009108E-4</v>
      </c>
      <c r="AU90" s="5">
        <f t="shared" si="260"/>
        <v>4.5607122961950137E-4</v>
      </c>
      <c r="AV90" s="5">
        <f t="shared" si="261"/>
        <v>2.7367042781064271E-4</v>
      </c>
      <c r="AW90" s="5">
        <f t="shared" si="262"/>
        <v>8.0522314416296637E-6</v>
      </c>
      <c r="AX90" s="5">
        <f t="shared" si="263"/>
        <v>9.606068477238652E-3</v>
      </c>
      <c r="AY90" s="5">
        <f t="shared" si="264"/>
        <v>8.8307215215758308E-3</v>
      </c>
      <c r="AZ90" s="5">
        <f t="shared" si="265"/>
        <v>4.0589780708100397E-3</v>
      </c>
      <c r="BA90" s="5">
        <f t="shared" si="266"/>
        <v>1.2437868516982213E-3</v>
      </c>
      <c r="BB90" s="5">
        <f t="shared" si="267"/>
        <v>2.8584887109564517E-4</v>
      </c>
      <c r="BC90" s="5">
        <f t="shared" si="268"/>
        <v>5.2555356728585149E-5</v>
      </c>
      <c r="BD90" s="5">
        <f t="shared" si="269"/>
        <v>3.0319192459023574E-5</v>
      </c>
      <c r="BE90" s="5">
        <f t="shared" si="270"/>
        <v>7.2773425134111064E-5</v>
      </c>
      <c r="BF90" s="5">
        <f t="shared" si="271"/>
        <v>8.7336946933985494E-5</v>
      </c>
      <c r="BG90" s="5">
        <f t="shared" si="272"/>
        <v>6.9876627680987976E-5</v>
      </c>
      <c r="BH90" s="5">
        <f t="shared" si="273"/>
        <v>4.1930219118130663E-5</v>
      </c>
      <c r="BI90" s="5">
        <f t="shared" si="274"/>
        <v>2.0128541787345633E-5</v>
      </c>
      <c r="BJ90" s="8">
        <f t="shared" si="275"/>
        <v>0.68975789984477176</v>
      </c>
      <c r="BK90" s="8">
        <f t="shared" si="276"/>
        <v>0.1812480262341315</v>
      </c>
      <c r="BL90" s="8">
        <f t="shared" si="277"/>
        <v>0.12148462608584931</v>
      </c>
      <c r="BM90" s="8">
        <f t="shared" si="278"/>
        <v>0.63283147452083754</v>
      </c>
      <c r="BN90" s="8">
        <f t="shared" si="279"/>
        <v>0.35551965835820559</v>
      </c>
    </row>
    <row r="91" spans="1:66" x14ac:dyDescent="0.25">
      <c r="A91" t="s">
        <v>72</v>
      </c>
      <c r="B91" t="s">
        <v>80</v>
      </c>
      <c r="C91" t="s">
        <v>102</v>
      </c>
      <c r="D91" s="11">
        <v>44385</v>
      </c>
      <c r="E91">
        <f>VLOOKUP(A91,home!$A$2:$E$405,3,FALSE)</f>
        <v>1.3571428571428601</v>
      </c>
      <c r="F91">
        <f>VLOOKUP(B91,home!$B$2:$E$405,3,FALSE)</f>
        <v>1.23</v>
      </c>
      <c r="G91">
        <f>VLOOKUP(C91,away!$B$2:$E$405,4,FALSE)</f>
        <v>0.92</v>
      </c>
      <c r="H91">
        <f>VLOOKUP(A91,away!$A$2:$E$405,3,FALSE)</f>
        <v>1.2380952380952399</v>
      </c>
      <c r="I91">
        <f>VLOOKUP(C91,away!$B$2:$E$405,3,FALSE)</f>
        <v>0.74</v>
      </c>
      <c r="J91">
        <f>VLOOKUP(B91,home!$B$2:$E$405,4,FALSE)</f>
        <v>1.35</v>
      </c>
      <c r="K91" s="3">
        <f t="shared" si="224"/>
        <v>1.5357428571428604</v>
      </c>
      <c r="L91" s="3">
        <f t="shared" si="225"/>
        <v>1.2368571428571449</v>
      </c>
      <c r="M91" s="5">
        <f t="shared" si="226"/>
        <v>6.2499295143960604E-2</v>
      </c>
      <c r="N91" s="5">
        <f t="shared" si="227"/>
        <v>9.598284609380095E-2</v>
      </c>
      <c r="O91" s="5">
        <f t="shared" si="228"/>
        <v>7.730269962234454E-2</v>
      </c>
      <c r="P91" s="5">
        <f t="shared" si="229"/>
        <v>0.1187170687828757</v>
      </c>
      <c r="Q91" s="5">
        <f t="shared" si="230"/>
        <v>7.3702485148398666E-2</v>
      </c>
      <c r="R91" s="5">
        <f t="shared" si="231"/>
        <v>4.7806198095018591E-2</v>
      </c>
      <c r="S91" s="5">
        <f t="shared" si="232"/>
        <v>5.6375605468568027E-2</v>
      </c>
      <c r="T91" s="5">
        <f t="shared" si="233"/>
        <v>9.1159445202119521E-2</v>
      </c>
      <c r="U91" s="5">
        <f t="shared" si="234"/>
        <v>7.3418027251581419E-2</v>
      </c>
      <c r="V91" s="5">
        <f t="shared" si="235"/>
        <v>1.189835042081001E-2</v>
      </c>
      <c r="W91" s="5">
        <f t="shared" si="236"/>
        <v>3.7729355040110338E-2</v>
      </c>
      <c r="X91" s="5">
        <f t="shared" si="237"/>
        <v>4.6665822276753685E-2</v>
      </c>
      <c r="Y91" s="5">
        <f t="shared" si="238"/>
        <v>2.8859477805152439E-2</v>
      </c>
      <c r="Z91" s="5">
        <f t="shared" si="239"/>
        <v>1.9709812528889124E-2</v>
      </c>
      <c r="AA91" s="5">
        <f t="shared" si="240"/>
        <v>3.0269203806866329E-2</v>
      </c>
      <c r="AB91" s="5">
        <f t="shared" si="241"/>
        <v>2.3242856768898226E-2</v>
      </c>
      <c r="AC91" s="5">
        <f t="shared" si="242"/>
        <v>1.412553215656701E-3</v>
      </c>
      <c r="AD91" s="5">
        <f t="shared" si="243"/>
        <v>1.4485646876864107E-2</v>
      </c>
      <c r="AE91" s="5">
        <f t="shared" si="244"/>
        <v>1.7916675808555663E-2</v>
      </c>
      <c r="AF91" s="5">
        <f t="shared" si="245"/>
        <v>1.1080184225033944E-2</v>
      </c>
      <c r="AG91" s="5">
        <f t="shared" si="246"/>
        <v>4.5682016676354305E-3</v>
      </c>
      <c r="AH91" s="5">
        <f t="shared" si="247"/>
        <v>6.0945556026829406E-3</v>
      </c>
      <c r="AI91" s="5">
        <f t="shared" si="248"/>
        <v>9.3596702342803265E-3</v>
      </c>
      <c r="AJ91" s="5">
        <f t="shared" si="249"/>
        <v>7.1870233537543286E-3</v>
      </c>
      <c r="AK91" s="5">
        <f t="shared" si="250"/>
        <v>3.6791399265490451E-3</v>
      </c>
      <c r="AL91" s="5">
        <f t="shared" si="251"/>
        <v>1.0732548383230409E-4</v>
      </c>
      <c r="AM91" s="5">
        <f t="shared" si="252"/>
        <v>4.4492457444475627E-3</v>
      </c>
      <c r="AN91" s="5">
        <f t="shared" si="253"/>
        <v>5.5030813793467232E-3</v>
      </c>
      <c r="AO91" s="5">
        <f t="shared" si="254"/>
        <v>3.403262755884573E-3</v>
      </c>
      <c r="AP91" s="5">
        <f t="shared" si="255"/>
        <v>1.4031166162118418E-3</v>
      </c>
      <c r="AQ91" s="5">
        <f t="shared" si="256"/>
        <v>4.33863702255791E-4</v>
      </c>
      <c r="AR91" s="5">
        <f t="shared" si="257"/>
        <v>1.5076189259436849E-3</v>
      </c>
      <c r="AS91" s="5">
        <f t="shared" si="258"/>
        <v>2.3153149968114049E-3</v>
      </c>
      <c r="AT91" s="5">
        <f t="shared" si="259"/>
        <v>1.77786423419443E-3</v>
      </c>
      <c r="AU91" s="5">
        <f t="shared" si="260"/>
        <v>9.1011409954461914E-4</v>
      </c>
      <c r="AV91" s="5">
        <f t="shared" si="261"/>
        <v>3.4942530689016378E-4</v>
      </c>
      <c r="AW91" s="5">
        <f t="shared" si="262"/>
        <v>5.6628935738513544E-6</v>
      </c>
      <c r="AX91" s="5">
        <f t="shared" si="263"/>
        <v>1.1388162286181034E-3</v>
      </c>
      <c r="AY91" s="5">
        <f t="shared" si="264"/>
        <v>1.4085529867679362E-3</v>
      </c>
      <c r="AZ91" s="5">
        <f t="shared" si="265"/>
        <v>8.7108941138834388E-4</v>
      </c>
      <c r="BA91" s="5">
        <f t="shared" si="266"/>
        <v>3.5913772018096634E-4</v>
      </c>
      <c r="BB91" s="5">
        <f t="shared" si="267"/>
        <v>1.1105051361881473E-4</v>
      </c>
      <c r="BC91" s="5">
        <f t="shared" si="268"/>
        <v>2.7470724197477119E-5</v>
      </c>
      <c r="BD91" s="5">
        <f t="shared" si="269"/>
        <v>3.1078487287667674E-4</v>
      </c>
      <c r="BE91" s="5">
        <f t="shared" si="270"/>
        <v>4.7728564862840824E-4</v>
      </c>
      <c r="BF91" s="5">
        <f t="shared" si="271"/>
        <v>3.6649401284893755E-4</v>
      </c>
      <c r="BG91" s="5">
        <f t="shared" si="272"/>
        <v>1.8761352080612652E-4</v>
      </c>
      <c r="BH91" s="5">
        <f t="shared" si="273"/>
        <v>7.203153112035805E-5</v>
      </c>
      <c r="BI91" s="5">
        <f t="shared" si="274"/>
        <v>2.2124381881430687E-5</v>
      </c>
      <c r="BJ91" s="8">
        <f t="shared" si="275"/>
        <v>0.44125882792734294</v>
      </c>
      <c r="BK91" s="8">
        <f t="shared" si="276"/>
        <v>0.25241875150247128</v>
      </c>
      <c r="BL91" s="8">
        <f t="shared" si="277"/>
        <v>0.28665604619352197</v>
      </c>
      <c r="BM91" s="8">
        <f t="shared" si="278"/>
        <v>0.522629955172632</v>
      </c>
      <c r="BN91" s="8">
        <f t="shared" si="279"/>
        <v>0.47601059288639902</v>
      </c>
    </row>
    <row r="92" spans="1:66" x14ac:dyDescent="0.25">
      <c r="A92" t="s">
        <v>72</v>
      </c>
      <c r="B92" t="s">
        <v>365</v>
      </c>
      <c r="C92" t="s">
        <v>86</v>
      </c>
      <c r="D92" s="11">
        <v>44385</v>
      </c>
      <c r="E92">
        <f>VLOOKUP(A92,home!$A$2:$E$405,3,FALSE)</f>
        <v>1.3571428571428601</v>
      </c>
      <c r="F92">
        <f>VLOOKUP(B92,home!$B$2:$E$405,3,FALSE)</f>
        <v>1.23</v>
      </c>
      <c r="G92">
        <f>VLOOKUP(C92,away!$B$2:$E$405,4,FALSE)</f>
        <v>0.92</v>
      </c>
      <c r="H92">
        <f>VLOOKUP(A92,away!$A$2:$E$405,3,FALSE)</f>
        <v>1.2380952380952399</v>
      </c>
      <c r="I92">
        <f>VLOOKUP(C92,away!$B$2:$E$405,3,FALSE)</f>
        <v>0.55000000000000004</v>
      </c>
      <c r="J92">
        <f>VLOOKUP(B92,home!$B$2:$E$405,4,FALSE)</f>
        <v>0.81</v>
      </c>
      <c r="K92" s="3">
        <f t="shared" si="224"/>
        <v>1.5357428571428604</v>
      </c>
      <c r="L92" s="3">
        <f t="shared" si="225"/>
        <v>0.55157142857142949</v>
      </c>
      <c r="M92" s="5">
        <f t="shared" si="226"/>
        <v>0.12401977060613738</v>
      </c>
      <c r="N92" s="5">
        <f t="shared" si="227"/>
        <v>0.19046247685287154</v>
      </c>
      <c r="O92" s="5">
        <f t="shared" si="228"/>
        <v>6.8405762044328161E-2</v>
      </c>
      <c r="P92" s="5">
        <f t="shared" si="229"/>
        <v>0.10505366044699116</v>
      </c>
      <c r="Q92" s="5">
        <f t="shared" si="230"/>
        <v>0.14625069419026746</v>
      </c>
      <c r="R92" s="5">
        <f t="shared" si="231"/>
        <v>1.8865331946653678E-2</v>
      </c>
      <c r="S92" s="5">
        <f t="shared" si="232"/>
        <v>2.2247000456807747E-2</v>
      </c>
      <c r="T92" s="5">
        <f t="shared" si="233"/>
        <v>8.0667704324089068E-2</v>
      </c>
      <c r="U92" s="5">
        <f t="shared" si="234"/>
        <v>2.8972298784702401E-2</v>
      </c>
      <c r="V92" s="5">
        <f t="shared" si="235"/>
        <v>2.0938676152923007E-3</v>
      </c>
      <c r="W92" s="5">
        <f t="shared" si="236"/>
        <v>7.486781965162935E-2</v>
      </c>
      <c r="X92" s="5">
        <f t="shared" si="237"/>
        <v>4.1294950239277338E-2</v>
      </c>
      <c r="Y92" s="5">
        <f t="shared" si="238"/>
        <v>1.1388557348132149E-2</v>
      </c>
      <c r="Z92" s="5">
        <f t="shared" si="239"/>
        <v>3.4685260307633333E-3</v>
      </c>
      <c r="AA92" s="5">
        <f t="shared" si="240"/>
        <v>5.3267640765588663E-3</v>
      </c>
      <c r="AB92" s="5">
        <f t="shared" si="241"/>
        <v>4.0902699411302324E-3</v>
      </c>
      <c r="AC92" s="5">
        <f t="shared" si="242"/>
        <v>1.1085352379845822E-4</v>
      </c>
      <c r="AD92" s="5">
        <f t="shared" si="243"/>
        <v>2.8744429814962415E-2</v>
      </c>
      <c r="AE92" s="5">
        <f t="shared" si="244"/>
        <v>1.5854606216510008E-2</v>
      </c>
      <c r="AF92" s="5">
        <f t="shared" si="245"/>
        <v>4.372473900138946E-3</v>
      </c>
      <c r="AG92" s="5">
        <f t="shared" si="246"/>
        <v>8.0391055849697644E-4</v>
      </c>
      <c r="AH92" s="5">
        <f t="shared" si="247"/>
        <v>4.7828496445633027E-4</v>
      </c>
      <c r="AI92" s="5">
        <f t="shared" si="248"/>
        <v>7.3452271784263607E-4</v>
      </c>
      <c r="AJ92" s="5">
        <f t="shared" si="249"/>
        <v>5.6401900866799451E-4</v>
      </c>
      <c r="AK92" s="5">
        <f t="shared" si="250"/>
        <v>2.8872938795155656E-4</v>
      </c>
      <c r="AL92" s="5">
        <f t="shared" si="251"/>
        <v>3.7560361195828158E-6</v>
      </c>
      <c r="AM92" s="5">
        <f t="shared" si="252"/>
        <v>8.8288105541945525E-3</v>
      </c>
      <c r="AN92" s="5">
        <f t="shared" si="253"/>
        <v>4.8697196499636027E-3</v>
      </c>
      <c r="AO92" s="5">
        <f t="shared" si="254"/>
        <v>1.3429991120363931E-3</v>
      </c>
      <c r="AP92" s="5">
        <f t="shared" si="255"/>
        <v>2.4691997959869162E-4</v>
      </c>
      <c r="AQ92" s="5">
        <f t="shared" si="256"/>
        <v>3.4048501472519627E-5</v>
      </c>
      <c r="AR92" s="5">
        <f t="shared" si="257"/>
        <v>5.2761664221882708E-5</v>
      </c>
      <c r="AS92" s="5">
        <f t="shared" si="258"/>
        <v>8.1028348959726387E-5</v>
      </c>
      <c r="AT92" s="5">
        <f t="shared" si="259"/>
        <v>6.2219354070489476E-5</v>
      </c>
      <c r="AU92" s="5">
        <f t="shared" si="260"/>
        <v>3.185097619659892E-5</v>
      </c>
      <c r="AV92" s="5">
        <f t="shared" si="261"/>
        <v>1.2228727296738516E-5</v>
      </c>
      <c r="AW92" s="5">
        <f t="shared" si="262"/>
        <v>8.8378682869312201E-8</v>
      </c>
      <c r="AX92" s="5">
        <f t="shared" si="263"/>
        <v>2.2597971242786325E-3</v>
      </c>
      <c r="AY92" s="5">
        <f t="shared" si="264"/>
        <v>1.2464395281199733E-3</v>
      </c>
      <c r="AZ92" s="5">
        <f t="shared" si="265"/>
        <v>3.4375021557651609E-4</v>
      </c>
      <c r="BA92" s="5">
        <f t="shared" si="266"/>
        <v>6.3200932492425295E-5</v>
      </c>
      <c r="BB92" s="5">
        <f t="shared" si="267"/>
        <v>8.7149571554733712E-6</v>
      </c>
      <c r="BC92" s="5">
        <f t="shared" si="268"/>
        <v>9.6138427363665012E-7</v>
      </c>
      <c r="BD92" s="5">
        <f t="shared" si="269"/>
        <v>4.8503044181116539E-6</v>
      </c>
      <c r="BE92" s="5">
        <f t="shared" si="270"/>
        <v>7.4488203650834309E-6</v>
      </c>
      <c r="BF92" s="5">
        <f t="shared" si="271"/>
        <v>5.719736334908577E-6</v>
      </c>
      <c r="BG92" s="5">
        <f t="shared" si="272"/>
        <v>2.9280147403587768E-6</v>
      </c>
      <c r="BH92" s="5">
        <f t="shared" si="273"/>
        <v>1.1241694307787496E-6</v>
      </c>
      <c r="BI92" s="5">
        <f t="shared" si="274"/>
        <v>3.452870347073637E-7</v>
      </c>
      <c r="BJ92" s="8">
        <f t="shared" si="275"/>
        <v>0.61395298503553775</v>
      </c>
      <c r="BK92" s="8">
        <f t="shared" si="276"/>
        <v>0.25477534821326664</v>
      </c>
      <c r="BL92" s="8">
        <f t="shared" si="277"/>
        <v>0.12798848827536119</v>
      </c>
      <c r="BM92" s="8">
        <f t="shared" si="278"/>
        <v>0.34588130031824216</v>
      </c>
      <c r="BN92" s="8">
        <f t="shared" si="279"/>
        <v>0.6530576960872494</v>
      </c>
    </row>
    <row r="93" spans="1:66" x14ac:dyDescent="0.25">
      <c r="A93" t="s">
        <v>72</v>
      </c>
      <c r="B93" t="s">
        <v>76</v>
      </c>
      <c r="C93" t="s">
        <v>367</v>
      </c>
      <c r="D93" s="11">
        <v>44385</v>
      </c>
      <c r="E93">
        <f>VLOOKUP(A93,home!$A$2:$E$405,3,FALSE)</f>
        <v>1.3571428571428601</v>
      </c>
      <c r="F93">
        <f>VLOOKUP(B93,home!$B$2:$E$405,3,FALSE)</f>
        <v>1.29</v>
      </c>
      <c r="G93">
        <f>VLOOKUP(C93,away!$B$2:$E$405,4,FALSE)</f>
        <v>2.21</v>
      </c>
      <c r="H93">
        <f>VLOOKUP(A93,away!$A$2:$E$405,3,FALSE)</f>
        <v>1.2380952380952399</v>
      </c>
      <c r="I93">
        <f>VLOOKUP(C93,away!$B$2:$E$405,3,FALSE)</f>
        <v>0.74</v>
      </c>
      <c r="J93">
        <f>VLOOKUP(B93,home!$B$2:$E$405,4,FALSE)</f>
        <v>0.81</v>
      </c>
      <c r="K93" s="3">
        <f t="shared" si="224"/>
        <v>3.86907857142858</v>
      </c>
      <c r="L93" s="3">
        <f t="shared" si="225"/>
        <v>0.74211428571428684</v>
      </c>
      <c r="M93" s="5">
        <f t="shared" si="226"/>
        <v>9.9399542877427402E-3</v>
      </c>
      <c r="N93" s="5">
        <f t="shared" si="227"/>
        <v>3.8458464135685065E-2</v>
      </c>
      <c r="O93" s="5">
        <f t="shared" si="228"/>
        <v>7.3765820762808666E-3</v>
      </c>
      <c r="P93" s="5">
        <f t="shared" si="229"/>
        <v>2.8540575641722441E-2</v>
      </c>
      <c r="Q93" s="5">
        <f t="shared" si="230"/>
        <v>7.4399409738716851E-2</v>
      </c>
      <c r="R93" s="5">
        <f t="shared" si="231"/>
        <v>2.7371334692759927E-3</v>
      </c>
      <c r="S93" s="5">
        <f t="shared" si="232"/>
        <v>2.0487127867513052E-2</v>
      </c>
      <c r="T93" s="5">
        <f t="shared" si="233"/>
        <v>5.5212864815812411E-2</v>
      </c>
      <c r="U93" s="5">
        <f t="shared" si="234"/>
        <v>1.0590184453115709E-2</v>
      </c>
      <c r="V93" s="5">
        <f t="shared" si="235"/>
        <v>6.5360732348797969E-3</v>
      </c>
      <c r="W93" s="5">
        <f t="shared" si="236"/>
        <v>9.5952387315668047E-2</v>
      </c>
      <c r="X93" s="5">
        <f t="shared" si="237"/>
        <v>7.1207637375347591E-2</v>
      </c>
      <c r="Y93" s="5">
        <f t="shared" si="238"/>
        <v>2.6422102474104012E-2</v>
      </c>
      <c r="Z93" s="5">
        <f t="shared" si="239"/>
        <v>6.7708861648547373E-4</v>
      </c>
      <c r="AA93" s="5">
        <f t="shared" si="240"/>
        <v>2.6197090570021699E-3</v>
      </c>
      <c r="AB93" s="5">
        <f t="shared" si="241"/>
        <v>5.0679300879122357E-3</v>
      </c>
      <c r="AC93" s="5">
        <f t="shared" si="242"/>
        <v>1.1729385716966812E-3</v>
      </c>
      <c r="AD93" s="5">
        <f t="shared" si="243"/>
        <v>9.2811831410116688E-2</v>
      </c>
      <c r="AE93" s="5">
        <f t="shared" si="244"/>
        <v>6.887698597275356E-2</v>
      </c>
      <c r="AF93" s="5">
        <f t="shared" si="245"/>
        <v>2.5557297623661476E-2</v>
      </c>
      <c r="AG93" s="5">
        <f t="shared" si="246"/>
        <v>6.3221452235903254E-3</v>
      </c>
      <c r="AH93" s="5">
        <f t="shared" si="247"/>
        <v>1.2561928374709802E-4</v>
      </c>
      <c r="AI93" s="5">
        <f t="shared" si="248"/>
        <v>4.8603087890410339E-4</v>
      </c>
      <c r="AJ93" s="5">
        <f t="shared" si="249"/>
        <v>9.4024582931023304E-4</v>
      </c>
      <c r="AK93" s="5">
        <f t="shared" si="250"/>
        <v>1.2126283300197722E-3</v>
      </c>
      <c r="AL93" s="5">
        <f t="shared" si="251"/>
        <v>1.3471426954099261E-4</v>
      </c>
      <c r="AM93" s="5">
        <f t="shared" si="252"/>
        <v>7.1819253616784887E-2</v>
      </c>
      <c r="AN93" s="5">
        <f t="shared" si="253"/>
        <v>5.3298094098353531E-2</v>
      </c>
      <c r="AO93" s="5">
        <f t="shared" si="254"/>
        <v>1.9776638515866234E-2</v>
      </c>
      <c r="AP93" s="5">
        <f t="shared" si="255"/>
        <v>4.8921753220105748E-3</v>
      </c>
      <c r="AQ93" s="5">
        <f t="shared" si="256"/>
        <v>9.0763829867073484E-4</v>
      </c>
      <c r="AR93" s="5">
        <f t="shared" si="257"/>
        <v>1.8644773005983598E-5</v>
      </c>
      <c r="AS93" s="5">
        <f t="shared" si="258"/>
        <v>7.2138091706601154E-5</v>
      </c>
      <c r="AT93" s="5">
        <f t="shared" si="259"/>
        <v>1.3955397240288019E-4</v>
      </c>
      <c r="AU93" s="5">
        <f t="shared" si="260"/>
        <v>1.7998176139390638E-4</v>
      </c>
      <c r="AV93" s="5">
        <f t="shared" si="261"/>
        <v>1.7409089406428372E-4</v>
      </c>
      <c r="AW93" s="5">
        <f t="shared" si="262"/>
        <v>1.074457992839859E-5</v>
      </c>
      <c r="AX93" s="5">
        <f t="shared" si="263"/>
        <v>4.6312389197449511E-2</v>
      </c>
      <c r="AY93" s="5">
        <f t="shared" si="264"/>
        <v>3.43690856289873E-2</v>
      </c>
      <c r="AZ93" s="5">
        <f t="shared" si="265"/>
        <v>1.2752894716104532E-2</v>
      </c>
      <c r="BA93" s="5">
        <f t="shared" si="266"/>
        <v>3.1547017843438063E-3</v>
      </c>
      <c r="BB93" s="5">
        <f t="shared" si="267"/>
        <v>5.8528731533247246E-4</v>
      </c>
      <c r="BC93" s="5">
        <f t="shared" si="268"/>
        <v>8.6870015591118091E-5</v>
      </c>
      <c r="BD93" s="5">
        <f t="shared" si="269"/>
        <v>2.3060920669400876E-6</v>
      </c>
      <c r="BE93" s="5">
        <f t="shared" si="270"/>
        <v>8.9224513999393359E-6</v>
      </c>
      <c r="BF93" s="5">
        <f t="shared" si="271"/>
        <v>1.7260832758059116E-5</v>
      </c>
      <c r="BG93" s="5">
        <f t="shared" si="272"/>
        <v>2.2261172716406328E-5</v>
      </c>
      <c r="BH93" s="5">
        <f t="shared" si="273"/>
        <v>2.1532556582979571E-5</v>
      </c>
      <c r="BI93" s="5">
        <f t="shared" si="274"/>
        <v>1.6662230652655931E-5</v>
      </c>
      <c r="BJ93" s="8">
        <f t="shared" si="275"/>
        <v>0.80317615459495073</v>
      </c>
      <c r="BK93" s="8">
        <f t="shared" si="276"/>
        <v>0.10118046950208301</v>
      </c>
      <c r="BL93" s="8">
        <f t="shared" si="277"/>
        <v>3.1829418294318818E-2</v>
      </c>
      <c r="BM93" s="8">
        <f t="shared" si="278"/>
        <v>0.7410526706093552</v>
      </c>
      <c r="BN93" s="8">
        <f t="shared" si="279"/>
        <v>0.16145211934942394</v>
      </c>
    </row>
    <row r="94" spans="1:66" x14ac:dyDescent="0.25">
      <c r="A94" t="s">
        <v>72</v>
      </c>
      <c r="B94" t="s">
        <v>237</v>
      </c>
      <c r="C94" t="s">
        <v>74</v>
      </c>
      <c r="D94" s="11">
        <v>44385</v>
      </c>
      <c r="E94">
        <f>VLOOKUP(A94,home!$A$2:$E$405,3,FALSE)</f>
        <v>1.3571428571428601</v>
      </c>
      <c r="F94">
        <f>VLOOKUP(B94,home!$B$2:$E$405,3,FALSE)</f>
        <v>1.66</v>
      </c>
      <c r="G94">
        <f>VLOOKUP(C94,away!$B$2:$E$405,4,FALSE)</f>
        <v>0.25</v>
      </c>
      <c r="H94">
        <f>VLOOKUP(A94,away!$A$2:$E$405,3,FALSE)</f>
        <v>1.2380952380952399</v>
      </c>
      <c r="I94">
        <f>VLOOKUP(C94,away!$B$2:$E$405,3,FALSE)</f>
        <v>1.72</v>
      </c>
      <c r="J94">
        <f>VLOOKUP(B94,home!$B$2:$E$405,4,FALSE)</f>
        <v>1.41</v>
      </c>
      <c r="K94" s="3">
        <f t="shared" si="224"/>
        <v>0.56321428571428689</v>
      </c>
      <c r="L94" s="3">
        <f t="shared" si="225"/>
        <v>3.0026285714285756</v>
      </c>
      <c r="M94" s="5">
        <f t="shared" si="226"/>
        <v>2.8273145216231456E-2</v>
      </c>
      <c r="N94" s="5">
        <f t="shared" si="227"/>
        <v>1.5923839287856102E-2</v>
      </c>
      <c r="O94" s="5">
        <f t="shared" si="228"/>
        <v>8.489375363040573E-2</v>
      </c>
      <c r="P94" s="5">
        <f t="shared" si="229"/>
        <v>4.7813374812553606E-2</v>
      </c>
      <c r="Q94" s="5">
        <f t="shared" si="230"/>
        <v>4.484266885169487E-3</v>
      </c>
      <c r="R94" s="5">
        <f t="shared" si="231"/>
        <v>0.12745220509323729</v>
      </c>
      <c r="S94" s="5">
        <f t="shared" si="232"/>
        <v>2.0214578122469438E-2</v>
      </c>
      <c r="T94" s="5">
        <f t="shared" si="233"/>
        <v>1.3464587871320927E-2</v>
      </c>
      <c r="U94" s="5">
        <f t="shared" si="234"/>
        <v>7.1782902654298431E-2</v>
      </c>
      <c r="V94" s="5">
        <f t="shared" si="235"/>
        <v>3.7983715762601304E-3</v>
      </c>
      <c r="W94" s="5">
        <f t="shared" si="236"/>
        <v>8.4186772356098765E-4</v>
      </c>
      <c r="X94" s="5">
        <f t="shared" si="237"/>
        <v>2.5278160801277556E-3</v>
      </c>
      <c r="Y94" s="5">
        <f t="shared" si="238"/>
        <v>3.7950463927540921E-3</v>
      </c>
      <c r="Z94" s="5">
        <f t="shared" si="239"/>
        <v>0.12756387750150966</v>
      </c>
      <c r="AA94" s="5">
        <f t="shared" si="240"/>
        <v>7.1845798149957549E-2</v>
      </c>
      <c r="AB94" s="5">
        <f t="shared" si="241"/>
        <v>2.0232289943300584E-2</v>
      </c>
      <c r="AC94" s="5">
        <f t="shared" si="242"/>
        <v>4.0146966862041186E-4</v>
      </c>
      <c r="AD94" s="5">
        <f t="shared" si="243"/>
        <v>1.1853798214782857E-4</v>
      </c>
      <c r="AE94" s="5">
        <f t="shared" si="244"/>
        <v>3.5592553199656051E-4</v>
      </c>
      <c r="AF94" s="5">
        <f t="shared" si="245"/>
        <v>5.3435608583689406E-4</v>
      </c>
      <c r="AG94" s="5">
        <f t="shared" si="246"/>
        <v>5.3482428355019964E-4</v>
      </c>
      <c r="AH94" s="5">
        <f t="shared" si="247"/>
        <v>9.5756735817061955E-2</v>
      </c>
      <c r="AI94" s="5">
        <f t="shared" si="248"/>
        <v>5.3931561565538209E-2</v>
      </c>
      <c r="AJ94" s="5">
        <f t="shared" si="249"/>
        <v>1.5187512962295344E-2</v>
      </c>
      <c r="AK94" s="5">
        <f t="shared" si="250"/>
        <v>2.8512747549452157E-3</v>
      </c>
      <c r="AL94" s="5">
        <f t="shared" si="251"/>
        <v>2.7157388532209506E-5</v>
      </c>
      <c r="AM94" s="5">
        <f t="shared" si="252"/>
        <v>1.3352456989080434E-5</v>
      </c>
      <c r="AN94" s="5">
        <f t="shared" si="253"/>
        <v>4.0092468854184089E-5</v>
      </c>
      <c r="AO94" s="5">
        <f t="shared" si="254"/>
        <v>6.0191396240341713E-5</v>
      </c>
      <c r="AP94" s="5">
        <f t="shared" si="255"/>
        <v>6.0244135368476202E-5</v>
      </c>
      <c r="AQ94" s="5">
        <f t="shared" si="256"/>
        <v>4.5222690529599357E-5</v>
      </c>
      <c r="AR94" s="5">
        <f t="shared" si="257"/>
        <v>5.7504382174209667E-2</v>
      </c>
      <c r="AS94" s="5">
        <f t="shared" si="258"/>
        <v>3.2387289531688859E-2</v>
      </c>
      <c r="AT94" s="5">
        <f t="shared" si="259"/>
        <v>9.1204920699059708E-3</v>
      </c>
      <c r="AU94" s="5">
        <f t="shared" si="260"/>
        <v>1.7122638088383033E-3</v>
      </c>
      <c r="AV94" s="5">
        <f t="shared" si="261"/>
        <v>2.4109285951232225E-4</v>
      </c>
      <c r="AW94" s="5">
        <f t="shared" si="262"/>
        <v>1.2757359077845048E-6</v>
      </c>
      <c r="AX94" s="5">
        <f t="shared" si="263"/>
        <v>1.253382420939279E-6</v>
      </c>
      <c r="AY94" s="5">
        <f t="shared" si="264"/>
        <v>3.7634418680385968E-6</v>
      </c>
      <c r="AZ94" s="5">
        <f t="shared" si="265"/>
        <v>5.6501090399416107E-6</v>
      </c>
      <c r="BA94" s="5">
        <f t="shared" si="266"/>
        <v>5.6550596116718542E-6</v>
      </c>
      <c r="BB94" s="5">
        <f t="shared" si="267"/>
        <v>4.245010890784424E-6</v>
      </c>
      <c r="BC94" s="5">
        <f t="shared" si="268"/>
        <v>2.5492381973389568E-6</v>
      </c>
      <c r="BD94" s="5">
        <f t="shared" si="269"/>
        <v>2.8777383483105004E-2</v>
      </c>
      <c r="BE94" s="5">
        <f t="shared" si="270"/>
        <v>1.6207833483163098E-2</v>
      </c>
      <c r="BF94" s="5">
        <f t="shared" si="271"/>
        <v>4.564241679097903E-3</v>
      </c>
      <c r="BG94" s="5">
        <f t="shared" si="272"/>
        <v>8.568820390401678E-4</v>
      </c>
      <c r="BH94" s="5">
        <f t="shared" si="273"/>
        <v>1.2065205138985241E-4</v>
      </c>
      <c r="BI94" s="5">
        <f t="shared" si="274"/>
        <v>1.3590591788699837E-5</v>
      </c>
      <c r="BJ94" s="8">
        <f t="shared" si="275"/>
        <v>4.2823287514331211E-2</v>
      </c>
      <c r="BK94" s="8">
        <f t="shared" si="276"/>
        <v>0.10053186022653528</v>
      </c>
      <c r="BL94" s="8">
        <f t="shared" si="277"/>
        <v>0.69544013834278029</v>
      </c>
      <c r="BM94" s="8">
        <f t="shared" si="278"/>
        <v>0.65751609095374242</v>
      </c>
      <c r="BN94" s="8">
        <f t="shared" si="279"/>
        <v>0.30884058492545363</v>
      </c>
    </row>
    <row r="95" spans="1:66" x14ac:dyDescent="0.25">
      <c r="A95" t="s">
        <v>91</v>
      </c>
      <c r="B95" t="s">
        <v>117</v>
      </c>
      <c r="C95" t="s">
        <v>107</v>
      </c>
      <c r="D95" s="11">
        <v>44385</v>
      </c>
      <c r="E95">
        <f>VLOOKUP(A95,home!$A$2:$E$405,3,FALSE)</f>
        <v>1.4025974025974</v>
      </c>
      <c r="F95">
        <f>VLOOKUP(B95,home!$B$2:$E$405,3,FALSE)</f>
        <v>1.19</v>
      </c>
      <c r="G95">
        <f>VLOOKUP(C95,away!$B$2:$E$405,4,FALSE)</f>
        <v>1.43</v>
      </c>
      <c r="H95">
        <f>VLOOKUP(A95,away!$A$2:$E$405,3,FALSE)</f>
        <v>1.05194805194805</v>
      </c>
      <c r="I95">
        <f>VLOOKUP(C95,away!$B$2:$E$405,3,FALSE)</f>
        <v>1.43</v>
      </c>
      <c r="J95">
        <f>VLOOKUP(B95,home!$B$2:$E$405,4,FALSE)</f>
        <v>1.27</v>
      </c>
      <c r="K95" s="3">
        <f t="shared" si="224"/>
        <v>2.3867999999999951</v>
      </c>
      <c r="L95" s="3">
        <f t="shared" si="225"/>
        <v>1.9104428571428533</v>
      </c>
      <c r="M95" s="5">
        <f t="shared" si="226"/>
        <v>1.3606021088179146E-2</v>
      </c>
      <c r="N95" s="5">
        <f t="shared" si="227"/>
        <v>3.2474851133265918E-2</v>
      </c>
      <c r="O95" s="5">
        <f t="shared" si="228"/>
        <v>2.599352580204688E-2</v>
      </c>
      <c r="P95" s="5">
        <f t="shared" si="229"/>
        <v>6.2041347384325374E-2</v>
      </c>
      <c r="Q95" s="5">
        <f t="shared" si="230"/>
        <v>3.8755487342439471E-2</v>
      </c>
      <c r="R95" s="5">
        <f t="shared" si="231"/>
        <v>2.4829572850239463E-2</v>
      </c>
      <c r="S95" s="5">
        <f t="shared" si="232"/>
        <v>7.0724732093180503E-2</v>
      </c>
      <c r="T95" s="5">
        <f t="shared" si="233"/>
        <v>7.404014396845375E-2</v>
      </c>
      <c r="U95" s="5">
        <f t="shared" si="234"/>
        <v>5.9263224478951437E-2</v>
      </c>
      <c r="V95" s="5">
        <f t="shared" si="235"/>
        <v>3.583264631330111E-2</v>
      </c>
      <c r="W95" s="5">
        <f t="shared" si="236"/>
        <v>3.0833865729644781E-2</v>
      </c>
      <c r="X95" s="5">
        <f t="shared" si="237"/>
        <v>5.8906338541301687E-2</v>
      </c>
      <c r="Y95" s="5">
        <f t="shared" si="238"/>
        <v>5.6268596853334296E-2</v>
      </c>
      <c r="Z95" s="5">
        <f t="shared" si="239"/>
        <v>1.5811826699216033E-2</v>
      </c>
      <c r="AA95" s="5">
        <f t="shared" si="240"/>
        <v>3.7739667965688756E-2</v>
      </c>
      <c r="AB95" s="5">
        <f t="shared" si="241"/>
        <v>4.5038519750252873E-2</v>
      </c>
      <c r="AC95" s="5">
        <f t="shared" si="242"/>
        <v>1.0211957096124371E-2</v>
      </c>
      <c r="AD95" s="5">
        <f t="shared" si="243"/>
        <v>1.8398567680879014E-2</v>
      </c>
      <c r="AE95" s="5">
        <f t="shared" si="244"/>
        <v>3.5149412207594662E-2</v>
      </c>
      <c r="AF95" s="5">
        <f t="shared" si="245"/>
        <v>3.3575471742384524E-2</v>
      </c>
      <c r="AG95" s="5">
        <f t="shared" si="246"/>
        <v>2.138134005514674E-2</v>
      </c>
      <c r="AH95" s="5">
        <f t="shared" si="247"/>
        <v>7.5518978439744842E-3</v>
      </c>
      <c r="AI95" s="5">
        <f t="shared" si="248"/>
        <v>1.8024869773998264E-2</v>
      </c>
      <c r="AJ95" s="5">
        <f t="shared" si="249"/>
        <v>2.1510879588289487E-2</v>
      </c>
      <c r="AK95" s="5">
        <f t="shared" si="250"/>
        <v>1.7114055800443079E-2</v>
      </c>
      <c r="AL95" s="5">
        <f t="shared" si="251"/>
        <v>1.862597664867403E-3</v>
      </c>
      <c r="AM95" s="5">
        <f t="shared" si="252"/>
        <v>8.7827402681443806E-3</v>
      </c>
      <c r="AN95" s="5">
        <f t="shared" si="253"/>
        <v>1.6778923411417342E-2</v>
      </c>
      <c r="AO95" s="5">
        <f t="shared" si="254"/>
        <v>1.6027587190944631E-2</v>
      </c>
      <c r="AP95" s="5">
        <f t="shared" si="255"/>
        <v>1.0206596488724819E-2</v>
      </c>
      <c r="AQ95" s="5">
        <f t="shared" si="256"/>
        <v>4.8747798394059164E-3</v>
      </c>
      <c r="AR95" s="5">
        <f t="shared" si="257"/>
        <v>2.8854938587787129E-3</v>
      </c>
      <c r="AS95" s="5">
        <f t="shared" si="258"/>
        <v>6.8870967421330188E-3</v>
      </c>
      <c r="AT95" s="5">
        <f t="shared" si="259"/>
        <v>8.2190612520615276E-3</v>
      </c>
      <c r="AU95" s="5">
        <f t="shared" si="260"/>
        <v>6.5390851321401383E-3</v>
      </c>
      <c r="AV95" s="5">
        <f t="shared" si="261"/>
        <v>3.9018720983480144E-3</v>
      </c>
      <c r="AW95" s="5">
        <f t="shared" si="262"/>
        <v>2.3592101862344731E-4</v>
      </c>
      <c r="AX95" s="5">
        <f t="shared" si="263"/>
        <v>3.4937740786678295E-3</v>
      </c>
      <c r="AY95" s="5">
        <f t="shared" si="264"/>
        <v>6.6746557330618081E-3</v>
      </c>
      <c r="AZ95" s="5">
        <f t="shared" si="265"/>
        <v>6.3757741845577648E-3</v>
      </c>
      <c r="BA95" s="5">
        <f t="shared" si="266"/>
        <v>4.0601840832147273E-3</v>
      </c>
      <c r="BB95" s="5">
        <f t="shared" si="267"/>
        <v>1.9391874201156703E-3</v>
      </c>
      <c r="BC95" s="5">
        <f t="shared" si="268"/>
        <v>7.4094135108425179E-4</v>
      </c>
      <c r="BD95" s="5">
        <f t="shared" si="269"/>
        <v>9.1876185530556014E-4</v>
      </c>
      <c r="BE95" s="5">
        <f t="shared" si="270"/>
        <v>2.1929007962433068E-3</v>
      </c>
      <c r="BF95" s="5">
        <f t="shared" si="271"/>
        <v>2.6170078102367572E-3</v>
      </c>
      <c r="BG95" s="5">
        <f t="shared" si="272"/>
        <v>2.0820914138243597E-3</v>
      </c>
      <c r="BH95" s="5">
        <f t="shared" si="273"/>
        <v>1.2423839466289934E-3</v>
      </c>
      <c r="BI95" s="5">
        <f t="shared" si="274"/>
        <v>5.9306440076281467E-4</v>
      </c>
      <c r="BJ95" s="8">
        <f t="shared" si="275"/>
        <v>0.47973921930378399</v>
      </c>
      <c r="BK95" s="8">
        <f t="shared" si="276"/>
        <v>0.2009539573730397</v>
      </c>
      <c r="BL95" s="8">
        <f t="shared" si="277"/>
        <v>0.2951450331603479</v>
      </c>
      <c r="BM95" s="8">
        <f t="shared" si="278"/>
        <v>0.78751049622145319</v>
      </c>
      <c r="BN95" s="8">
        <f t="shared" si="279"/>
        <v>0.19770080560049624</v>
      </c>
    </row>
    <row r="96" spans="1:66" x14ac:dyDescent="0.25">
      <c r="A96" t="s">
        <v>91</v>
      </c>
      <c r="B96" t="s">
        <v>122</v>
      </c>
      <c r="C96" t="s">
        <v>105</v>
      </c>
      <c r="D96" s="11">
        <v>44385</v>
      </c>
      <c r="E96">
        <f>VLOOKUP(A96,home!$A$2:$E$405,3,FALSE)</f>
        <v>1.4025974025974</v>
      </c>
      <c r="F96">
        <f>VLOOKUP(B96,home!$B$2:$E$405,3,FALSE)</f>
        <v>1.07</v>
      </c>
      <c r="G96">
        <f>VLOOKUP(C96,away!$B$2:$E$405,4,FALSE)</f>
        <v>1.43</v>
      </c>
      <c r="H96">
        <f>VLOOKUP(A96,away!$A$2:$E$405,3,FALSE)</f>
        <v>1.05194805194805</v>
      </c>
      <c r="I96">
        <f>VLOOKUP(C96,away!$B$2:$E$405,3,FALSE)</f>
        <v>0.71</v>
      </c>
      <c r="J96">
        <f>VLOOKUP(B96,home!$B$2:$E$405,4,FALSE)</f>
        <v>1.43</v>
      </c>
      <c r="K96" s="3">
        <f t="shared" si="224"/>
        <v>2.1461142857142819</v>
      </c>
      <c r="L96" s="3">
        <f t="shared" si="225"/>
        <v>1.0680428571428551</v>
      </c>
      <c r="M96" s="5">
        <f t="shared" si="226"/>
        <v>4.0189193300907949E-2</v>
      </c>
      <c r="N96" s="5">
        <f t="shared" si="227"/>
        <v>8.6250601874411262E-2</v>
      </c>
      <c r="O96" s="5">
        <f t="shared" si="228"/>
        <v>4.2923780839368215E-2</v>
      </c>
      <c r="P96" s="5">
        <f t="shared" si="229"/>
        <v>9.2119339256237082E-2</v>
      </c>
      <c r="Q96" s="5">
        <f t="shared" si="230"/>
        <v>9.2551824417064527E-2</v>
      </c>
      <c r="R96" s="5">
        <f t="shared" si="231"/>
        <v>2.2922218763526278E-2</v>
      </c>
      <c r="S96" s="5">
        <f t="shared" si="232"/>
        <v>5.2787652401161726E-2</v>
      </c>
      <c r="T96" s="5">
        <f t="shared" si="233"/>
        <v>9.8849314984185449E-2</v>
      </c>
      <c r="U96" s="5">
        <f t="shared" si="234"/>
        <v>4.9193701148671706E-2</v>
      </c>
      <c r="V96" s="5">
        <f t="shared" si="235"/>
        <v>1.3444088546319293E-2</v>
      </c>
      <c r="W96" s="5">
        <f t="shared" si="236"/>
        <v>6.620893085012737E-2</v>
      </c>
      <c r="X96" s="5">
        <f t="shared" si="237"/>
        <v>7.0713975673543747E-2</v>
      </c>
      <c r="Y96" s="5">
        <f t="shared" si="238"/>
        <v>3.7762778309151E-2</v>
      </c>
      <c r="Z96" s="5">
        <f t="shared" si="239"/>
        <v>8.1606373400833904E-3</v>
      </c>
      <c r="AA96" s="5">
        <f t="shared" si="240"/>
        <v>1.7513660376086364E-2</v>
      </c>
      <c r="AB96" s="5">
        <f t="shared" si="241"/>
        <v>1.8793158364133557E-2</v>
      </c>
      <c r="AC96" s="5">
        <f t="shared" si="242"/>
        <v>1.9259850286689187E-3</v>
      </c>
      <c r="AD96" s="5">
        <f t="shared" si="243"/>
        <v>3.5522983084831851E-2</v>
      </c>
      <c r="AE96" s="5">
        <f t="shared" si="244"/>
        <v>3.7940068348161125E-2</v>
      </c>
      <c r="AF96" s="5">
        <f t="shared" si="245"/>
        <v>2.0260809499382602E-2</v>
      </c>
      <c r="AG96" s="5">
        <f t="shared" si="246"/>
        <v>7.2131376219158987E-3</v>
      </c>
      <c r="AH96" s="5">
        <f t="shared" si="247"/>
        <v>2.178977605202333E-3</v>
      </c>
      <c r="AI96" s="5">
        <f t="shared" si="248"/>
        <v>4.6763349667762215E-3</v>
      </c>
      <c r="AJ96" s="5">
        <f t="shared" si="249"/>
        <v>5.0179746384918364E-3</v>
      </c>
      <c r="AK96" s="5">
        <f t="shared" si="250"/>
        <v>3.5897156856730971E-3</v>
      </c>
      <c r="AL96" s="5">
        <f t="shared" si="251"/>
        <v>1.7658524960179024E-4</v>
      </c>
      <c r="AM96" s="5">
        <f t="shared" si="252"/>
        <v>1.5247276293908882E-2</v>
      </c>
      <c r="AN96" s="5">
        <f t="shared" si="253"/>
        <v>1.6284744536592965E-2</v>
      </c>
      <c r="AO96" s="5">
        <f t="shared" si="254"/>
        <v>8.6964025413521235E-3</v>
      </c>
      <c r="AP96" s="5">
        <f t="shared" si="255"/>
        <v>3.09604353904337E-3</v>
      </c>
      <c r="AQ96" s="5">
        <f t="shared" si="256"/>
        <v>8.2667679681963917E-4</v>
      </c>
      <c r="AR96" s="5">
        <f t="shared" si="257"/>
        <v>4.6544829342211937E-4</v>
      </c>
      <c r="AS96" s="5">
        <f t="shared" si="258"/>
        <v>9.9890523177454315E-4</v>
      </c>
      <c r="AT96" s="5">
        <f t="shared" si="259"/>
        <v>1.0718823939930417E-3</v>
      </c>
      <c r="AU96" s="5">
        <f t="shared" si="260"/>
        <v>7.6679403945136384E-4</v>
      </c>
      <c r="AV96" s="5">
        <f t="shared" si="261"/>
        <v>4.1140691056678323E-4</v>
      </c>
      <c r="AW96" s="5">
        <f t="shared" si="262"/>
        <v>1.1243290919526256E-5</v>
      </c>
      <c r="AX96" s="5">
        <f t="shared" si="263"/>
        <v>5.4537329120984274E-3</v>
      </c>
      <c r="AY96" s="5">
        <f t="shared" si="264"/>
        <v>5.8248204815316276E-3</v>
      </c>
      <c r="AZ96" s="5">
        <f t="shared" si="265"/>
        <v>3.1105789547196299E-3</v>
      </c>
      <c r="BA96" s="5">
        <f t="shared" si="266"/>
        <v>1.1074105447223966E-3</v>
      </c>
      <c r="BB96" s="5">
        <f t="shared" si="267"/>
        <v>2.9569048055385841E-4</v>
      </c>
      <c r="BC96" s="5">
        <f t="shared" si="268"/>
        <v>6.3162021136137372E-5</v>
      </c>
      <c r="BD96" s="5">
        <f t="shared" si="269"/>
        <v>8.2853120859804357E-5</v>
      </c>
      <c r="BE96" s="5">
        <f t="shared" si="270"/>
        <v>1.778122662932381E-4</v>
      </c>
      <c r="BF96" s="5">
        <f t="shared" si="271"/>
        <v>1.9080272243357521E-4</v>
      </c>
      <c r="BG96" s="5">
        <f t="shared" si="272"/>
        <v>1.3649481612262423E-4</v>
      </c>
      <c r="BH96" s="5">
        <f t="shared" si="273"/>
        <v>7.3233368701677013E-5</v>
      </c>
      <c r="BI96" s="5">
        <f t="shared" si="274"/>
        <v>3.1433435752330034E-5</v>
      </c>
      <c r="BJ96" s="8">
        <f t="shared" si="275"/>
        <v>0.61328096376525409</v>
      </c>
      <c r="BK96" s="8">
        <f t="shared" si="276"/>
        <v>0.20646766426442839</v>
      </c>
      <c r="BL96" s="8">
        <f t="shared" si="277"/>
        <v>0.17121658898730072</v>
      </c>
      <c r="BM96" s="8">
        <f t="shared" si="278"/>
        <v>0.61635531871493887</v>
      </c>
      <c r="BN96" s="8">
        <f t="shared" si="279"/>
        <v>0.37695695845151533</v>
      </c>
    </row>
    <row r="97" spans="1:66" x14ac:dyDescent="0.25">
      <c r="A97" t="s">
        <v>91</v>
      </c>
      <c r="B97" t="s">
        <v>109</v>
      </c>
      <c r="C97" t="s">
        <v>118</v>
      </c>
      <c r="D97" s="11">
        <v>44385</v>
      </c>
      <c r="E97">
        <f>VLOOKUP(A97,home!$A$2:$E$405,3,FALSE)</f>
        <v>1.4025974025974</v>
      </c>
      <c r="F97">
        <f>VLOOKUP(B97,home!$B$2:$E$405,3,FALSE)</f>
        <v>0.36</v>
      </c>
      <c r="G97">
        <f>VLOOKUP(C97,away!$B$2:$E$405,4,FALSE)</f>
        <v>1.07</v>
      </c>
      <c r="H97">
        <f>VLOOKUP(A97,away!$A$2:$E$405,3,FALSE)</f>
        <v>1.05194805194805</v>
      </c>
      <c r="I97">
        <f>VLOOKUP(C97,away!$B$2:$E$405,3,FALSE)</f>
        <v>1.07</v>
      </c>
      <c r="J97">
        <f>VLOOKUP(B97,home!$B$2:$E$405,4,FALSE)</f>
        <v>0.95</v>
      </c>
      <c r="K97" s="3">
        <f t="shared" si="224"/>
        <v>0.54028051948051847</v>
      </c>
      <c r="L97" s="3">
        <f t="shared" si="225"/>
        <v>1.0693051948051928</v>
      </c>
      <c r="M97" s="5">
        <f t="shared" si="226"/>
        <v>0.19997044181410892</v>
      </c>
      <c r="N97" s="5">
        <f t="shared" si="227"/>
        <v>0.10804013418407556</v>
      </c>
      <c r="O97" s="5">
        <f t="shared" si="228"/>
        <v>0.21382943223931619</v>
      </c>
      <c r="P97" s="5">
        <f t="shared" si="229"/>
        <v>0.11552787673048208</v>
      </c>
      <c r="Q97" s="5">
        <f t="shared" si="230"/>
        <v>2.9185989910858631E-2</v>
      </c>
      <c r="R97" s="5">
        <f t="shared" si="231"/>
        <v>0.11432446134787289</v>
      </c>
      <c r="S97" s="5">
        <f t="shared" si="232"/>
        <v>1.6685828891477433E-2</v>
      </c>
      <c r="T97" s="5">
        <f t="shared" si="233"/>
        <v>3.1208730627213081E-2</v>
      </c>
      <c r="U97" s="5">
        <f t="shared" si="234"/>
        <v>6.1767279366359215E-2</v>
      </c>
      <c r="V97" s="5">
        <f t="shared" si="235"/>
        <v>1.0710907326729809E-3</v>
      </c>
      <c r="W97" s="5">
        <f t="shared" si="236"/>
        <v>5.256207263530625E-3</v>
      </c>
      <c r="X97" s="5">
        <f t="shared" si="237"/>
        <v>5.6204897318660836E-3</v>
      </c>
      <c r="Y97" s="5">
        <f t="shared" si="238"/>
        <v>3.0050094338168244E-3</v>
      </c>
      <c r="Z97" s="5">
        <f t="shared" si="239"/>
        <v>4.0749246804195331E-2</v>
      </c>
      <c r="AA97" s="5">
        <f t="shared" si="240"/>
        <v>2.201602423181051E-2</v>
      </c>
      <c r="AB97" s="5">
        <f t="shared" si="241"/>
        <v>5.9474145044291328E-3</v>
      </c>
      <c r="AC97" s="5">
        <f t="shared" si="242"/>
        <v>3.8674727690016063E-5</v>
      </c>
      <c r="AD97" s="5">
        <f t="shared" si="243"/>
        <v>7.0995659770940007E-4</v>
      </c>
      <c r="AE97" s="5">
        <f t="shared" si="244"/>
        <v>7.5916027801688191E-4</v>
      </c>
      <c r="AF97" s="5">
        <f t="shared" si="245"/>
        <v>4.0588701448660306E-4</v>
      </c>
      <c r="AG97" s="5">
        <f t="shared" si="246"/>
        <v>1.446723643648318E-4</v>
      </c>
      <c r="AH97" s="5">
        <f t="shared" si="247"/>
        <v>1.0893345323031239E-2</v>
      </c>
      <c r="AI97" s="5">
        <f t="shared" si="248"/>
        <v>5.8854622700079936E-3</v>
      </c>
      <c r="AJ97" s="5">
        <f t="shared" si="249"/>
        <v>1.5899003063114554E-3</v>
      </c>
      <c r="AK97" s="5">
        <f t="shared" si="250"/>
        <v>2.8633072113872952E-4</v>
      </c>
      <c r="AL97" s="5">
        <f t="shared" si="251"/>
        <v>8.9373392039820959E-7</v>
      </c>
      <c r="AM97" s="5">
        <f t="shared" si="252"/>
        <v>7.6715143883811251E-5</v>
      </c>
      <c r="AN97" s="5">
        <f t="shared" si="253"/>
        <v>8.2031901875187176E-5</v>
      </c>
      <c r="AO97" s="5">
        <f t="shared" si="254"/>
        <v>4.3858569407443741E-5</v>
      </c>
      <c r="AP97" s="5">
        <f t="shared" si="255"/>
        <v>1.5632732034701237E-5</v>
      </c>
      <c r="AQ97" s="5">
        <f t="shared" si="256"/>
        <v>4.1790403934258954E-6</v>
      </c>
      <c r="AR97" s="5">
        <f t="shared" si="257"/>
        <v>2.3296621485448315E-3</v>
      </c>
      <c r="AS97" s="5">
        <f t="shared" si="258"/>
        <v>1.2586710758299025E-3</v>
      </c>
      <c r="AT97" s="5">
        <f t="shared" si="259"/>
        <v>3.4001773135224138E-4</v>
      </c>
      <c r="AU97" s="5">
        <f t="shared" si="260"/>
        <v>6.1234985509192119E-5</v>
      </c>
      <c r="AV97" s="5">
        <f t="shared" si="261"/>
        <v>8.271017445322084E-6</v>
      </c>
      <c r="AW97" s="5">
        <f t="shared" si="262"/>
        <v>1.4342561670744368E-8</v>
      </c>
      <c r="AX97" s="5">
        <f t="shared" si="263"/>
        <v>6.9079496315947083E-6</v>
      </c>
      <c r="AY97" s="5">
        <f t="shared" si="264"/>
        <v>7.3867064265168393E-6</v>
      </c>
      <c r="AZ97" s="5">
        <f t="shared" si="265"/>
        <v>3.9493217771876789E-6</v>
      </c>
      <c r="BA97" s="5">
        <f t="shared" si="266"/>
        <v>1.4076767641013541E-6</v>
      </c>
      <c r="BB97" s="5">
        <f t="shared" si="267"/>
        <v>3.7630901911503539E-7</v>
      </c>
      <c r="BC97" s="5">
        <f t="shared" si="268"/>
        <v>8.0477837798350819E-8</v>
      </c>
      <c r="BD97" s="5">
        <f t="shared" si="269"/>
        <v>4.1518663959666909E-4</v>
      </c>
      <c r="BE97" s="5">
        <f t="shared" si="270"/>
        <v>2.2431725332265918E-4</v>
      </c>
      <c r="BF97" s="5">
        <f t="shared" si="271"/>
        <v>6.0597121076804679E-5</v>
      </c>
      <c r="BG97" s="5">
        <f t="shared" si="272"/>
        <v>1.0913148018133304E-5</v>
      </c>
      <c r="BH97" s="5">
        <f t="shared" si="273"/>
        <v>1.4740403201012127E-6</v>
      </c>
      <c r="BI97" s="5">
        <f t="shared" si="274"/>
        <v>1.5927905397590264E-7</v>
      </c>
      <c r="BJ97" s="8">
        <f t="shared" si="275"/>
        <v>0.18457876323498937</v>
      </c>
      <c r="BK97" s="8">
        <f t="shared" si="276"/>
        <v>0.3333021933367783</v>
      </c>
      <c r="BL97" s="8">
        <f t="shared" si="277"/>
        <v>0.44125015475034718</v>
      </c>
      <c r="BM97" s="8">
        <f t="shared" si="278"/>
        <v>0.21899464953573117</v>
      </c>
      <c r="BN97" s="8">
        <f t="shared" si="279"/>
        <v>0.78087833622671421</v>
      </c>
    </row>
    <row r="98" spans="1:66" x14ac:dyDescent="0.25">
      <c r="A98" t="s">
        <v>91</v>
      </c>
      <c r="B98" t="s">
        <v>113</v>
      </c>
      <c r="C98" t="s">
        <v>92</v>
      </c>
      <c r="D98" s="11">
        <v>44385</v>
      </c>
      <c r="E98">
        <f>VLOOKUP(A98,home!$A$2:$E$405,3,FALSE)</f>
        <v>1.4025974025974</v>
      </c>
      <c r="F98">
        <f>VLOOKUP(B98,home!$B$2:$E$405,3,FALSE)</f>
        <v>0.36</v>
      </c>
      <c r="G98">
        <f>VLOOKUP(C98,away!$B$2:$E$405,4,FALSE)</f>
        <v>1.25</v>
      </c>
      <c r="H98">
        <f>VLOOKUP(A98,away!$A$2:$E$405,3,FALSE)</f>
        <v>1.05194805194805</v>
      </c>
      <c r="I98">
        <f>VLOOKUP(C98,away!$B$2:$E$405,3,FALSE)</f>
        <v>1.43</v>
      </c>
      <c r="J98">
        <f>VLOOKUP(B98,home!$B$2:$E$405,4,FALSE)</f>
        <v>0.95</v>
      </c>
      <c r="K98" s="3">
        <f t="shared" si="224"/>
        <v>0.63116883116883005</v>
      </c>
      <c r="L98" s="3">
        <f t="shared" si="225"/>
        <v>1.4290714285714257</v>
      </c>
      <c r="M98" s="5">
        <f t="shared" si="226"/>
        <v>0.12742335151544845</v>
      </c>
      <c r="N98" s="5">
        <f t="shared" si="227"/>
        <v>8.0425647839620584E-2</v>
      </c>
      <c r="O98" s="5">
        <f t="shared" si="228"/>
        <v>0.18209707098354086</v>
      </c>
      <c r="P98" s="5">
        <f t="shared" si="229"/>
        <v>0.11493399545194898</v>
      </c>
      <c r="Q98" s="5">
        <f t="shared" si="230"/>
        <v>2.5381081071464626E-2</v>
      </c>
      <c r="R98" s="5">
        <f t="shared" si="231"/>
        <v>0.13011486068456055</v>
      </c>
      <c r="S98" s="5">
        <f t="shared" si="232"/>
        <v>2.5917194834078554E-2</v>
      </c>
      <c r="T98" s="5">
        <f t="shared" si="233"/>
        <v>3.6271377785485129E-2</v>
      </c>
      <c r="U98" s="5">
        <f t="shared" si="234"/>
        <v>8.2124444535969246E-2</v>
      </c>
      <c r="V98" s="5">
        <f t="shared" si="235"/>
        <v>2.5974366531031569E-3</v>
      </c>
      <c r="W98" s="5">
        <f t="shared" si="236"/>
        <v>5.3399157578925488E-3</v>
      </c>
      <c r="X98" s="5">
        <f t="shared" si="237"/>
        <v>7.6311210405825723E-3</v>
      </c>
      <c r="Y98" s="5">
        <f t="shared" si="238"/>
        <v>5.4527085235334012E-3</v>
      </c>
      <c r="Z98" s="5">
        <f t="shared" si="239"/>
        <v>6.198114327895235E-2</v>
      </c>
      <c r="AA98" s="5">
        <f t="shared" si="240"/>
        <v>3.9120565757884147E-2</v>
      </c>
      <c r="AB98" s="5">
        <f t="shared" si="241"/>
        <v>1.2345840882033544E-2</v>
      </c>
      <c r="AC98" s="5">
        <f t="shared" si="242"/>
        <v>1.4642811194142178E-4</v>
      </c>
      <c r="AD98" s="5">
        <f t="shared" si="243"/>
        <v>8.4259709686226425E-4</v>
      </c>
      <c r="AE98" s="5">
        <f t="shared" si="244"/>
        <v>1.2041314369230919E-3</v>
      </c>
      <c r="AF98" s="5">
        <f t="shared" si="245"/>
        <v>8.6039491637572335E-4</v>
      </c>
      <c r="AG98" s="5">
        <f t="shared" si="246"/>
        <v>4.0985526409354926E-4</v>
      </c>
      <c r="AH98" s="5">
        <f t="shared" si="247"/>
        <v>2.2143870242535654E-2</v>
      </c>
      <c r="AI98" s="5">
        <f t="shared" si="248"/>
        <v>1.3976520698535467E-2</v>
      </c>
      <c r="AJ98" s="5">
        <f t="shared" si="249"/>
        <v>4.4107721165507945E-3</v>
      </c>
      <c r="AK98" s="5">
        <f t="shared" si="250"/>
        <v>9.2798062711847728E-4</v>
      </c>
      <c r="AL98" s="5">
        <f t="shared" si="251"/>
        <v>5.2830404323096077E-6</v>
      </c>
      <c r="AM98" s="5">
        <f t="shared" si="252"/>
        <v>1.06364204954561E-4</v>
      </c>
      <c r="AN98" s="5">
        <f t="shared" si="253"/>
        <v>1.520020463232784E-4</v>
      </c>
      <c r="AO98" s="5">
        <f t="shared" si="254"/>
        <v>1.0861089074249375E-4</v>
      </c>
      <c r="AP98" s="5">
        <f t="shared" si="255"/>
        <v>5.1737573597263548E-5</v>
      </c>
      <c r="AQ98" s="5">
        <f t="shared" si="256"/>
        <v>1.8484172052865168E-5</v>
      </c>
      <c r="AR98" s="5">
        <f t="shared" si="257"/>
        <v>6.3290344563201404E-3</v>
      </c>
      <c r="AS98" s="5">
        <f t="shared" si="258"/>
        <v>3.9946892802228346E-3</v>
      </c>
      <c r="AT98" s="5">
        <f t="shared" si="259"/>
        <v>1.2606616819404507E-3</v>
      </c>
      <c r="AU98" s="5">
        <f t="shared" si="260"/>
        <v>2.6523012009656191E-4</v>
      </c>
      <c r="AV98" s="5">
        <f t="shared" si="261"/>
        <v>4.1851246223028839E-5</v>
      </c>
      <c r="AW98" s="5">
        <f t="shared" si="262"/>
        <v>1.3236736215625622E-7</v>
      </c>
      <c r="AX98" s="5">
        <f t="shared" si="263"/>
        <v>1.1188961819895352E-5</v>
      </c>
      <c r="AY98" s="5">
        <f t="shared" si="264"/>
        <v>1.5989825652188992E-5</v>
      </c>
      <c r="AZ98" s="5">
        <f t="shared" si="265"/>
        <v>1.1425301493690876E-5</v>
      </c>
      <c r="BA98" s="5">
        <f t="shared" si="266"/>
        <v>5.4425239758160233E-6</v>
      </c>
      <c r="BB98" s="5">
        <f t="shared" si="267"/>
        <v>1.9444388782884094E-6</v>
      </c>
      <c r="BC98" s="5">
        <f t="shared" si="268"/>
        <v>5.5574840911308735E-7</v>
      </c>
      <c r="BD98" s="5">
        <f t="shared" si="269"/>
        <v>1.5074403853285341E-3</v>
      </c>
      <c r="BE98" s="5">
        <f t="shared" si="270"/>
        <v>9.514493860645017E-4</v>
      </c>
      <c r="BF98" s="5">
        <f t="shared" si="271"/>
        <v>3.0026259845931621E-4</v>
      </c>
      <c r="BG98" s="5">
        <f t="shared" si="272"/>
        <v>6.3172131104427456E-5</v>
      </c>
      <c r="BH98" s="5">
        <f t="shared" si="273"/>
        <v>9.9680700379063913E-6</v>
      </c>
      <c r="BI98" s="5">
        <f t="shared" si="274"/>
        <v>1.258307022966883E-6</v>
      </c>
      <c r="BJ98" s="8">
        <f t="shared" si="275"/>
        <v>0.16430257642073298</v>
      </c>
      <c r="BK98" s="8">
        <f t="shared" si="276"/>
        <v>0.27103967943260504</v>
      </c>
      <c r="BL98" s="8">
        <f t="shared" si="277"/>
        <v>0.50198694419154943</v>
      </c>
      <c r="BM98" s="8">
        <f t="shared" si="278"/>
        <v>0.33891847831896571</v>
      </c>
      <c r="BN98" s="8">
        <f t="shared" si="279"/>
        <v>0.6603760075465841</v>
      </c>
    </row>
    <row r="99" spans="1:66" x14ac:dyDescent="0.25">
      <c r="A99" t="s">
        <v>91</v>
      </c>
      <c r="B99" t="s">
        <v>100</v>
      </c>
      <c r="C99" t="s">
        <v>101</v>
      </c>
      <c r="D99" s="11">
        <v>44385</v>
      </c>
      <c r="E99">
        <f>VLOOKUP(A99,home!$A$2:$E$405,3,FALSE)</f>
        <v>1.4025974025974</v>
      </c>
      <c r="F99">
        <f>VLOOKUP(B99,home!$B$2:$E$405,3,FALSE)</f>
        <v>1.07</v>
      </c>
      <c r="G99">
        <f>VLOOKUP(C99,away!$B$2:$E$405,4,FALSE)</f>
        <v>0.36</v>
      </c>
      <c r="H99">
        <f>VLOOKUP(A99,away!$A$2:$E$405,3,FALSE)</f>
        <v>1.05194805194805</v>
      </c>
      <c r="I99">
        <f>VLOOKUP(C99,away!$B$2:$E$405,3,FALSE)</f>
        <v>0.18</v>
      </c>
      <c r="J99">
        <f>VLOOKUP(B99,home!$B$2:$E$405,4,FALSE)</f>
        <v>1.43</v>
      </c>
      <c r="K99" s="3">
        <f t="shared" si="224"/>
        <v>0.54028051948051847</v>
      </c>
      <c r="L99" s="3">
        <f t="shared" si="225"/>
        <v>0.27077142857142805</v>
      </c>
      <c r="M99" s="5">
        <f t="shared" si="226"/>
        <v>0.44439034469928956</v>
      </c>
      <c r="N99" s="5">
        <f t="shared" si="227"/>
        <v>0.24009544628625881</v>
      </c>
      <c r="O99" s="5">
        <f t="shared" si="228"/>
        <v>0.12032820847757598</v>
      </c>
      <c r="P99" s="5">
        <f t="shared" si="229"/>
        <v>6.5010986984424882E-2</v>
      </c>
      <c r="Q99" s="5">
        <f t="shared" si="230"/>
        <v>6.4859446222223421E-2</v>
      </c>
      <c r="R99" s="5">
        <f t="shared" si="231"/>
        <v>1.629072045345693E-2</v>
      </c>
      <c r="S99" s="5">
        <f t="shared" si="232"/>
        <v>2.3776554098790125E-3</v>
      </c>
      <c r="T99" s="5">
        <f t="shared" si="233"/>
        <v>1.7562084909943147E-2</v>
      </c>
      <c r="U99" s="5">
        <f t="shared" si="234"/>
        <v>8.8015589093056179E-3</v>
      </c>
      <c r="V99" s="5">
        <f t="shared" si="235"/>
        <v>3.864813564842389E-5</v>
      </c>
      <c r="W99" s="5">
        <f t="shared" si="236"/>
        <v>1.1680765099387208E-2</v>
      </c>
      <c r="X99" s="5">
        <f t="shared" si="237"/>
        <v>3.1628174527683533E-3</v>
      </c>
      <c r="Y99" s="5">
        <f t="shared" si="238"/>
        <v>4.2820029999836605E-4</v>
      </c>
      <c r="Z99" s="5">
        <f t="shared" si="239"/>
        <v>1.470353883213439E-3</v>
      </c>
      <c r="AA99" s="5">
        <f t="shared" si="240"/>
        <v>7.9440355984275435E-4</v>
      </c>
      <c r="AB99" s="5">
        <f t="shared" si="241"/>
        <v>2.1460038399450824E-4</v>
      </c>
      <c r="AC99" s="5">
        <f t="shared" si="242"/>
        <v>3.5337084187103683E-7</v>
      </c>
      <c r="AD99" s="5">
        <f t="shared" si="243"/>
        <v>1.5777224589567076E-3</v>
      </c>
      <c r="AE99" s="5">
        <f t="shared" si="244"/>
        <v>4.2720216410093397E-4</v>
      </c>
      <c r="AF99" s="5">
        <f t="shared" si="245"/>
        <v>5.7837070131207755E-5</v>
      </c>
      <c r="AG99" s="5">
        <f t="shared" si="246"/>
        <v>5.2202087012710003E-6</v>
      </c>
      <c r="AH99" s="5">
        <f t="shared" si="247"/>
        <v>9.9532455365812354E-5</v>
      </c>
      <c r="AI99" s="5">
        <f t="shared" si="248"/>
        <v>5.3775446690212616E-5</v>
      </c>
      <c r="AJ99" s="5">
        <f t="shared" si="249"/>
        <v>1.4526913136542499E-5</v>
      </c>
      <c r="AK99" s="5">
        <f t="shared" si="250"/>
        <v>2.616202725286517E-6</v>
      </c>
      <c r="AL99" s="5">
        <f t="shared" si="251"/>
        <v>2.0678205524108429E-9</v>
      </c>
      <c r="AM99" s="5">
        <f t="shared" si="252"/>
        <v>1.7048254194424223E-4</v>
      </c>
      <c r="AN99" s="5">
        <f t="shared" si="253"/>
        <v>4.6161801428730875E-5</v>
      </c>
      <c r="AO99" s="5">
        <f t="shared" si="254"/>
        <v>6.2496484591440227E-6</v>
      </c>
      <c r="AP99" s="5">
        <f t="shared" si="255"/>
        <v>5.6407541378388388E-7</v>
      </c>
      <c r="AQ99" s="5">
        <f t="shared" si="256"/>
        <v>3.8183876403070395E-8</v>
      </c>
      <c r="AR99" s="5">
        <f t="shared" si="257"/>
        <v>5.3901090257245819E-6</v>
      </c>
      <c r="AS99" s="5">
        <f t="shared" si="258"/>
        <v>2.9121709044751086E-6</v>
      </c>
      <c r="AT99" s="5">
        <f t="shared" si="259"/>
        <v>7.8669460454293153E-7</v>
      </c>
      <c r="AU99" s="5">
        <f t="shared" si="260"/>
        <v>1.4167858987165871E-7</v>
      </c>
      <c r="AV99" s="5">
        <f t="shared" si="261"/>
        <v>1.9136545533781772E-8</v>
      </c>
      <c r="AW99" s="5">
        <f t="shared" si="262"/>
        <v>8.4029637846301342E-12</v>
      </c>
      <c r="AX99" s="5">
        <f t="shared" si="263"/>
        <v>1.5351399387332409E-5</v>
      </c>
      <c r="AY99" s="5">
        <f t="shared" si="264"/>
        <v>4.1567203426785418E-6</v>
      </c>
      <c r="AZ99" s="5">
        <f t="shared" si="265"/>
        <v>5.6276055267949225E-7</v>
      </c>
      <c r="BA99" s="5">
        <f t="shared" si="266"/>
        <v>5.0793159597557522E-8</v>
      </c>
      <c r="BB99" s="5">
        <f t="shared" si="267"/>
        <v>3.4383340964717969E-9</v>
      </c>
      <c r="BC99" s="5">
        <f t="shared" si="268"/>
        <v>1.8620052704150375E-10</v>
      </c>
      <c r="BD99" s="5">
        <f t="shared" si="269"/>
        <v>2.4324792017519895E-7</v>
      </c>
      <c r="BE99" s="5">
        <f t="shared" si="270"/>
        <v>1.3142211267481218E-7</v>
      </c>
      <c r="BF99" s="5">
        <f t="shared" si="271"/>
        <v>3.5502403653587379E-8</v>
      </c>
      <c r="BG99" s="5">
        <f t="shared" si="272"/>
        <v>6.3937523629224154E-9</v>
      </c>
      <c r="BH99" s="5">
        <f t="shared" si="273"/>
        <v>8.6360496201737871E-10</v>
      </c>
      <c r="BI99" s="5">
        <f t="shared" si="274"/>
        <v>9.3317787500940582E-11</v>
      </c>
      <c r="BJ99" s="8">
        <f t="shared" si="275"/>
        <v>0.34010036372156854</v>
      </c>
      <c r="BK99" s="8">
        <f t="shared" si="276"/>
        <v>0.51182214738824716</v>
      </c>
      <c r="BL99" s="8">
        <f t="shared" si="277"/>
        <v>0.14660961011487544</v>
      </c>
      <c r="BM99" s="8">
        <f t="shared" si="278"/>
        <v>4.9023165272735168E-2</v>
      </c>
      <c r="BN99" s="8">
        <f t="shared" si="279"/>
        <v>0.95097515312322956</v>
      </c>
    </row>
    <row r="100" spans="1:66" s="15" customFormat="1" x14ac:dyDescent="0.25">
      <c r="A100" t="s">
        <v>91</v>
      </c>
      <c r="B100" t="s">
        <v>95</v>
      </c>
      <c r="C100" t="s">
        <v>351</v>
      </c>
      <c r="D100" s="11">
        <v>44385</v>
      </c>
      <c r="E100">
        <f>VLOOKUP(A100,home!$A$2:$E$405,3,FALSE)</f>
        <v>1.4025974025974</v>
      </c>
      <c r="F100">
        <f>VLOOKUP(B100,home!$B$2:$E$405,3,FALSE)</f>
        <v>1.07</v>
      </c>
      <c r="G100">
        <f>VLOOKUP(C100,away!$B$2:$E$405,4,FALSE)</f>
        <v>1.07</v>
      </c>
      <c r="H100">
        <f>VLOOKUP(A100,away!$A$2:$E$405,3,FALSE)</f>
        <v>1.05194805194805</v>
      </c>
      <c r="I100">
        <f>VLOOKUP(C100,away!$B$2:$E$405,3,FALSE)</f>
        <v>1.25</v>
      </c>
      <c r="J100">
        <f>VLOOKUP(B100,home!$B$2:$E$405,4,FALSE)</f>
        <v>0.95</v>
      </c>
      <c r="K100" s="3">
        <f t="shared" si="224"/>
        <v>1.6058337662337634</v>
      </c>
      <c r="L100" s="3">
        <f t="shared" si="225"/>
        <v>1.2491883116883091</v>
      </c>
      <c r="M100" s="5">
        <f t="shared" si="226"/>
        <v>5.755455042198377E-2</v>
      </c>
      <c r="N100" s="5">
        <f t="shared" si="227"/>
        <v>9.2423040468025242E-2</v>
      </c>
      <c r="O100" s="5">
        <f t="shared" si="228"/>
        <v>7.1896471671617557E-2</v>
      </c>
      <c r="P100" s="5">
        <f t="shared" si="229"/>
        <v>0.1154537818833527</v>
      </c>
      <c r="Q100" s="5">
        <f t="shared" si="230"/>
        <v>7.4208019580772264E-2</v>
      </c>
      <c r="R100" s="5">
        <f t="shared" si="231"/>
        <v>4.4906116031907146E-2</v>
      </c>
      <c r="S100" s="5">
        <f t="shared" si="232"/>
        <v>5.7899747515347495E-2</v>
      </c>
      <c r="T100" s="5">
        <f t="shared" si="233"/>
        <v>9.269979069383788E-2</v>
      </c>
      <c r="U100" s="5">
        <f t="shared" si="234"/>
        <v>7.2111757434447837E-2</v>
      </c>
      <c r="V100" s="5">
        <f t="shared" si="235"/>
        <v>1.290513815294706E-2</v>
      </c>
      <c r="W100" s="5">
        <f t="shared" si="236"/>
        <v>3.9721914522713453E-2</v>
      </c>
      <c r="X100" s="5">
        <f t="shared" si="237"/>
        <v>4.9620151339655742E-2</v>
      </c>
      <c r="Y100" s="5">
        <f t="shared" si="238"/>
        <v>3.0992456538851475E-2</v>
      </c>
      <c r="Z100" s="5">
        <f t="shared" si="239"/>
        <v>1.8698731756792472E-2</v>
      </c>
      <c r="AA100" s="5">
        <f t="shared" si="240"/>
        <v>3.002705484080493E-2</v>
      </c>
      <c r="AB100" s="5">
        <f t="shared" si="241"/>
        <v>2.4109229281958775E-2</v>
      </c>
      <c r="AC100" s="5">
        <f t="shared" si="242"/>
        <v>1.6179726391753052E-3</v>
      </c>
      <c r="AD100" s="5">
        <f t="shared" si="243"/>
        <v>1.5946697900006145E-2</v>
      </c>
      <c r="AE100" s="5">
        <f t="shared" si="244"/>
        <v>1.9920428626712179E-2</v>
      </c>
      <c r="AF100" s="5">
        <f t="shared" si="245"/>
        <v>1.2442183302155027E-2</v>
      </c>
      <c r="AG100" s="5">
        <f t="shared" si="246"/>
        <v>5.1808766509785047E-3</v>
      </c>
      <c r="AH100" s="5">
        <f t="shared" si="247"/>
        <v>5.8395592884950406E-3</v>
      </c>
      <c r="AI100" s="5">
        <f t="shared" si="248"/>
        <v>9.3773614853893475E-3</v>
      </c>
      <c r="AJ100" s="5">
        <f t="shared" si="249"/>
        <v>7.5292418557091094E-3</v>
      </c>
      <c r="AK100" s="5">
        <f t="shared" si="250"/>
        <v>4.0302369353460814E-3</v>
      </c>
      <c r="AL100" s="5">
        <f t="shared" si="251"/>
        <v>1.2982539785783939E-4</v>
      </c>
      <c r="AM100" s="5">
        <f t="shared" si="252"/>
        <v>5.1215491895517801E-3</v>
      </c>
      <c r="AN100" s="5">
        <f t="shared" si="253"/>
        <v>6.3977793853248147E-3</v>
      </c>
      <c r="AO100" s="5">
        <f t="shared" si="254"/>
        <v>3.9960156144540869E-3</v>
      </c>
      <c r="AP100" s="5">
        <f t="shared" si="255"/>
        <v>1.6639253329666745E-3</v>
      </c>
      <c r="AQ100" s="5">
        <f t="shared" si="256"/>
        <v>5.1963901936601207E-4</v>
      </c>
      <c r="AR100" s="5">
        <f t="shared" si="257"/>
        <v>1.4589418417197801E-3</v>
      </c>
      <c r="AS100" s="5">
        <f t="shared" si="258"/>
        <v>2.3428180724048976E-3</v>
      </c>
      <c r="AT100" s="5">
        <f t="shared" si="259"/>
        <v>1.8810881844052419E-3</v>
      </c>
      <c r="AU100" s="5">
        <f t="shared" si="260"/>
        <v>1.0069049745937669E-3</v>
      </c>
      <c r="AV100" s="5">
        <f t="shared" si="261"/>
        <v>4.0423050189785525E-4</v>
      </c>
      <c r="AW100" s="5">
        <f t="shared" si="262"/>
        <v>7.2341191758765162E-6</v>
      </c>
      <c r="AX100" s="5">
        <f t="shared" si="263"/>
        <v>1.3707261040015704E-3</v>
      </c>
      <c r="AY100" s="5">
        <f t="shared" si="264"/>
        <v>1.7122950276448152E-3</v>
      </c>
      <c r="AZ100" s="5">
        <f t="shared" si="265"/>
        <v>1.0694894673479568E-3</v>
      </c>
      <c r="BA100" s="5">
        <f t="shared" si="266"/>
        <v>4.4533124736160785E-4</v>
      </c>
      <c r="BB100" s="5">
        <f t="shared" si="267"/>
        <v>1.3907564725842395E-4</v>
      </c>
      <c r="BC100" s="5">
        <f t="shared" si="268"/>
        <v>3.4746334599141873E-5</v>
      </c>
      <c r="BD100" s="5">
        <f t="shared" si="269"/>
        <v>3.0374884935156061E-4</v>
      </c>
      <c r="BE100" s="5">
        <f t="shared" si="270"/>
        <v>4.8777015874338861E-4</v>
      </c>
      <c r="BF100" s="5">
        <f t="shared" si="271"/>
        <v>3.9163889553566828E-4</v>
      </c>
      <c r="BG100" s="5">
        <f t="shared" si="272"/>
        <v>2.0963565420722448E-4</v>
      </c>
      <c r="BH100" s="5">
        <f t="shared" si="273"/>
        <v>8.4160003033116571E-5</v>
      </c>
      <c r="BI100" s="5">
        <f t="shared" si="274"/>
        <v>2.7029394927382892E-5</v>
      </c>
      <c r="BJ100" s="8">
        <f t="shared" si="275"/>
        <v>0.45562613199358476</v>
      </c>
      <c r="BK100" s="8">
        <f t="shared" si="276"/>
        <v>0.24727331103830896</v>
      </c>
      <c r="BL100" s="8">
        <f t="shared" si="277"/>
        <v>0.27842499535649579</v>
      </c>
      <c r="BM100" s="8">
        <f t="shared" si="278"/>
        <v>0.54187612917905426</v>
      </c>
      <c r="BN100" s="8">
        <f t="shared" si="279"/>
        <v>0.45644198005765868</v>
      </c>
    </row>
    <row r="101" spans="1:66" x14ac:dyDescent="0.25">
      <c r="A101" t="s">
        <v>91</v>
      </c>
      <c r="B101" t="s">
        <v>99</v>
      </c>
      <c r="C101" t="s">
        <v>129</v>
      </c>
      <c r="D101" s="11">
        <v>44385</v>
      </c>
      <c r="E101">
        <f>VLOOKUP(A101,home!$A$2:$E$405,3,FALSE)</f>
        <v>1.4025974025974</v>
      </c>
      <c r="F101">
        <f>VLOOKUP(B101,home!$B$2:$E$405,3,FALSE)</f>
        <v>1.43</v>
      </c>
      <c r="G101">
        <f>VLOOKUP(C101,away!$B$2:$E$405,4,FALSE)</f>
        <v>1.43</v>
      </c>
      <c r="H101">
        <f>VLOOKUP(A101,away!$A$2:$E$405,3,FALSE)</f>
        <v>1.05194805194805</v>
      </c>
      <c r="I101">
        <f>VLOOKUP(C101,away!$B$2:$E$405,3,FALSE)</f>
        <v>1.07</v>
      </c>
      <c r="J101">
        <f>VLOOKUP(B101,home!$B$2:$E$405,4,FALSE)</f>
        <v>2.61</v>
      </c>
      <c r="K101" s="3">
        <f t="shared" si="224"/>
        <v>2.868171428571423</v>
      </c>
      <c r="L101" s="3">
        <f t="shared" si="225"/>
        <v>2.9377753246753189</v>
      </c>
      <c r="M101" s="5">
        <f t="shared" si="226"/>
        <v>3.009604051438265E-3</v>
      </c>
      <c r="N101" s="5">
        <f t="shared" si="227"/>
        <v>8.6320603516480306E-3</v>
      </c>
      <c r="O101" s="5">
        <f t="shared" si="228"/>
        <v>8.8415405193582042E-3</v>
      </c>
      <c r="P101" s="5">
        <f t="shared" si="229"/>
        <v>2.535905390217974E-2</v>
      </c>
      <c r="Q101" s="5">
        <f t="shared" si="230"/>
        <v>1.2379114435150539E-2</v>
      </c>
      <c r="R101" s="5">
        <f t="shared" si="231"/>
        <v>1.2987229784943771E-2</v>
      </c>
      <c r="S101" s="5">
        <f t="shared" si="232"/>
        <v>5.3419121238417924E-2</v>
      </c>
      <c r="T101" s="5">
        <f t="shared" si="233"/>
        <v>3.6367056928917306E-2</v>
      </c>
      <c r="U101" s="5">
        <f t="shared" si="234"/>
        <v>3.7249601405467507E-2</v>
      </c>
      <c r="V101" s="5">
        <f t="shared" si="235"/>
        <v>5.0012425102333259E-2</v>
      </c>
      <c r="W101" s="5">
        <f t="shared" si="236"/>
        <v>1.1835140777971615E-2</v>
      </c>
      <c r="X101" s="5">
        <f t="shared" si="237"/>
        <v>3.476898454158367E-2</v>
      </c>
      <c r="Y101" s="5">
        <f t="shared" si="238"/>
        <v>5.1071732425141063E-2</v>
      </c>
      <c r="Z101" s="5">
        <f t="shared" si="239"/>
        <v>1.2717854399365385E-2</v>
      </c>
      <c r="AA101" s="5">
        <f t="shared" si="240"/>
        <v>3.6476986620991171E-2</v>
      </c>
      <c r="AB101" s="5">
        <f t="shared" si="241"/>
        <v>5.2311125413354476E-2</v>
      </c>
      <c r="AC101" s="5">
        <f t="shared" si="242"/>
        <v>2.6337928558714849E-2</v>
      </c>
      <c r="AD101" s="5">
        <f t="shared" si="243"/>
        <v>8.4863031581246893E-3</v>
      </c>
      <c r="AE101" s="5">
        <f t="shared" si="244"/>
        <v>2.4930852015652944E-2</v>
      </c>
      <c r="AF101" s="5">
        <f t="shared" si="245"/>
        <v>3.6620620937358586E-2</v>
      </c>
      <c r="AG101" s="5">
        <f t="shared" si="246"/>
        <v>3.5861052188020132E-2</v>
      </c>
      <c r="AH101" s="5">
        <f t="shared" si="247"/>
        <v>9.3405497093172699E-3</v>
      </c>
      <c r="AI101" s="5">
        <f t="shared" si="248"/>
        <v>2.6790297803414905E-2</v>
      </c>
      <c r="AJ101" s="5">
        <f t="shared" si="249"/>
        <v>3.8419583361337196E-2</v>
      </c>
      <c r="AK101" s="5">
        <f t="shared" si="250"/>
        <v>3.6731317098201793E-2</v>
      </c>
      <c r="AL101" s="5">
        <f t="shared" si="251"/>
        <v>8.8769810058306232E-3</v>
      </c>
      <c r="AM101" s="5">
        <f t="shared" si="252"/>
        <v>4.8680344504657344E-3</v>
      </c>
      <c r="AN101" s="5">
        <f t="shared" si="253"/>
        <v>1.430119148824761E-2</v>
      </c>
      <c r="AO101" s="5">
        <f t="shared" si="254"/>
        <v>2.1006843733815266E-2</v>
      </c>
      <c r="AP101" s="5">
        <f t="shared" si="255"/>
        <v>2.0571129056837612E-2</v>
      </c>
      <c r="AQ101" s="5">
        <f t="shared" si="256"/>
        <v>1.5108338835972252E-2</v>
      </c>
      <c r="AR101" s="5">
        <f t="shared" si="257"/>
        <v>5.4880872909870999E-3</v>
      </c>
      <c r="AS101" s="5">
        <f t="shared" si="258"/>
        <v>1.5740775165515142E-2</v>
      </c>
      <c r="AT101" s="5">
        <f t="shared" si="259"/>
        <v>2.2573620796648576E-2</v>
      </c>
      <c r="AU101" s="5">
        <f t="shared" si="260"/>
        <v>2.1581671402784375E-2</v>
      </c>
      <c r="AV101" s="5">
        <f t="shared" si="261"/>
        <v>1.5474983324570776E-2</v>
      </c>
      <c r="AW101" s="5">
        <f t="shared" si="262"/>
        <v>2.077717385631817E-3</v>
      </c>
      <c r="AX101" s="5">
        <f t="shared" si="263"/>
        <v>2.3270595540212003E-3</v>
      </c>
      <c r="AY101" s="5">
        <f t="shared" si="264"/>
        <v>6.8363781368534337E-3</v>
      </c>
      <c r="AZ101" s="5">
        <f t="shared" si="265"/>
        <v>1.0041871500298926E-2</v>
      </c>
      <c r="BA101" s="5">
        <f t="shared" si="266"/>
        <v>9.8335874357128351E-3</v>
      </c>
      <c r="BB101" s="5">
        <f t="shared" si="267"/>
        <v>7.222217630418604E-3</v>
      </c>
      <c r="BC101" s="5">
        <f t="shared" si="268"/>
        <v>4.2434505488157656E-3</v>
      </c>
      <c r="BD101" s="5">
        <f t="shared" si="269"/>
        <v>2.6871279038543547E-3</v>
      </c>
      <c r="BE101" s="5">
        <f t="shared" si="270"/>
        <v>7.7071434787520767E-3</v>
      </c>
      <c r="BF101" s="5">
        <f t="shared" si="271"/>
        <v>1.1052704360828638E-2</v>
      </c>
      <c r="BG101" s="5">
        <f t="shared" si="272"/>
        <v>1.0567016952058491E-2</v>
      </c>
      <c r="BH101" s="5">
        <f t="shared" si="273"/>
        <v>7.5770040267810123E-3</v>
      </c>
      <c r="BI101" s="5">
        <f t="shared" si="274"/>
        <v>4.3464292927567847E-3</v>
      </c>
      <c r="BJ101" s="8">
        <f t="shared" si="275"/>
        <v>0.37731302013102774</v>
      </c>
      <c r="BK101" s="8">
        <f t="shared" si="276"/>
        <v>0.17385149199576808</v>
      </c>
      <c r="BL101" s="8">
        <f t="shared" si="277"/>
        <v>0.38394479571192358</v>
      </c>
      <c r="BM101" s="8">
        <f t="shared" si="278"/>
        <v>0.87185989844214473</v>
      </c>
      <c r="BN101" s="8">
        <f t="shared" si="279"/>
        <v>7.1208603044718544E-2</v>
      </c>
    </row>
    <row r="102" spans="1:66" x14ac:dyDescent="0.25">
      <c r="A102" t="s">
        <v>91</v>
      </c>
      <c r="B102" t="s">
        <v>84</v>
      </c>
      <c r="C102" t="s">
        <v>108</v>
      </c>
      <c r="D102" s="11">
        <v>44385</v>
      </c>
      <c r="E102">
        <f>VLOOKUP(A102,home!$A$2:$E$405,3,FALSE)</f>
        <v>1.4025974025974</v>
      </c>
      <c r="F102">
        <f>VLOOKUP(B102,home!$B$2:$E$405,3,FALSE)</f>
        <v>1.07</v>
      </c>
      <c r="G102">
        <f>VLOOKUP(C102,away!$B$2:$E$405,4,FALSE)</f>
        <v>0.71</v>
      </c>
      <c r="H102">
        <f>VLOOKUP(A102,away!$A$2:$E$405,3,FALSE)</f>
        <v>1.05194805194805</v>
      </c>
      <c r="I102">
        <f>VLOOKUP(C102,away!$B$2:$E$405,3,FALSE)</f>
        <v>1.07</v>
      </c>
      <c r="J102">
        <f>VLOOKUP(B102,home!$B$2:$E$405,4,FALSE)</f>
        <v>1.43</v>
      </c>
      <c r="K102" s="3">
        <f t="shared" si="224"/>
        <v>1.0655532467532447</v>
      </c>
      <c r="L102" s="3">
        <f t="shared" si="225"/>
        <v>1.6095857142857113</v>
      </c>
      <c r="M102" s="5">
        <f t="shared" si="226"/>
        <v>6.8897253695468161E-2</v>
      </c>
      <c r="N102" s="5">
        <f t="shared" si="227"/>
        <v>7.3413692367588088E-2</v>
      </c>
      <c r="O102" s="5">
        <f t="shared" si="228"/>
        <v>0.11089603530174398</v>
      </c>
      <c r="P102" s="5">
        <f t="shared" si="229"/>
        <v>0.11816563046783572</v>
      </c>
      <c r="Q102" s="5">
        <f t="shared" si="230"/>
        <v>3.9113099129213687E-2</v>
      </c>
      <c r="R102" s="5">
        <f t="shared" si="231"/>
        <v>8.9248337096305544E-2</v>
      </c>
      <c r="S102" s="5">
        <f t="shared" si="232"/>
        <v>5.0666447045840522E-2</v>
      </c>
      <c r="T102" s="5">
        <f t="shared" si="233"/>
        <v>6.295588559982325E-2</v>
      </c>
      <c r="U102" s="5">
        <f t="shared" si="234"/>
        <v>9.5098855360296414E-2</v>
      </c>
      <c r="V102" s="5">
        <f t="shared" si="235"/>
        <v>9.6553318933600626E-3</v>
      </c>
      <c r="W102" s="5">
        <f t="shared" si="236"/>
        <v>1.3892363255905054E-2</v>
      </c>
      <c r="X102" s="5">
        <f t="shared" si="237"/>
        <v>2.2360949434372505E-2</v>
      </c>
      <c r="Y102" s="5">
        <f t="shared" si="238"/>
        <v>1.7995932383715572E-2</v>
      </c>
      <c r="Z102" s="5">
        <f t="shared" si="239"/>
        <v>4.7884282804656286E-2</v>
      </c>
      <c r="AA102" s="5">
        <f t="shared" si="240"/>
        <v>5.102325301095207E-2</v>
      </c>
      <c r="AB102" s="5">
        <f t="shared" si="241"/>
        <v>2.7183996452866122E-2</v>
      </c>
      <c r="AC102" s="5">
        <f t="shared" si="242"/>
        <v>1.0349908009378869E-3</v>
      </c>
      <c r="AD102" s="5">
        <f t="shared" si="243"/>
        <v>3.700763193101276E-3</v>
      </c>
      <c r="AE102" s="5">
        <f t="shared" si="244"/>
        <v>5.9566955675701867E-3</v>
      </c>
      <c r="AF102" s="5">
        <f t="shared" si="245"/>
        <v>4.793906044954996E-3</v>
      </c>
      <c r="AG102" s="5">
        <f t="shared" si="246"/>
        <v>2.5720675618624914E-3</v>
      </c>
      <c r="AH102" s="5">
        <f t="shared" si="247"/>
        <v>1.9268464385297931E-2</v>
      </c>
      <c r="AI102" s="5">
        <f t="shared" si="248"/>
        <v>2.0531574785703471E-2</v>
      </c>
      <c r="AJ102" s="5">
        <f t="shared" si="249"/>
        <v>1.0938743086931695E-2</v>
      </c>
      <c r="AK102" s="5">
        <f t="shared" si="250"/>
        <v>3.885271070559893E-3</v>
      </c>
      <c r="AL102" s="5">
        <f t="shared" si="251"/>
        <v>7.1004479256496237E-5</v>
      </c>
      <c r="AM102" s="5">
        <f t="shared" si="252"/>
        <v>7.8867204717479416E-4</v>
      </c>
      <c r="AN102" s="5">
        <f t="shared" si="253"/>
        <v>1.2694352603890152E-3</v>
      </c>
      <c r="AO102" s="5">
        <f t="shared" si="254"/>
        <v>1.0216324301663606E-3</v>
      </c>
      <c r="AP102" s="5">
        <f t="shared" si="255"/>
        <v>5.4813498828225609E-4</v>
      </c>
      <c r="AQ102" s="5">
        <f t="shared" si="256"/>
        <v>2.2056756165982137E-4</v>
      </c>
      <c r="AR102" s="5">
        <f t="shared" si="257"/>
        <v>6.2028490021597106E-3</v>
      </c>
      <c r="AS102" s="5">
        <f t="shared" si="258"/>
        <v>6.609465893371403E-3</v>
      </c>
      <c r="AT102" s="5">
        <f t="shared" si="259"/>
        <v>3.5213689209933671E-3</v>
      </c>
      <c r="AU102" s="5">
        <f t="shared" si="260"/>
        <v>1.2507353622601509E-3</v>
      </c>
      <c r="AV102" s="5">
        <f t="shared" si="261"/>
        <v>3.3318128152134979E-4</v>
      </c>
      <c r="AW102" s="5">
        <f t="shared" si="262"/>
        <v>3.3827703199535529E-6</v>
      </c>
      <c r="AX102" s="5">
        <f t="shared" si="263"/>
        <v>1.4006201008177164E-4</v>
      </c>
      <c r="AY102" s="5">
        <f t="shared" si="264"/>
        <v>2.2544181054176091E-4</v>
      </c>
      <c r="AZ102" s="5">
        <f t="shared" si="265"/>
        <v>1.8143395882536215E-4</v>
      </c>
      <c r="BA102" s="5">
        <f t="shared" si="266"/>
        <v>9.7344502737201595E-5</v>
      </c>
      <c r="BB102" s="5">
        <f t="shared" si="267"/>
        <v>3.9171080242511517E-5</v>
      </c>
      <c r="BC102" s="5">
        <f t="shared" si="268"/>
        <v>1.2609842234297161E-5</v>
      </c>
      <c r="BD102" s="5">
        <f t="shared" si="269"/>
        <v>1.664002856957941E-3</v>
      </c>
      <c r="BE102" s="5">
        <f t="shared" si="270"/>
        <v>1.7730836468382088E-3</v>
      </c>
      <c r="BF102" s="5">
        <f t="shared" si="271"/>
        <v>9.4465751832676845E-4</v>
      </c>
      <c r="BG102" s="5">
        <f t="shared" si="272"/>
        <v>3.3552762857431701E-4</v>
      </c>
      <c r="BH102" s="5">
        <f t="shared" si="273"/>
        <v>8.9380638500695039E-5</v>
      </c>
      <c r="BI102" s="5">
        <f t="shared" si="274"/>
        <v>1.9047965910258738E-5</v>
      </c>
      <c r="BJ102" s="8">
        <f t="shared" si="275"/>
        <v>0.25129986003044219</v>
      </c>
      <c r="BK102" s="8">
        <f t="shared" si="276"/>
        <v>0.24871610019324064</v>
      </c>
      <c r="BL102" s="8">
        <f t="shared" si="277"/>
        <v>0.45081783126607139</v>
      </c>
      <c r="BM102" s="8">
        <f t="shared" si="278"/>
        <v>0.4987619671960335</v>
      </c>
      <c r="BN102" s="8">
        <f t="shared" si="279"/>
        <v>0.49973404805815519</v>
      </c>
    </row>
    <row r="103" spans="1:66" x14ac:dyDescent="0.25">
      <c r="A103" t="s">
        <v>91</v>
      </c>
      <c r="B103" t="s">
        <v>371</v>
      </c>
      <c r="C103" t="s">
        <v>98</v>
      </c>
      <c r="D103" s="11">
        <v>44385</v>
      </c>
      <c r="E103">
        <f>VLOOKUP(A103,home!$A$2:$E$405,3,FALSE)</f>
        <v>1.4025974025974</v>
      </c>
      <c r="F103">
        <f>VLOOKUP(B103,home!$B$2:$E$405,3,FALSE)</f>
        <v>0.53</v>
      </c>
      <c r="G103">
        <f>VLOOKUP(C103,away!$B$2:$E$405,4,FALSE)</f>
        <v>0.71</v>
      </c>
      <c r="H103">
        <f>VLOOKUP(A103,away!$A$2:$E$405,3,FALSE)</f>
        <v>1.05194805194805</v>
      </c>
      <c r="I103">
        <f>VLOOKUP(C103,away!$B$2:$E$405,3,FALSE)</f>
        <v>0.24</v>
      </c>
      <c r="J103">
        <f>VLOOKUP(B103,home!$B$2:$E$405,4,FALSE)</f>
        <v>1.43</v>
      </c>
      <c r="K103" s="3">
        <f t="shared" si="224"/>
        <v>0.5277974025974016</v>
      </c>
      <c r="L103" s="3">
        <f t="shared" si="225"/>
        <v>0.36102857142857075</v>
      </c>
      <c r="M103" s="5">
        <f t="shared" si="226"/>
        <v>0.41113815639425388</v>
      </c>
      <c r="N103" s="5">
        <f t="shared" si="227"/>
        <v>0.21699765105357147</v>
      </c>
      <c r="O103" s="5">
        <f t="shared" si="228"/>
        <v>0.14843262126279377</v>
      </c>
      <c r="P103" s="5">
        <f t="shared" si="229"/>
        <v>7.8342351963226392E-2</v>
      </c>
      <c r="Q103" s="5">
        <f t="shared" si="230"/>
        <v>5.726539829790616E-2</v>
      </c>
      <c r="R103" s="5">
        <f t="shared" si="231"/>
        <v>2.6794208603952263E-2</v>
      </c>
      <c r="S103" s="5">
        <f t="shared" si="232"/>
        <v>3.7320326608439188E-3</v>
      </c>
      <c r="T103" s="5">
        <f t="shared" si="233"/>
        <v>2.0674444939781166E-2</v>
      </c>
      <c r="U103" s="5">
        <f t="shared" si="234"/>
        <v>1.4141913705818954E-2</v>
      </c>
      <c r="V103" s="5">
        <f t="shared" si="235"/>
        <v>7.9015400894346557E-5</v>
      </c>
      <c r="W103" s="5">
        <f t="shared" si="236"/>
        <v>1.007484282678018E-2</v>
      </c>
      <c r="X103" s="5">
        <f t="shared" si="237"/>
        <v>3.6373061131198315E-3</v>
      </c>
      <c r="Y103" s="5">
        <f t="shared" si="238"/>
        <v>6.5658571493403006E-4</v>
      </c>
      <c r="Z103" s="5">
        <f t="shared" si="239"/>
        <v>3.2244916182813353E-3</v>
      </c>
      <c r="AA103" s="5">
        <f t="shared" si="240"/>
        <v>1.7018783008259809E-3</v>
      </c>
      <c r="AB103" s="5">
        <f t="shared" si="241"/>
        <v>4.4912347335641592E-4</v>
      </c>
      <c r="AC103" s="5">
        <f t="shared" si="242"/>
        <v>9.4102375489631846E-7</v>
      </c>
      <c r="AD103" s="5">
        <f t="shared" si="243"/>
        <v>1.3293689688879103E-3</v>
      </c>
      <c r="AE103" s="5">
        <f t="shared" si="244"/>
        <v>4.7994017973907431E-4</v>
      </c>
      <c r="AF103" s="5">
        <f t="shared" si="245"/>
        <v>8.663605873118474E-5</v>
      </c>
      <c r="AG103" s="5">
        <f t="shared" si="246"/>
        <v>1.0426030839307128E-5</v>
      </c>
      <c r="AH103" s="5">
        <f t="shared" si="247"/>
        <v>2.9103340063287763E-4</v>
      </c>
      <c r="AI103" s="5">
        <f t="shared" si="248"/>
        <v>1.5360667292312177E-4</v>
      </c>
      <c r="AJ103" s="5">
        <f t="shared" si="249"/>
        <v>4.0536601495226144E-5</v>
      </c>
      <c r="AK103" s="5">
        <f t="shared" si="250"/>
        <v>7.1317043264354364E-6</v>
      </c>
      <c r="AL103" s="5">
        <f t="shared" si="251"/>
        <v>7.1724808865611414E-9</v>
      </c>
      <c r="AM103" s="5">
        <f t="shared" si="252"/>
        <v>1.4032749777452501E-4</v>
      </c>
      <c r="AN103" s="5">
        <f t="shared" si="253"/>
        <v>5.0662236053682701E-5</v>
      </c>
      <c r="AO103" s="5">
        <f t="shared" si="254"/>
        <v>9.1452573539190487E-6</v>
      </c>
      <c r="AP103" s="5">
        <f t="shared" si="255"/>
        <v>1.100566399277342E-6</v>
      </c>
      <c r="AQ103" s="5">
        <f t="shared" si="256"/>
        <v>9.933397872334616E-8</v>
      </c>
      <c r="AR103" s="5">
        <f t="shared" si="257"/>
        <v>2.1014274573697342E-5</v>
      </c>
      <c r="AS103" s="5">
        <f t="shared" si="258"/>
        <v>1.1091279537466075E-5</v>
      </c>
      <c r="AT103" s="5">
        <f t="shared" si="259"/>
        <v>2.9269742656781518E-6</v>
      </c>
      <c r="AU103" s="5">
        <f t="shared" si="260"/>
        <v>5.149498049647886E-7</v>
      </c>
      <c r="AV103" s="5">
        <f t="shared" si="261"/>
        <v>6.794729238211347E-8</v>
      </c>
      <c r="AW103" s="5">
        <f t="shared" si="262"/>
        <v>3.7964328300553473E-11</v>
      </c>
      <c r="AX103" s="5">
        <f t="shared" si="263"/>
        <v>1.2344081473064492E-5</v>
      </c>
      <c r="AY103" s="5">
        <f t="shared" si="264"/>
        <v>4.4565660998183607E-6</v>
      </c>
      <c r="AZ103" s="5">
        <f t="shared" si="265"/>
        <v>8.0447384624720993E-7</v>
      </c>
      <c r="BA103" s="5">
        <f t="shared" si="266"/>
        <v>9.6812681154092633E-8</v>
      </c>
      <c r="BB103" s="5">
        <f t="shared" si="267"/>
        <v>8.7380359933079435E-9</v>
      </c>
      <c r="BC103" s="5">
        <f t="shared" si="268"/>
        <v>6.3093613035107977E-10</v>
      </c>
      <c r="BD103" s="5">
        <f t="shared" si="269"/>
        <v>1.2644589214916148E-6</v>
      </c>
      <c r="BE103" s="5">
        <f t="shared" si="270"/>
        <v>6.67378134454386E-7</v>
      </c>
      <c r="BF103" s="5">
        <f t="shared" si="271"/>
        <v>1.761202229576622E-7</v>
      </c>
      <c r="BG103" s="5">
        <f t="shared" si="272"/>
        <v>3.0985265407309793E-8</v>
      </c>
      <c r="BH103" s="5">
        <f t="shared" si="273"/>
        <v>4.0884856501923063E-9</v>
      </c>
      <c r="BI103" s="5">
        <f t="shared" si="274"/>
        <v>4.3157842134564963E-10</v>
      </c>
      <c r="BJ103" s="8">
        <f t="shared" si="275"/>
        <v>0.31143164637892279</v>
      </c>
      <c r="BK103" s="8">
        <f t="shared" si="276"/>
        <v>0.49329696118155414</v>
      </c>
      <c r="BL103" s="8">
        <f t="shared" si="277"/>
        <v>0.19204981261420764</v>
      </c>
      <c r="BM103" s="8">
        <f t="shared" si="278"/>
        <v>6.1028067689126532E-2</v>
      </c>
      <c r="BN103" s="8">
        <f t="shared" si="279"/>
        <v>0.93897038757570384</v>
      </c>
    </row>
    <row r="104" spans="1:66" s="10" customFormat="1" x14ac:dyDescent="0.25">
      <c r="A104" t="s">
        <v>91</v>
      </c>
      <c r="B104" t="s">
        <v>93</v>
      </c>
      <c r="C104" t="s">
        <v>111</v>
      </c>
      <c r="D104" s="11">
        <v>44385</v>
      </c>
      <c r="E104">
        <f>VLOOKUP(A104,home!$A$2:$E$405,3,FALSE)</f>
        <v>1.4025974025974</v>
      </c>
      <c r="F104">
        <f>VLOOKUP(B104,home!$B$2:$E$405,3,FALSE)</f>
        <v>1.43</v>
      </c>
      <c r="G104">
        <f>VLOOKUP(C104,away!$B$2:$E$405,4,FALSE)</f>
        <v>0.71</v>
      </c>
      <c r="H104">
        <f>VLOOKUP(A104,away!$A$2:$E$405,3,FALSE)</f>
        <v>1.05194805194805</v>
      </c>
      <c r="I104">
        <f>VLOOKUP(C104,away!$B$2:$E$405,3,FALSE)</f>
        <v>1.07</v>
      </c>
      <c r="J104">
        <f>VLOOKUP(B104,home!$B$2:$E$405,4,FALSE)</f>
        <v>0.71</v>
      </c>
      <c r="K104" s="3">
        <f t="shared" si="224"/>
        <v>1.42405714285714</v>
      </c>
      <c r="L104" s="3">
        <f t="shared" si="225"/>
        <v>0.79916493506493347</v>
      </c>
      <c r="M104" s="5">
        <f t="shared" si="226"/>
        <v>0.10825972498652206</v>
      </c>
      <c r="N104" s="5">
        <f t="shared" si="227"/>
        <v>0.15416803465080633</v>
      </c>
      <c r="O104" s="5">
        <f t="shared" si="228"/>
        <v>8.6517376089001452E-2</v>
      </c>
      <c r="P104" s="5">
        <f t="shared" si="229"/>
        <v>0.12320568740080005</v>
      </c>
      <c r="Q104" s="5">
        <f t="shared" si="230"/>
        <v>0.10977204547236394</v>
      </c>
      <c r="R104" s="5">
        <f t="shared" si="231"/>
        <v>3.4570826622077631E-2</v>
      </c>
      <c r="S104" s="5">
        <f t="shared" si="232"/>
        <v>3.5053759396196212E-2</v>
      </c>
      <c r="T104" s="5">
        <f t="shared" si="233"/>
        <v>8.772596959186664E-2</v>
      </c>
      <c r="U104" s="5">
        <f t="shared" si="234"/>
        <v>4.9230832585645423E-2</v>
      </c>
      <c r="V104" s="5">
        <f t="shared" si="235"/>
        <v>4.4325733250685229E-3</v>
      </c>
      <c r="W104" s="5">
        <f t="shared" si="236"/>
        <v>5.2107221813652863E-2</v>
      </c>
      <c r="X104" s="5">
        <f t="shared" si="237"/>
        <v>4.164226453712197E-2</v>
      </c>
      <c r="Y104" s="5">
        <f t="shared" si="238"/>
        <v>1.6639518817382928E-2</v>
      </c>
      <c r="Z104" s="5">
        <f t="shared" si="239"/>
        <v>9.2092641375245837E-3</v>
      </c>
      <c r="AA104" s="5">
        <f t="shared" si="240"/>
        <v>1.3114518375499982E-2</v>
      </c>
      <c r="AB104" s="5">
        <f t="shared" si="241"/>
        <v>9.3379117838809835E-3</v>
      </c>
      <c r="AC104" s="5">
        <f t="shared" si="242"/>
        <v>3.1528243971702501E-4</v>
      </c>
      <c r="AD104" s="5">
        <f t="shared" si="243"/>
        <v>1.8550915354543444E-2</v>
      </c>
      <c r="AE104" s="5">
        <f t="shared" si="244"/>
        <v>1.4825241064708786E-2</v>
      </c>
      <c r="AF104" s="5">
        <f t="shared" si="245"/>
        <v>5.9239064063999905E-3</v>
      </c>
      <c r="AG104" s="5">
        <f t="shared" si="246"/>
        <v>1.5780594262004644E-3</v>
      </c>
      <c r="AH104" s="5">
        <f t="shared" si="247"/>
        <v>1.8399302441151632E-3</v>
      </c>
      <c r="AI104" s="5">
        <f t="shared" si="248"/>
        <v>2.6201658064910795E-3</v>
      </c>
      <c r="AJ104" s="5">
        <f t="shared" si="249"/>
        <v>1.8656329161018306E-3</v>
      </c>
      <c r="AK104" s="5">
        <f t="shared" si="250"/>
        <v>8.8558929337473542E-4</v>
      </c>
      <c r="AL104" s="5">
        <f t="shared" si="251"/>
        <v>1.4352369624280267E-5</v>
      </c>
      <c r="AM104" s="5">
        <f t="shared" si="252"/>
        <v>5.2835127034351545E-3</v>
      </c>
      <c r="AN104" s="5">
        <f t="shared" si="253"/>
        <v>4.2223980865555063E-3</v>
      </c>
      <c r="AO104" s="5">
        <f t="shared" si="254"/>
        <v>1.6871962463302149E-3</v>
      </c>
      <c r="AP104" s="5">
        <f t="shared" si="255"/>
        <v>4.4944935954676198E-4</v>
      </c>
      <c r="AQ104" s="5">
        <f t="shared" si="256"/>
        <v>8.9796042059290979E-5</v>
      </c>
      <c r="AR104" s="5">
        <f t="shared" si="257"/>
        <v>2.9408154681246046E-4</v>
      </c>
      <c r="AS104" s="5">
        <f t="shared" si="258"/>
        <v>4.1878892732076067E-4</v>
      </c>
      <c r="AT104" s="5">
        <f t="shared" si="259"/>
        <v>2.9818968165030448E-4</v>
      </c>
      <c r="AU104" s="5">
        <f t="shared" si="260"/>
        <v>1.415463820268042E-4</v>
      </c>
      <c r="AV104" s="5">
        <f t="shared" si="261"/>
        <v>5.039253409271404E-5</v>
      </c>
      <c r="AW104" s="5">
        <f t="shared" si="262"/>
        <v>4.537168897425859E-7</v>
      </c>
      <c r="AX104" s="5">
        <f t="shared" si="263"/>
        <v>1.2540040007838771E-3</v>
      </c>
      <c r="AY104" s="5">
        <f t="shared" si="264"/>
        <v>1.0021560258576137E-3</v>
      </c>
      <c r="AZ104" s="5">
        <f t="shared" si="265"/>
        <v>4.0044397766471573E-4</v>
      </c>
      <c r="BA104" s="5">
        <f t="shared" si="266"/>
        <v>1.0667359513585543E-4</v>
      </c>
      <c r="BB104" s="5">
        <f t="shared" si="267"/>
        <v>2.1312449182472222E-5</v>
      </c>
      <c r="BC104" s="5">
        <f t="shared" si="268"/>
        <v>3.4064324133970233E-6</v>
      </c>
      <c r="BD104" s="5">
        <f t="shared" si="269"/>
        <v>3.9169943377029168E-5</v>
      </c>
      <c r="BE104" s="5">
        <f t="shared" si="270"/>
        <v>5.5780237651368119E-5</v>
      </c>
      <c r="BF104" s="5">
        <f t="shared" si="271"/>
        <v>3.9717122928849777E-5</v>
      </c>
      <c r="BG104" s="5">
        <f t="shared" si="272"/>
        <v>1.8853150866854532E-5</v>
      </c>
      <c r="BH104" s="5">
        <f t="shared" si="273"/>
        <v>6.711991039326873E-6</v>
      </c>
      <c r="BI104" s="5">
        <f t="shared" si="274"/>
        <v>1.9116517564693098E-6</v>
      </c>
      <c r="BJ104" s="8">
        <f t="shared" si="275"/>
        <v>0.51745352605401218</v>
      </c>
      <c r="BK104" s="8">
        <f t="shared" si="276"/>
        <v>0.27228353594378574</v>
      </c>
      <c r="BL104" s="8">
        <f t="shared" si="277"/>
        <v>0.20134792688571124</v>
      </c>
      <c r="BM104" s="8">
        <f t="shared" si="278"/>
        <v>0.38279885549049453</v>
      </c>
      <c r="BN104" s="8">
        <f t="shared" si="279"/>
        <v>0.61649369522157149</v>
      </c>
    </row>
    <row r="105" spans="1:66" x14ac:dyDescent="0.25">
      <c r="A105" t="s">
        <v>91</v>
      </c>
      <c r="B105" t="s">
        <v>389</v>
      </c>
      <c r="C105" t="s">
        <v>94</v>
      </c>
      <c r="D105" s="11">
        <v>44385</v>
      </c>
      <c r="E105">
        <f>VLOOKUP(A105,home!$A$2:$E$405,3,FALSE)</f>
        <v>1.4025974025974</v>
      </c>
      <c r="F105">
        <f>VLOOKUP(B105,home!$B$2:$E$405,3,FALSE)</f>
        <v>1.07</v>
      </c>
      <c r="G105">
        <f>VLOOKUP(C105,away!$B$2:$E$405,4,FALSE)</f>
        <v>1.07</v>
      </c>
      <c r="H105">
        <f>VLOOKUP(A105,away!$A$2:$E$405,3,FALSE)</f>
        <v>1.05194805194805</v>
      </c>
      <c r="I105">
        <f>VLOOKUP(C105,away!$B$2:$E$405,3,FALSE)</f>
        <v>0.53</v>
      </c>
      <c r="J105">
        <f>VLOOKUP(B105,home!$B$2:$E$405,4,FALSE)</f>
        <v>0.48</v>
      </c>
      <c r="K105" s="3">
        <f t="shared" si="224"/>
        <v>1.6058337662337634</v>
      </c>
      <c r="L105" s="3">
        <f t="shared" si="225"/>
        <v>0.26761558441558392</v>
      </c>
      <c r="M105" s="5">
        <f t="shared" si="226"/>
        <v>0.1535929510920587</v>
      </c>
      <c r="N105" s="5">
        <f t="shared" si="227"/>
        <v>0.24664474711911885</v>
      </c>
      <c r="O105" s="5">
        <f t="shared" si="228"/>
        <v>4.1103867368615495E-2</v>
      </c>
      <c r="P105" s="5">
        <f t="shared" si="229"/>
        <v>6.6005978143316907E-2</v>
      </c>
      <c r="Q105" s="5">
        <f t="shared" si="230"/>
        <v>0.19803523159403444</v>
      </c>
      <c r="R105" s="5">
        <f t="shared" si="231"/>
        <v>5.5000177437963425E-3</v>
      </c>
      <c r="S105" s="5">
        <f t="shared" si="232"/>
        <v>7.0914536111177234E-3</v>
      </c>
      <c r="T105" s="5">
        <f t="shared" si="233"/>
        <v>5.2997314237913047E-2</v>
      </c>
      <c r="U105" s="5">
        <f t="shared" si="234"/>
        <v>8.8321142078730073E-3</v>
      </c>
      <c r="V105" s="5">
        <f t="shared" si="235"/>
        <v>3.3861386992314283E-4</v>
      </c>
      <c r="W105" s="5">
        <f t="shared" si="236"/>
        <v>0.10600388726587461</v>
      </c>
      <c r="X105" s="5">
        <f t="shared" si="237"/>
        <v>2.8368292240980711E-2</v>
      </c>
      <c r="Y105" s="5">
        <f t="shared" si="238"/>
        <v>3.7958985534710639E-3</v>
      </c>
      <c r="Z105" s="5">
        <f t="shared" si="239"/>
        <v>4.9063015426737983E-4</v>
      </c>
      <c r="AA105" s="5">
        <f t="shared" si="240"/>
        <v>7.8787046845503895E-4</v>
      </c>
      <c r="AB105" s="5">
        <f t="shared" si="241"/>
        <v>6.3259450083175757E-4</v>
      </c>
      <c r="AC105" s="5">
        <f t="shared" si="242"/>
        <v>9.0948752604923942E-6</v>
      </c>
      <c r="AD105" s="5">
        <f t="shared" si="243"/>
        <v>4.2556155380894689E-2</v>
      </c>
      <c r="AE105" s="5">
        <f t="shared" si="244"/>
        <v>1.1388690392738529E-2</v>
      </c>
      <c r="AF105" s="5">
        <f t="shared" si="245"/>
        <v>1.5238955175904338E-3</v>
      </c>
      <c r="AG105" s="5">
        <f t="shared" si="246"/>
        <v>1.3593939650941757E-4</v>
      </c>
      <c r="AH105" s="5">
        <f t="shared" si="247"/>
        <v>3.2825068866543244E-5</v>
      </c>
      <c r="AI105" s="5">
        <f t="shared" si="248"/>
        <v>5.2711603964843785E-5</v>
      </c>
      <c r="AJ105" s="5">
        <f t="shared" si="249"/>
        <v>4.2323036759543849E-5</v>
      </c>
      <c r="AK105" s="5">
        <f t="shared" si="250"/>
        <v>2.2654587172676099E-5</v>
      </c>
      <c r="AL105" s="5">
        <f t="shared" si="251"/>
        <v>1.5633950214302332E-7</v>
      </c>
      <c r="AM105" s="5">
        <f t="shared" si="252"/>
        <v>1.366762225434626E-2</v>
      </c>
      <c r="AN105" s="5">
        <f t="shared" si="253"/>
        <v>3.6576687171683158E-3</v>
      </c>
      <c r="AO105" s="5">
        <f t="shared" si="254"/>
        <v>4.8942457567179899E-4</v>
      </c>
      <c r="AP105" s="5">
        <f t="shared" si="255"/>
        <v>4.3659214615252554E-5</v>
      </c>
      <c r="AQ105" s="5">
        <f t="shared" si="256"/>
        <v>2.9209715585965543E-6</v>
      </c>
      <c r="AR105" s="5">
        <f t="shared" si="257"/>
        <v>1.756899997640353E-6</v>
      </c>
      <c r="AS105" s="5">
        <f t="shared" si="258"/>
        <v>2.8212893401068984E-6</v>
      </c>
      <c r="AT105" s="5">
        <f t="shared" si="259"/>
        <v>2.2652608433295154E-6</v>
      </c>
      <c r="AU105" s="5">
        <f t="shared" si="260"/>
        <v>1.2125441171819019E-6</v>
      </c>
      <c r="AV105" s="5">
        <f t="shared" si="261"/>
        <v>4.8678607160470203E-7</v>
      </c>
      <c r="AW105" s="5">
        <f t="shared" si="262"/>
        <v>1.8662860516887266E-9</v>
      </c>
      <c r="AX105" s="5">
        <f t="shared" si="263"/>
        <v>3.6579882200262134E-3</v>
      </c>
      <c r="AY105" s="5">
        <f t="shared" si="264"/>
        <v>9.7893465528763697E-4</v>
      </c>
      <c r="AZ105" s="5">
        <f t="shared" si="265"/>
        <v>1.3098908493973458E-4</v>
      </c>
      <c r="BA105" s="5">
        <f t="shared" si="266"/>
        <v>1.168490683940321E-5</v>
      </c>
      <c r="BB105" s="5">
        <f t="shared" si="267"/>
        <v>7.8176579316713599E-7</v>
      </c>
      <c r="BC105" s="5">
        <f t="shared" si="268"/>
        <v>4.1842541922907156E-8</v>
      </c>
      <c r="BD105" s="5">
        <f t="shared" si="269"/>
        <v>7.8362303271376794E-8</v>
      </c>
      <c r="BE105" s="5">
        <f t="shared" si="270"/>
        <v>1.2583683259302737E-7</v>
      </c>
      <c r="BF105" s="5">
        <f t="shared" si="271"/>
        <v>1.0103651740689438E-7</v>
      </c>
      <c r="BG105" s="5">
        <f t="shared" si="272"/>
        <v>5.4082617091552121E-8</v>
      </c>
      <c r="BH105" s="5">
        <f t="shared" si="273"/>
        <v>2.1711923172976418E-8</v>
      </c>
      <c r="BI105" s="5">
        <f t="shared" si="274"/>
        <v>6.9731478722077644E-9</v>
      </c>
      <c r="BJ105" s="8">
        <f t="shared" si="275"/>
        <v>0.71409176790791407</v>
      </c>
      <c r="BK105" s="8">
        <f t="shared" si="276"/>
        <v>0.22801718258646678</v>
      </c>
      <c r="BL105" s="8">
        <f t="shared" si="277"/>
        <v>5.7015909370046518E-2</v>
      </c>
      <c r="BM105" s="8">
        <f t="shared" si="278"/>
        <v>0.28775376416875242</v>
      </c>
      <c r="BN105" s="8">
        <f t="shared" si="279"/>
        <v>0.71088279306094082</v>
      </c>
    </row>
    <row r="106" spans="1:66" x14ac:dyDescent="0.25">
      <c r="A106" t="s">
        <v>91</v>
      </c>
      <c r="B106" t="s">
        <v>97</v>
      </c>
      <c r="C106" t="s">
        <v>370</v>
      </c>
      <c r="D106" s="11">
        <v>44385</v>
      </c>
      <c r="E106">
        <f>VLOOKUP(A106,home!$A$2:$E$405,3,FALSE)</f>
        <v>1.4025974025974</v>
      </c>
      <c r="F106">
        <f>VLOOKUP(B106,home!$B$2:$E$405,3,FALSE)</f>
        <v>0.53</v>
      </c>
      <c r="G106">
        <f>VLOOKUP(C106,away!$B$2:$E$405,4,FALSE)</f>
        <v>0.71</v>
      </c>
      <c r="H106">
        <f>VLOOKUP(A106,away!$A$2:$E$405,3,FALSE)</f>
        <v>1.05194805194805</v>
      </c>
      <c r="I106">
        <f>VLOOKUP(C106,away!$B$2:$E$405,3,FALSE)</f>
        <v>0.36</v>
      </c>
      <c r="J106">
        <f>VLOOKUP(B106,home!$B$2:$E$405,4,FALSE)</f>
        <v>0.95</v>
      </c>
      <c r="K106" s="3">
        <f t="shared" si="224"/>
        <v>0.5277974025974016</v>
      </c>
      <c r="L106" s="3">
        <f t="shared" si="225"/>
        <v>0.35976623376623307</v>
      </c>
      <c r="M106" s="5">
        <f t="shared" si="226"/>
        <v>0.41165747928495472</v>
      </c>
      <c r="N106" s="5">
        <f t="shared" si="227"/>
        <v>0.21727174832639276</v>
      </c>
      <c r="O106" s="5">
        <f t="shared" si="228"/>
        <v>0.14810046092404924</v>
      </c>
      <c r="P106" s="5">
        <f t="shared" si="229"/>
        <v>7.8167038599191163E-2</v>
      </c>
      <c r="Q106" s="5">
        <f t="shared" si="230"/>
        <v>5.7337732212233213E-2</v>
      </c>
      <c r="R106" s="5">
        <f t="shared" si="231"/>
        <v>2.6640772522844178E-2</v>
      </c>
      <c r="S106" s="5">
        <f t="shared" si="232"/>
        <v>3.7106613087539448E-3</v>
      </c>
      <c r="T106" s="5">
        <f t="shared" si="233"/>
        <v>2.0628179970691961E-2</v>
      </c>
      <c r="U106" s="5">
        <f t="shared" si="234"/>
        <v>1.4060930540745382E-2</v>
      </c>
      <c r="V106" s="5">
        <f t="shared" si="235"/>
        <v>7.8288226484285353E-5</v>
      </c>
      <c r="W106" s="5">
        <f t="shared" si="236"/>
        <v>1.008756871081402E-2</v>
      </c>
      <c r="X106" s="5">
        <f t="shared" si="237"/>
        <v>3.6291666029476546E-3</v>
      </c>
      <c r="Y106" s="5">
        <f t="shared" si="238"/>
        <v>6.5282580022633582E-4</v>
      </c>
      <c r="Z106" s="5">
        <f t="shared" si="239"/>
        <v>3.1948167983888651E-3</v>
      </c>
      <c r="AA106" s="5">
        <f t="shared" si="240"/>
        <v>1.6862160079641894E-3</v>
      </c>
      <c r="AB106" s="5">
        <f t="shared" si="241"/>
        <v>4.4499021461082925E-4</v>
      </c>
      <c r="AC106" s="5">
        <f t="shared" si="242"/>
        <v>9.2910355231626209E-7</v>
      </c>
      <c r="AD106" s="5">
        <f t="shared" si="243"/>
        <v>1.3310481410226144E-3</v>
      </c>
      <c r="AE106" s="5">
        <f t="shared" si="244"/>
        <v>4.7886617665725181E-4</v>
      </c>
      <c r="AF106" s="5">
        <f t="shared" si="245"/>
        <v>8.6139940427007531E-5</v>
      </c>
      <c r="AG106" s="5">
        <f t="shared" si="246"/>
        <v>1.0330080648090725E-5</v>
      </c>
      <c r="AH106" s="5">
        <f t="shared" si="247"/>
        <v>2.873468017823642E-4</v>
      </c>
      <c r="AI106" s="5">
        <f t="shared" si="248"/>
        <v>1.5166089562540223E-4</v>
      </c>
      <c r="AJ106" s="5">
        <f t="shared" si="249"/>
        <v>4.0023113393341455E-5</v>
      </c>
      <c r="AK106" s="5">
        <f t="shared" si="250"/>
        <v>7.0413650976223007E-6</v>
      </c>
      <c r="AL106" s="5">
        <f t="shared" si="251"/>
        <v>7.0568642029971496E-9</v>
      </c>
      <c r="AM106" s="5">
        <f t="shared" si="252"/>
        <v>1.4050475031276719E-4</v>
      </c>
      <c r="AN106" s="5">
        <f t="shared" si="253"/>
        <v>5.0548864846289199E-5</v>
      </c>
      <c r="AO106" s="5">
        <f t="shared" si="254"/>
        <v>9.0928873634538977E-6</v>
      </c>
      <c r="AP106" s="5">
        <f t="shared" si="255"/>
        <v>1.0904379469367936E-6</v>
      </c>
      <c r="AQ106" s="5">
        <f t="shared" si="256"/>
        <v>9.8075688331308445E-8</v>
      </c>
      <c r="AR106" s="5">
        <f t="shared" si="257"/>
        <v>2.0675535332402706E-5</v>
      </c>
      <c r="AS106" s="5">
        <f t="shared" si="258"/>
        <v>1.0912493845752952E-5</v>
      </c>
      <c r="AT106" s="5">
        <f t="shared" si="259"/>
        <v>2.8797929538242686E-6</v>
      </c>
      <c r="AU106" s="5">
        <f t="shared" si="260"/>
        <v>5.0664908034891606E-7</v>
      </c>
      <c r="AV106" s="5">
        <f t="shared" si="261"/>
        <v>6.6852017159130019E-8</v>
      </c>
      <c r="AW106" s="5">
        <f t="shared" si="262"/>
        <v>3.7221760289044503E-11</v>
      </c>
      <c r="AX106" s="5">
        <f t="shared" si="263"/>
        <v>1.2359673711279161E-5</v>
      </c>
      <c r="AY106" s="5">
        <f t="shared" si="264"/>
        <v>4.4465932616864236E-6</v>
      </c>
      <c r="AZ106" s="5">
        <f t="shared" si="265"/>
        <v>7.9986705542361704E-7</v>
      </c>
      <c r="BA106" s="5">
        <f t="shared" si="266"/>
        <v>9.592171934781382E-8</v>
      </c>
      <c r="BB106" s="5">
        <f t="shared" si="267"/>
        <v>8.6273489265361481E-9</v>
      </c>
      <c r="BC106" s="5">
        <f t="shared" si="268"/>
        <v>6.2076576613741302E-10</v>
      </c>
      <c r="BD106" s="5">
        <f t="shared" si="269"/>
        <v>1.2397265796065323E-6</v>
      </c>
      <c r="BE106" s="5">
        <f t="shared" si="270"/>
        <v>6.5432446864728845E-7</v>
      </c>
      <c r="BF106" s="5">
        <f t="shared" si="271"/>
        <v>1.726753775039819E-7</v>
      </c>
      <c r="BG106" s="5">
        <f t="shared" si="272"/>
        <v>3.0379205246375818E-8</v>
      </c>
      <c r="BH106" s="5">
        <f t="shared" si="273"/>
        <v>4.0085164055026273E-9</v>
      </c>
      <c r="BI106" s="5">
        <f t="shared" si="274"/>
        <v>4.2313690941867188E-10</v>
      </c>
      <c r="BJ106" s="8">
        <f t="shared" si="275"/>
        <v>0.31173265228208119</v>
      </c>
      <c r="BK106" s="8">
        <f t="shared" si="276"/>
        <v>0.49361885017306234</v>
      </c>
      <c r="BL106" s="8">
        <f t="shared" si="277"/>
        <v>0.1914565852466264</v>
      </c>
      <c r="BM106" s="8">
        <f t="shared" si="278"/>
        <v>6.0823226074453472E-2</v>
      </c>
      <c r="BN106" s="8">
        <f t="shared" si="279"/>
        <v>0.93917523186966534</v>
      </c>
    </row>
    <row r="107" spans="1:66" x14ac:dyDescent="0.25">
      <c r="A107" t="s">
        <v>114</v>
      </c>
      <c r="B107" t="s">
        <v>320</v>
      </c>
      <c r="C107" t="s">
        <v>121</v>
      </c>
      <c r="D107" s="11">
        <v>44385</v>
      </c>
      <c r="E107">
        <f>VLOOKUP(A107,home!$A$2:$E$405,3,FALSE)</f>
        <v>1.26829268292683</v>
      </c>
      <c r="F107">
        <f>VLOOKUP(B107,home!$B$2:$E$405,3,FALSE)</f>
        <v>0.79</v>
      </c>
      <c r="G107">
        <f>VLOOKUP(C107,away!$B$2:$E$405,4,FALSE)</f>
        <v>0.79</v>
      </c>
      <c r="H107">
        <f>VLOOKUP(A107,away!$A$2:$E$405,3,FALSE)</f>
        <v>1.0243902439024399</v>
      </c>
      <c r="I107">
        <f>VLOOKUP(C107,away!$B$2:$E$405,3,FALSE)</f>
        <v>1.18</v>
      </c>
      <c r="J107">
        <f>VLOOKUP(B107,home!$B$2:$E$405,4,FALSE)</f>
        <v>0.65</v>
      </c>
      <c r="K107" s="3">
        <f t="shared" si="224"/>
        <v>0.79154146341463472</v>
      </c>
      <c r="L107" s="3">
        <f t="shared" si="225"/>
        <v>0.78570731707317143</v>
      </c>
      <c r="M107" s="5">
        <f t="shared" si="226"/>
        <v>0.20654256116373612</v>
      </c>
      <c r="N107" s="5">
        <f t="shared" si="227"/>
        <v>0.16348700112095038</v>
      </c>
      <c r="O107" s="5">
        <f t="shared" si="228"/>
        <v>0.16228200159338052</v>
      </c>
      <c r="P107" s="5">
        <f t="shared" si="229"/>
        <v>0.1284529330270805</v>
      </c>
      <c r="Q107" s="5">
        <f t="shared" si="230"/>
        <v>6.4703370058273549E-2</v>
      </c>
      <c r="R107" s="5">
        <f t="shared" si="231"/>
        <v>6.375307804059957E-2</v>
      </c>
      <c r="S107" s="5">
        <f t="shared" si="232"/>
        <v>1.9971859444237221E-2</v>
      </c>
      <c r="T107" s="5">
        <f t="shared" si="233"/>
        <v>5.0837911294078685E-2</v>
      </c>
      <c r="U107" s="5">
        <f t="shared" si="234"/>
        <v>5.0463204689443597E-2</v>
      </c>
      <c r="V107" s="5">
        <f t="shared" si="235"/>
        <v>1.3800996910285556E-3</v>
      </c>
      <c r="W107" s="5">
        <f t="shared" si="236"/>
        <v>1.7071800074594835E-2</v>
      </c>
      <c r="X107" s="5">
        <f t="shared" si="237"/>
        <v>1.3413438234219475E-2</v>
      </c>
      <c r="Y107" s="5">
        <f t="shared" si="238"/>
        <v>5.2695182838676411E-3</v>
      </c>
      <c r="Z107" s="5">
        <f t="shared" si="239"/>
        <v>1.6697086634145337E-2</v>
      </c>
      <c r="AA107" s="5">
        <f t="shared" si="240"/>
        <v>1.3216436389152337E-2</v>
      </c>
      <c r="AB107" s="5">
        <f t="shared" si="241"/>
        <v>5.2306787002980356E-3</v>
      </c>
      <c r="AC107" s="5">
        <f t="shared" si="242"/>
        <v>5.3644468052836604E-5</v>
      </c>
      <c r="AD107" s="5">
        <f t="shared" si="243"/>
        <v>3.3782594035417159E-3</v>
      </c>
      <c r="AE107" s="5">
        <f t="shared" si="244"/>
        <v>2.6543231323339742E-3</v>
      </c>
      <c r="AF107" s="5">
        <f t="shared" si="245"/>
        <v>1.0427605534756917E-3</v>
      </c>
      <c r="AG107" s="5">
        <f t="shared" si="246"/>
        <v>2.7310153227370698E-4</v>
      </c>
      <c r="AH107" s="5">
        <f t="shared" si="247"/>
        <v>3.2797557855631602E-3</v>
      </c>
      <c r="AI107" s="5">
        <f t="shared" si="248"/>
        <v>2.5960626941472788E-3</v>
      </c>
      <c r="AJ107" s="5">
        <f t="shared" si="249"/>
        <v>1.0274456320207381E-3</v>
      </c>
      <c r="AK107" s="5">
        <f t="shared" si="250"/>
        <v>2.7108860638288976E-4</v>
      </c>
      <c r="AL107" s="5">
        <f t="shared" si="251"/>
        <v>1.3345025302754388E-6</v>
      </c>
      <c r="AM107" s="5">
        <f t="shared" si="252"/>
        <v>5.3480647841473228E-4</v>
      </c>
      <c r="AN107" s="5">
        <f t="shared" si="253"/>
        <v>4.2020136330859028E-4</v>
      </c>
      <c r="AO107" s="5">
        <f t="shared" si="254"/>
        <v>1.6507764289784072E-4</v>
      </c>
      <c r="AP107" s="5">
        <f t="shared" si="255"/>
        <v>4.3234237303341833E-5</v>
      </c>
      <c r="AQ107" s="5">
        <f t="shared" si="256"/>
        <v>8.4923641493283833E-6</v>
      </c>
      <c r="AR107" s="5">
        <f t="shared" si="257"/>
        <v>5.1538562378600867E-4</v>
      </c>
      <c r="AS107" s="5">
        <f t="shared" si="258"/>
        <v>4.0794909087444171E-4</v>
      </c>
      <c r="AT107" s="5">
        <f t="shared" si="259"/>
        <v>1.6145431019471269E-4</v>
      </c>
      <c r="AU107" s="5">
        <f t="shared" si="260"/>
        <v>4.2599260322041087E-5</v>
      </c>
      <c r="AV107" s="5">
        <f t="shared" si="261"/>
        <v>8.4297702139223448E-6</v>
      </c>
      <c r="AW107" s="5">
        <f t="shared" si="262"/>
        <v>2.3054269619364155E-8</v>
      </c>
      <c r="AX107" s="5">
        <f t="shared" si="263"/>
        <v>7.0553583761337392E-5</v>
      </c>
      <c r="AY107" s="5">
        <f t="shared" si="264"/>
        <v>5.5434467007017677E-5</v>
      </c>
      <c r="AZ107" s="5">
        <f t="shared" si="265"/>
        <v>2.1777633172732549E-5</v>
      </c>
      <c r="BA107" s="5">
        <f t="shared" si="266"/>
        <v>5.7036152441171291E-6</v>
      </c>
      <c r="BB107" s="5">
        <f t="shared" si="267"/>
        <v>1.1203430577682277E-6</v>
      </c>
      <c r="BC107" s="5">
        <f t="shared" si="268"/>
        <v>1.7605234762412554E-7</v>
      </c>
      <c r="BD107" s="5">
        <f t="shared" si="269"/>
        <v>6.7490375953831264E-5</v>
      </c>
      <c r="BE107" s="5">
        <f t="shared" si="270"/>
        <v>5.3421430948899466E-5</v>
      </c>
      <c r="BF107" s="5">
        <f t="shared" si="271"/>
        <v>2.114263881549787E-5</v>
      </c>
      <c r="BG107" s="5">
        <f t="shared" si="272"/>
        <v>5.5784250894887478E-6</v>
      </c>
      <c r="BH107" s="5">
        <f t="shared" si="273"/>
        <v>1.1038886897207095E-6</v>
      </c>
      <c r="BI107" s="5">
        <f t="shared" si="274"/>
        <v>1.7475473378167884E-7</v>
      </c>
      <c r="BJ107" s="8">
        <f t="shared" si="275"/>
        <v>0.32345806146827416</v>
      </c>
      <c r="BK107" s="8">
        <f t="shared" si="276"/>
        <v>0.35645786676367253</v>
      </c>
      <c r="BL107" s="8">
        <f t="shared" si="277"/>
        <v>0.30340448170061041</v>
      </c>
      <c r="BM107" s="8">
        <f t="shared" si="278"/>
        <v>0.21074114014994438</v>
      </c>
      <c r="BN107" s="8">
        <f t="shared" si="279"/>
        <v>0.78922094500402074</v>
      </c>
    </row>
    <row r="108" spans="1:66" x14ac:dyDescent="0.25">
      <c r="A108" t="s">
        <v>114</v>
      </c>
      <c r="B108" t="s">
        <v>127</v>
      </c>
      <c r="C108" t="s">
        <v>119</v>
      </c>
      <c r="D108" s="11">
        <v>44385</v>
      </c>
      <c r="E108">
        <f>VLOOKUP(A108,home!$A$2:$E$405,3,FALSE)</f>
        <v>1.26829268292683</v>
      </c>
      <c r="F108">
        <f>VLOOKUP(B108,home!$B$2:$E$405,3,FALSE)</f>
        <v>1.05</v>
      </c>
      <c r="G108">
        <f>VLOOKUP(C108,away!$B$2:$E$405,4,FALSE)</f>
        <v>0.99</v>
      </c>
      <c r="H108">
        <f>VLOOKUP(A108,away!$A$2:$E$405,3,FALSE)</f>
        <v>1.0243902439024399</v>
      </c>
      <c r="I108">
        <f>VLOOKUP(C108,away!$B$2:$E$405,3,FALSE)</f>
        <v>0.59</v>
      </c>
      <c r="J108">
        <f>VLOOKUP(B108,home!$B$2:$E$405,4,FALSE)</f>
        <v>0.33</v>
      </c>
      <c r="K108" s="3">
        <f t="shared" si="224"/>
        <v>1.3183902439024398</v>
      </c>
      <c r="L108" s="3">
        <f t="shared" si="225"/>
        <v>0.19944878048780507</v>
      </c>
      <c r="M108" s="5">
        <f t="shared" si="226"/>
        <v>0.21918502904562007</v>
      </c>
      <c r="N108" s="5">
        <f t="shared" si="227"/>
        <v>0.2889714039032184</v>
      </c>
      <c r="O108" s="5">
        <f t="shared" si="228"/>
        <v>4.3716186744333051E-2</v>
      </c>
      <c r="P108" s="5">
        <f t="shared" si="229"/>
        <v>5.763499410434586E-2</v>
      </c>
      <c r="Q108" s="5">
        <f t="shared" si="230"/>
        <v>0.19048853983639732</v>
      </c>
      <c r="R108" s="5">
        <f t="shared" si="231"/>
        <v>4.3595700668671872E-3</v>
      </c>
      <c r="S108" s="5">
        <f t="shared" si="232"/>
        <v>3.7887995360264787E-3</v>
      </c>
      <c r="T108" s="5">
        <f t="shared" si="233"/>
        <v>3.7992706967272118E-2</v>
      </c>
      <c r="U108" s="5">
        <f t="shared" si="234"/>
        <v>5.7476146437668071E-3</v>
      </c>
      <c r="V108" s="5">
        <f t="shared" si="235"/>
        <v>1.1069665147612919E-4</v>
      </c>
      <c r="W108" s="5">
        <f t="shared" si="236"/>
        <v>8.3712744165175809E-2</v>
      </c>
      <c r="X108" s="5">
        <f t="shared" si="237"/>
        <v>1.6696404735031933E-2</v>
      </c>
      <c r="Y108" s="5">
        <f t="shared" si="238"/>
        <v>1.6650387814664662E-3</v>
      </c>
      <c r="Z108" s="5">
        <f t="shared" si="239"/>
        <v>2.8983697776259969E-4</v>
      </c>
      <c r="AA108" s="5">
        <f t="shared" si="240"/>
        <v>3.8211824380437987E-4</v>
      </c>
      <c r="AB108" s="5">
        <f t="shared" si="241"/>
        <v>2.5189048232441424E-4</v>
      </c>
      <c r="AC108" s="5">
        <f t="shared" si="242"/>
        <v>1.8192394580327487E-6</v>
      </c>
      <c r="AD108" s="5">
        <f t="shared" si="243"/>
        <v>2.7591516299417185E-2</v>
      </c>
      <c r="AE108" s="5">
        <f t="shared" si="244"/>
        <v>5.503094277728153E-3</v>
      </c>
      <c r="AF108" s="5">
        <f t="shared" si="245"/>
        <v>5.4879272130114922E-4</v>
      </c>
      <c r="AG108" s="5">
        <f t="shared" si="246"/>
        <v>3.648534633469935E-5</v>
      </c>
      <c r="AH108" s="5">
        <f t="shared" si="247"/>
        <v>1.4451907938755398E-5</v>
      </c>
      <c r="AI108" s="5">
        <f t="shared" si="248"/>
        <v>1.9053254432231335E-5</v>
      </c>
      <c r="AJ108" s="5">
        <f t="shared" si="249"/>
        <v>1.2559812379022359E-5</v>
      </c>
      <c r="AK108" s="5">
        <f t="shared" si="250"/>
        <v>5.5195780352493891E-6</v>
      </c>
      <c r="AL108" s="5">
        <f t="shared" si="251"/>
        <v>1.9134857137763278E-8</v>
      </c>
      <c r="AM108" s="5">
        <f t="shared" si="252"/>
        <v>7.2752771807253524E-3</v>
      </c>
      <c r="AN108" s="5">
        <f t="shared" si="253"/>
        <v>1.4510451614064279E-3</v>
      </c>
      <c r="AO108" s="5">
        <f t="shared" si="254"/>
        <v>1.4470459393762112E-4</v>
      </c>
      <c r="AP108" s="5">
        <f t="shared" si="255"/>
        <v>9.620384930613852E-6</v>
      </c>
      <c r="AQ108" s="5">
        <f t="shared" si="256"/>
        <v>4.796935105585475E-7</v>
      </c>
      <c r="AR108" s="5">
        <f t="shared" si="257"/>
        <v>5.7648308282135879E-7</v>
      </c>
      <c r="AS108" s="5">
        <f t="shared" si="258"/>
        <v>7.6002967216648166E-7</v>
      </c>
      <c r="AT108" s="5">
        <f t="shared" si="259"/>
        <v>5.0100785243032964E-7</v>
      </c>
      <c r="AU108" s="5">
        <f t="shared" si="260"/>
        <v>2.2017462158755324E-7</v>
      </c>
      <c r="AV108" s="5">
        <f t="shared" si="261"/>
        <v>7.256901826398546E-8</v>
      </c>
      <c r="AW108" s="5">
        <f t="shared" si="262"/>
        <v>1.3976489066547033E-10</v>
      </c>
      <c r="AX108" s="5">
        <f t="shared" si="263"/>
        <v>1.5986090761257242E-3</v>
      </c>
      <c r="AY108" s="5">
        <f t="shared" si="264"/>
        <v>3.1884063071001241E-4</v>
      </c>
      <c r="AZ108" s="5">
        <f t="shared" si="265"/>
        <v>3.1796187482537286E-5</v>
      </c>
      <c r="BA108" s="5">
        <f t="shared" si="266"/>
        <v>2.1139036058512241E-6</v>
      </c>
      <c r="BB108" s="5">
        <f t="shared" si="267"/>
        <v>1.0540387406395012E-7</v>
      </c>
      <c r="BC108" s="5">
        <f t="shared" si="268"/>
        <v>4.2045348281490092E-9</v>
      </c>
      <c r="BD108" s="5">
        <f t="shared" si="269"/>
        <v>1.91631413067617E-8</v>
      </c>
      <c r="BE108" s="5">
        <f t="shared" si="270"/>
        <v>2.526449854135848E-8</v>
      </c>
      <c r="BF108" s="5">
        <f t="shared" si="271"/>
        <v>1.6654234197007224E-8</v>
      </c>
      <c r="BG108" s="5">
        <f t="shared" si="272"/>
        <v>7.3189266283335671E-9</v>
      </c>
      <c r="BH108" s="5">
        <f t="shared" si="273"/>
        <v>2.4123003656581896E-9</v>
      </c>
      <c r="BI108" s="5">
        <f t="shared" si="274"/>
        <v>6.3607065348920898E-10</v>
      </c>
      <c r="BJ108" s="8">
        <f t="shared" si="275"/>
        <v>0.66403932345418692</v>
      </c>
      <c r="BK108" s="8">
        <f t="shared" si="276"/>
        <v>0.28104019834249366</v>
      </c>
      <c r="BL108" s="8">
        <f t="shared" si="277"/>
        <v>5.4511166447300072E-2</v>
      </c>
      <c r="BM108" s="8">
        <f t="shared" si="278"/>
        <v>0.19520596103001611</v>
      </c>
      <c r="BN108" s="8">
        <f t="shared" si="279"/>
        <v>0.80435572370078201</v>
      </c>
    </row>
    <row r="109" spans="1:66" x14ac:dyDescent="0.25">
      <c r="A109" t="s">
        <v>114</v>
      </c>
      <c r="B109" t="s">
        <v>123</v>
      </c>
      <c r="C109" t="s">
        <v>379</v>
      </c>
      <c r="D109" s="11">
        <v>44385</v>
      </c>
      <c r="E109">
        <f>VLOOKUP(A109,home!$A$2:$E$405,3,FALSE)</f>
        <v>1.26829268292683</v>
      </c>
      <c r="F109">
        <f>VLOOKUP(B109,home!$B$2:$E$405,3,FALSE)</f>
        <v>1.77</v>
      </c>
      <c r="G109">
        <f>VLOOKUP(C109,away!$B$2:$E$405,4,FALSE)</f>
        <v>0.79</v>
      </c>
      <c r="H109">
        <f>VLOOKUP(A109,away!$A$2:$E$405,3,FALSE)</f>
        <v>1.0243902439024399</v>
      </c>
      <c r="I109">
        <f>VLOOKUP(C109,away!$B$2:$E$405,3,FALSE)</f>
        <v>0.53</v>
      </c>
      <c r="J109">
        <f>VLOOKUP(B109,home!$B$2:$E$405,4,FALSE)</f>
        <v>1.46</v>
      </c>
      <c r="K109" s="3">
        <f t="shared" si="224"/>
        <v>1.7734536585365863</v>
      </c>
      <c r="L109" s="3">
        <f t="shared" si="225"/>
        <v>0.79267317073170795</v>
      </c>
      <c r="M109" s="5">
        <f t="shared" si="226"/>
        <v>7.6832555472397535E-2</v>
      </c>
      <c r="N109" s="5">
        <f t="shared" si="227"/>
        <v>0.13625897659723862</v>
      </c>
      <c r="O109" s="5">
        <f t="shared" si="228"/>
        <v>6.0903105361725197E-2</v>
      </c>
      <c r="P109" s="5">
        <f t="shared" si="229"/>
        <v>0.10800883501999074</v>
      </c>
      <c r="Q109" s="5">
        <f t="shared" si="230"/>
        <v>0.12082449027741199</v>
      </c>
      <c r="R109" s="5">
        <f t="shared" si="231"/>
        <v>2.413812881724299E-2</v>
      </c>
      <c r="S109" s="5">
        <f t="shared" si="232"/>
        <v>3.7958871635366244E-2</v>
      </c>
      <c r="T109" s="5">
        <f t="shared" si="233"/>
        <v>9.5774331810238589E-2</v>
      </c>
      <c r="U109" s="5">
        <f t="shared" si="234"/>
        <v>4.2807852861166985E-2</v>
      </c>
      <c r="V109" s="5">
        <f t="shared" si="235"/>
        <v>5.9290455701600875E-3</v>
      </c>
      <c r="W109" s="5">
        <f t="shared" si="236"/>
        <v>7.1425544774431526E-2</v>
      </c>
      <c r="X109" s="5">
        <f t="shared" si="237"/>
        <v>5.6617113047588208E-2</v>
      </c>
      <c r="Y109" s="5">
        <f t="shared" si="238"/>
        <v>2.2439433258553645E-2</v>
      </c>
      <c r="Z109" s="5">
        <f t="shared" si="239"/>
        <v>6.3778823683648062E-3</v>
      </c>
      <c r="AA109" s="5">
        <f t="shared" si="240"/>
        <v>1.1310878819892553E-2</v>
      </c>
      <c r="AB109" s="5">
        <f t="shared" si="241"/>
        <v>1.002965971220122E-2</v>
      </c>
      <c r="AC109" s="5">
        <f t="shared" si="242"/>
        <v>5.2092932878196622E-4</v>
      </c>
      <c r="AD109" s="5">
        <f t="shared" si="243"/>
        <v>3.1667473423296094E-2</v>
      </c>
      <c r="AE109" s="5">
        <f t="shared" si="244"/>
        <v>2.5101956567506207E-2</v>
      </c>
      <c r="AF109" s="5">
        <f t="shared" si="245"/>
        <v>9.9488237519673815E-3</v>
      </c>
      <c r="AG109" s="5">
        <f t="shared" si="246"/>
        <v>2.6287218895076378E-3</v>
      </c>
      <c r="AH109" s="5">
        <f t="shared" si="247"/>
        <v>1.263894059871396E-3</v>
      </c>
      <c r="AI109" s="5">
        <f t="shared" si="248"/>
        <v>2.2414575444815866E-3</v>
      </c>
      <c r="AJ109" s="5">
        <f t="shared" si="249"/>
        <v>1.987560541357652E-3</v>
      </c>
      <c r="AK109" s="5">
        <f t="shared" si="250"/>
        <v>1.1749488378778956E-3</v>
      </c>
      <c r="AL109" s="5">
        <f t="shared" si="251"/>
        <v>2.9292254869590703E-5</v>
      </c>
      <c r="AM109" s="5">
        <f t="shared" si="252"/>
        <v>1.1232159319830902E-2</v>
      </c>
      <c r="AN109" s="5">
        <f t="shared" si="253"/>
        <v>8.903431342214066E-3</v>
      </c>
      <c r="AO109" s="5">
        <f t="shared" si="254"/>
        <v>3.5287555762124438E-3</v>
      </c>
      <c r="AP109" s="5">
        <f t="shared" si="255"/>
        <v>9.3238329044450455E-4</v>
      </c>
      <c r="AQ109" s="5">
        <f t="shared" si="256"/>
        <v>1.8476880479347704E-4</v>
      </c>
      <c r="AR109" s="5">
        <f t="shared" si="257"/>
        <v>2.0037098238144622E-4</v>
      </c>
      <c r="AS109" s="5">
        <f t="shared" si="258"/>
        <v>3.5534865176894569E-4</v>
      </c>
      <c r="AT109" s="5">
        <f t="shared" si="259"/>
        <v>3.1509718326784016E-4</v>
      </c>
      <c r="AU109" s="5">
        <f t="shared" si="260"/>
        <v>1.8627008415364148E-4</v>
      </c>
      <c r="AV109" s="5">
        <f t="shared" si="261"/>
        <v>8.2585340554548343E-5</v>
      </c>
      <c r="AW109" s="5">
        <f t="shared" si="262"/>
        <v>1.1438374383390142E-6</v>
      </c>
      <c r="AX109" s="5">
        <f t="shared" si="263"/>
        <v>3.3199523398366598E-3</v>
      </c>
      <c r="AY109" s="5">
        <f t="shared" si="264"/>
        <v>2.6316371478964781E-3</v>
      </c>
      <c r="AZ109" s="5">
        <f t="shared" si="265"/>
        <v>1.0430140811192247E-3</v>
      </c>
      <c r="BA109" s="5">
        <f t="shared" si="266"/>
        <v>2.7558975959953162E-4</v>
      </c>
      <c r="BB109" s="5">
        <f t="shared" si="267"/>
        <v>5.4613152140737454E-5</v>
      </c>
      <c r="BC109" s="5">
        <f t="shared" si="268"/>
        <v>8.6580760942103082E-6</v>
      </c>
      <c r="BD109" s="5">
        <f t="shared" si="269"/>
        <v>2.6471450321154685E-5</v>
      </c>
      <c r="BE109" s="5">
        <f t="shared" si="270"/>
        <v>4.6945890418821268E-5</v>
      </c>
      <c r="BF109" s="5">
        <f t="shared" si="271"/>
        <v>4.1628180558258132E-5</v>
      </c>
      <c r="BG109" s="5">
        <f t="shared" si="272"/>
        <v>2.4608549703088169E-5</v>
      </c>
      <c r="BH109" s="5">
        <f t="shared" si="273"/>
        <v>1.0910530625555287E-5</v>
      </c>
      <c r="BI109" s="5">
        <f t="shared" si="274"/>
        <v>3.8698640908932945E-6</v>
      </c>
      <c r="BJ109" s="8">
        <f t="shared" si="275"/>
        <v>0.60480182828792217</v>
      </c>
      <c r="BK109" s="8">
        <f t="shared" si="276"/>
        <v>0.23191116642946263</v>
      </c>
      <c r="BL109" s="8">
        <f t="shared" si="277"/>
        <v>0.15715159326366163</v>
      </c>
      <c r="BM109" s="8">
        <f t="shared" si="278"/>
        <v>0.47064588549294584</v>
      </c>
      <c r="BN109" s="8">
        <f t="shared" si="279"/>
        <v>0.52696609154600715</v>
      </c>
    </row>
    <row r="110" spans="1:66" x14ac:dyDescent="0.25">
      <c r="A110" t="s">
        <v>114</v>
      </c>
      <c r="B110" t="s">
        <v>126</v>
      </c>
      <c r="C110" t="s">
        <v>110</v>
      </c>
      <c r="D110" s="11">
        <v>44385</v>
      </c>
      <c r="E110">
        <f>VLOOKUP(A110,home!$A$2:$E$405,3,FALSE)</f>
        <v>1.26829268292683</v>
      </c>
      <c r="F110">
        <f>VLOOKUP(B110,home!$B$2:$E$405,3,FALSE)</f>
        <v>1.58</v>
      </c>
      <c r="G110">
        <f>VLOOKUP(C110,away!$B$2:$E$405,4,FALSE)</f>
        <v>1.58</v>
      </c>
      <c r="H110">
        <f>VLOOKUP(A110,away!$A$2:$E$405,3,FALSE)</f>
        <v>1.0243902439024399</v>
      </c>
      <c r="I110">
        <f>VLOOKUP(C110,away!$B$2:$E$405,3,FALSE)</f>
        <v>2.1</v>
      </c>
      <c r="J110">
        <f>VLOOKUP(B110,home!$B$2:$E$405,4,FALSE)</f>
        <v>1.46</v>
      </c>
      <c r="K110" s="3">
        <f t="shared" si="224"/>
        <v>3.1661658536585389</v>
      </c>
      <c r="L110" s="3">
        <f t="shared" si="225"/>
        <v>3.1407804878048808</v>
      </c>
      <c r="M110" s="5">
        <f t="shared" si="226"/>
        <v>1.8235933769914622E-3</v>
      </c>
      <c r="N110" s="5">
        <f t="shared" si="227"/>
        <v>5.7737990811882311E-3</v>
      </c>
      <c r="O110" s="5">
        <f t="shared" si="228"/>
        <v>5.7275064961449943E-3</v>
      </c>
      <c r="P110" s="5">
        <f t="shared" si="229"/>
        <v>1.8134235494701747E-2</v>
      </c>
      <c r="Q110" s="5">
        <f t="shared" si="230"/>
        <v>9.1404027483716118E-3</v>
      </c>
      <c r="R110" s="5">
        <f t="shared" si="231"/>
        <v>8.9944203234339527E-3</v>
      </c>
      <c r="S110" s="5">
        <f t="shared" si="232"/>
        <v>4.5082760927744964E-2</v>
      </c>
      <c r="T110" s="5">
        <f t="shared" si="233"/>
        <v>2.8707998602763664E-2</v>
      </c>
      <c r="U110" s="5">
        <f t="shared" si="234"/>
        <v>2.8477826501508974E-2</v>
      </c>
      <c r="V110" s="5">
        <f t="shared" si="235"/>
        <v>4.9812603433912535E-2</v>
      </c>
      <c r="W110" s="5">
        <f t="shared" si="236"/>
        <v>9.6466770235269523E-3</v>
      </c>
      <c r="X110" s="5">
        <f t="shared" si="237"/>
        <v>3.0298094967649118E-2</v>
      </c>
      <c r="Y110" s="5">
        <f t="shared" si="238"/>
        <v>4.7579832746025813E-2</v>
      </c>
      <c r="Z110" s="5">
        <f t="shared" si="239"/>
        <v>9.4164999503190076E-3</v>
      </c>
      <c r="AA110" s="5">
        <f t="shared" si="240"/>
        <v>2.9814200603677371E-2</v>
      </c>
      <c r="AB110" s="5">
        <f t="shared" si="241"/>
        <v>4.7198351952744542E-2</v>
      </c>
      <c r="AC110" s="5">
        <f t="shared" si="242"/>
        <v>3.0959255112460712E-2</v>
      </c>
      <c r="AD110" s="5">
        <f t="shared" si="243"/>
        <v>7.6357448482908576E-3</v>
      </c>
      <c r="AE110" s="5">
        <f t="shared" si="244"/>
        <v>2.3982198429368565E-2</v>
      </c>
      <c r="AF110" s="5">
        <f t="shared" si="245"/>
        <v>3.7661410440812837E-2</v>
      </c>
      <c r="AG110" s="5">
        <f t="shared" si="246"/>
        <v>3.9428741018571987E-2</v>
      </c>
      <c r="AH110" s="5">
        <f t="shared" si="247"/>
        <v>7.393789826844392E-3</v>
      </c>
      <c r="AI110" s="5">
        <f t="shared" si="248"/>
        <v>2.3409964878882597E-2</v>
      </c>
      <c r="AJ110" s="5">
        <f t="shared" si="249"/>
        <v>3.705991571743187E-2</v>
      </c>
      <c r="AK110" s="5">
        <f t="shared" si="250"/>
        <v>3.9112613227998722E-2</v>
      </c>
      <c r="AL110" s="5">
        <f t="shared" si="251"/>
        <v>1.2314640534089632E-2</v>
      </c>
      <c r="AM110" s="5">
        <f t="shared" si="252"/>
        <v>4.8352069211815233E-3</v>
      </c>
      <c r="AN110" s="5">
        <f t="shared" si="253"/>
        <v>1.518632355254604E-2</v>
      </c>
      <c r="AO110" s="5">
        <f t="shared" si="254"/>
        <v>2.3848454347664156E-2</v>
      </c>
      <c r="AP110" s="5">
        <f t="shared" si="255"/>
        <v>2.4967586693149687E-2</v>
      </c>
      <c r="AQ110" s="5">
        <f t="shared" si="256"/>
        <v>1.9604427278355332E-2</v>
      </c>
      <c r="AR110" s="5">
        <f t="shared" si="257"/>
        <v>4.6444541638166184E-3</v>
      </c>
      <c r="AS110" s="5">
        <f t="shared" si="258"/>
        <v>1.47051121823584E-2</v>
      </c>
      <c r="AT110" s="5">
        <f t="shared" si="259"/>
        <v>2.3279412033000685E-2</v>
      </c>
      <c r="AU110" s="5">
        <f t="shared" si="260"/>
        <v>2.4568826490711491E-2</v>
      </c>
      <c r="AV110" s="5">
        <f t="shared" si="261"/>
        <v>1.9447244874838017E-2</v>
      </c>
      <c r="AW110" s="5">
        <f t="shared" si="262"/>
        <v>3.4016567127451392E-3</v>
      </c>
      <c r="AX110" s="5">
        <f t="shared" si="263"/>
        <v>2.5515111748697283E-3</v>
      </c>
      <c r="AY110" s="5">
        <f t="shared" si="264"/>
        <v>8.0137365124469499E-3</v>
      </c>
      <c r="AZ110" s="5">
        <f t="shared" si="265"/>
        <v>1.2584693636351462E-2</v>
      </c>
      <c r="BA110" s="5">
        <f t="shared" si="266"/>
        <v>1.3175253406018307E-2</v>
      </c>
      <c r="BB110" s="5">
        <f t="shared" si="267"/>
        <v>1.0345144704876774E-2</v>
      </c>
      <c r="BC110" s="5">
        <f t="shared" si="268"/>
        <v>6.4983657265189898E-3</v>
      </c>
      <c r="BD110" s="5">
        <f t="shared" si="269"/>
        <v>2.4312018357032284E-3</v>
      </c>
      <c r="BE110" s="5">
        <f t="shared" si="270"/>
        <v>7.6975882355555195E-3</v>
      </c>
      <c r="BF110" s="5">
        <f t="shared" si="271"/>
        <v>1.2185920513469785E-2</v>
      </c>
      <c r="BG110" s="5">
        <f t="shared" si="272"/>
        <v>1.286088180838172E-2</v>
      </c>
      <c r="BH110" s="5">
        <f t="shared" si="273"/>
        <v>1.0179921207409121E-2</v>
      </c>
      <c r="BI110" s="5">
        <f t="shared" si="274"/>
        <v>6.4462637839666328E-3</v>
      </c>
      <c r="BJ110" s="8">
        <f t="shared" si="275"/>
        <v>0.38146560386054862</v>
      </c>
      <c r="BK110" s="8">
        <f t="shared" si="276"/>
        <v>0.16614082539234798</v>
      </c>
      <c r="BL110" s="8">
        <f t="shared" si="277"/>
        <v>0.36563541665787858</v>
      </c>
      <c r="BM110" s="8">
        <f t="shared" si="278"/>
        <v>0.86845230854056044</v>
      </c>
      <c r="BN110" s="8">
        <f t="shared" si="279"/>
        <v>4.9593957520831997E-2</v>
      </c>
    </row>
    <row r="111" spans="1:66" x14ac:dyDescent="0.25">
      <c r="A111" t="s">
        <v>114</v>
      </c>
      <c r="B111" t="s">
        <v>345</v>
      </c>
      <c r="C111" t="s">
        <v>120</v>
      </c>
      <c r="D111" s="11">
        <v>44385</v>
      </c>
      <c r="E111">
        <f>VLOOKUP(A111,home!$A$2:$E$405,3,FALSE)</f>
        <v>1.26829268292683</v>
      </c>
      <c r="F111">
        <f>VLOOKUP(B111,home!$B$2:$E$405,3,FALSE)</f>
        <v>1.18</v>
      </c>
      <c r="G111">
        <f>VLOOKUP(C111,away!$B$2:$E$405,4,FALSE)</f>
        <v>2.1</v>
      </c>
      <c r="H111">
        <f>VLOOKUP(A111,away!$A$2:$E$405,3,FALSE)</f>
        <v>1.0243902439024399</v>
      </c>
      <c r="I111">
        <f>VLOOKUP(C111,away!$B$2:$E$405,3,FALSE)</f>
        <v>0.79</v>
      </c>
      <c r="J111">
        <f>VLOOKUP(B111,home!$B$2:$E$405,4,FALSE)</f>
        <v>0.24</v>
      </c>
      <c r="K111" s="3">
        <f t="shared" si="224"/>
        <v>3.1428292682926844</v>
      </c>
      <c r="L111" s="3">
        <f t="shared" si="225"/>
        <v>0.19422439024390262</v>
      </c>
      <c r="M111" s="5">
        <f t="shared" si="226"/>
        <v>3.5541521063483648E-2</v>
      </c>
      <c r="N111" s="5">
        <f t="shared" si="227"/>
        <v>0.11170093263795733</v>
      </c>
      <c r="O111" s="5">
        <f t="shared" si="228"/>
        <v>6.9030302568959326E-3</v>
      </c>
      <c r="P111" s="5">
        <f t="shared" si="229"/>
        <v>2.1695045531282504E-2</v>
      </c>
      <c r="Q111" s="5">
        <f t="shared" si="230"/>
        <v>0.17552848019508097</v>
      </c>
      <c r="R111" s="5">
        <f t="shared" si="231"/>
        <v>6.7036842124041144E-4</v>
      </c>
      <c r="S111" s="5">
        <f t="shared" si="232"/>
        <v>3.3107404137523375E-3</v>
      </c>
      <c r="T111" s="5">
        <f t="shared" si="233"/>
        <v>3.4091912036328539E-2</v>
      </c>
      <c r="U111" s="5">
        <f t="shared" si="234"/>
        <v>2.106853494813524E-3</v>
      </c>
      <c r="V111" s="5">
        <f t="shared" si="235"/>
        <v>2.2454695825363278E-4</v>
      </c>
      <c r="W111" s="5">
        <f t="shared" si="236"/>
        <v>0.18388534832534442</v>
      </c>
      <c r="X111" s="5">
        <f t="shared" si="237"/>
        <v>3.5715019653277662E-2</v>
      </c>
      <c r="Y111" s="5">
        <f t="shared" si="238"/>
        <v>3.4683639573534256E-3</v>
      </c>
      <c r="Z111" s="5">
        <f t="shared" si="239"/>
        <v>4.3400632618062201E-5</v>
      </c>
      <c r="AA111" s="5">
        <f t="shared" si="240"/>
        <v>1.3640077845446404E-4</v>
      </c>
      <c r="AB111" s="5">
        <f t="shared" si="241"/>
        <v>2.1434217937229793E-4</v>
      </c>
      <c r="AC111" s="5">
        <f t="shared" si="242"/>
        <v>8.5666643151717985E-6</v>
      </c>
      <c r="AD111" s="5">
        <f t="shared" si="243"/>
        <v>0.14448006368177188</v>
      </c>
      <c r="AE111" s="5">
        <f t="shared" si="244"/>
        <v>2.8061552270992367E-2</v>
      </c>
      <c r="AF111" s="5">
        <f t="shared" si="245"/>
        <v>2.7251189395654462E-3</v>
      </c>
      <c r="AG111" s="5">
        <f t="shared" si="246"/>
        <v>1.7642818812640317E-4</v>
      </c>
      <c r="AH111" s="5">
        <f t="shared" si="247"/>
        <v>2.1073653516106906E-6</v>
      </c>
      <c r="AI111" s="5">
        <f t="shared" si="248"/>
        <v>6.6230895060279817E-6</v>
      </c>
      <c r="AJ111" s="5">
        <f t="shared" si="249"/>
        <v>1.0407619773033442E-5</v>
      </c>
      <c r="AK111" s="5">
        <f t="shared" si="250"/>
        <v>1.0903124011983722E-5</v>
      </c>
      <c r="AL111" s="5">
        <f t="shared" si="251"/>
        <v>2.0916850692675256E-7</v>
      </c>
      <c r="AM111" s="5">
        <f t="shared" si="252"/>
        <v>9.0815234564772682E-2</v>
      </c>
      <c r="AN111" s="5">
        <f t="shared" si="253"/>
        <v>1.7638533558199963E-2</v>
      </c>
      <c r="AO111" s="5">
        <f t="shared" si="254"/>
        <v>1.7129167125690009E-3</v>
      </c>
      <c r="AP111" s="5">
        <f t="shared" si="255"/>
        <v>1.1089673467910149E-4</v>
      </c>
      <c r="AQ111" s="5">
        <f t="shared" si="256"/>
        <v>5.3847126682720849E-6</v>
      </c>
      <c r="AR111" s="5">
        <f t="shared" si="257"/>
        <v>8.18603500875427E-8</v>
      </c>
      <c r="AS111" s="5">
        <f t="shared" si="258"/>
        <v>2.5727310416781481E-7</v>
      </c>
      <c r="AT111" s="5">
        <f t="shared" si="259"/>
        <v>4.0428272086156061E-7</v>
      </c>
      <c r="AU111" s="5">
        <f t="shared" si="260"/>
        <v>4.23530522596238E-7</v>
      </c>
      <c r="AV111" s="5">
        <f t="shared" si="261"/>
        <v>3.3277103060768818E-7</v>
      </c>
      <c r="AW111" s="5">
        <f t="shared" si="262"/>
        <v>3.5466501539774388E-9</v>
      </c>
      <c r="AX111" s="5">
        <f t="shared" si="263"/>
        <v>4.7569462866172176E-2</v>
      </c>
      <c r="AY111" s="5">
        <f t="shared" si="264"/>
        <v>9.2391499194122602E-3</v>
      </c>
      <c r="AZ111" s="5">
        <f t="shared" si="265"/>
        <v>8.9723412973492398E-4</v>
      </c>
      <c r="BA111" s="5">
        <f t="shared" si="266"/>
        <v>5.8088250584594758E-5</v>
      </c>
      <c r="BB111" s="5">
        <f t="shared" si="267"/>
        <v>2.8205387625319843E-6</v>
      </c>
      <c r="BC111" s="5">
        <f t="shared" si="268"/>
        <v>1.0956348426241318E-7</v>
      </c>
      <c r="BD111" s="5">
        <f t="shared" si="269"/>
        <v>2.6498794301508985E-9</v>
      </c>
      <c r="BE111" s="5">
        <f t="shared" si="270"/>
        <v>8.3281186305249845E-9</v>
      </c>
      <c r="BF111" s="5">
        <f t="shared" si="271"/>
        <v>1.3086927490913757E-8</v>
      </c>
      <c r="BG111" s="5">
        <f t="shared" si="272"/>
        <v>1.3709992916822631E-8</v>
      </c>
      <c r="BH111" s="5">
        <f t="shared" si="273"/>
        <v>1.0772041751768889E-8</v>
      </c>
      <c r="BI111" s="5">
        <f t="shared" si="274"/>
        <v>6.7709376193460098E-9</v>
      </c>
      <c r="BJ111" s="8">
        <f t="shared" si="275"/>
        <v>0.88788305143683821</v>
      </c>
      <c r="BK111" s="8">
        <f t="shared" si="276"/>
        <v>7.0019779719006484E-2</v>
      </c>
      <c r="BL111" s="8">
        <f t="shared" si="277"/>
        <v>1.0062591365045448E-2</v>
      </c>
      <c r="BM111" s="8">
        <f t="shared" si="278"/>
        <v>0.60673029867480532</v>
      </c>
      <c r="BN111" s="8">
        <f t="shared" si="279"/>
        <v>0.35203937810594083</v>
      </c>
    </row>
    <row r="112" spans="1:66" x14ac:dyDescent="0.25">
      <c r="A112" t="s">
        <v>114</v>
      </c>
      <c r="B112" t="s">
        <v>356</v>
      </c>
      <c r="C112" t="s">
        <v>96</v>
      </c>
      <c r="D112" s="11">
        <v>44385</v>
      </c>
      <c r="E112">
        <f>VLOOKUP(A112,home!$A$2:$E$405,3,FALSE)</f>
        <v>1.26829268292683</v>
      </c>
      <c r="F112">
        <f>VLOOKUP(B112,home!$B$2:$E$405,3,FALSE)</f>
        <v>1.38</v>
      </c>
      <c r="G112">
        <f>VLOOKUP(C112,away!$B$2:$E$405,4,FALSE)</f>
        <v>1.58</v>
      </c>
      <c r="H112">
        <f>VLOOKUP(A112,away!$A$2:$E$405,3,FALSE)</f>
        <v>1.0243902439024399</v>
      </c>
      <c r="I112">
        <f>VLOOKUP(C112,away!$B$2:$E$405,3,FALSE)</f>
        <v>0.59</v>
      </c>
      <c r="J112">
        <f>VLOOKUP(B112,home!$B$2:$E$405,4,FALSE)</f>
        <v>1.95</v>
      </c>
      <c r="K112" s="3">
        <f t="shared" si="224"/>
        <v>2.76538536585366</v>
      </c>
      <c r="L112" s="3">
        <f t="shared" si="225"/>
        <v>1.178560975609757</v>
      </c>
      <c r="M112" s="5">
        <f t="shared" si="226"/>
        <v>1.9371616689597027E-2</v>
      </c>
      <c r="N112" s="5">
        <f t="shared" si="227"/>
        <v>5.3569985306338143E-2</v>
      </c>
      <c r="O112" s="5">
        <f t="shared" si="228"/>
        <v>2.283063146482972E-2</v>
      </c>
      <c r="P112" s="5">
        <f t="shared" si="229"/>
        <v>6.313549414603821E-2</v>
      </c>
      <c r="Q112" s="5">
        <f t="shared" si="230"/>
        <v>7.4070826707571563E-2</v>
      </c>
      <c r="R112" s="5">
        <f t="shared" si="231"/>
        <v>1.3453645646488268E-2</v>
      </c>
      <c r="S112" s="5">
        <f t="shared" si="232"/>
        <v>5.1442410369458791E-2</v>
      </c>
      <c r="T112" s="5">
        <f t="shared" si="233"/>
        <v>8.7296985788696768E-2</v>
      </c>
      <c r="U112" s="5">
        <f t="shared" si="234"/>
        <v>3.7204514788179453E-2</v>
      </c>
      <c r="V112" s="5">
        <f t="shared" si="235"/>
        <v>1.8628870216445315E-2</v>
      </c>
      <c r="W112" s="5">
        <f t="shared" si="236"/>
        <v>6.8278126737933598E-2</v>
      </c>
      <c r="X112" s="5">
        <f t="shared" si="237"/>
        <v>8.0469935661065653E-2</v>
      </c>
      <c r="Y112" s="5">
        <f t="shared" si="238"/>
        <v>4.7419362939979962E-2</v>
      </c>
      <c r="Z112" s="5">
        <f t="shared" si="239"/>
        <v>5.2853139128777246E-3</v>
      </c>
      <c r="AA112" s="5">
        <f t="shared" si="240"/>
        <v>1.4615929748614805E-2</v>
      </c>
      <c r="AB112" s="5">
        <f t="shared" si="241"/>
        <v>2.020933911758228E-2</v>
      </c>
      <c r="AC112" s="5">
        <f t="shared" si="242"/>
        <v>3.7946720753349122E-3</v>
      </c>
      <c r="AD112" s="5">
        <f t="shared" si="243"/>
        <v>4.7203833122245784E-2</v>
      </c>
      <c r="AE112" s="5">
        <f t="shared" si="244"/>
        <v>5.5632595617074142E-2</v>
      </c>
      <c r="AF112" s="5">
        <f t="shared" si="245"/>
        <v>3.2783203083080997E-2</v>
      </c>
      <c r="AG112" s="5">
        <f t="shared" si="246"/>
        <v>1.2879001269736247E-2</v>
      </c>
      <c r="AH112" s="5">
        <f t="shared" si="247"/>
        <v>1.5572661803912482E-3</v>
      </c>
      <c r="AI112" s="5">
        <f t="shared" si="248"/>
        <v>4.3064411059927834E-3</v>
      </c>
      <c r="AJ112" s="5">
        <f t="shared" si="249"/>
        <v>5.9544846067115485E-3</v>
      </c>
      <c r="AK112" s="5">
        <f t="shared" si="250"/>
        <v>5.4888148642003335E-3</v>
      </c>
      <c r="AL112" s="5">
        <f t="shared" si="251"/>
        <v>4.9470005614368913E-4</v>
      </c>
      <c r="AM112" s="5">
        <f t="shared" si="252"/>
        <v>2.6107357865691339E-2</v>
      </c>
      <c r="AN112" s="5">
        <f t="shared" si="253"/>
        <v>3.0769113156782241E-2</v>
      </c>
      <c r="AO112" s="5">
        <f t="shared" si="254"/>
        <v>1.8131638010352148E-2</v>
      </c>
      <c r="AP112" s="5">
        <f t="shared" si="255"/>
        <v>7.123080327627861E-3</v>
      </c>
      <c r="AQ112" s="5">
        <f t="shared" si="256"/>
        <v>2.0987461250689394E-3</v>
      </c>
      <c r="AR112" s="5">
        <f t="shared" si="257"/>
        <v>3.6706662976919777E-4</v>
      </c>
      <c r="AS112" s="5">
        <f t="shared" si="258"/>
        <v>1.015080686256963E-3</v>
      </c>
      <c r="AT112" s="5">
        <f t="shared" si="259"/>
        <v>1.4035446374678481E-3</v>
      </c>
      <c r="AU112" s="5">
        <f t="shared" si="260"/>
        <v>1.2937806002586557E-3</v>
      </c>
      <c r="AV112" s="5">
        <f t="shared" si="261"/>
        <v>8.9445048464516284E-4</v>
      </c>
      <c r="AW112" s="5">
        <f t="shared" si="262"/>
        <v>4.4786505316245452E-5</v>
      </c>
      <c r="AX112" s="5">
        <f t="shared" si="263"/>
        <v>1.203281756381455E-2</v>
      </c>
      <c r="AY112" s="5">
        <f t="shared" si="264"/>
        <v>1.4181409207343494E-2</v>
      </c>
      <c r="AZ112" s="5">
        <f t="shared" si="265"/>
        <v>8.3568277354639699E-3</v>
      </c>
      <c r="BA112" s="5">
        <f t="shared" si="266"/>
        <v>3.2830103496370318E-3</v>
      </c>
      <c r="BB112" s="5">
        <f t="shared" si="267"/>
        <v>9.6730697015128724E-4</v>
      </c>
      <c r="BC112" s="5">
        <f t="shared" si="268"/>
        <v>2.2800604929112378E-4</v>
      </c>
      <c r="BD112" s="5">
        <f t="shared" si="269"/>
        <v>7.2101734215761736E-5</v>
      </c>
      <c r="BE112" s="5">
        <f t="shared" si="270"/>
        <v>1.9938908065293763E-4</v>
      </c>
      <c r="BF112" s="5">
        <f t="shared" si="271"/>
        <v>2.7569382287432448E-4</v>
      </c>
      <c r="BG112" s="5">
        <f t="shared" si="272"/>
        <v>2.5413322107763594E-4</v>
      </c>
      <c r="BH112" s="5">
        <f t="shared" si="273"/>
        <v>1.7569407263633689E-4</v>
      </c>
      <c r="BI112" s="5">
        <f t="shared" si="274"/>
        <v>9.7172363467151149E-5</v>
      </c>
      <c r="BJ112" s="8">
        <f t="shared" si="275"/>
        <v>0.68288316959494666</v>
      </c>
      <c r="BK112" s="8">
        <f t="shared" si="276"/>
        <v>0.17104917276036141</v>
      </c>
      <c r="BL112" s="8">
        <f t="shared" si="277"/>
        <v>0.13166917485631247</v>
      </c>
      <c r="BM112" s="8">
        <f t="shared" si="278"/>
        <v>0.7303180084616081</v>
      </c>
      <c r="BN112" s="8">
        <f t="shared" si="279"/>
        <v>0.24643219996086294</v>
      </c>
    </row>
    <row r="113" spans="1:66" x14ac:dyDescent="0.25">
      <c r="A113" t="s">
        <v>114</v>
      </c>
      <c r="B113" t="s">
        <v>104</v>
      </c>
      <c r="C113" t="s">
        <v>124</v>
      </c>
      <c r="D113" s="11">
        <v>44385</v>
      </c>
      <c r="E113">
        <f>VLOOKUP(A113,home!$A$2:$E$405,3,FALSE)</f>
        <v>1.26829268292683</v>
      </c>
      <c r="F113">
        <f>VLOOKUP(B113,home!$B$2:$E$405,3,FALSE)</f>
        <v>1.05</v>
      </c>
      <c r="G113">
        <f>VLOOKUP(C113,away!$B$2:$E$405,4,FALSE)</f>
        <v>0.59</v>
      </c>
      <c r="H113">
        <f>VLOOKUP(A113,away!$A$2:$E$405,3,FALSE)</f>
        <v>1.0243902439024399</v>
      </c>
      <c r="I113">
        <f>VLOOKUP(C113,away!$B$2:$E$405,3,FALSE)</f>
        <v>0.99</v>
      </c>
      <c r="J113">
        <f>VLOOKUP(B113,home!$B$2:$E$405,4,FALSE)</f>
        <v>0.98</v>
      </c>
      <c r="K113" s="3">
        <f t="shared" si="224"/>
        <v>0.7857073170731711</v>
      </c>
      <c r="L113" s="3">
        <f t="shared" si="225"/>
        <v>0.99386341463414718</v>
      </c>
      <c r="M113" s="5">
        <f t="shared" si="226"/>
        <v>0.16871055381796057</v>
      </c>
      <c r="N113" s="5">
        <f t="shared" si="227"/>
        <v>0.13255711660223859</v>
      </c>
      <c r="O113" s="5">
        <f t="shared" si="228"/>
        <v>0.16767524710233636</v>
      </c>
      <c r="P113" s="5">
        <f t="shared" si="229"/>
        <v>0.13174366854035768</v>
      </c>
      <c r="Q113" s="5">
        <f t="shared" si="230"/>
        <v>5.2075548222250197E-2</v>
      </c>
      <c r="R113" s="5">
        <f t="shared" si="231"/>
        <v>8.3323146817376181E-2</v>
      </c>
      <c r="S113" s="5">
        <f t="shared" si="232"/>
        <v>2.571918858614982E-2</v>
      </c>
      <c r="T113" s="5">
        <f t="shared" si="233"/>
        <v>5.1755982175110779E-2</v>
      </c>
      <c r="U113" s="5">
        <f t="shared" si="234"/>
        <v>6.5467606135974549E-2</v>
      </c>
      <c r="V113" s="5">
        <f t="shared" si="235"/>
        <v>2.231527561087921E-3</v>
      </c>
      <c r="W113" s="5">
        <f t="shared" si="236"/>
        <v>1.3638713092939585E-2</v>
      </c>
      <c r="X113" s="5">
        <f t="shared" si="237"/>
        <v>1.3555017965764388E-2</v>
      </c>
      <c r="Y113" s="5">
        <f t="shared" si="238"/>
        <v>6.7359182204409012E-3</v>
      </c>
      <c r="Z113" s="5">
        <f t="shared" si="239"/>
        <v>2.7603942404659958E-2</v>
      </c>
      <c r="AA113" s="5">
        <f t="shared" si="240"/>
        <v>2.1688619527407711E-2</v>
      </c>
      <c r="AB113" s="5">
        <f t="shared" si="241"/>
        <v>8.5204535299501487E-3</v>
      </c>
      <c r="AC113" s="5">
        <f t="shared" si="242"/>
        <v>1.0891050555729306E-4</v>
      </c>
      <c r="AD113" s="5">
        <f t="shared" si="243"/>
        <v>2.6790091681460726E-3</v>
      </c>
      <c r="AE113" s="5">
        <f t="shared" si="244"/>
        <v>2.662569199689842E-3</v>
      </c>
      <c r="AF113" s="5">
        <f t="shared" si="245"/>
        <v>1.3231150582517269E-3</v>
      </c>
      <c r="AG113" s="5">
        <f t="shared" si="246"/>
        <v>4.3833188324930673E-4</v>
      </c>
      <c r="AH113" s="5">
        <f t="shared" si="247"/>
        <v>6.8586371139149182E-3</v>
      </c>
      <c r="AI113" s="5">
        <f t="shared" si="248"/>
        <v>5.3888813655525673E-3</v>
      </c>
      <c r="AJ113" s="5">
        <f t="shared" si="249"/>
        <v>2.1170417598769566E-3</v>
      </c>
      <c r="AK113" s="5">
        <f t="shared" si="250"/>
        <v>5.5445840042826289E-4</v>
      </c>
      <c r="AL113" s="5">
        <f t="shared" si="251"/>
        <v>3.4018665033094865E-6</v>
      </c>
      <c r="AM113" s="5">
        <f t="shared" si="252"/>
        <v>4.2098342118369582E-4</v>
      </c>
      <c r="AN113" s="5">
        <f t="shared" si="253"/>
        <v>4.1840002048199336E-4</v>
      </c>
      <c r="AO113" s="5">
        <f t="shared" si="254"/>
        <v>2.0791623651961546E-4</v>
      </c>
      <c r="AP113" s="5">
        <f t="shared" si="255"/>
        <v>6.8880113595088676E-5</v>
      </c>
      <c r="AQ113" s="5">
        <f t="shared" si="256"/>
        <v>1.7114356224500692E-5</v>
      </c>
      <c r="AR113" s="5">
        <f t="shared" si="257"/>
        <v>1.363309700354395E-3</v>
      </c>
      <c r="AS113" s="5">
        <f t="shared" si="258"/>
        <v>1.0711624070052802E-3</v>
      </c>
      <c r="AT113" s="5">
        <f t="shared" si="259"/>
        <v>4.2081007047887944E-4</v>
      </c>
      <c r="AU113" s="5">
        <f t="shared" si="260"/>
        <v>1.1021118382444416E-4</v>
      </c>
      <c r="AV113" s="5">
        <f t="shared" si="261"/>
        <v>2.1648433388540516E-5</v>
      </c>
      <c r="AW113" s="5">
        <f t="shared" si="262"/>
        <v>7.3790808328270564E-8</v>
      </c>
      <c r="AX113" s="5">
        <f t="shared" si="263"/>
        <v>5.5128292398421039E-5</v>
      </c>
      <c r="AY113" s="5">
        <f t="shared" si="264"/>
        <v>5.4789992926044438E-5</v>
      </c>
      <c r="AZ113" s="5">
        <f t="shared" si="265"/>
        <v>2.7226884728629638E-5</v>
      </c>
      <c r="BA113" s="5">
        <f t="shared" si="266"/>
        <v>9.0199348754153911E-6</v>
      </c>
      <c r="BB113" s="5">
        <f t="shared" si="267"/>
        <v>2.2411458187644925E-6</v>
      </c>
      <c r="BC113" s="5">
        <f t="shared" si="268"/>
        <v>4.4547856722606418E-7</v>
      </c>
      <c r="BD113" s="5">
        <f t="shared" si="269"/>
        <v>2.2582393899967906E-4</v>
      </c>
      <c r="BE113" s="5">
        <f t="shared" si="270"/>
        <v>1.7743152124233323E-4</v>
      </c>
      <c r="BF113" s="5">
        <f t="shared" si="271"/>
        <v>6.9704622259762498E-5</v>
      </c>
      <c r="BG113" s="5">
        <f t="shared" si="272"/>
        <v>1.8255810581105615E-5</v>
      </c>
      <c r="BH113" s="5">
        <f t="shared" si="273"/>
        <v>3.5859309881691245E-6</v>
      </c>
      <c r="BI113" s="5">
        <f t="shared" si="274"/>
        <v>5.6349844318478177E-7</v>
      </c>
      <c r="BJ113" s="8">
        <f t="shared" si="275"/>
        <v>0.27870346746540059</v>
      </c>
      <c r="BK113" s="8">
        <f t="shared" si="276"/>
        <v>0.32857204087054259</v>
      </c>
      <c r="BL113" s="8">
        <f t="shared" si="277"/>
        <v>0.36507659887038346</v>
      </c>
      <c r="BM113" s="8">
        <f t="shared" si="278"/>
        <v>0.26381605230634936</v>
      </c>
      <c r="BN113" s="8">
        <f t="shared" si="279"/>
        <v>0.7360852811025197</v>
      </c>
    </row>
    <row r="114" spans="1:66" x14ac:dyDescent="0.25">
      <c r="A114" t="s">
        <v>114</v>
      </c>
      <c r="B114" t="s">
        <v>135</v>
      </c>
      <c r="C114" t="s">
        <v>130</v>
      </c>
      <c r="D114" s="11">
        <v>44385</v>
      </c>
      <c r="E114">
        <f>VLOOKUP(A114,home!$A$2:$E$405,3,FALSE)</f>
        <v>1.26829268292683</v>
      </c>
      <c r="F114">
        <f>VLOOKUP(B114,home!$B$2:$E$405,3,FALSE)</f>
        <v>0.26</v>
      </c>
      <c r="G114">
        <f>VLOOKUP(C114,away!$B$2:$E$405,4,FALSE)</f>
        <v>1.1000000000000001</v>
      </c>
      <c r="H114">
        <f>VLOOKUP(A114,away!$A$2:$E$405,3,FALSE)</f>
        <v>1.0243902439024399</v>
      </c>
      <c r="I114">
        <f>VLOOKUP(C114,away!$B$2:$E$405,3,FALSE)</f>
        <v>0.79</v>
      </c>
      <c r="J114">
        <f>VLOOKUP(B114,home!$B$2:$E$405,4,FALSE)</f>
        <v>1.95</v>
      </c>
      <c r="K114" s="3">
        <f t="shared" si="224"/>
        <v>0.36273170731707338</v>
      </c>
      <c r="L114" s="3">
        <f t="shared" si="225"/>
        <v>1.5780731707317086</v>
      </c>
      <c r="M114" s="5">
        <f t="shared" si="226"/>
        <v>0.14358833215828726</v>
      </c>
      <c r="N114" s="5">
        <f t="shared" si="227"/>
        <v>5.2084040874586554E-2</v>
      </c>
      <c r="O114" s="5">
        <f t="shared" si="228"/>
        <v>0.22659289460910612</v>
      </c>
      <c r="P114" s="5">
        <f t="shared" si="229"/>
        <v>8.2192427527478712E-2</v>
      </c>
      <c r="Q114" s="5">
        <f t="shared" si="230"/>
        <v>9.4462665352055067E-3</v>
      </c>
      <c r="R114" s="5">
        <f t="shared" si="231"/>
        <v>0.17879008383053402</v>
      </c>
      <c r="S114" s="5">
        <f t="shared" si="232"/>
        <v>1.1762089303002501E-2</v>
      </c>
      <c r="T114" s="5">
        <f t="shared" si="233"/>
        <v>1.4906899782788585E-2</v>
      </c>
      <c r="U114" s="5">
        <f t="shared" si="234"/>
        <v>6.4852832359212256E-2</v>
      </c>
      <c r="V114" s="5">
        <f t="shared" si="235"/>
        <v>7.4809132629944557E-4</v>
      </c>
      <c r="W114" s="5">
        <f t="shared" si="236"/>
        <v>1.1421534626957427E-3</v>
      </c>
      <c r="X114" s="5">
        <f t="shared" si="237"/>
        <v>1.8024017363384712E-3</v>
      </c>
      <c r="Y114" s="5">
        <f t="shared" si="238"/>
        <v>1.4221609114979943E-3</v>
      </c>
      <c r="Z114" s="5">
        <f t="shared" si="239"/>
        <v>9.4047944828612923E-2</v>
      </c>
      <c r="AA114" s="5">
        <f t="shared" si="240"/>
        <v>3.4114171597344679E-2</v>
      </c>
      <c r="AB114" s="5">
        <f t="shared" si="241"/>
        <v>6.1871458536062237E-3</v>
      </c>
      <c r="AC114" s="5">
        <f t="shared" si="242"/>
        <v>2.6763770250592509E-5</v>
      </c>
      <c r="AD114" s="5">
        <f t="shared" si="243"/>
        <v>1.0357381888543351E-4</v>
      </c>
      <c r="AE114" s="5">
        <f t="shared" si="244"/>
        <v>1.6344706477332778E-4</v>
      </c>
      <c r="AF114" s="5">
        <f t="shared" si="245"/>
        <v>1.2896571387681818E-4</v>
      </c>
      <c r="AG114" s="5">
        <f t="shared" si="246"/>
        <v>6.7839111004422924E-5</v>
      </c>
      <c r="AH114" s="5">
        <f t="shared" si="247"/>
        <v>3.7103634624122507E-2</v>
      </c>
      <c r="AI114" s="5">
        <f t="shared" si="248"/>
        <v>1.3458664734876832E-2</v>
      </c>
      <c r="AJ114" s="5">
        <f t="shared" si="249"/>
        <v>2.4409422187449794E-3</v>
      </c>
      <c r="AK114" s="5">
        <f t="shared" si="250"/>
        <v>2.9513571282256386E-4</v>
      </c>
      <c r="AL114" s="5">
        <f t="shared" si="251"/>
        <v>6.1280167089313367E-7</v>
      </c>
      <c r="AM114" s="5">
        <f t="shared" si="252"/>
        <v>7.5139016315325278E-6</v>
      </c>
      <c r="AN114" s="5">
        <f t="shared" si="253"/>
        <v>1.1857486572238694E-5</v>
      </c>
      <c r="AO114" s="5">
        <f t="shared" si="254"/>
        <v>9.3559907159806898E-6</v>
      </c>
      <c r="AP114" s="5">
        <f t="shared" si="255"/>
        <v>4.9214793115013582E-6</v>
      </c>
      <c r="AQ114" s="5">
        <f t="shared" si="256"/>
        <v>1.9416136154478637E-6</v>
      </c>
      <c r="AR114" s="5">
        <f t="shared" si="257"/>
        <v>1.1710450067391968E-2</v>
      </c>
      <c r="AS114" s="5">
        <f t="shared" si="258"/>
        <v>4.2477515463964248E-3</v>
      </c>
      <c r="AT114" s="5">
        <f t="shared" si="259"/>
        <v>7.7039708534155677E-4</v>
      </c>
      <c r="AU114" s="5">
        <f t="shared" si="260"/>
        <v>9.3149150026013313E-5</v>
      </c>
      <c r="AV114" s="5">
        <f t="shared" si="261"/>
        <v>8.447037556017504E-6</v>
      </c>
      <c r="AW114" s="5">
        <f t="shared" si="262"/>
        <v>9.7438389330188326E-9</v>
      </c>
      <c r="AX114" s="5">
        <f t="shared" si="263"/>
        <v>4.5425506123638929E-7</v>
      </c>
      <c r="AY114" s="5">
        <f t="shared" si="264"/>
        <v>7.1684772480623525E-7</v>
      </c>
      <c r="AZ114" s="5">
        <f t="shared" si="265"/>
        <v>5.6561908100839357E-7</v>
      </c>
      <c r="BA114" s="5">
        <f t="shared" si="266"/>
        <v>2.9752943219775694E-7</v>
      </c>
      <c r="BB114" s="5">
        <f t="shared" si="267"/>
        <v>1.1738080361357981E-7</v>
      </c>
      <c r="BC114" s="5">
        <f t="shared" si="268"/>
        <v>3.7047099388303596E-8</v>
      </c>
      <c r="BD114" s="5">
        <f t="shared" si="269"/>
        <v>3.0799911780907655E-3</v>
      </c>
      <c r="BE114" s="5">
        <f t="shared" si="270"/>
        <v>1.1172104585503873E-3</v>
      </c>
      <c r="BF114" s="5">
        <f t="shared" si="271"/>
        <v>2.0262382853123619E-4</v>
      </c>
      <c r="BG114" s="5">
        <f t="shared" si="272"/>
        <v>2.4499362422085741E-5</v>
      </c>
      <c r="BH114" s="5">
        <f t="shared" si="273"/>
        <v>2.2216738898857274E-6</v>
      </c>
      <c r="BI114" s="5">
        <f t="shared" si="274"/>
        <v>1.6117431263600274E-7</v>
      </c>
      <c r="BJ114" s="8">
        <f t="shared" si="275"/>
        <v>8.1305528162701812E-2</v>
      </c>
      <c r="BK114" s="8">
        <f t="shared" si="276"/>
        <v>0.23831903373471422</v>
      </c>
      <c r="BL114" s="8">
        <f t="shared" si="277"/>
        <v>0.5850924081028791</v>
      </c>
      <c r="BM114" s="8">
        <f t="shared" si="278"/>
        <v>0.30607016218982419</v>
      </c>
      <c r="BN114" s="8">
        <f t="shared" si="279"/>
        <v>0.6926940455351982</v>
      </c>
    </row>
    <row r="115" spans="1:66" x14ac:dyDescent="0.25">
      <c r="A115" t="s">
        <v>114</v>
      </c>
      <c r="B115" t="s">
        <v>131</v>
      </c>
      <c r="C115" t="s">
        <v>128</v>
      </c>
      <c r="D115" s="11">
        <v>44385</v>
      </c>
      <c r="E115">
        <f>VLOOKUP(A115,home!$A$2:$E$405,3,FALSE)</f>
        <v>1.26829268292683</v>
      </c>
      <c r="F115">
        <f>VLOOKUP(B115,home!$B$2:$E$405,3,FALSE)</f>
        <v>0.79</v>
      </c>
      <c r="G115">
        <f>VLOOKUP(C115,away!$B$2:$E$405,4,FALSE)</f>
        <v>1.05</v>
      </c>
      <c r="H115">
        <f>VLOOKUP(A115,away!$A$2:$E$405,3,FALSE)</f>
        <v>1.0243902439024399</v>
      </c>
      <c r="I115">
        <f>VLOOKUP(C115,away!$B$2:$E$405,3,FALSE)</f>
        <v>1.05</v>
      </c>
      <c r="J115">
        <f>VLOOKUP(B115,home!$B$2:$E$405,4,FALSE)</f>
        <v>0.39</v>
      </c>
      <c r="K115" s="3">
        <f t="shared" si="224"/>
        <v>1.0520487804878056</v>
      </c>
      <c r="L115" s="3">
        <f t="shared" si="225"/>
        <v>0.41948780487804915</v>
      </c>
      <c r="M115" s="5">
        <f t="shared" si="226"/>
        <v>0.22957245634988227</v>
      </c>
      <c r="N115" s="5">
        <f t="shared" si="227"/>
        <v>0.24152142273648367</v>
      </c>
      <c r="O115" s="5">
        <f t="shared" si="228"/>
        <v>9.6302845774673851E-2</v>
      </c>
      <c r="P115" s="5">
        <f t="shared" si="229"/>
        <v>0.10131529145475085</v>
      </c>
      <c r="Q115" s="5">
        <f t="shared" si="230"/>
        <v>0.12704615912579867</v>
      </c>
      <c r="R115" s="5">
        <f t="shared" si="231"/>
        <v>2.0198934688763621E-2</v>
      </c>
      <c r="S115" s="5">
        <f t="shared" si="232"/>
        <v>1.1178157482138181E-2</v>
      </c>
      <c r="T115" s="5">
        <f t="shared" si="233"/>
        <v>5.32943144098686E-2</v>
      </c>
      <c r="U115" s="5">
        <f t="shared" si="234"/>
        <v>2.1250264606466604E-2</v>
      </c>
      <c r="V115" s="5">
        <f t="shared" si="235"/>
        <v>5.4812919112363087E-4</v>
      </c>
      <c r="W115" s="5">
        <f t="shared" si="236"/>
        <v>4.4552918924652067E-2</v>
      </c>
      <c r="X115" s="5">
        <f t="shared" si="237"/>
        <v>1.8689406160611984E-2</v>
      </c>
      <c r="Y115" s="5">
        <f t="shared" si="238"/>
        <v>3.9199889823947048E-3</v>
      </c>
      <c r="Z115" s="5">
        <f t="shared" si="239"/>
        <v>2.8244022578215113E-3</v>
      </c>
      <c r="AA115" s="5">
        <f t="shared" si="240"/>
        <v>2.9714089509481258E-3</v>
      </c>
      <c r="AB115" s="5">
        <f t="shared" si="241"/>
        <v>1.5630335815877625E-3</v>
      </c>
      <c r="AC115" s="5">
        <f t="shared" si="242"/>
        <v>1.5118829376495008E-5</v>
      </c>
      <c r="AD115" s="5">
        <f t="shared" si="243"/>
        <v>1.1717961005463068E-2</v>
      </c>
      <c r="AE115" s="5">
        <f t="shared" si="244"/>
        <v>4.9155417398282792E-3</v>
      </c>
      <c r="AF115" s="5">
        <f t="shared" si="245"/>
        <v>1.0310049071134957E-3</v>
      </c>
      <c r="AG115" s="5">
        <f t="shared" si="246"/>
        <v>1.4416466176784577E-4</v>
      </c>
      <c r="AH115" s="5">
        <f t="shared" si="247"/>
        <v>2.9620057580653786E-4</v>
      </c>
      <c r="AI115" s="5">
        <f t="shared" si="248"/>
        <v>3.1161745455705398E-4</v>
      </c>
      <c r="AJ115" s="5">
        <f t="shared" si="249"/>
        <v>1.6391838152273139E-4</v>
      </c>
      <c r="AK115" s="5">
        <f t="shared" si="250"/>
        <v>5.7483377793508139E-5</v>
      </c>
      <c r="AL115" s="5">
        <f t="shared" si="251"/>
        <v>2.6689065911282218E-7</v>
      </c>
      <c r="AM115" s="5">
        <f t="shared" si="252"/>
        <v>2.4655733171202168E-3</v>
      </c>
      <c r="AN115" s="5">
        <f t="shared" si="253"/>
        <v>1.0342779385646497E-3</v>
      </c>
      <c r="AO115" s="5">
        <f t="shared" si="254"/>
        <v>2.1693349104113933E-4</v>
      </c>
      <c r="AP115" s="5">
        <f t="shared" si="255"/>
        <v>3.0333651320459832E-5</v>
      </c>
      <c r="AQ115" s="5">
        <f t="shared" si="256"/>
        <v>3.1811492015889572E-6</v>
      </c>
      <c r="AR115" s="5">
        <f t="shared" si="257"/>
        <v>2.4850505869739762E-5</v>
      </c>
      <c r="AS115" s="5">
        <f t="shared" si="258"/>
        <v>2.6143944394764773E-5</v>
      </c>
      <c r="AT115" s="5">
        <f t="shared" si="259"/>
        <v>1.3752352408826638E-5</v>
      </c>
      <c r="AU115" s="5">
        <f t="shared" si="260"/>
        <v>4.8227151935148672E-6</v>
      </c>
      <c r="AV115" s="5">
        <f t="shared" si="261"/>
        <v>1.2684329094943317E-6</v>
      </c>
      <c r="AW115" s="5">
        <f t="shared" si="262"/>
        <v>3.2717950460915554E-9</v>
      </c>
      <c r="AX115" s="5">
        <f t="shared" si="263"/>
        <v>4.3231723357993289E-4</v>
      </c>
      <c r="AY115" s="5">
        <f t="shared" si="264"/>
        <v>1.8135180732539686E-4</v>
      </c>
      <c r="AZ115" s="5">
        <f t="shared" si="265"/>
        <v>3.8037435782798819E-5</v>
      </c>
      <c r="BA115" s="5">
        <f t="shared" si="266"/>
        <v>5.3187468132386794E-6</v>
      </c>
      <c r="BB115" s="5">
        <f t="shared" si="267"/>
        <v>5.5778735634690315E-7</v>
      </c>
      <c r="BC115" s="5">
        <f t="shared" si="268"/>
        <v>4.6796998740538537E-8</v>
      </c>
      <c r="BD115" s="5">
        <f t="shared" si="269"/>
        <v>1.7374140262343672E-6</v>
      </c>
      <c r="BE115" s="5">
        <f t="shared" si="270"/>
        <v>1.8278443075022744E-6</v>
      </c>
      <c r="BF115" s="5">
        <f t="shared" si="271"/>
        <v>9.6149068731467255E-7</v>
      </c>
      <c r="BG115" s="5">
        <f t="shared" si="272"/>
        <v>3.3717836834659446E-7</v>
      </c>
      <c r="BH115" s="5">
        <f t="shared" si="273"/>
        <v>8.8682022806475686E-8</v>
      </c>
      <c r="BI115" s="5">
        <f t="shared" si="274"/>
        <v>1.8659562788948906E-8</v>
      </c>
      <c r="BJ115" s="8">
        <f t="shared" si="275"/>
        <v>0.51124081200908678</v>
      </c>
      <c r="BK115" s="8">
        <f t="shared" si="276"/>
        <v>0.34281077200525595</v>
      </c>
      <c r="BL115" s="8">
        <f t="shared" si="277"/>
        <v>0.1431915166118711</v>
      </c>
      <c r="BM115" s="8">
        <f t="shared" si="278"/>
        <v>0.18392904421815212</v>
      </c>
      <c r="BN115" s="8">
        <f t="shared" si="279"/>
        <v>0.81595711013035288</v>
      </c>
    </row>
    <row r="116" spans="1:66" x14ac:dyDescent="0.25">
      <c r="A116" t="s">
        <v>114</v>
      </c>
      <c r="B116" t="s">
        <v>116</v>
      </c>
      <c r="C116" t="s">
        <v>112</v>
      </c>
      <c r="D116" s="11">
        <v>44385</v>
      </c>
      <c r="E116">
        <f>VLOOKUP(A116,home!$A$2:$E$405,3,FALSE)</f>
        <v>1.26829268292683</v>
      </c>
      <c r="F116">
        <f>VLOOKUP(B116,home!$B$2:$E$405,3,FALSE)</f>
        <v>0.59</v>
      </c>
      <c r="G116">
        <f>VLOOKUP(C116,away!$B$2:$E$405,4,FALSE)</f>
        <v>0.53</v>
      </c>
      <c r="H116">
        <f>VLOOKUP(A116,away!$A$2:$E$405,3,FALSE)</f>
        <v>1.0243902439024399</v>
      </c>
      <c r="I116">
        <f>VLOOKUP(C116,away!$B$2:$E$405,3,FALSE)</f>
        <v>1.31</v>
      </c>
      <c r="J116">
        <f>VLOOKUP(B116,home!$B$2:$E$405,4,FALSE)</f>
        <v>1.95</v>
      </c>
      <c r="K116" s="3">
        <f t="shared" si="224"/>
        <v>0.39659512195121971</v>
      </c>
      <c r="L116" s="3">
        <f t="shared" si="225"/>
        <v>2.6168048780487827</v>
      </c>
      <c r="M116" s="5">
        <f t="shared" si="226"/>
        <v>4.9124371635960624E-2</v>
      </c>
      <c r="N116" s="5">
        <f t="shared" si="227"/>
        <v>1.9482486159740839E-2</v>
      </c>
      <c r="O116" s="5">
        <f t="shared" si="228"/>
        <v>0.12854889532806302</v>
      </c>
      <c r="P116" s="5">
        <f t="shared" si="229"/>
        <v>5.0981864819327719E-2</v>
      </c>
      <c r="Q116" s="5">
        <f t="shared" si="230"/>
        <v>3.8633294872176846E-3</v>
      </c>
      <c r="R116" s="5">
        <f t="shared" si="231"/>
        <v>0.16819368818112887</v>
      </c>
      <c r="S116" s="5">
        <f t="shared" si="232"/>
        <v>1.3227398406830435E-2</v>
      </c>
      <c r="T116" s="5">
        <f t="shared" si="233"/>
        <v>1.0109579447660938E-2</v>
      </c>
      <c r="U116" s="5">
        <f t="shared" si="234"/>
        <v>6.6704796275620218E-2</v>
      </c>
      <c r="V116" s="5">
        <f t="shared" si="235"/>
        <v>1.5252837170242777E-3</v>
      </c>
      <c r="W116" s="5">
        <f t="shared" si="236"/>
        <v>5.1072587637361361E-4</v>
      </c>
      <c r="X116" s="5">
        <f t="shared" si="237"/>
        <v>1.3364699646402115E-3</v>
      </c>
      <c r="Y116" s="5">
        <f t="shared" si="238"/>
        <v>1.7486405614180953E-3</v>
      </c>
      <c r="Z116" s="5">
        <f t="shared" si="239"/>
        <v>0.14671002122979795</v>
      </c>
      <c r="AA116" s="5">
        <f t="shared" si="240"/>
        <v>5.8184478761097752E-2</v>
      </c>
      <c r="AB116" s="5">
        <f t="shared" si="241"/>
        <v>1.1537840224962858E-2</v>
      </c>
      <c r="AC116" s="5">
        <f t="shared" si="242"/>
        <v>9.8934863799267044E-5</v>
      </c>
      <c r="AD116" s="5">
        <f t="shared" si="243"/>
        <v>5.0637847806009197E-5</v>
      </c>
      <c r="AE116" s="5">
        <f t="shared" si="244"/>
        <v>1.3250936715265672E-4</v>
      </c>
      <c r="AF116" s="5">
        <f t="shared" si="245"/>
        <v>1.7337557917611467E-4</v>
      </c>
      <c r="AG116" s="5">
        <f t="shared" si="246"/>
        <v>1.5123002044086325E-4</v>
      </c>
      <c r="AH116" s="5">
        <f t="shared" si="247"/>
        <v>9.597787480319396E-2</v>
      </c>
      <c r="AI116" s="5">
        <f t="shared" si="248"/>
        <v>3.8064356962191605E-2</v>
      </c>
      <c r="AJ116" s="5">
        <f t="shared" si="249"/>
        <v>7.5480691457075694E-3</v>
      </c>
      <c r="AK116" s="5">
        <f t="shared" si="250"/>
        <v>9.978424677793776E-4</v>
      </c>
      <c r="AL116" s="5">
        <f t="shared" si="251"/>
        <v>4.1070317515801459E-6</v>
      </c>
      <c r="AM116" s="5">
        <f t="shared" si="252"/>
        <v>4.0165446851943074E-6</v>
      </c>
      <c r="AN116" s="5">
        <f t="shared" si="253"/>
        <v>1.0510513725117377E-5</v>
      </c>
      <c r="AO116" s="5">
        <f t="shared" si="254"/>
        <v>1.375198179334292E-5</v>
      </c>
      <c r="AP116" s="5">
        <f t="shared" si="255"/>
        <v>1.1995417679885934E-5</v>
      </c>
      <c r="AQ116" s="5">
        <f t="shared" si="256"/>
        <v>7.8474168747395314E-6</v>
      </c>
      <c r="AR116" s="5">
        <f t="shared" si="257"/>
        <v>5.0231074193950641E-2</v>
      </c>
      <c r="AS116" s="5">
        <f t="shared" si="258"/>
        <v>1.9921398995690617E-2</v>
      </c>
      <c r="AT116" s="5">
        <f t="shared" si="259"/>
        <v>3.9503648320674137E-3</v>
      </c>
      <c r="AU116" s="5">
        <f t="shared" si="260"/>
        <v>5.2223180744186181E-4</v>
      </c>
      <c r="AV116" s="5">
        <f t="shared" si="261"/>
        <v>5.177864683980276E-5</v>
      </c>
      <c r="AW116" s="5">
        <f t="shared" si="262"/>
        <v>1.1839797334508454E-7</v>
      </c>
      <c r="AX116" s="5">
        <f t="shared" si="263"/>
        <v>2.6549033820785986E-7</v>
      </c>
      <c r="AY116" s="5">
        <f t="shared" si="264"/>
        <v>6.947364120971488E-7</v>
      </c>
      <c r="AZ116" s="5">
        <f t="shared" si="265"/>
        <v>9.0899481606696435E-7</v>
      </c>
      <c r="BA116" s="5">
        <f t="shared" si="266"/>
        <v>7.9288735626836274E-7</v>
      </c>
      <c r="BB116" s="5">
        <f t="shared" si="267"/>
        <v>5.1870787540656373E-7</v>
      </c>
      <c r="BC116" s="5">
        <f t="shared" si="268"/>
        <v>2.7147145972924315E-7</v>
      </c>
      <c r="BD116" s="5">
        <f t="shared" si="269"/>
        <v>2.1907486663393396E-2</v>
      </c>
      <c r="BE116" s="5">
        <f t="shared" si="270"/>
        <v>8.6884023449132226E-3</v>
      </c>
      <c r="BF116" s="5">
        <f t="shared" si="271"/>
        <v>1.7228889937710616E-3</v>
      </c>
      <c r="BG116" s="5">
        <f t="shared" si="272"/>
        <v>2.2776312353101614E-4</v>
      </c>
      <c r="BH116" s="5">
        <f t="shared" si="273"/>
        <v>2.2582435938193511E-5</v>
      </c>
      <c r="BI116" s="5">
        <f t="shared" si="274"/>
        <v>1.7912167869726941E-6</v>
      </c>
      <c r="BJ116" s="8">
        <f t="shared" si="275"/>
        <v>3.7610558474643098E-2</v>
      </c>
      <c r="BK116" s="8">
        <f t="shared" si="276"/>
        <v>0.11496265521110599</v>
      </c>
      <c r="BL116" s="8">
        <f t="shared" si="277"/>
        <v>0.6830056054040694</v>
      </c>
      <c r="BM116" s="8">
        <f t="shared" si="278"/>
        <v>0.56209362836973886</v>
      </c>
      <c r="BN116" s="8">
        <f t="shared" si="279"/>
        <v>0.42019463561143877</v>
      </c>
    </row>
    <row r="117" spans="1:66" x14ac:dyDescent="0.25">
      <c r="A117" t="s">
        <v>114</v>
      </c>
      <c r="B117" t="s">
        <v>132</v>
      </c>
      <c r="C117" t="s">
        <v>115</v>
      </c>
      <c r="D117" s="11">
        <v>44385</v>
      </c>
      <c r="E117">
        <f>VLOOKUP(A117,home!$A$2:$E$405,3,FALSE)</f>
        <v>1.26829268292683</v>
      </c>
      <c r="F117">
        <f>VLOOKUP(B117,home!$B$2:$E$405,3,FALSE)</f>
        <v>0.79</v>
      </c>
      <c r="G117">
        <f>VLOOKUP(C117,away!$B$2:$E$405,4,FALSE)</f>
        <v>0.79</v>
      </c>
      <c r="H117">
        <f>VLOOKUP(A117,away!$A$2:$E$405,3,FALSE)</f>
        <v>1.0243902439024399</v>
      </c>
      <c r="I117">
        <f>VLOOKUP(C117,away!$B$2:$E$405,3,FALSE)</f>
        <v>1.05</v>
      </c>
      <c r="J117">
        <f>VLOOKUP(B117,home!$B$2:$E$405,4,FALSE)</f>
        <v>0.65</v>
      </c>
      <c r="K117" s="3">
        <f t="shared" si="224"/>
        <v>0.79154146341463472</v>
      </c>
      <c r="L117" s="3">
        <f t="shared" si="225"/>
        <v>0.69914634146341526</v>
      </c>
      <c r="M117" s="5">
        <f t="shared" si="226"/>
        <v>0.22521769642450615</v>
      </c>
      <c r="N117" s="5">
        <f t="shared" si="227"/>
        <v>0.17826914501472654</v>
      </c>
      <c r="O117" s="5">
        <f t="shared" si="228"/>
        <v>0.15746012848801155</v>
      </c>
      <c r="P117" s="5">
        <f t="shared" si="229"/>
        <v>0.12463622053285708</v>
      </c>
      <c r="Q117" s="5">
        <f t="shared" si="230"/>
        <v>7.0553709963316197E-2</v>
      </c>
      <c r="R117" s="5">
        <f t="shared" si="231"/>
        <v>5.5043836379376286E-2</v>
      </c>
      <c r="S117" s="5">
        <f t="shared" si="232"/>
        <v>1.7243524504658658E-2</v>
      </c>
      <c r="T117" s="5">
        <f t="shared" si="233"/>
        <v>4.9327368197523418E-2</v>
      </c>
      <c r="U117" s="5">
        <f t="shared" si="234"/>
        <v>4.3569478799687214E-2</v>
      </c>
      <c r="V117" s="5">
        <f t="shared" si="235"/>
        <v>1.0602915199362684E-3</v>
      </c>
      <c r="W117" s="5">
        <f t="shared" si="236"/>
        <v>1.8615395611231662E-2</v>
      </c>
      <c r="X117" s="5">
        <f t="shared" si="237"/>
        <v>1.3014885736486733E-2</v>
      </c>
      <c r="Y117" s="5">
        <f t="shared" si="238"/>
        <v>4.5496548736145429E-3</v>
      </c>
      <c r="Z117" s="5">
        <f t="shared" si="239"/>
        <v>1.2827898941583924E-2</v>
      </c>
      <c r="AA117" s="5">
        <f t="shared" si="240"/>
        <v>1.0153813900756384E-2</v>
      </c>
      <c r="AB117" s="5">
        <f t="shared" si="241"/>
        <v>4.0185823571222837E-3</v>
      </c>
      <c r="AC117" s="5">
        <f t="shared" si="242"/>
        <v>3.6673052841174151E-5</v>
      </c>
      <c r="AD117" s="5">
        <f t="shared" si="243"/>
        <v>3.6837143710391693E-3</v>
      </c>
      <c r="AE117" s="5">
        <f t="shared" si="244"/>
        <v>2.5754554255082406E-3</v>
      </c>
      <c r="AF117" s="5">
        <f t="shared" si="245"/>
        <v>9.0031011917309498E-4</v>
      </c>
      <c r="AG117" s="5">
        <f t="shared" si="246"/>
        <v>2.0981617533412025E-4</v>
      </c>
      <c r="AH117" s="5">
        <f t="shared" si="247"/>
        <v>2.2421446534177034E-3</v>
      </c>
      <c r="AI117" s="5">
        <f t="shared" si="248"/>
        <v>1.7747504601535481E-3</v>
      </c>
      <c r="AJ117" s="5">
        <f t="shared" si="249"/>
        <v>7.0239428821286792E-4</v>
      </c>
      <c r="AK117" s="5">
        <f t="shared" si="250"/>
        <v>1.8532473426203139E-4</v>
      </c>
      <c r="AL117" s="5">
        <f t="shared" si="251"/>
        <v>8.1179956532551668E-7</v>
      </c>
      <c r="AM117" s="5">
        <f t="shared" si="252"/>
        <v>5.8316253281077317E-4</v>
      </c>
      <c r="AN117" s="5">
        <f t="shared" si="253"/>
        <v>4.0771595129319082E-4</v>
      </c>
      <c r="AO117" s="5">
        <f t="shared" si="254"/>
        <v>1.4252655785145519E-4</v>
      </c>
      <c r="AP117" s="5">
        <f t="shared" si="255"/>
        <v>3.3215640494406237E-5</v>
      </c>
      <c r="AQ117" s="5">
        <f t="shared" si="256"/>
        <v>5.8056483827570445E-6</v>
      </c>
      <c r="AR117" s="5">
        <f t="shared" si="257"/>
        <v>3.1351744629374911E-4</v>
      </c>
      <c r="AS117" s="5">
        <f t="shared" si="258"/>
        <v>2.4816205824537333E-4</v>
      </c>
      <c r="AT117" s="5">
        <f t="shared" si="259"/>
        <v>9.8215279373765299E-5</v>
      </c>
      <c r="AU117" s="5">
        <f t="shared" si="260"/>
        <v>2.591382198839579E-5</v>
      </c>
      <c r="AV117" s="5">
        <f t="shared" si="261"/>
        <v>5.1279661448402854E-6</v>
      </c>
      <c r="AW117" s="5">
        <f t="shared" si="262"/>
        <v>1.2479238144876458E-8</v>
      </c>
      <c r="AX117" s="5">
        <f t="shared" si="263"/>
        <v>7.6932887438270698E-5</v>
      </c>
      <c r="AY117" s="5">
        <f t="shared" si="264"/>
        <v>5.3787346790683686E-5</v>
      </c>
      <c r="AZ117" s="5">
        <f t="shared" si="265"/>
        <v>1.8802613362865232E-5</v>
      </c>
      <c r="BA117" s="5">
        <f t="shared" si="266"/>
        <v>4.3819261141994508E-6</v>
      </c>
      <c r="BB117" s="5">
        <f t="shared" si="267"/>
        <v>7.6590190282638616E-7</v>
      </c>
      <c r="BC117" s="5">
        <f t="shared" si="268"/>
        <v>1.0709550265618727E-7</v>
      </c>
      <c r="BD117" s="5">
        <f t="shared" si="269"/>
        <v>3.6532429260204553E-5</v>
      </c>
      <c r="BE117" s="5">
        <f t="shared" si="270"/>
        <v>2.8916932518713932E-5</v>
      </c>
      <c r="BF117" s="5">
        <f t="shared" si="271"/>
        <v>1.1444475541662532E-5</v>
      </c>
      <c r="BG117" s="5">
        <f t="shared" si="272"/>
        <v>3.0195923060868519E-6</v>
      </c>
      <c r="BH117" s="5">
        <f t="shared" si="273"/>
        <v>5.9753312821888951E-7</v>
      </c>
      <c r="BI117" s="5">
        <f t="shared" si="274"/>
        <v>9.4594449349820896E-8</v>
      </c>
      <c r="BJ117" s="8">
        <f t="shared" si="275"/>
        <v>0.3430266595898977</v>
      </c>
      <c r="BK117" s="8">
        <f t="shared" si="276"/>
        <v>0.36824900518115533</v>
      </c>
      <c r="BL117" s="8">
        <f t="shared" si="277"/>
        <v>0.27592199619025026</v>
      </c>
      <c r="BM117" s="8">
        <f t="shared" si="278"/>
        <v>0.18879104823254098</v>
      </c>
      <c r="BN117" s="8">
        <f t="shared" si="279"/>
        <v>0.81118073680279379</v>
      </c>
    </row>
    <row r="118" spans="1:66" x14ac:dyDescent="0.25">
      <c r="A118" t="s">
        <v>114</v>
      </c>
      <c r="B118" t="s">
        <v>133</v>
      </c>
      <c r="C118" t="s">
        <v>134</v>
      </c>
      <c r="D118" s="11">
        <v>44385</v>
      </c>
      <c r="E118">
        <f>VLOOKUP(A118,home!$A$2:$E$405,3,FALSE)</f>
        <v>1.26829268292683</v>
      </c>
      <c r="F118">
        <f>VLOOKUP(B118,home!$B$2:$E$405,3,FALSE)</f>
        <v>0.53</v>
      </c>
      <c r="G118">
        <f>VLOOKUP(C118,away!$B$2:$E$405,4,FALSE)</f>
        <v>1.05</v>
      </c>
      <c r="H118">
        <f>VLOOKUP(A118,away!$A$2:$E$405,3,FALSE)</f>
        <v>1.0243902439024399</v>
      </c>
      <c r="I118">
        <f>VLOOKUP(C118,away!$B$2:$E$405,3,FALSE)</f>
        <v>0.26</v>
      </c>
      <c r="J118">
        <f>VLOOKUP(B118,home!$B$2:$E$405,4,FALSE)</f>
        <v>0.33</v>
      </c>
      <c r="K118" s="3">
        <f t="shared" si="224"/>
        <v>0.70580487804878089</v>
      </c>
      <c r="L118" s="3">
        <f t="shared" si="225"/>
        <v>8.7892682926829349E-2</v>
      </c>
      <c r="M118" s="5">
        <f t="shared" si="226"/>
        <v>0.45216977513130774</v>
      </c>
      <c r="N118" s="5">
        <f t="shared" si="227"/>
        <v>0.31914363299389731</v>
      </c>
      <c r="O118" s="5">
        <f t="shared" si="228"/>
        <v>3.9742414674711755E-2</v>
      </c>
      <c r="P118" s="5">
        <f t="shared" si="229"/>
        <v>2.8050390142849012E-2</v>
      </c>
      <c r="Q118" s="5">
        <f t="shared" si="230"/>
        <v>0.11262656648265129</v>
      </c>
      <c r="R118" s="5">
        <f t="shared" si="231"/>
        <v>1.7465337258755049E-3</v>
      </c>
      <c r="S118" s="5">
        <f t="shared" si="232"/>
        <v>4.3502707967242571E-4</v>
      </c>
      <c r="T118" s="5">
        <f t="shared" si="233"/>
        <v>9.899051096997135E-3</v>
      </c>
      <c r="U118" s="5">
        <f t="shared" si="234"/>
        <v>1.2327120233996437E-3</v>
      </c>
      <c r="V118" s="5">
        <f t="shared" si="235"/>
        <v>2.9985490648881008E-6</v>
      </c>
      <c r="W118" s="5">
        <f t="shared" si="236"/>
        <v>2.6497460007113539E-2</v>
      </c>
      <c r="X118" s="5">
        <f t="shared" si="237"/>
        <v>2.3289328507715714E-3</v>
      </c>
      <c r="Y118" s="5">
        <f t="shared" si="238"/>
        <v>1.0234807830537125E-4</v>
      </c>
      <c r="Z118" s="5">
        <f t="shared" si="239"/>
        <v>5.1169178329796579E-5</v>
      </c>
      <c r="AA118" s="5">
        <f t="shared" si="240"/>
        <v>3.6115455670918399E-5</v>
      </c>
      <c r="AB118" s="5">
        <f t="shared" si="241"/>
        <v>1.2745232392744355E-5</v>
      </c>
      <c r="AC118" s="5">
        <f t="shared" si="242"/>
        <v>1.162595276134957E-8</v>
      </c>
      <c r="AD118" s="5">
        <f t="shared" si="243"/>
        <v>4.6755091322308049E-3</v>
      </c>
      <c r="AE118" s="5">
        <f t="shared" si="244"/>
        <v>4.1094304168065712E-4</v>
      </c>
      <c r="AF118" s="5">
        <f t="shared" si="245"/>
        <v>1.8059443231712405E-5</v>
      </c>
      <c r="AG118" s="5">
        <f t="shared" si="246"/>
        <v>5.2909763926665799E-7</v>
      </c>
      <c r="AH118" s="5">
        <f t="shared" si="247"/>
        <v>1.1243490916417991E-6</v>
      </c>
      <c r="AI118" s="5">
        <f t="shared" si="248"/>
        <v>7.9357107351049745E-7</v>
      </c>
      <c r="AJ118" s="5">
        <f t="shared" si="249"/>
        <v>2.8005316738105839E-7</v>
      </c>
      <c r="AK118" s="5">
        <f t="shared" si="250"/>
        <v>6.5887630550187586E-8</v>
      </c>
      <c r="AL118" s="5">
        <f t="shared" si="251"/>
        <v>2.8848678410093812E-11</v>
      </c>
      <c r="AM118" s="5">
        <f t="shared" si="252"/>
        <v>6.5999943057802504E-4</v>
      </c>
      <c r="AN118" s="5">
        <f t="shared" si="253"/>
        <v>5.8009120683682272E-5</v>
      </c>
      <c r="AO118" s="5">
        <f t="shared" si="254"/>
        <v>2.5492886255575319E-6</v>
      </c>
      <c r="AP118" s="5">
        <f t="shared" si="255"/>
        <v>7.4687938951700293E-8</v>
      </c>
      <c r="AQ118" s="5">
        <f t="shared" si="256"/>
        <v>1.6411308341850445E-9</v>
      </c>
      <c r="AR118" s="5">
        <f t="shared" si="257"/>
        <v>1.9764411642148247E-8</v>
      </c>
      <c r="AS118" s="5">
        <f t="shared" si="258"/>
        <v>1.3949818148792348E-8</v>
      </c>
      <c r="AT118" s="5">
        <f t="shared" si="259"/>
        <v>4.9229248486555268E-9</v>
      </c>
      <c r="AU118" s="5">
        <f t="shared" si="260"/>
        <v>1.1582081241495424E-9</v>
      </c>
      <c r="AV118" s="5">
        <f t="shared" si="261"/>
        <v>2.0436723595511875E-10</v>
      </c>
      <c r="AW118" s="5">
        <f t="shared" si="262"/>
        <v>4.9711949963541209E-14</v>
      </c>
      <c r="AX118" s="5">
        <f t="shared" si="263"/>
        <v>7.763846960189794E-5</v>
      </c>
      <c r="AY118" s="5">
        <f t="shared" si="264"/>
        <v>6.8238533916438941E-6</v>
      </c>
      <c r="AZ118" s="5">
        <f t="shared" si="265"/>
        <v>2.9988339124546287E-7</v>
      </c>
      <c r="BA118" s="5">
        <f t="shared" si="266"/>
        <v>8.7858519405865986E-9</v>
      </c>
      <c r="BB118" s="5">
        <f t="shared" si="267"/>
        <v>1.9305302471401148E-10</v>
      </c>
      <c r="BC118" s="5">
        <f t="shared" si="268"/>
        <v>3.3935896578507919E-12</v>
      </c>
      <c r="BD118" s="5">
        <f t="shared" si="269"/>
        <v>2.8952452761644532E-10</v>
      </c>
      <c r="BE118" s="5">
        <f t="shared" si="270"/>
        <v>2.0434782390645609E-10</v>
      </c>
      <c r="BF118" s="5">
        <f t="shared" si="271"/>
        <v>7.2114845465914995E-11</v>
      </c>
      <c r="BG118" s="5">
        <f t="shared" si="272"/>
        <v>1.696633656985894E-11</v>
      </c>
      <c r="BH118" s="5">
        <f t="shared" si="273"/>
        <v>2.9937307784059647E-12</v>
      </c>
      <c r="BI118" s="5">
        <f t="shared" si="274"/>
        <v>4.225979573927409E-13</v>
      </c>
      <c r="BJ118" s="8">
        <f t="shared" si="275"/>
        <v>0.47650843758215894</v>
      </c>
      <c r="BK118" s="8">
        <f t="shared" si="276"/>
        <v>0.4806650264110871</v>
      </c>
      <c r="BL118" s="8">
        <f t="shared" si="277"/>
        <v>4.2772825559113534E-2</v>
      </c>
      <c r="BM118" s="8">
        <f t="shared" si="278"/>
        <v>4.6511321726054981E-2</v>
      </c>
      <c r="BN118" s="8">
        <f t="shared" si="279"/>
        <v>0.95347931315129264</v>
      </c>
    </row>
    <row r="119" spans="1:66" x14ac:dyDescent="0.25">
      <c r="A119" t="s">
        <v>19</v>
      </c>
      <c r="B119" t="s">
        <v>253</v>
      </c>
      <c r="C119" t="s">
        <v>243</v>
      </c>
      <c r="D119" s="11">
        <v>44385</v>
      </c>
      <c r="E119">
        <f>VLOOKUP(A119,home!$A$2:$E$405,3,FALSE)</f>
        <v>1.5510204081632699</v>
      </c>
      <c r="F119">
        <f>VLOOKUP(B119,home!$B$2:$E$405,3,FALSE)</f>
        <v>1.5</v>
      </c>
      <c r="G119">
        <f>VLOOKUP(C119,away!$B$2:$E$405,4,FALSE)</f>
        <v>1.29</v>
      </c>
      <c r="H119">
        <f>VLOOKUP(A119,away!$A$2:$E$405,3,FALSE)</f>
        <v>1.4285714285714299</v>
      </c>
      <c r="I119">
        <f>VLOOKUP(C119,away!$B$2:$E$405,3,FALSE)</f>
        <v>0.64</v>
      </c>
      <c r="J119">
        <f>VLOOKUP(B119,home!$B$2:$E$405,4,FALSE)</f>
        <v>1.17</v>
      </c>
      <c r="K119" s="3">
        <f t="shared" si="224"/>
        <v>3.0012244897959275</v>
      </c>
      <c r="L119" s="3">
        <f t="shared" si="225"/>
        <v>1.0697142857142867</v>
      </c>
      <c r="M119" s="5">
        <f t="shared" si="226"/>
        <v>1.7061364196167925E-2</v>
      </c>
      <c r="N119" s="5">
        <f t="shared" si="227"/>
        <v>5.1204984054866585E-2</v>
      </c>
      <c r="O119" s="5">
        <f t="shared" si="228"/>
        <v>1.8250785014415075E-2</v>
      </c>
      <c r="P119" s="5">
        <f t="shared" si="229"/>
        <v>5.4774702943263046E-2</v>
      </c>
      <c r="Q119" s="5">
        <f t="shared" si="230"/>
        <v>7.6838826072537808E-2</v>
      </c>
      <c r="R119" s="5">
        <f t="shared" si="231"/>
        <v>9.7615627277100169E-3</v>
      </c>
      <c r="S119" s="5">
        <f t="shared" si="232"/>
        <v>4.3962898394675078E-2</v>
      </c>
      <c r="T119" s="5">
        <f t="shared" si="233"/>
        <v>8.2195589947309092E-2</v>
      </c>
      <c r="U119" s="5">
        <f t="shared" si="234"/>
        <v>2.9296641117082436E-2</v>
      </c>
      <c r="V119" s="5">
        <f t="shared" si="235"/>
        <v>1.5682311816764501E-2</v>
      </c>
      <c r="W119" s="5">
        <f t="shared" si="236"/>
        <v>7.6870188858690083E-2</v>
      </c>
      <c r="X119" s="5">
        <f t="shared" si="237"/>
        <v>8.2229139167695975E-2</v>
      </c>
      <c r="Y119" s="5">
        <f t="shared" si="238"/>
        <v>4.3980842434836291E-2</v>
      </c>
      <c r="Z119" s="5">
        <f t="shared" si="239"/>
        <v>3.4806943669091752E-3</v>
      </c>
      <c r="AA119" s="5">
        <f t="shared" si="240"/>
        <v>1.0446345175462548E-2</v>
      </c>
      <c r="AB119" s="5">
        <f t="shared" si="241"/>
        <v>1.567591348472987E-2</v>
      </c>
      <c r="AC119" s="5">
        <f t="shared" si="242"/>
        <v>3.1467075307928557E-3</v>
      </c>
      <c r="AD119" s="5">
        <f t="shared" si="243"/>
        <v>5.7676173334484694E-2</v>
      </c>
      <c r="AE119" s="5">
        <f t="shared" si="244"/>
        <v>6.1697026561231674E-2</v>
      </c>
      <c r="AF119" s="5">
        <f t="shared" si="245"/>
        <v>3.2999095349321661E-2</v>
      </c>
      <c r="AG119" s="5">
        <f t="shared" si="246"/>
        <v>1.1766534570272422E-2</v>
      </c>
      <c r="AH119" s="5">
        <f t="shared" si="247"/>
        <v>9.3083712212199742E-4</v>
      </c>
      <c r="AI119" s="5">
        <f t="shared" si="248"/>
        <v>2.7936511669237009E-3</v>
      </c>
      <c r="AJ119" s="5">
        <f t="shared" si="249"/>
        <v>4.1921871490591921E-3</v>
      </c>
      <c r="AK119" s="5">
        <f t="shared" si="250"/>
        <v>4.1938982458547382E-3</v>
      </c>
      <c r="AL119" s="5">
        <f t="shared" si="251"/>
        <v>4.0409422896492766E-4</v>
      </c>
      <c r="AM119" s="5">
        <f t="shared" si="252"/>
        <v>3.4619828777834059E-2</v>
      </c>
      <c r="AN119" s="5">
        <f t="shared" si="253"/>
        <v>3.7033325412631664E-2</v>
      </c>
      <c r="AO119" s="5">
        <f t="shared" si="254"/>
        <v>1.9807538620699013E-2</v>
      </c>
      <c r="AP119" s="5">
        <f t="shared" si="255"/>
        <v>7.0628023424663981E-3</v>
      </c>
      <c r="AQ119" s="5">
        <f t="shared" si="256"/>
        <v>1.8887951407281583E-3</v>
      </c>
      <c r="AR119" s="5">
        <f t="shared" si="257"/>
        <v>1.9914595344141503E-4</v>
      </c>
      <c r="AS119" s="5">
        <f t="shared" si="258"/>
        <v>5.9768171251213433E-4</v>
      </c>
      <c r="AT119" s="5">
        <f t="shared" si="259"/>
        <v>8.9688849634729354E-4</v>
      </c>
      <c r="AU119" s="5">
        <f t="shared" si="260"/>
        <v>8.9725457328458072E-4</v>
      </c>
      <c r="AV119" s="5">
        <f t="shared" si="261"/>
        <v>6.7321559973076961E-4</v>
      </c>
      <c r="AW119" s="5">
        <f t="shared" si="262"/>
        <v>3.6036817028598109E-5</v>
      </c>
      <c r="AX119" s="5">
        <f t="shared" si="263"/>
        <v>1.7316979660096231E-2</v>
      </c>
      <c r="AY119" s="5">
        <f t="shared" si="264"/>
        <v>1.8524220527828667E-2</v>
      </c>
      <c r="AZ119" s="5">
        <f t="shared" si="265"/>
        <v>9.9078116651700864E-3</v>
      </c>
      <c r="BA119" s="5">
        <f t="shared" si="266"/>
        <v>3.5328425594663656E-3</v>
      </c>
      <c r="BB119" s="5">
        <f t="shared" si="267"/>
        <v>9.4478303876014888E-4</v>
      </c>
      <c r="BC119" s="5">
        <f t="shared" si="268"/>
        <v>2.0212958269245728E-4</v>
      </c>
      <c r="BD119" s="5">
        <f t="shared" si="269"/>
        <v>3.550487855641229E-5</v>
      </c>
      <c r="BE119" s="5">
        <f t="shared" si="270"/>
        <v>1.0655811103073484E-4</v>
      </c>
      <c r="BF119" s="5">
        <f t="shared" si="271"/>
        <v>1.5990240620591752E-4</v>
      </c>
      <c r="BG119" s="5">
        <f t="shared" si="272"/>
        <v>1.5996767249416529E-4</v>
      </c>
      <c r="BH119" s="5">
        <f t="shared" si="273"/>
        <v>1.2002472406628583E-4</v>
      </c>
      <c r="BI119" s="5">
        <f t="shared" si="274"/>
        <v>7.2044228249747136E-5</v>
      </c>
      <c r="BJ119" s="8">
        <f t="shared" si="275"/>
        <v>0.72829945767961968</v>
      </c>
      <c r="BK119" s="8">
        <f t="shared" si="276"/>
        <v>0.15355629963845699</v>
      </c>
      <c r="BL119" s="8">
        <f t="shared" si="277"/>
        <v>9.9460009559279056E-2</v>
      </c>
      <c r="BM119" s="8">
        <f t="shared" si="278"/>
        <v>0.73841605252450448</v>
      </c>
      <c r="BN119" s="8">
        <f t="shared" si="279"/>
        <v>0.22789222500896042</v>
      </c>
    </row>
    <row r="120" spans="1:66" x14ac:dyDescent="0.25">
      <c r="A120" t="s">
        <v>19</v>
      </c>
      <c r="B120" t="s">
        <v>146</v>
      </c>
      <c r="C120" t="s">
        <v>142</v>
      </c>
      <c r="D120" s="11">
        <v>44385</v>
      </c>
      <c r="E120">
        <f>VLOOKUP(A120,home!$A$2:$E$405,3,FALSE)</f>
        <v>1.5510204081632699</v>
      </c>
      <c r="F120">
        <f>VLOOKUP(B120,home!$B$2:$E$405,3,FALSE)</f>
        <v>0.64</v>
      </c>
      <c r="G120">
        <f>VLOOKUP(C120,away!$B$2:$E$405,4,FALSE)</f>
        <v>0.64</v>
      </c>
      <c r="H120">
        <f>VLOOKUP(A120,away!$A$2:$E$405,3,FALSE)</f>
        <v>1.4285714285714299</v>
      </c>
      <c r="I120">
        <f>VLOOKUP(C120,away!$B$2:$E$405,3,FALSE)</f>
        <v>1.72</v>
      </c>
      <c r="J120">
        <f>VLOOKUP(B120,home!$B$2:$E$405,4,FALSE)</f>
        <v>1.4</v>
      </c>
      <c r="K120" s="3">
        <f t="shared" si="224"/>
        <v>0.63529795918367538</v>
      </c>
      <c r="L120" s="3">
        <f t="shared" si="225"/>
        <v>3.4400000000000031</v>
      </c>
      <c r="M120" s="5">
        <f t="shared" si="226"/>
        <v>1.6987152444761771E-2</v>
      </c>
      <c r="N120" s="5">
        <f t="shared" si="227"/>
        <v>1.0791903280499136E-2</v>
      </c>
      <c r="O120" s="5">
        <f t="shared" si="228"/>
        <v>5.8435804409980537E-2</v>
      </c>
      <c r="P120" s="5">
        <f t="shared" si="229"/>
        <v>3.7124147284917058E-2</v>
      </c>
      <c r="Q120" s="5">
        <f t="shared" si="230"/>
        <v>3.4280370649043559E-3</v>
      </c>
      <c r="R120" s="5">
        <f t="shared" si="231"/>
        <v>0.10050958358516665</v>
      </c>
      <c r="S120" s="5">
        <f t="shared" si="232"/>
        <v>2.0283009705626135E-2</v>
      </c>
      <c r="T120" s="5">
        <f t="shared" si="233"/>
        <v>1.1792447503270994E-2</v>
      </c>
      <c r="U120" s="5">
        <f t="shared" si="234"/>
        <v>6.3853533330057416E-2</v>
      </c>
      <c r="V120" s="5">
        <f t="shared" si="235"/>
        <v>4.925221785775466E-3</v>
      </c>
      <c r="W120" s="5">
        <f t="shared" si="236"/>
        <v>7.2594165044657802E-4</v>
      </c>
      <c r="X120" s="5">
        <f t="shared" si="237"/>
        <v>2.4972392775362306E-3</v>
      </c>
      <c r="Y120" s="5">
        <f t="shared" si="238"/>
        <v>4.295251557362322E-3</v>
      </c>
      <c r="Z120" s="5">
        <f t="shared" si="239"/>
        <v>0.11525098917765784</v>
      </c>
      <c r="AA120" s="5">
        <f t="shared" si="240"/>
        <v>7.32187182184659E-2</v>
      </c>
      <c r="AB120" s="5">
        <f t="shared" si="241"/>
        <v>2.3257851129117983E-2</v>
      </c>
      <c r="AC120" s="5">
        <f t="shared" si="242"/>
        <v>6.7273142004147858E-4</v>
      </c>
      <c r="AD120" s="5">
        <f t="shared" si="243"/>
        <v>1.1529731225378499E-4</v>
      </c>
      <c r="AE120" s="5">
        <f t="shared" si="244"/>
        <v>3.966227541530207E-4</v>
      </c>
      <c r="AF120" s="5">
        <f t="shared" si="245"/>
        <v>6.8219113714319639E-4</v>
      </c>
      <c r="AG120" s="5">
        <f t="shared" si="246"/>
        <v>7.822458372575325E-4</v>
      </c>
      <c r="AH120" s="5">
        <f t="shared" si="247"/>
        <v>9.9115850692785848E-2</v>
      </c>
      <c r="AI120" s="5">
        <f t="shared" si="248"/>
        <v>6.2968097667880737E-2</v>
      </c>
      <c r="AJ120" s="5">
        <f t="shared" si="249"/>
        <v>2.0001751971041485E-2</v>
      </c>
      <c r="AK120" s="5">
        <f t="shared" si="250"/>
        <v>4.2356907357669043E-3</v>
      </c>
      <c r="AL120" s="5">
        <f t="shared" si="251"/>
        <v>5.8808161996597665E-5</v>
      </c>
      <c r="AM120" s="5">
        <f t="shared" si="252"/>
        <v>1.4649629434838518E-5</v>
      </c>
      <c r="AN120" s="5">
        <f t="shared" si="253"/>
        <v>5.0394725255844542E-5</v>
      </c>
      <c r="AO120" s="5">
        <f t="shared" si="254"/>
        <v>8.667892744005272E-5</v>
      </c>
      <c r="AP120" s="5">
        <f t="shared" si="255"/>
        <v>9.9391836797927186E-5</v>
      </c>
      <c r="AQ120" s="5">
        <f t="shared" si="256"/>
        <v>8.5476979646217466E-5</v>
      </c>
      <c r="AR120" s="5">
        <f t="shared" si="257"/>
        <v>6.8191705276636719E-2</v>
      </c>
      <c r="AS120" s="5">
        <f t="shared" si="258"/>
        <v>4.3322051195501983E-2</v>
      </c>
      <c r="AT120" s="5">
        <f t="shared" si="259"/>
        <v>1.3761205356076554E-2</v>
      </c>
      <c r="AU120" s="5">
        <f t="shared" si="260"/>
        <v>2.9141552262076328E-3</v>
      </c>
      <c r="AV120" s="5">
        <f t="shared" si="261"/>
        <v>4.6283921698853764E-4</v>
      </c>
      <c r="AW120" s="5">
        <f t="shared" si="262"/>
        <v>3.5700229508680099E-6</v>
      </c>
      <c r="AX120" s="5">
        <f t="shared" si="263"/>
        <v>1.5511466137916678E-6</v>
      </c>
      <c r="AY120" s="5">
        <f t="shared" si="264"/>
        <v>5.3359443514433409E-6</v>
      </c>
      <c r="AZ120" s="5">
        <f t="shared" si="265"/>
        <v>9.1778242844825589E-6</v>
      </c>
      <c r="BA120" s="5">
        <f t="shared" si="266"/>
        <v>1.0523905179540008E-5</v>
      </c>
      <c r="BB120" s="5">
        <f t="shared" si="267"/>
        <v>9.0505584544044155E-6</v>
      </c>
      <c r="BC120" s="5">
        <f t="shared" si="268"/>
        <v>6.2267842166302431E-6</v>
      </c>
      <c r="BD120" s="5">
        <f t="shared" si="269"/>
        <v>3.9096577691938431E-2</v>
      </c>
      <c r="BE120" s="5">
        <f t="shared" si="270"/>
        <v>2.4837976018754496E-2</v>
      </c>
      <c r="BF120" s="5">
        <f t="shared" si="271"/>
        <v>7.8897577374838993E-3</v>
      </c>
      <c r="BG120" s="5">
        <f t="shared" si="272"/>
        <v>1.670782329692378E-3</v>
      </c>
      <c r="BH120" s="5">
        <f t="shared" si="273"/>
        <v>2.6536115107342854E-4</v>
      </c>
      <c r="BI120" s="5">
        <f t="shared" si="274"/>
        <v>3.3716679544716031E-5</v>
      </c>
      <c r="BJ120" s="8">
        <f t="shared" si="275"/>
        <v>3.5885635636502336E-2</v>
      </c>
      <c r="BK120" s="8">
        <f t="shared" si="276"/>
        <v>8.0056406747469958E-2</v>
      </c>
      <c r="BL120" s="8">
        <f t="shared" si="277"/>
        <v>0.70804300962016242</v>
      </c>
      <c r="BM120" s="8">
        <f t="shared" si="278"/>
        <v>0.71195764719016252</v>
      </c>
      <c r="BN120" s="8">
        <f t="shared" si="279"/>
        <v>0.22727662807022952</v>
      </c>
    </row>
    <row r="121" spans="1:66" x14ac:dyDescent="0.25">
      <c r="A121" t="s">
        <v>143</v>
      </c>
      <c r="B121" t="s">
        <v>149</v>
      </c>
      <c r="C121" t="s">
        <v>147</v>
      </c>
      <c r="D121" s="11">
        <v>44385</v>
      </c>
      <c r="E121">
        <f>VLOOKUP(A121,home!$A$2:$E$405,3,FALSE)</f>
        <v>1.01428571428571</v>
      </c>
      <c r="F121">
        <f>VLOOKUP(B121,home!$B$2:$E$405,3,FALSE)</f>
        <v>1.73</v>
      </c>
      <c r="G121">
        <f>VLOOKUP(C121,away!$B$2:$E$405,4,FALSE)</f>
        <v>0.74</v>
      </c>
      <c r="H121">
        <f>VLOOKUP(A121,away!$A$2:$E$405,3,FALSE)</f>
        <v>1.1000000000000001</v>
      </c>
      <c r="I121">
        <f>VLOOKUP(C121,away!$B$2:$E$405,3,FALSE)</f>
        <v>1.23</v>
      </c>
      <c r="J121">
        <f>VLOOKUP(B121,home!$B$2:$E$405,4,FALSE)</f>
        <v>0.91</v>
      </c>
      <c r="K121" s="3">
        <f t="shared" si="224"/>
        <v>1.2984885714285659</v>
      </c>
      <c r="L121" s="3">
        <f t="shared" si="225"/>
        <v>1.23123</v>
      </c>
      <c r="M121" s="5">
        <f t="shared" si="226"/>
        <v>7.968144176505336E-2</v>
      </c>
      <c r="N121" s="5">
        <f t="shared" si="227"/>
        <v>0.1034654414868726</v>
      </c>
      <c r="O121" s="5">
        <f t="shared" si="228"/>
        <v>9.8106181544386675E-2</v>
      </c>
      <c r="P121" s="5">
        <f t="shared" si="229"/>
        <v>0.1273897555218822</v>
      </c>
      <c r="Q121" s="5">
        <f t="shared" si="230"/>
        <v>6.7174346654257547E-2</v>
      </c>
      <c r="R121" s="5">
        <f t="shared" si="231"/>
        <v>6.0395636951447618E-2</v>
      </c>
      <c r="S121" s="5">
        <f t="shared" si="232"/>
        <v>5.09157134097009E-2</v>
      </c>
      <c r="T121" s="5">
        <f t="shared" si="233"/>
        <v>8.270707083112154E-2</v>
      </c>
      <c r="U121" s="5">
        <f t="shared" si="234"/>
        <v>7.8423044345603515E-2</v>
      </c>
      <c r="V121" s="5">
        <f t="shared" si="235"/>
        <v>9.0445433435483152E-3</v>
      </c>
      <c r="W121" s="5">
        <f t="shared" si="236"/>
        <v>2.9075040474578047E-2</v>
      </c>
      <c r="X121" s="5">
        <f t="shared" si="237"/>
        <v>3.5798062083514735E-2</v>
      </c>
      <c r="Y121" s="5">
        <f t="shared" si="238"/>
        <v>2.2037823989542928E-2</v>
      </c>
      <c r="Z121" s="5">
        <f t="shared" si="239"/>
        <v>2.4786973361243619E-2</v>
      </c>
      <c r="AA121" s="5">
        <f t="shared" si="240"/>
        <v>3.2185601629879143E-2</v>
      </c>
      <c r="AB121" s="5">
        <f t="shared" si="241"/>
        <v>2.0896317940475348E-2</v>
      </c>
      <c r="AC121" s="5">
        <f t="shared" si="242"/>
        <v>9.0374099336940235E-4</v>
      </c>
      <c r="AD121" s="5">
        <f t="shared" si="243"/>
        <v>9.4384019425156548E-3</v>
      </c>
      <c r="AE121" s="5">
        <f t="shared" si="244"/>
        <v>1.1620843623683553E-2</v>
      </c>
      <c r="AF121" s="5">
        <f t="shared" si="245"/>
        <v>7.1539656473939518E-3</v>
      </c>
      <c r="AG121" s="5">
        <f t="shared" si="246"/>
        <v>2.9360590413469519E-3</v>
      </c>
      <c r="AH121" s="5">
        <f t="shared" si="247"/>
        <v>7.6296163028909984E-3</v>
      </c>
      <c r="AI121" s="5">
        <f t="shared" si="248"/>
        <v>9.9069695736890284E-3</v>
      </c>
      <c r="AJ121" s="5">
        <f t="shared" si="249"/>
        <v>6.4320433844628688E-3</v>
      </c>
      <c r="AK121" s="5">
        <f t="shared" si="250"/>
        <v>2.7839782752192492E-3</v>
      </c>
      <c r="AL121" s="5">
        <f t="shared" si="251"/>
        <v>5.7793805759635948E-5</v>
      </c>
      <c r="AM121" s="5">
        <f t="shared" si="252"/>
        <v>2.4511314109811485E-3</v>
      </c>
      <c r="AN121" s="5">
        <f t="shared" si="253"/>
        <v>3.0179065271423201E-3</v>
      </c>
      <c r="AO121" s="5">
        <f t="shared" si="254"/>
        <v>1.8578685267067198E-3</v>
      </c>
      <c r="AP121" s="5">
        <f t="shared" si="255"/>
        <v>7.624878220457049E-4</v>
      </c>
      <c r="AQ121" s="5">
        <f t="shared" si="256"/>
        <v>2.3469947028433342E-4</v>
      </c>
      <c r="AR121" s="5">
        <f t="shared" si="257"/>
        <v>1.878762496121696E-3</v>
      </c>
      <c r="AS121" s="5">
        <f t="shared" si="258"/>
        <v>2.4395516296426274E-3</v>
      </c>
      <c r="AT121" s="5">
        <f t="shared" si="259"/>
        <v>1.5838649552504429E-3</v>
      </c>
      <c r="AU121" s="5">
        <f t="shared" si="260"/>
        <v>6.8554351435963891E-4</v>
      </c>
      <c r="AV121" s="5">
        <f t="shared" si="261"/>
        <v>2.2254260465324175E-4</v>
      </c>
      <c r="AW121" s="5">
        <f t="shared" si="262"/>
        <v>2.5665877298797047E-6</v>
      </c>
      <c r="AX121" s="5">
        <f t="shared" si="263"/>
        <v>5.3046102070476654E-4</v>
      </c>
      <c r="AY121" s="5">
        <f t="shared" si="264"/>
        <v>6.5311952252232984E-4</v>
      </c>
      <c r="AZ121" s="5">
        <f t="shared" si="265"/>
        <v>4.0207017485758417E-4</v>
      </c>
      <c r="BA121" s="5">
        <f t="shared" si="266"/>
        <v>1.6501362046330114E-4</v>
      </c>
      <c r="BB121" s="5">
        <f t="shared" si="267"/>
        <v>5.0792429980757587E-5</v>
      </c>
      <c r="BC121" s="5">
        <f t="shared" si="268"/>
        <v>1.2507432713041628E-5</v>
      </c>
      <c r="BD121" s="5">
        <f t="shared" si="269"/>
        <v>3.8553145801665227E-4</v>
      </c>
      <c r="BE121" s="5">
        <f t="shared" si="270"/>
        <v>5.0060819216081497E-4</v>
      </c>
      <c r="BF121" s="5">
        <f t="shared" si="271"/>
        <v>3.2501700814216683E-4</v>
      </c>
      <c r="BG121" s="5">
        <f t="shared" si="272"/>
        <v>1.4067695686416958E-4</v>
      </c>
      <c r="BH121" s="5">
        <f t="shared" si="273"/>
        <v>4.566685518786843E-5</v>
      </c>
      <c r="BI121" s="5">
        <f t="shared" si="274"/>
        <v>1.1859577910906083E-5</v>
      </c>
      <c r="BJ121" s="8">
        <f t="shared" si="275"/>
        <v>0.38154511373322941</v>
      </c>
      <c r="BK121" s="8">
        <f t="shared" si="276"/>
        <v>0.26864610836183622</v>
      </c>
      <c r="BL121" s="8">
        <f t="shared" si="277"/>
        <v>0.32497901519636457</v>
      </c>
      <c r="BM121" s="8">
        <f t="shared" si="278"/>
        <v>0.46309385379398144</v>
      </c>
      <c r="BN121" s="8">
        <f t="shared" si="279"/>
        <v>0.53621280392390003</v>
      </c>
    </row>
    <row r="122" spans="1:66" x14ac:dyDescent="0.25">
      <c r="A122" t="s">
        <v>143</v>
      </c>
      <c r="B122" t="s">
        <v>150</v>
      </c>
      <c r="C122" t="s">
        <v>452</v>
      </c>
      <c r="D122" s="11">
        <v>44385</v>
      </c>
      <c r="E122">
        <f>VLOOKUP(A122,home!$A$2:$E$405,3,FALSE)</f>
        <v>1.01428571428571</v>
      </c>
      <c r="F122">
        <f>VLOOKUP(B122,home!$B$2:$E$405,3,FALSE)</f>
        <v>0.49</v>
      </c>
      <c r="G122">
        <f>VLOOKUP(C122,away!$B$2:$E$405,4,FALSE)</f>
        <v>1.23</v>
      </c>
      <c r="H122">
        <f>VLOOKUP(A122,away!$A$2:$E$405,3,FALSE)</f>
        <v>1.1000000000000001</v>
      </c>
      <c r="I122">
        <f>VLOOKUP(C122,away!$B$2:$E$405,3,FALSE)</f>
        <v>1.48</v>
      </c>
      <c r="J122">
        <f>VLOOKUP(B122,home!$B$2:$E$405,4,FALSE)</f>
        <v>1.36</v>
      </c>
      <c r="K122" s="3">
        <f t="shared" si="224"/>
        <v>0.61130999999999736</v>
      </c>
      <c r="L122" s="3">
        <f t="shared" si="225"/>
        <v>2.2140800000000005</v>
      </c>
      <c r="M122" s="5">
        <f t="shared" si="226"/>
        <v>5.928553096311244E-2</v>
      </c>
      <c r="N122" s="5">
        <f t="shared" si="227"/>
        <v>3.62418379330601E-2</v>
      </c>
      <c r="O122" s="5">
        <f t="shared" si="228"/>
        <v>0.13126290839480803</v>
      </c>
      <c r="P122" s="5">
        <f t="shared" si="229"/>
        <v>8.0242328530829729E-2</v>
      </c>
      <c r="Q122" s="5">
        <f t="shared" si="230"/>
        <v>1.1077498973429438E-2</v>
      </c>
      <c r="R122" s="5">
        <f t="shared" si="231"/>
        <v>0.14531329010938832</v>
      </c>
      <c r="S122" s="5">
        <f t="shared" si="232"/>
        <v>2.7151782161046446E-2</v>
      </c>
      <c r="T122" s="5">
        <f t="shared" si="233"/>
        <v>2.4526468927090657E-2</v>
      </c>
      <c r="U122" s="5">
        <f t="shared" si="234"/>
        <v>8.8831467376769779E-2</v>
      </c>
      <c r="V122" s="5">
        <f t="shared" si="235"/>
        <v>4.0832939035698587E-3</v>
      </c>
      <c r="W122" s="5">
        <f t="shared" si="236"/>
        <v>2.2572619658157073E-3</v>
      </c>
      <c r="X122" s="5">
        <f t="shared" si="237"/>
        <v>4.9977585732732428E-3</v>
      </c>
      <c r="Y122" s="5">
        <f t="shared" si="238"/>
        <v>5.5327186509564127E-3</v>
      </c>
      <c r="Z122" s="5">
        <f t="shared" si="239"/>
        <v>0.10724508312179819</v>
      </c>
      <c r="AA122" s="5">
        <f t="shared" si="240"/>
        <v>6.5559991763186151E-2</v>
      </c>
      <c r="AB122" s="5">
        <f t="shared" si="241"/>
        <v>2.0038739282376577E-2</v>
      </c>
      <c r="AC122" s="5">
        <f t="shared" si="242"/>
        <v>3.4541839886494938E-4</v>
      </c>
      <c r="AD122" s="5">
        <f t="shared" si="243"/>
        <v>3.4497170308069844E-4</v>
      </c>
      <c r="AE122" s="5">
        <f t="shared" si="244"/>
        <v>7.63794948356913E-4</v>
      </c>
      <c r="AF122" s="5">
        <f t="shared" si="245"/>
        <v>8.4555155962903717E-4</v>
      </c>
      <c r="AG122" s="5">
        <f t="shared" si="246"/>
        <v>6.2403959904781966E-4</v>
      </c>
      <c r="AH122" s="5">
        <f t="shared" si="247"/>
        <v>5.9362298409577775E-2</v>
      </c>
      <c r="AI122" s="5">
        <f t="shared" si="248"/>
        <v>3.6288766640758828E-2</v>
      </c>
      <c r="AJ122" s="5">
        <f t="shared" si="249"/>
        <v>1.1091842967581091E-2</v>
      </c>
      <c r="AK122" s="5">
        <f t="shared" si="250"/>
        <v>2.2601848415039899E-3</v>
      </c>
      <c r="AL122" s="5">
        <f t="shared" si="251"/>
        <v>1.8700803512789732E-5</v>
      </c>
      <c r="AM122" s="5">
        <f t="shared" si="252"/>
        <v>4.217693036205218E-5</v>
      </c>
      <c r="AN122" s="5">
        <f t="shared" si="253"/>
        <v>9.3383097976012513E-5</v>
      </c>
      <c r="AO122" s="5">
        <f t="shared" si="254"/>
        <v>1.0337882478336492E-4</v>
      </c>
      <c r="AP122" s="5">
        <f t="shared" si="255"/>
        <v>7.6296329458784218E-5</v>
      </c>
      <c r="AQ122" s="5">
        <f t="shared" si="256"/>
        <v>4.2231544282026272E-5</v>
      </c>
      <c r="AR122" s="5">
        <f t="shared" si="257"/>
        <v>2.6286575532535574E-2</v>
      </c>
      <c r="AS122" s="5">
        <f t="shared" si="258"/>
        <v>1.606924648879425E-2</v>
      </c>
      <c r="AT122" s="5">
        <f t="shared" si="259"/>
        <v>4.911645535532385E-3</v>
      </c>
      <c r="AU122" s="5">
        <f t="shared" si="260"/>
        <v>1.0008460107754299E-3</v>
      </c>
      <c r="AV122" s="5">
        <f t="shared" si="261"/>
        <v>1.5295679371178132E-4</v>
      </c>
      <c r="AW122" s="5">
        <f t="shared" si="262"/>
        <v>7.0309267843552423E-7</v>
      </c>
      <c r="AX122" s="5">
        <f t="shared" si="263"/>
        <v>4.2971965499376674E-6</v>
      </c>
      <c r="AY122" s="5">
        <f t="shared" si="264"/>
        <v>9.5143369372859932E-6</v>
      </c>
      <c r="AZ122" s="5">
        <f t="shared" si="265"/>
        <v>1.0532751563053089E-5</v>
      </c>
      <c r="BA122" s="5">
        <f t="shared" si="266"/>
        <v>7.7734515269081954E-6</v>
      </c>
      <c r="BB122" s="5">
        <f t="shared" si="267"/>
        <v>4.3027608891742275E-6</v>
      </c>
      <c r="BC122" s="5">
        <f t="shared" si="268"/>
        <v>1.9053313659005734E-6</v>
      </c>
      <c r="BD122" s="5">
        <f t="shared" si="269"/>
        <v>9.7000968591794013E-3</v>
      </c>
      <c r="BE122" s="5">
        <f t="shared" si="270"/>
        <v>5.9297662109849339E-3</v>
      </c>
      <c r="BF122" s="5">
        <f t="shared" si="271"/>
        <v>1.8124626912185921E-3</v>
      </c>
      <c r="BG122" s="5">
        <f t="shared" si="272"/>
        <v>3.6932552258961101E-4</v>
      </c>
      <c r="BH122" s="5">
        <f t="shared" si="273"/>
        <v>5.6443096303563514E-5</v>
      </c>
      <c r="BI122" s="5">
        <f t="shared" si="274"/>
        <v>6.9008458402662541E-6</v>
      </c>
      <c r="BJ122" s="8">
        <f t="shared" si="275"/>
        <v>8.7607695389434539E-2</v>
      </c>
      <c r="BK122" s="8">
        <f t="shared" si="276"/>
        <v>0.1711365690978735</v>
      </c>
      <c r="BL122" s="8">
        <f t="shared" si="277"/>
        <v>0.62630575537341648</v>
      </c>
      <c r="BM122" s="8">
        <f t="shared" si="278"/>
        <v>0.52886289683363552</v>
      </c>
      <c r="BN122" s="8">
        <f t="shared" si="279"/>
        <v>0.46342339490462803</v>
      </c>
    </row>
    <row r="123" spans="1:66" x14ac:dyDescent="0.25">
      <c r="A123" t="s">
        <v>143</v>
      </c>
      <c r="B123" t="s">
        <v>152</v>
      </c>
      <c r="C123" t="s">
        <v>148</v>
      </c>
      <c r="D123" s="11">
        <v>44385</v>
      </c>
      <c r="E123">
        <f>VLOOKUP(A123,home!$A$2:$E$405,3,FALSE)</f>
        <v>1.01428571428571</v>
      </c>
      <c r="F123">
        <f>VLOOKUP(B123,home!$B$2:$E$405,3,FALSE)</f>
        <v>1.97</v>
      </c>
      <c r="G123">
        <f>VLOOKUP(C123,away!$B$2:$E$405,4,FALSE)</f>
        <v>0.99</v>
      </c>
      <c r="H123">
        <f>VLOOKUP(A123,away!$A$2:$E$405,3,FALSE)</f>
        <v>1.1000000000000001</v>
      </c>
      <c r="I123">
        <f>VLOOKUP(C123,away!$B$2:$E$405,3,FALSE)</f>
        <v>0.99</v>
      </c>
      <c r="J123">
        <f>VLOOKUP(B123,home!$B$2:$E$405,4,FALSE)</f>
        <v>0.45</v>
      </c>
      <c r="K123" s="3">
        <f t="shared" si="224"/>
        <v>1.9781614285714202</v>
      </c>
      <c r="L123" s="3">
        <f t="shared" si="225"/>
        <v>0.49004999999999999</v>
      </c>
      <c r="M123" s="5">
        <f t="shared" si="226"/>
        <v>8.4736280437325923E-2</v>
      </c>
      <c r="N123" s="5">
        <f t="shared" si="227"/>
        <v>0.16762204156172913</v>
      </c>
      <c r="O123" s="5">
        <f t="shared" si="228"/>
        <v>4.1525014228311577E-2</v>
      </c>
      <c r="P123" s="5">
        <f t="shared" si="229"/>
        <v>8.2143181467325369E-2</v>
      </c>
      <c r="Q123" s="5">
        <f t="shared" si="230"/>
        <v>0.16579172859790406</v>
      </c>
      <c r="R123" s="5">
        <f t="shared" si="231"/>
        <v>1.0174666611292042E-2</v>
      </c>
      <c r="S123" s="5">
        <f t="shared" si="232"/>
        <v>1.9907359122768687E-2</v>
      </c>
      <c r="T123" s="5">
        <f t="shared" si="233"/>
        <v>8.1246236599402888E-2</v>
      </c>
      <c r="U123" s="5">
        <f t="shared" si="234"/>
        <v>2.0127133039031395E-2</v>
      </c>
      <c r="V123" s="5">
        <f t="shared" si="235"/>
        <v>2.1442393643971631E-3</v>
      </c>
      <c r="W123" s="5">
        <f t="shared" si="236"/>
        <v>0.10932093422951837</v>
      </c>
      <c r="X123" s="5">
        <f t="shared" si="237"/>
        <v>5.3572723819175487E-2</v>
      </c>
      <c r="Y123" s="5">
        <f t="shared" si="238"/>
        <v>1.3126656653793471E-2</v>
      </c>
      <c r="Z123" s="5">
        <f t="shared" si="239"/>
        <v>1.6620317909545549E-3</v>
      </c>
      <c r="AA123" s="5">
        <f t="shared" si="240"/>
        <v>3.2877671819257779E-3</v>
      </c>
      <c r="AB123" s="5">
        <f t="shared" si="241"/>
        <v>3.2518671127042651E-3</v>
      </c>
      <c r="AC123" s="5">
        <f t="shared" si="242"/>
        <v>1.2991383554218416E-4</v>
      </c>
      <c r="AD123" s="5">
        <f t="shared" si="243"/>
        <v>5.4063613857056568E-2</v>
      </c>
      <c r="AE123" s="5">
        <f t="shared" si="244"/>
        <v>2.6493873970650575E-2</v>
      </c>
      <c r="AF123" s="5">
        <f t="shared" si="245"/>
        <v>6.4916614696586558E-3</v>
      </c>
      <c r="AG123" s="5">
        <f t="shared" si="246"/>
        <v>1.0604129010687413E-3</v>
      </c>
      <c r="AH123" s="5">
        <f t="shared" si="247"/>
        <v>2.0361966978931986E-4</v>
      </c>
      <c r="AI123" s="5">
        <f t="shared" si="248"/>
        <v>4.0279257687568184E-4</v>
      </c>
      <c r="AJ123" s="5">
        <f t="shared" si="249"/>
        <v>3.9839436964518121E-4</v>
      </c>
      <c r="AK123" s="5">
        <f t="shared" si="250"/>
        <v>2.6269612513070742E-4</v>
      </c>
      <c r="AL123" s="5">
        <f t="shared" si="251"/>
        <v>5.0375285358204771E-6</v>
      </c>
      <c r="AM123" s="5">
        <f t="shared" si="252"/>
        <v>2.1389311124241719E-2</v>
      </c>
      <c r="AN123" s="5">
        <f t="shared" si="253"/>
        <v>1.0481831916434656E-2</v>
      </c>
      <c r="AO123" s="5">
        <f t="shared" si="254"/>
        <v>2.568310865324401E-3</v>
      </c>
      <c r="AP123" s="5">
        <f t="shared" si="255"/>
        <v>4.1953357985074086E-4</v>
      </c>
      <c r="AQ123" s="5">
        <f t="shared" si="256"/>
        <v>5.1398107701463882E-5</v>
      </c>
      <c r="AR123" s="5">
        <f t="shared" si="257"/>
        <v>1.995676383605125E-5</v>
      </c>
      <c r="AS123" s="5">
        <f t="shared" si="258"/>
        <v>3.9477700459585593E-5</v>
      </c>
      <c r="AT123" s="5">
        <f t="shared" si="259"/>
        <v>3.9046632168924229E-5</v>
      </c>
      <c r="AU123" s="5">
        <f t="shared" si="260"/>
        <v>2.5746847224060649E-5</v>
      </c>
      <c r="AV123" s="5">
        <f t="shared" si="261"/>
        <v>1.2732855021489475E-5</v>
      </c>
      <c r="AW123" s="5">
        <f t="shared" si="262"/>
        <v>1.3564917022853701E-7</v>
      </c>
      <c r="AX123" s="5">
        <f t="shared" si="263"/>
        <v>7.0519183749481037E-3</v>
      </c>
      <c r="AY123" s="5">
        <f t="shared" si="264"/>
        <v>3.4557925996433181E-3</v>
      </c>
      <c r="AZ123" s="5">
        <f t="shared" si="265"/>
        <v>8.4675558172760395E-4</v>
      </c>
      <c r="BA123" s="5">
        <f t="shared" si="266"/>
        <v>1.3831752427520409E-4</v>
      </c>
      <c r="BB123" s="5">
        <f t="shared" si="267"/>
        <v>1.6945625692765938E-5</v>
      </c>
      <c r="BC123" s="5">
        <f t="shared" si="268"/>
        <v>1.6608407741479904E-6</v>
      </c>
      <c r="BD123" s="5">
        <f t="shared" si="269"/>
        <v>1.6299686863094846E-6</v>
      </c>
      <c r="BE123" s="5">
        <f t="shared" si="270"/>
        <v>3.2243411850366511E-6</v>
      </c>
      <c r="BF123" s="5">
        <f t="shared" si="271"/>
        <v>3.1891336823968842E-6</v>
      </c>
      <c r="BG123" s="5">
        <f t="shared" si="272"/>
        <v>2.1028737470251518E-6</v>
      </c>
      <c r="BH123" s="5">
        <f t="shared" si="273"/>
        <v>1.0399559338801521E-6</v>
      </c>
      <c r="BI123" s="5">
        <f t="shared" si="274"/>
        <v>4.114401431631372E-7</v>
      </c>
      <c r="BJ123" s="8">
        <f t="shared" si="275"/>
        <v>0.72521165980057201</v>
      </c>
      <c r="BK123" s="8">
        <f t="shared" si="276"/>
        <v>0.19252180435553848</v>
      </c>
      <c r="BL123" s="8">
        <f t="shared" si="277"/>
        <v>7.9782509426793893E-2</v>
      </c>
      <c r="BM123" s="8">
        <f t="shared" si="278"/>
        <v>0.44372943551949762</v>
      </c>
      <c r="BN123" s="8">
        <f t="shared" si="279"/>
        <v>0.55199291290388808</v>
      </c>
    </row>
    <row r="124" spans="1:66" x14ac:dyDescent="0.25">
      <c r="A124" t="s">
        <v>143</v>
      </c>
      <c r="B124" t="s">
        <v>329</v>
      </c>
      <c r="C124" t="s">
        <v>158</v>
      </c>
      <c r="D124" s="11">
        <v>44385</v>
      </c>
      <c r="E124">
        <f>VLOOKUP(A124,home!$A$2:$E$405,3,FALSE)</f>
        <v>1.01428571428571</v>
      </c>
      <c r="F124">
        <f>VLOOKUP(B124,home!$B$2:$E$405,3,FALSE)</f>
        <v>1.48</v>
      </c>
      <c r="G124">
        <f>VLOOKUP(C124,away!$B$2:$E$405,4,FALSE)</f>
        <v>1.48</v>
      </c>
      <c r="H124">
        <f>VLOOKUP(A124,away!$A$2:$E$405,3,FALSE)</f>
        <v>1.1000000000000001</v>
      </c>
      <c r="I124">
        <f>VLOOKUP(C124,away!$B$2:$E$405,3,FALSE)</f>
        <v>1.48</v>
      </c>
      <c r="J124">
        <f>VLOOKUP(B124,home!$B$2:$E$405,4,FALSE)</f>
        <v>2.0499999999999998</v>
      </c>
      <c r="K124" s="3">
        <f t="shared" si="224"/>
        <v>2.2216914285714191</v>
      </c>
      <c r="L124" s="3">
        <f t="shared" si="225"/>
        <v>3.3374000000000001</v>
      </c>
      <c r="M124" s="5">
        <f t="shared" si="226"/>
        <v>3.8522748749480157E-3</v>
      </c>
      <c r="N124" s="5">
        <f t="shared" si="227"/>
        <v>8.5585660701730411E-3</v>
      </c>
      <c r="O124" s="5">
        <f t="shared" si="228"/>
        <v>1.2856582167651509E-2</v>
      </c>
      <c r="P124" s="5">
        <f t="shared" si="229"/>
        <v>2.856335840259551E-2</v>
      </c>
      <c r="Q124" s="5">
        <f t="shared" si="230"/>
        <v>9.5072464394828117E-3</v>
      </c>
      <c r="R124" s="5">
        <f t="shared" si="231"/>
        <v>2.1453778663160079E-2</v>
      </c>
      <c r="S124" s="5">
        <f t="shared" si="232"/>
        <v>5.2946990396559743E-2</v>
      </c>
      <c r="T124" s="5">
        <f t="shared" si="233"/>
        <v>3.1729484267129938E-2</v>
      </c>
      <c r="U124" s="5">
        <f t="shared" si="234"/>
        <v>4.7663676166411137E-2</v>
      </c>
      <c r="V124" s="5">
        <f t="shared" si="235"/>
        <v>4.3620513192542183E-2</v>
      </c>
      <c r="W124" s="5">
        <f t="shared" si="236"/>
        <v>7.0407226413050352E-3</v>
      </c>
      <c r="X124" s="5">
        <f t="shared" si="237"/>
        <v>2.3497707743091428E-2</v>
      </c>
      <c r="Y124" s="5">
        <f t="shared" si="238"/>
        <v>3.9210624910896677E-2</v>
      </c>
      <c r="Z124" s="5">
        <f t="shared" si="239"/>
        <v>2.3866613636810145E-2</v>
      </c>
      <c r="AA124" s="5">
        <f t="shared" si="240"/>
        <v>5.3024250945926839E-2</v>
      </c>
      <c r="AB124" s="5">
        <f t="shared" si="241"/>
        <v>5.8901761916492823E-2</v>
      </c>
      <c r="AC124" s="5">
        <f t="shared" si="242"/>
        <v>2.0214490016768047E-2</v>
      </c>
      <c r="AD124" s="5">
        <f t="shared" si="243"/>
        <v>3.9105782857840306E-3</v>
      </c>
      <c r="AE124" s="5">
        <f t="shared" si="244"/>
        <v>1.3051163970975627E-2</v>
      </c>
      <c r="AF124" s="5">
        <f t="shared" si="245"/>
        <v>2.1778477318367035E-2</v>
      </c>
      <c r="AG124" s="5">
        <f t="shared" si="246"/>
        <v>2.4227830067439376E-2</v>
      </c>
      <c r="AH124" s="5">
        <f t="shared" si="247"/>
        <v>1.9913109087872548E-2</v>
      </c>
      <c r="AI124" s="5">
        <f t="shared" si="248"/>
        <v>4.4240783776734065E-2</v>
      </c>
      <c r="AJ124" s="5">
        <f t="shared" si="249"/>
        <v>4.914468505502579E-2</v>
      </c>
      <c r="AK124" s="5">
        <f t="shared" si="250"/>
        <v>3.6394775182197574E-2</v>
      </c>
      <c r="AL124" s="5">
        <f t="shared" si="251"/>
        <v>5.9953533121898644E-3</v>
      </c>
      <c r="AM124" s="5">
        <f t="shared" si="252"/>
        <v>1.7376196516567788E-3</v>
      </c>
      <c r="AN124" s="5">
        <f t="shared" si="253"/>
        <v>5.7991318254393348E-3</v>
      </c>
      <c r="AO124" s="5">
        <f t="shared" si="254"/>
        <v>9.6770112771106202E-3</v>
      </c>
      <c r="AP124" s="5">
        <f t="shared" si="255"/>
        <v>1.0765352478742992E-2</v>
      </c>
      <c r="AQ124" s="5">
        <f t="shared" si="256"/>
        <v>8.9820718406392174E-3</v>
      </c>
      <c r="AR124" s="5">
        <f t="shared" si="257"/>
        <v>1.3291602053973168E-2</v>
      </c>
      <c r="AS124" s="5">
        <f t="shared" si="258"/>
        <v>2.9529838355294453E-2</v>
      </c>
      <c r="AT124" s="5">
        <f t="shared" si="259"/>
        <v>3.280309438052862E-2</v>
      </c>
      <c r="AU124" s="5">
        <f t="shared" si="260"/>
        <v>2.4292784538613239E-2</v>
      </c>
      <c r="AV124" s="5">
        <f t="shared" si="261"/>
        <v>1.3492767796392337E-2</v>
      </c>
      <c r="AW124" s="5">
        <f t="shared" si="262"/>
        <v>1.2348217825489548E-3</v>
      </c>
      <c r="AX124" s="5">
        <f t="shared" si="263"/>
        <v>6.4340911436718603E-4</v>
      </c>
      <c r="AY124" s="5">
        <f t="shared" si="264"/>
        <v>2.1473135782890469E-3</v>
      </c>
      <c r="AZ124" s="5">
        <f t="shared" si="265"/>
        <v>3.5832221680909336E-3</v>
      </c>
      <c r="BA124" s="5">
        <f t="shared" si="266"/>
        <v>3.9862152212622268E-3</v>
      </c>
      <c r="BB124" s="5">
        <f t="shared" si="267"/>
        <v>3.325898669860139E-3</v>
      </c>
      <c r="BC124" s="5">
        <f t="shared" si="268"/>
        <v>2.2199708441582458E-3</v>
      </c>
      <c r="BD124" s="5">
        <f t="shared" si="269"/>
        <v>7.3932321158216747E-3</v>
      </c>
      <c r="BE124" s="5">
        <f t="shared" si="270"/>
        <v>1.642548042115995E-2</v>
      </c>
      <c r="BF124" s="5">
        <f t="shared" si="271"/>
        <v>1.8246174530929367E-2</v>
      </c>
      <c r="BG124" s="5">
        <f t="shared" si="272"/>
        <v>1.3512456519861302E-2</v>
      </c>
      <c r="BH124" s="5">
        <f t="shared" si="273"/>
        <v>7.5051272072799626E-3</v>
      </c>
      <c r="BI124" s="5">
        <f t="shared" si="274"/>
        <v>3.3348153573504089E-3</v>
      </c>
      <c r="BJ124" s="8">
        <f t="shared" si="275"/>
        <v>0.23537961838426172</v>
      </c>
      <c r="BK124" s="8">
        <f t="shared" si="276"/>
        <v>0.15734029377389239</v>
      </c>
      <c r="BL124" s="8">
        <f t="shared" si="277"/>
        <v>0.52342077623867667</v>
      </c>
      <c r="BM124" s="8">
        <f t="shared" si="278"/>
        <v>0.85430300361988987</v>
      </c>
      <c r="BN124" s="8">
        <f t="shared" si="279"/>
        <v>8.4791806618010959E-2</v>
      </c>
    </row>
    <row r="125" spans="1:66" x14ac:dyDescent="0.25">
      <c r="A125" t="s">
        <v>143</v>
      </c>
      <c r="B125" t="s">
        <v>155</v>
      </c>
      <c r="C125" t="s">
        <v>153</v>
      </c>
      <c r="D125" s="11">
        <v>44385</v>
      </c>
      <c r="E125">
        <f>VLOOKUP(A125,home!$A$2:$E$405,3,FALSE)</f>
        <v>1.01428571428571</v>
      </c>
      <c r="F125">
        <f>VLOOKUP(B125,home!$B$2:$E$405,3,FALSE)</f>
        <v>0.49</v>
      </c>
      <c r="G125">
        <f>VLOOKUP(C125,away!$B$2:$E$405,4,FALSE)</f>
        <v>1.73</v>
      </c>
      <c r="H125">
        <f>VLOOKUP(A125,away!$A$2:$E$405,3,FALSE)</f>
        <v>1.1000000000000001</v>
      </c>
      <c r="I125">
        <f>VLOOKUP(C125,away!$B$2:$E$405,3,FALSE)</f>
        <v>0.74</v>
      </c>
      <c r="J125">
        <f>VLOOKUP(B125,home!$B$2:$E$405,4,FALSE)</f>
        <v>1.1399999999999999</v>
      </c>
      <c r="K125" s="3">
        <f t="shared" si="224"/>
        <v>0.8598099999999963</v>
      </c>
      <c r="L125" s="3">
        <f t="shared" si="225"/>
        <v>0.92796000000000001</v>
      </c>
      <c r="M125" s="5">
        <f t="shared" si="226"/>
        <v>0.16733290629227079</v>
      </c>
      <c r="N125" s="5">
        <f t="shared" si="227"/>
        <v>0.14387450615915673</v>
      </c>
      <c r="O125" s="5">
        <f t="shared" si="228"/>
        <v>0.15527824372297561</v>
      </c>
      <c r="P125" s="5">
        <f t="shared" si="229"/>
        <v>0.13350978673545108</v>
      </c>
      <c r="Q125" s="5">
        <f t="shared" si="230"/>
        <v>6.1852369570352006E-2</v>
      </c>
      <c r="R125" s="5">
        <f t="shared" si="231"/>
        <v>7.204599952258621E-2</v>
      </c>
      <c r="S125" s="5">
        <f t="shared" si="232"/>
        <v>2.6630839607560453E-2</v>
      </c>
      <c r="T125" s="5">
        <f t="shared" si="233"/>
        <v>5.7396524866503852E-2</v>
      </c>
      <c r="U125" s="5">
        <f t="shared" si="234"/>
        <v>6.1945870849514584E-2</v>
      </c>
      <c r="V125" s="5">
        <f t="shared" si="235"/>
        <v>2.360881002874893E-3</v>
      </c>
      <c r="W125" s="5">
        <f t="shared" si="236"/>
        <v>1.7727095293428044E-2</v>
      </c>
      <c r="X125" s="5">
        <f t="shared" si="237"/>
        <v>1.6450035348489489E-2</v>
      </c>
      <c r="Y125" s="5">
        <f t="shared" si="238"/>
        <v>7.6324874009921521E-3</v>
      </c>
      <c r="Z125" s="5">
        <f t="shared" si="239"/>
        <v>2.2285268572326374E-2</v>
      </c>
      <c r="AA125" s="5">
        <f t="shared" si="240"/>
        <v>1.9161096771171858E-2</v>
      </c>
      <c r="AB125" s="5">
        <f t="shared" si="241"/>
        <v>8.237451307410602E-3</v>
      </c>
      <c r="AC125" s="5">
        <f t="shared" si="242"/>
        <v>1.1772965274200972E-4</v>
      </c>
      <c r="AD125" s="5">
        <f t="shared" si="243"/>
        <v>3.8104834510605751E-3</v>
      </c>
      <c r="AE125" s="5">
        <f t="shared" si="244"/>
        <v>3.5359762232461713E-3</v>
      </c>
      <c r="AF125" s="5">
        <f t="shared" si="245"/>
        <v>1.6406222480617584E-3</v>
      </c>
      <c r="AG125" s="5">
        <f t="shared" si="246"/>
        <v>5.0747727377046322E-4</v>
      </c>
      <c r="AH125" s="5">
        <f t="shared" si="247"/>
        <v>5.1699594560939933E-3</v>
      </c>
      <c r="AI125" s="5">
        <f t="shared" si="248"/>
        <v>4.4451828399441574E-3</v>
      </c>
      <c r="AJ125" s="5">
        <f t="shared" si="249"/>
        <v>1.9110063288061848E-3</v>
      </c>
      <c r="AK125" s="5">
        <f t="shared" si="250"/>
        <v>5.4770078385694629E-4</v>
      </c>
      <c r="AL125" s="5">
        <f t="shared" si="251"/>
        <v>3.757314966506493E-6</v>
      </c>
      <c r="AM125" s="5">
        <f t="shared" si="252"/>
        <v>6.552583552112759E-4</v>
      </c>
      <c r="AN125" s="5">
        <f t="shared" si="253"/>
        <v>6.0805354330185565E-4</v>
      </c>
      <c r="AO125" s="5">
        <f t="shared" si="254"/>
        <v>2.8212468302119491E-4</v>
      </c>
      <c r="AP125" s="5">
        <f t="shared" si="255"/>
        <v>8.7266806952116037E-5</v>
      </c>
      <c r="AQ125" s="5">
        <f t="shared" si="256"/>
        <v>2.0245026544821391E-5</v>
      </c>
      <c r="AR125" s="5">
        <f t="shared" si="257"/>
        <v>9.5950311537539674E-4</v>
      </c>
      <c r="AS125" s="5">
        <f t="shared" si="258"/>
        <v>8.249903736309163E-4</v>
      </c>
      <c r="AT125" s="5">
        <f t="shared" si="259"/>
        <v>3.5466748657579758E-4</v>
      </c>
      <c r="AU125" s="5">
        <f t="shared" si="260"/>
        <v>1.016488838775784E-4</v>
      </c>
      <c r="AV125" s="5">
        <f t="shared" si="261"/>
        <v>2.1849681711695077E-5</v>
      </c>
      <c r="AW125" s="5">
        <f t="shared" si="262"/>
        <v>8.327350598931496E-8</v>
      </c>
      <c r="AX125" s="5">
        <f t="shared" si="263"/>
        <v>9.3899614399034094E-5</v>
      </c>
      <c r="AY125" s="5">
        <f t="shared" si="264"/>
        <v>8.7135086177727686E-5</v>
      </c>
      <c r="AZ125" s="5">
        <f t="shared" si="265"/>
        <v>4.0428937284742088E-5</v>
      </c>
      <c r="BA125" s="5">
        <f t="shared" si="266"/>
        <v>1.2505478880916426E-5</v>
      </c>
      <c r="BB125" s="5">
        <f t="shared" si="267"/>
        <v>2.9011460455838002E-6</v>
      </c>
      <c r="BC125" s="5">
        <f t="shared" si="268"/>
        <v>5.3842949689198886E-7</v>
      </c>
      <c r="BD125" s="5">
        <f t="shared" si="269"/>
        <v>1.483967518239588E-4</v>
      </c>
      <c r="BE125" s="5">
        <f t="shared" si="270"/>
        <v>1.2759301118575746E-4</v>
      </c>
      <c r="BF125" s="5">
        <f t="shared" si="271"/>
        <v>5.4852873473812833E-5</v>
      </c>
      <c r="BG125" s="5">
        <f t="shared" si="272"/>
        <v>1.572101638050627E-5</v>
      </c>
      <c r="BH125" s="5">
        <f t="shared" si="273"/>
        <v>3.3792717735307589E-6</v>
      </c>
      <c r="BI125" s="5">
        <f t="shared" si="274"/>
        <v>5.8110633271989397E-7</v>
      </c>
      <c r="BJ125" s="8">
        <f t="shared" si="275"/>
        <v>0.31631793494237737</v>
      </c>
      <c r="BK125" s="8">
        <f t="shared" si="276"/>
        <v>0.33004303569204346</v>
      </c>
      <c r="BL125" s="8">
        <f t="shared" si="277"/>
        <v>0.33135569515450186</v>
      </c>
      <c r="BM125" s="8">
        <f t="shared" si="278"/>
        <v>0.26602107054578489</v>
      </c>
      <c r="BN125" s="8">
        <f t="shared" si="279"/>
        <v>0.73389381200279236</v>
      </c>
    </row>
    <row r="126" spans="1:66" x14ac:dyDescent="0.25">
      <c r="A126" t="s">
        <v>143</v>
      </c>
      <c r="B126" t="s">
        <v>145</v>
      </c>
      <c r="C126" t="s">
        <v>156</v>
      </c>
      <c r="D126" s="11">
        <v>44385</v>
      </c>
      <c r="E126">
        <f>VLOOKUP(A126,home!$A$2:$E$405,3,FALSE)</f>
        <v>1.01428571428571</v>
      </c>
      <c r="F126">
        <f>VLOOKUP(B126,home!$B$2:$E$405,3,FALSE)</f>
        <v>0.99</v>
      </c>
      <c r="G126">
        <f>VLOOKUP(C126,away!$B$2:$E$405,4,FALSE)</f>
        <v>0.25</v>
      </c>
      <c r="H126">
        <f>VLOOKUP(A126,away!$A$2:$E$405,3,FALSE)</f>
        <v>1.1000000000000001</v>
      </c>
      <c r="I126">
        <f>VLOOKUP(C126,away!$B$2:$E$405,3,FALSE)</f>
        <v>0.74</v>
      </c>
      <c r="J126">
        <f>VLOOKUP(B126,home!$B$2:$E$405,4,FALSE)</f>
        <v>1.1399999999999999</v>
      </c>
      <c r="K126" s="3">
        <f t="shared" si="224"/>
        <v>0.25103571428571325</v>
      </c>
      <c r="L126" s="3">
        <f t="shared" si="225"/>
        <v>0.92796000000000001</v>
      </c>
      <c r="M126" s="5">
        <f t="shared" si="226"/>
        <v>0.30758748925959994</v>
      </c>
      <c r="N126" s="5">
        <f t="shared" si="227"/>
        <v>7.7215445071632818E-2</v>
      </c>
      <c r="O126" s="5">
        <f t="shared" si="228"/>
        <v>0.28542888653333837</v>
      </c>
      <c r="P126" s="5">
        <f t="shared" si="229"/>
        <v>7.1652844408672395E-2</v>
      </c>
      <c r="Q126" s="5">
        <f t="shared" si="230"/>
        <v>9.6919172037232999E-3</v>
      </c>
      <c r="R126" s="5">
        <f t="shared" si="231"/>
        <v>0.13243329477373833</v>
      </c>
      <c r="S126" s="5">
        <f t="shared" si="232"/>
        <v>4.1729022563725543E-3</v>
      </c>
      <c r="T126" s="5">
        <f t="shared" si="233"/>
        <v>8.9937114883670739E-3</v>
      </c>
      <c r="U126" s="5">
        <f t="shared" si="234"/>
        <v>3.3245486748735814E-2</v>
      </c>
      <c r="V126" s="5">
        <f t="shared" si="235"/>
        <v>1.0800913075286148E-4</v>
      </c>
      <c r="W126" s="5">
        <f t="shared" si="236"/>
        <v>8.1100578601155668E-4</v>
      </c>
      <c r="X126" s="5">
        <f t="shared" si="237"/>
        <v>7.5258092918728417E-4</v>
      </c>
      <c r="Y126" s="5">
        <f t="shared" si="238"/>
        <v>3.4918249952431608E-4</v>
      </c>
      <c r="Z126" s="5">
        <f t="shared" si="239"/>
        <v>4.0964266739412752E-2</v>
      </c>
      <c r="AA126" s="5">
        <f t="shared" si="240"/>
        <v>1.0283493961118965E-2</v>
      </c>
      <c r="AB126" s="5">
        <f t="shared" si="241"/>
        <v>1.290762125941159E-3</v>
      </c>
      <c r="AC126" s="5">
        <f t="shared" si="242"/>
        <v>1.5725528733263472E-6</v>
      </c>
      <c r="AD126" s="5">
        <f t="shared" si="243"/>
        <v>5.0897854195314366E-5</v>
      </c>
      <c r="AE126" s="5">
        <f t="shared" si="244"/>
        <v>4.7231172779083923E-5</v>
      </c>
      <c r="AF126" s="5">
        <f t="shared" si="245"/>
        <v>2.1914319546039356E-5</v>
      </c>
      <c r="AG126" s="5">
        <f t="shared" si="246"/>
        <v>6.7785373219808952E-6</v>
      </c>
      <c r="AH126" s="5">
        <f t="shared" si="247"/>
        <v>9.5033002408763598E-3</v>
      </c>
      <c r="AI126" s="5">
        <f t="shared" si="248"/>
        <v>2.3856677640399877E-3</v>
      </c>
      <c r="AJ126" s="5">
        <f t="shared" si="249"/>
        <v>2.9944390559708933E-4</v>
      </c>
      <c r="AK126" s="5">
        <f t="shared" si="250"/>
        <v>2.5057038243356325E-5</v>
      </c>
      <c r="AL126" s="5">
        <f t="shared" si="251"/>
        <v>1.4653116955841451E-8</v>
      </c>
      <c r="AM126" s="5">
        <f t="shared" si="252"/>
        <v>2.5554358367061677E-6</v>
      </c>
      <c r="AN126" s="5">
        <f t="shared" si="253"/>
        <v>2.3713422390298559E-6</v>
      </c>
      <c r="AO126" s="5">
        <f t="shared" si="254"/>
        <v>1.1002553720650722E-6</v>
      </c>
      <c r="AP126" s="5">
        <f t="shared" si="255"/>
        <v>3.4033099168716826E-7</v>
      </c>
      <c r="AQ126" s="5">
        <f t="shared" si="256"/>
        <v>7.8953386761506128E-8</v>
      </c>
      <c r="AR126" s="5">
        <f t="shared" si="257"/>
        <v>1.7637364983047259E-3</v>
      </c>
      <c r="AS126" s="5">
        <f t="shared" si="258"/>
        <v>4.4276085166370955E-4</v>
      </c>
      <c r="AT126" s="5">
        <f t="shared" si="259"/>
        <v>5.5574393327575019E-5</v>
      </c>
      <c r="AU126" s="5">
        <f t="shared" si="260"/>
        <v>4.6503858416609883E-6</v>
      </c>
      <c r="AV126" s="5">
        <f t="shared" si="261"/>
        <v>2.9185323286638355E-7</v>
      </c>
      <c r="AW126" s="5">
        <f t="shared" si="262"/>
        <v>9.4818325950692234E-11</v>
      </c>
      <c r="AX126" s="5">
        <f t="shared" si="263"/>
        <v>1.069176100964735E-7</v>
      </c>
      <c r="AY126" s="5">
        <f t="shared" si="264"/>
        <v>9.9215265465123566E-8</v>
      </c>
      <c r="AZ126" s="5">
        <f t="shared" si="265"/>
        <v>4.6033898870508023E-8</v>
      </c>
      <c r="BA126" s="5">
        <f t="shared" si="266"/>
        <v>1.4239205598625545E-8</v>
      </c>
      <c r="BB126" s="5">
        <f t="shared" si="267"/>
        <v>3.3033533068251392E-9</v>
      </c>
      <c r="BC126" s="5">
        <f t="shared" si="268"/>
        <v>6.1307594692029136E-10</v>
      </c>
      <c r="BD126" s="5">
        <f t="shared" si="269"/>
        <v>2.7277948682780882E-4</v>
      </c>
      <c r="BE126" s="5">
        <f t="shared" si="270"/>
        <v>6.8477393318309293E-5</v>
      </c>
      <c r="BF126" s="5">
        <f t="shared" si="271"/>
        <v>8.5951356720427496E-6</v>
      </c>
      <c r="BG126" s="5">
        <f t="shared" si="272"/>
        <v>7.1922867427128821E-7</v>
      </c>
      <c r="BH126" s="5">
        <f t="shared" si="273"/>
        <v>4.5138020995114864E-8</v>
      </c>
      <c r="BI126" s="5">
        <f t="shared" si="274"/>
        <v>2.2662510683904378E-9</v>
      </c>
      <c r="BJ126" s="8">
        <f t="shared" si="275"/>
        <v>9.7947381502524286E-2</v>
      </c>
      <c r="BK126" s="8">
        <f t="shared" si="276"/>
        <v>0.38352293147665351</v>
      </c>
      <c r="BL126" s="8">
        <f t="shared" si="277"/>
        <v>0.47751302572276449</v>
      </c>
      <c r="BM126" s="8">
        <f t="shared" si="278"/>
        <v>0.11593762907020275</v>
      </c>
      <c r="BN126" s="8">
        <f t="shared" si="279"/>
        <v>0.88400987725070512</v>
      </c>
    </row>
    <row r="127" spans="1:66" x14ac:dyDescent="0.25">
      <c r="A127" t="s">
        <v>143</v>
      </c>
      <c r="B127" t="s">
        <v>151</v>
      </c>
      <c r="C127" t="s">
        <v>161</v>
      </c>
      <c r="D127" s="11">
        <v>44385</v>
      </c>
      <c r="E127">
        <f>VLOOKUP(A127,home!$A$2:$E$405,3,FALSE)</f>
        <v>1.01428571428571</v>
      </c>
      <c r="F127">
        <f>VLOOKUP(B127,home!$B$2:$E$405,3,FALSE)</f>
        <v>0.99</v>
      </c>
      <c r="G127">
        <f>VLOOKUP(C127,away!$B$2:$E$405,4,FALSE)</f>
        <v>0.49</v>
      </c>
      <c r="H127">
        <f>VLOOKUP(A127,away!$A$2:$E$405,3,FALSE)</f>
        <v>1.1000000000000001</v>
      </c>
      <c r="I127">
        <f>VLOOKUP(C127,away!$B$2:$E$405,3,FALSE)</f>
        <v>1.73</v>
      </c>
      <c r="J127">
        <f>VLOOKUP(B127,home!$B$2:$E$405,4,FALSE)</f>
        <v>0.91</v>
      </c>
      <c r="K127" s="3">
        <f t="shared" si="224"/>
        <v>0.49202999999999797</v>
      </c>
      <c r="L127" s="3">
        <f t="shared" si="225"/>
        <v>1.73173</v>
      </c>
      <c r="M127" s="5">
        <f t="shared" si="226"/>
        <v>0.10820150535051942</v>
      </c>
      <c r="N127" s="5">
        <f t="shared" si="227"/>
        <v>5.3238386677615858E-2</v>
      </c>
      <c r="O127" s="5">
        <f t="shared" si="228"/>
        <v>0.187375792860655</v>
      </c>
      <c r="P127" s="5">
        <f t="shared" si="229"/>
        <v>9.2194511361227707E-2</v>
      </c>
      <c r="Q127" s="5">
        <f t="shared" si="230"/>
        <v>1.3097441698493608E-2</v>
      </c>
      <c r="R127" s="5">
        <f t="shared" si="231"/>
        <v>0.1622421408852911</v>
      </c>
      <c r="S127" s="5">
        <f t="shared" si="232"/>
        <v>1.9638885562636817E-2</v>
      </c>
      <c r="T127" s="5">
        <f t="shared" si="233"/>
        <v>2.2681232712532334E-2</v>
      </c>
      <c r="U127" s="5">
        <f t="shared" si="234"/>
        <v>7.9828000579789463E-2</v>
      </c>
      <c r="V127" s="5">
        <f t="shared" si="235"/>
        <v>1.8592855496386935E-3</v>
      </c>
      <c r="W127" s="5">
        <f t="shared" si="236"/>
        <v>2.1481114129699281E-3</v>
      </c>
      <c r="X127" s="5">
        <f t="shared" si="237"/>
        <v>3.7199489771824138E-3</v>
      </c>
      <c r="Y127" s="5">
        <f t="shared" si="238"/>
        <v>3.220973621128052E-3</v>
      </c>
      <c r="Z127" s="5">
        <f t="shared" si="239"/>
        <v>9.3653194211761701E-2</v>
      </c>
      <c r="AA127" s="5">
        <f t="shared" si="240"/>
        <v>4.6080181148012926E-2</v>
      </c>
      <c r="AB127" s="5">
        <f t="shared" si="241"/>
        <v>1.133641576512835E-2</v>
      </c>
      <c r="AC127" s="5">
        <f t="shared" si="242"/>
        <v>9.9014289458490052E-5</v>
      </c>
      <c r="AD127" s="5">
        <f t="shared" si="243"/>
        <v>2.642338146308973E-4</v>
      </c>
      <c r="AE127" s="5">
        <f t="shared" si="244"/>
        <v>4.5758162381076371E-4</v>
      </c>
      <c r="AF127" s="5">
        <f t="shared" si="245"/>
        <v>3.9620391270090712E-4</v>
      </c>
      <c r="AG127" s="5">
        <f t="shared" si="246"/>
        <v>2.2870606724718058E-4</v>
      </c>
      <c r="AH127" s="5">
        <f t="shared" si="247"/>
        <v>4.0545511503083546E-2</v>
      </c>
      <c r="AI127" s="5">
        <f t="shared" si="248"/>
        <v>1.9949608024862116E-2</v>
      </c>
      <c r="AJ127" s="5">
        <f t="shared" si="249"/>
        <v>4.9079028182364322E-3</v>
      </c>
      <c r="AK127" s="5">
        <f t="shared" si="250"/>
        <v>8.0494514121895412E-4</v>
      </c>
      <c r="AL127" s="5">
        <f t="shared" si="251"/>
        <v>3.3746569439427221E-6</v>
      </c>
      <c r="AM127" s="5">
        <f t="shared" si="252"/>
        <v>2.6002192762567978E-5</v>
      </c>
      <c r="AN127" s="5">
        <f t="shared" si="253"/>
        <v>4.5028777272721843E-5</v>
      </c>
      <c r="AO127" s="5">
        <f t="shared" si="254"/>
        <v>3.8988842233245318E-5</v>
      </c>
      <c r="AP127" s="5">
        <f t="shared" si="255"/>
        <v>2.2506049253525965E-5</v>
      </c>
      <c r="AQ127" s="5">
        <f t="shared" si="256"/>
        <v>9.7436001684521351E-6</v>
      </c>
      <c r="AR127" s="5">
        <f t="shared" si="257"/>
        <v>1.4042775727046968E-2</v>
      </c>
      <c r="AS127" s="5">
        <f t="shared" si="258"/>
        <v>6.9094669409788916E-3</v>
      </c>
      <c r="AT127" s="5">
        <f t="shared" si="259"/>
        <v>1.6998325094849146E-3</v>
      </c>
      <c r="AU127" s="5">
        <f t="shared" si="260"/>
        <v>2.7878952988061979E-4</v>
      </c>
      <c r="AV127" s="5">
        <f t="shared" si="261"/>
        <v>3.4293203096790184E-5</v>
      </c>
      <c r="AW127" s="5">
        <f t="shared" si="262"/>
        <v>7.9872797145854635E-8</v>
      </c>
      <c r="AX127" s="5">
        <f t="shared" si="263"/>
        <v>2.1323098174943774E-6</v>
      </c>
      <c r="AY127" s="5">
        <f t="shared" si="264"/>
        <v>3.6925848802495378E-6</v>
      </c>
      <c r="AZ127" s="5">
        <f t="shared" si="265"/>
        <v>3.1972800073372676E-6</v>
      </c>
      <c r="BA127" s="5">
        <f t="shared" si="266"/>
        <v>1.8456085690353884E-6</v>
      </c>
      <c r="BB127" s="5">
        <f t="shared" si="267"/>
        <v>7.9902393181391373E-7</v>
      </c>
      <c r="BC127" s="5">
        <f t="shared" si="268"/>
        <v>2.7673874268802164E-7</v>
      </c>
      <c r="BD127" s="5">
        <f t="shared" si="269"/>
        <v>4.0530493349665081E-3</v>
      </c>
      <c r="BE127" s="5">
        <f t="shared" si="270"/>
        <v>1.9942218642835631E-3</v>
      </c>
      <c r="BF127" s="5">
        <f t="shared" si="271"/>
        <v>4.9060849194171861E-4</v>
      </c>
      <c r="BG127" s="5">
        <f t="shared" si="272"/>
        <v>8.0464698763360956E-5</v>
      </c>
      <c r="BH127" s="5">
        <f t="shared" si="273"/>
        <v>9.8977614331340791E-6</v>
      </c>
      <c r="BI127" s="5">
        <f t="shared" si="274"/>
        <v>9.7399911158898856E-7</v>
      </c>
      <c r="BJ127" s="8">
        <f t="shared" si="275"/>
        <v>9.9607033525951058E-2</v>
      </c>
      <c r="BK127" s="8">
        <f t="shared" si="276"/>
        <v>0.22200026935530531</v>
      </c>
      <c r="BL127" s="8">
        <f t="shared" si="277"/>
        <v>0.58266487278726575</v>
      </c>
      <c r="BM127" s="8">
        <f t="shared" si="278"/>
        <v>0.38157197833439832</v>
      </c>
      <c r="BN127" s="8">
        <f t="shared" si="279"/>
        <v>0.6163497788338026</v>
      </c>
    </row>
    <row r="128" spans="1:66" x14ac:dyDescent="0.25">
      <c r="A128" t="s">
        <v>143</v>
      </c>
      <c r="B128" t="s">
        <v>159</v>
      </c>
      <c r="C128" t="s">
        <v>144</v>
      </c>
      <c r="D128" s="11">
        <v>44385</v>
      </c>
      <c r="E128">
        <f>VLOOKUP(A128,home!$A$2:$E$405,3,FALSE)</f>
        <v>1.01428571428571</v>
      </c>
      <c r="F128">
        <f>VLOOKUP(B128,home!$B$2:$E$405,3,FALSE)</f>
        <v>1.48</v>
      </c>
      <c r="G128">
        <f>VLOOKUP(C128,away!$B$2:$E$405,4,FALSE)</f>
        <v>0.74</v>
      </c>
      <c r="H128">
        <f>VLOOKUP(A128,away!$A$2:$E$405,3,FALSE)</f>
        <v>1.1000000000000001</v>
      </c>
      <c r="I128">
        <f>VLOOKUP(C128,away!$B$2:$E$405,3,FALSE)</f>
        <v>2.46</v>
      </c>
      <c r="J128">
        <f>VLOOKUP(B128,home!$B$2:$E$405,4,FALSE)</f>
        <v>0.45</v>
      </c>
      <c r="K128" s="3">
        <f t="shared" si="224"/>
        <v>1.1108457142857096</v>
      </c>
      <c r="L128" s="3">
        <f t="shared" si="225"/>
        <v>1.2177</v>
      </c>
      <c r="M128" s="5">
        <f t="shared" si="226"/>
        <v>9.7437345842151676E-2</v>
      </c>
      <c r="N128" s="5">
        <f t="shared" si="227"/>
        <v>0.1082378580401287</v>
      </c>
      <c r="O128" s="5">
        <f t="shared" si="228"/>
        <v>0.11864945603198811</v>
      </c>
      <c r="P128" s="5">
        <f t="shared" si="229"/>
        <v>0.13180123973546473</v>
      </c>
      <c r="Q128" s="5">
        <f t="shared" si="230"/>
        <v>6.0117780363671006E-2</v>
      </c>
      <c r="R128" s="5">
        <f t="shared" si="231"/>
        <v>7.2239721305075971E-2</v>
      </c>
      <c r="S128" s="5">
        <f t="shared" si="232"/>
        <v>4.4571120666472577E-2</v>
      </c>
      <c r="T128" s="5">
        <f t="shared" si="233"/>
        <v>7.3205421148842195E-2</v>
      </c>
      <c r="U128" s="5">
        <f t="shared" si="234"/>
        <v>8.0247184812937716E-2</v>
      </c>
      <c r="V128" s="5">
        <f t="shared" si="235"/>
        <v>6.698924671902382E-3</v>
      </c>
      <c r="W128" s="5">
        <f t="shared" si="236"/>
        <v>2.2260526223117829E-2</v>
      </c>
      <c r="X128" s="5">
        <f t="shared" si="237"/>
        <v>2.7106642781890584E-2</v>
      </c>
      <c r="Y128" s="5">
        <f t="shared" si="238"/>
        <v>1.6503879457754084E-2</v>
      </c>
      <c r="Z128" s="5">
        <f t="shared" si="239"/>
        <v>2.9322102877730336E-2</v>
      </c>
      <c r="AA128" s="5">
        <f t="shared" si="240"/>
        <v>3.2572332315571419E-2</v>
      </c>
      <c r="AB128" s="5">
        <f t="shared" si="241"/>
        <v>1.809141787852122E-2</v>
      </c>
      <c r="AC128" s="5">
        <f t="shared" si="242"/>
        <v>5.6634251029474717E-4</v>
      </c>
      <c r="AD128" s="5">
        <f t="shared" si="243"/>
        <v>6.1820025381737788E-3</v>
      </c>
      <c r="AE128" s="5">
        <f t="shared" si="244"/>
        <v>7.5278244907342109E-3</v>
      </c>
      <c r="AF128" s="5">
        <f t="shared" si="245"/>
        <v>4.5833159411835245E-3</v>
      </c>
      <c r="AG128" s="5">
        <f t="shared" si="246"/>
        <v>1.8603679405263928E-3</v>
      </c>
      <c r="AH128" s="5">
        <f t="shared" si="247"/>
        <v>8.9263811685530593E-3</v>
      </c>
      <c r="AI128" s="5">
        <f t="shared" si="248"/>
        <v>9.9158322651678298E-3</v>
      </c>
      <c r="AJ128" s="5">
        <f t="shared" si="249"/>
        <v>5.5074798876688221E-3</v>
      </c>
      <c r="AK128" s="5">
        <f t="shared" si="250"/>
        <v>2.0393201432438832E-3</v>
      </c>
      <c r="AL128" s="5">
        <f t="shared" si="251"/>
        <v>3.0643135576647197E-5</v>
      </c>
      <c r="AM128" s="5">
        <f t="shared" si="252"/>
        <v>1.3734502050467444E-3</v>
      </c>
      <c r="AN128" s="5">
        <f t="shared" si="253"/>
        <v>1.672450314685421E-3</v>
      </c>
      <c r="AO128" s="5">
        <f t="shared" si="254"/>
        <v>1.0182713740962187E-3</v>
      </c>
      <c r="AP128" s="5">
        <f t="shared" si="255"/>
        <v>4.1331635074565512E-4</v>
      </c>
      <c r="AQ128" s="5">
        <f t="shared" si="256"/>
        <v>1.2582383007574607E-4</v>
      </c>
      <c r="AR128" s="5">
        <f t="shared" si="257"/>
        <v>2.1739308697894116E-3</v>
      </c>
      <c r="AS128" s="5">
        <f t="shared" si="258"/>
        <v>2.414901789858973E-3</v>
      </c>
      <c r="AT128" s="5">
        <f t="shared" si="259"/>
        <v>1.3412916518428649E-3</v>
      </c>
      <c r="AU128" s="5">
        <f t="shared" si="260"/>
        <v>4.9665602768561524E-4</v>
      </c>
      <c r="AV128" s="5">
        <f t="shared" si="261"/>
        <v>1.3792705495718272E-4</v>
      </c>
      <c r="AW128" s="5">
        <f t="shared" si="262"/>
        <v>1.1513960938683807E-6</v>
      </c>
      <c r="AX128" s="5">
        <f t="shared" si="263"/>
        <v>2.5428187901016698E-4</v>
      </c>
      <c r="AY128" s="5">
        <f t="shared" si="264"/>
        <v>3.0963904407068038E-4</v>
      </c>
      <c r="AZ128" s="5">
        <f t="shared" si="265"/>
        <v>1.8852373198243377E-4</v>
      </c>
      <c r="BA128" s="5">
        <f t="shared" si="266"/>
        <v>7.6521782811669864E-5</v>
      </c>
      <c r="BB128" s="5">
        <f t="shared" si="267"/>
        <v>2.3295143732442604E-5</v>
      </c>
      <c r="BC128" s="5">
        <f t="shared" si="268"/>
        <v>5.6732993045990712E-6</v>
      </c>
      <c r="BD128" s="5">
        <f t="shared" si="269"/>
        <v>4.4119927002376081E-4</v>
      </c>
      <c r="BE128" s="5">
        <f t="shared" si="270"/>
        <v>4.901043182518783E-4</v>
      </c>
      <c r="BF128" s="5">
        <f t="shared" si="271"/>
        <v>2.7221514074150929E-4</v>
      </c>
      <c r="BG128" s="5">
        <f t="shared" si="272"/>
        <v>1.0079634081879555E-4</v>
      </c>
      <c r="BH128" s="5">
        <f t="shared" si="273"/>
        <v>2.7992295803560214E-5</v>
      </c>
      <c r="BI128" s="5">
        <f t="shared" si="274"/>
        <v>6.2190243652805452E-6</v>
      </c>
      <c r="BJ128" s="8">
        <f t="shared" si="275"/>
        <v>0.33304686588158405</v>
      </c>
      <c r="BK128" s="8">
        <f t="shared" si="276"/>
        <v>0.28141525560593339</v>
      </c>
      <c r="BL128" s="8">
        <f t="shared" si="277"/>
        <v>0.35609235959286684</v>
      </c>
      <c r="BM128" s="8">
        <f t="shared" si="278"/>
        <v>0.41108469499165767</v>
      </c>
      <c r="BN128" s="8">
        <f t="shared" si="279"/>
        <v>0.5884834013184802</v>
      </c>
    </row>
    <row r="129" spans="1:66" x14ac:dyDescent="0.25">
      <c r="A129" t="s">
        <v>143</v>
      </c>
      <c r="B129" t="s">
        <v>160</v>
      </c>
      <c r="C129" t="s">
        <v>140</v>
      </c>
      <c r="D129" s="11">
        <v>44385</v>
      </c>
      <c r="E129">
        <f>VLOOKUP(A129,home!$A$2:$E$405,3,FALSE)</f>
        <v>1.01428571428571</v>
      </c>
      <c r="F129">
        <f>VLOOKUP(B129,home!$B$2:$E$405,3,FALSE)</f>
        <v>0.49</v>
      </c>
      <c r="G129">
        <f>VLOOKUP(C129,away!$B$2:$E$405,4,FALSE)</f>
        <v>0.74</v>
      </c>
      <c r="H129">
        <f>VLOOKUP(A129,away!$A$2:$E$405,3,FALSE)</f>
        <v>1.1000000000000001</v>
      </c>
      <c r="I129">
        <f>VLOOKUP(C129,away!$B$2:$E$405,3,FALSE)</f>
        <v>1.73</v>
      </c>
      <c r="J129">
        <f>VLOOKUP(B129,home!$B$2:$E$405,4,FALSE)</f>
        <v>2.0499999999999998</v>
      </c>
      <c r="K129" s="3">
        <f t="shared" si="224"/>
        <v>0.36777999999999844</v>
      </c>
      <c r="L129" s="3">
        <f t="shared" si="225"/>
        <v>3.9011499999999999</v>
      </c>
      <c r="M129" s="5">
        <f t="shared" si="226"/>
        <v>1.3996751668039641E-2</v>
      </c>
      <c r="N129" s="5">
        <f t="shared" si="227"/>
        <v>5.1477253284715968E-3</v>
      </c>
      <c r="O129" s="5">
        <f t="shared" si="228"/>
        <v>5.4603427769772839E-2</v>
      </c>
      <c r="P129" s="5">
        <f t="shared" si="229"/>
        <v>2.0082048665166968E-2</v>
      </c>
      <c r="Q129" s="5">
        <f t="shared" si="230"/>
        <v>9.4661521065263795E-4</v>
      </c>
      <c r="R129" s="5">
        <f t="shared" si="231"/>
        <v>0.10650808112202469</v>
      </c>
      <c r="S129" s="5">
        <f t="shared" si="232"/>
        <v>7.2032548721823984E-3</v>
      </c>
      <c r="T129" s="5">
        <f t="shared" si="233"/>
        <v>3.692887929037538E-3</v>
      </c>
      <c r="U129" s="5">
        <f t="shared" si="234"/>
        <v>3.9171542075058075E-2</v>
      </c>
      <c r="V129" s="5">
        <f t="shared" si="235"/>
        <v>1.1483308438793582E-3</v>
      </c>
      <c r="W129" s="5">
        <f t="shared" si="236"/>
        <v>1.160487140579419E-4</v>
      </c>
      <c r="X129" s="5">
        <f t="shared" si="237"/>
        <v>4.5272344084713997E-4</v>
      </c>
      <c r="Y129" s="5">
        <f t="shared" si="238"/>
        <v>8.8307102563041037E-4</v>
      </c>
      <c r="Z129" s="5">
        <f t="shared" si="239"/>
        <v>0.13850133355639552</v>
      </c>
      <c r="AA129" s="5">
        <f t="shared" si="240"/>
        <v>5.0938020455370929E-2</v>
      </c>
      <c r="AB129" s="5">
        <f t="shared" si="241"/>
        <v>9.3669925815381191E-3</v>
      </c>
      <c r="AC129" s="5">
        <f t="shared" si="242"/>
        <v>1.0297405264731411E-4</v>
      </c>
      <c r="AD129" s="5">
        <f t="shared" si="243"/>
        <v>1.0670099014057422E-5</v>
      </c>
      <c r="AE129" s="5">
        <f t="shared" si="244"/>
        <v>4.1625656768690108E-5</v>
      </c>
      <c r="AF129" s="5">
        <f t="shared" si="245"/>
        <v>8.1193965451587728E-5</v>
      </c>
      <c r="AG129" s="5">
        <f t="shared" si="246"/>
        <v>1.0558327944048714E-4</v>
      </c>
      <c r="AH129" s="5">
        <f t="shared" si="247"/>
        <v>0.13507861935088311</v>
      </c>
      <c r="AI129" s="5">
        <f t="shared" si="248"/>
        <v>4.9679214624867574E-2</v>
      </c>
      <c r="AJ129" s="5">
        <f t="shared" si="249"/>
        <v>9.1355107773668596E-3</v>
      </c>
      <c r="AK129" s="5">
        <f t="shared" si="250"/>
        <v>1.1199527178999897E-3</v>
      </c>
      <c r="AL129" s="5">
        <f t="shared" si="251"/>
        <v>5.9097424475559313E-6</v>
      </c>
      <c r="AM129" s="5">
        <f t="shared" si="252"/>
        <v>7.8484980307800476E-7</v>
      </c>
      <c r="AN129" s="5">
        <f t="shared" si="253"/>
        <v>3.0618168092777581E-6</v>
      </c>
      <c r="AO129" s="5">
        <f t="shared" si="254"/>
        <v>5.9723033227569649E-6</v>
      </c>
      <c r="AP129" s="5">
        <f t="shared" si="255"/>
        <v>7.766283702524443E-6</v>
      </c>
      <c r="AQ129" s="5">
        <f t="shared" si="256"/>
        <v>7.5743594165258084E-6</v>
      </c>
      <c r="AR129" s="5">
        <f t="shared" si="257"/>
        <v>0.10539239117613952</v>
      </c>
      <c r="AS129" s="5">
        <f t="shared" si="258"/>
        <v>3.8761213626760424E-2</v>
      </c>
      <c r="AT129" s="5">
        <f t="shared" si="259"/>
        <v>7.1277995738249448E-3</v>
      </c>
      <c r="AU129" s="5">
        <f t="shared" si="260"/>
        <v>8.73820709087109E-4</v>
      </c>
      <c r="AV129" s="5">
        <f t="shared" si="261"/>
        <v>8.0343445097013892E-5</v>
      </c>
      <c r="AW129" s="5">
        <f t="shared" si="262"/>
        <v>2.355303141541998E-7</v>
      </c>
      <c r="AX129" s="5">
        <f t="shared" si="263"/>
        <v>4.8108676762671186E-8</v>
      </c>
      <c r="AY129" s="5">
        <f t="shared" si="264"/>
        <v>1.8767916435269468E-7</v>
      </c>
      <c r="AZ129" s="5">
        <f t="shared" si="265"/>
        <v>3.6608228600725752E-7</v>
      </c>
      <c r="BA129" s="5">
        <f t="shared" si="266"/>
        <v>4.7604730335240418E-7</v>
      </c>
      <c r="BB129" s="5">
        <f t="shared" si="267"/>
        <v>4.6428298436830792E-7</v>
      </c>
      <c r="BC129" s="5">
        <f t="shared" si="268"/>
        <v>3.6224751289368485E-7</v>
      </c>
      <c r="BD129" s="5">
        <f t="shared" si="269"/>
        <v>6.8525254472799446E-2</v>
      </c>
      <c r="BE129" s="5">
        <f t="shared" si="270"/>
        <v>2.5202218090006074E-2</v>
      </c>
      <c r="BF129" s="5">
        <f t="shared" si="271"/>
        <v>4.6344358845711977E-3</v>
      </c>
      <c r="BG129" s="5">
        <f t="shared" si="272"/>
        <v>5.6815094320919587E-4</v>
      </c>
      <c r="BH129" s="5">
        <f t="shared" si="273"/>
        <v>5.2238638473369291E-5</v>
      </c>
      <c r="BI129" s="5">
        <f t="shared" si="274"/>
        <v>3.8424652915471372E-6</v>
      </c>
      <c r="BJ129" s="8">
        <f t="shared" si="275"/>
        <v>1.1505208710353992E-2</v>
      </c>
      <c r="BK129" s="8">
        <f t="shared" si="276"/>
        <v>4.2539457523527592E-2</v>
      </c>
      <c r="BL129" s="8">
        <f t="shared" si="277"/>
        <v>0.70682307050004201</v>
      </c>
      <c r="BM129" s="8">
        <f t="shared" si="278"/>
        <v>0.69808446837734051</v>
      </c>
      <c r="BN129" s="8">
        <f t="shared" si="279"/>
        <v>0.20128464976412835</v>
      </c>
    </row>
    <row r="130" spans="1:66" x14ac:dyDescent="0.25">
      <c r="A130" t="s">
        <v>28</v>
      </c>
      <c r="B130" t="s">
        <v>463</v>
      </c>
      <c r="C130" t="s">
        <v>464</v>
      </c>
      <c r="D130" s="11">
        <v>44385</v>
      </c>
      <c r="E130">
        <f>VLOOKUP(A130,home!$A$2:$E$405,3,FALSE)</f>
        <v>1.3333333333333299</v>
      </c>
      <c r="F130">
        <f>VLOOKUP(B130,home!$B$2:$E$405,3,FALSE)</f>
        <v>0.75</v>
      </c>
      <c r="G130">
        <f>VLOOKUP(C130,away!$B$2:$E$405,4,FALSE)</f>
        <v>0.5</v>
      </c>
      <c r="H130">
        <f>VLOOKUP(A130,away!$A$2:$E$405,3,FALSE)</f>
        <v>1.13333333333333</v>
      </c>
      <c r="I130">
        <f>VLOOKUP(C130,away!$B$2:$E$405,3,FALSE)</f>
        <v>1.75</v>
      </c>
      <c r="J130">
        <f>VLOOKUP(B130,home!$B$2:$E$405,4,FALSE)</f>
        <v>1.32</v>
      </c>
      <c r="K130" s="3">
        <f t="shared" si="224"/>
        <v>0.49999999999999872</v>
      </c>
      <c r="L130" s="3">
        <f t="shared" si="225"/>
        <v>2.6179999999999923</v>
      </c>
      <c r="M130" s="5">
        <f t="shared" si="226"/>
        <v>4.424557112977516E-2</v>
      </c>
      <c r="N130" s="5">
        <f t="shared" si="227"/>
        <v>2.2122785564887525E-2</v>
      </c>
      <c r="O130" s="5">
        <f t="shared" si="228"/>
        <v>0.11583490521775103</v>
      </c>
      <c r="P130" s="5">
        <f t="shared" si="229"/>
        <v>5.7917452608875368E-2</v>
      </c>
      <c r="Q130" s="5">
        <f t="shared" si="230"/>
        <v>5.5306963912218664E-3</v>
      </c>
      <c r="R130" s="5">
        <f t="shared" si="231"/>
        <v>0.1516278909300357</v>
      </c>
      <c r="S130" s="5">
        <f t="shared" si="232"/>
        <v>1.8953486366254366E-2</v>
      </c>
      <c r="T130" s="5">
        <f t="shared" si="233"/>
        <v>1.4479363152218806E-2</v>
      </c>
      <c r="U130" s="5">
        <f t="shared" si="234"/>
        <v>7.5813945465017657E-2</v>
      </c>
      <c r="V130" s="5">
        <f t="shared" si="235"/>
        <v>2.7566792948252039E-3</v>
      </c>
      <c r="W130" s="5">
        <f t="shared" si="236"/>
        <v>9.2178273187030915E-4</v>
      </c>
      <c r="X130" s="5">
        <f t="shared" si="237"/>
        <v>2.4132271920364622E-3</v>
      </c>
      <c r="Y130" s="5">
        <f t="shared" si="238"/>
        <v>3.158914394375721E-3</v>
      </c>
      <c r="Z130" s="5">
        <f t="shared" si="239"/>
        <v>0.13232060615161076</v>
      </c>
      <c r="AA130" s="5">
        <f t="shared" si="240"/>
        <v>6.6160303075805213E-2</v>
      </c>
      <c r="AB130" s="5">
        <f t="shared" si="241"/>
        <v>1.6540075768951258E-2</v>
      </c>
      <c r="AC130" s="5">
        <f t="shared" si="242"/>
        <v>2.2553082480788564E-4</v>
      </c>
      <c r="AD130" s="5">
        <f t="shared" si="243"/>
        <v>1.1522284148378831E-4</v>
      </c>
      <c r="AE130" s="5">
        <f t="shared" si="244"/>
        <v>3.0165339900455691E-4</v>
      </c>
      <c r="AF130" s="5">
        <f t="shared" si="245"/>
        <v>3.9486429929696398E-4</v>
      </c>
      <c r="AG130" s="5">
        <f t="shared" si="246"/>
        <v>3.4458491185314951E-4</v>
      </c>
      <c r="AH130" s="5">
        <f t="shared" si="247"/>
        <v>8.6603836726228955E-2</v>
      </c>
      <c r="AI130" s="5">
        <f t="shared" si="248"/>
        <v>4.3301918363114367E-2</v>
      </c>
      <c r="AJ130" s="5">
        <f t="shared" si="249"/>
        <v>1.0825479590778564E-2</v>
      </c>
      <c r="AK130" s="5">
        <f t="shared" si="250"/>
        <v>1.8042465984630903E-3</v>
      </c>
      <c r="AL130" s="5">
        <f t="shared" si="251"/>
        <v>1.1808793986940832E-5</v>
      </c>
      <c r="AM130" s="5">
        <f t="shared" si="252"/>
        <v>1.1522284148378803E-5</v>
      </c>
      <c r="AN130" s="5">
        <f t="shared" si="253"/>
        <v>3.0165339900455617E-5</v>
      </c>
      <c r="AO130" s="5">
        <f t="shared" si="254"/>
        <v>3.9486429929696303E-5</v>
      </c>
      <c r="AP130" s="5">
        <f t="shared" si="255"/>
        <v>3.4458491185314869E-5</v>
      </c>
      <c r="AQ130" s="5">
        <f t="shared" si="256"/>
        <v>2.2553082480788508E-5</v>
      </c>
      <c r="AR130" s="5">
        <f t="shared" si="257"/>
        <v>4.5345768909853368E-2</v>
      </c>
      <c r="AS130" s="5">
        <f t="shared" si="258"/>
        <v>2.2672884454926625E-2</v>
      </c>
      <c r="AT130" s="5">
        <f t="shared" si="259"/>
        <v>5.6682211137316415E-3</v>
      </c>
      <c r="AU130" s="5">
        <f t="shared" si="260"/>
        <v>9.4470351895527163E-4</v>
      </c>
      <c r="AV130" s="5">
        <f t="shared" si="261"/>
        <v>1.1808793986940861E-4</v>
      </c>
      <c r="AW130" s="5">
        <f t="shared" si="262"/>
        <v>4.2938087024737388E-7</v>
      </c>
      <c r="AX130" s="5">
        <f t="shared" si="263"/>
        <v>9.6019034569823123E-7</v>
      </c>
      <c r="AY130" s="5">
        <f t="shared" si="264"/>
        <v>2.5137783250379623E-6</v>
      </c>
      <c r="AZ130" s="5">
        <f t="shared" si="265"/>
        <v>3.2905358274746842E-6</v>
      </c>
      <c r="BA130" s="5">
        <f t="shared" si="266"/>
        <v>2.8715409321095656E-6</v>
      </c>
      <c r="BB130" s="5">
        <f t="shared" si="267"/>
        <v>1.8794235400657046E-6</v>
      </c>
      <c r="BC130" s="5">
        <f t="shared" si="268"/>
        <v>9.8406616557840027E-7</v>
      </c>
      <c r="BD130" s="5">
        <f t="shared" si="269"/>
        <v>1.9785870500999284E-2</v>
      </c>
      <c r="BE130" s="5">
        <f t="shared" si="270"/>
        <v>9.8929352504996161E-3</v>
      </c>
      <c r="BF130" s="5">
        <f t="shared" si="271"/>
        <v>2.473233812624898E-3</v>
      </c>
      <c r="BG130" s="5">
        <f t="shared" si="272"/>
        <v>4.1220563543748211E-4</v>
      </c>
      <c r="BH130" s="5">
        <f t="shared" si="273"/>
        <v>5.1525704429685114E-5</v>
      </c>
      <c r="BI130" s="5">
        <f t="shared" si="274"/>
        <v>5.1525704429684989E-6</v>
      </c>
      <c r="BJ130" s="8">
        <f t="shared" si="275"/>
        <v>4.9933780041029739E-2</v>
      </c>
      <c r="BK130" s="8">
        <f t="shared" si="276"/>
        <v>0.12411304279684997</v>
      </c>
      <c r="BL130" s="8">
        <f t="shared" si="277"/>
        <v>0.67588319114791628</v>
      </c>
      <c r="BM130" s="8">
        <f t="shared" si="278"/>
        <v>0.58496923389740507</v>
      </c>
      <c r="BN130" s="8">
        <f t="shared" si="279"/>
        <v>0.39727930184254667</v>
      </c>
    </row>
    <row r="131" spans="1:66" x14ac:dyDescent="0.25">
      <c r="A131" t="s">
        <v>28</v>
      </c>
      <c r="B131" t="s">
        <v>275</v>
      </c>
      <c r="C131" t="s">
        <v>31</v>
      </c>
      <c r="D131" s="11">
        <v>44385</v>
      </c>
      <c r="E131">
        <f>VLOOKUP(A131,home!$A$2:$E$405,3,FALSE)</f>
        <v>1.3333333333333299</v>
      </c>
      <c r="F131">
        <f>VLOOKUP(B131,home!$B$2:$E$405,3,FALSE)</f>
        <v>1.25</v>
      </c>
      <c r="G131">
        <f>VLOOKUP(C131,away!$B$2:$E$405,4,FALSE)</f>
        <v>0.25</v>
      </c>
      <c r="H131">
        <f>VLOOKUP(A131,away!$A$2:$E$405,3,FALSE)</f>
        <v>1.13333333333333</v>
      </c>
      <c r="I131">
        <f>VLOOKUP(C131,away!$B$2:$E$405,3,FALSE)</f>
        <v>2.25</v>
      </c>
      <c r="J131">
        <f>VLOOKUP(B131,home!$B$2:$E$405,4,FALSE)</f>
        <v>2.06</v>
      </c>
      <c r="K131" s="3">
        <f t="shared" si="224"/>
        <v>0.41666666666666563</v>
      </c>
      <c r="L131" s="3">
        <f t="shared" si="225"/>
        <v>5.2529999999999841</v>
      </c>
      <c r="M131" s="5">
        <f t="shared" si="226"/>
        <v>3.4490147560979081E-3</v>
      </c>
      <c r="N131" s="5">
        <f t="shared" si="227"/>
        <v>1.4370894817074579E-3</v>
      </c>
      <c r="O131" s="5">
        <f t="shared" si="228"/>
        <v>1.8117674513782253E-2</v>
      </c>
      <c r="P131" s="5">
        <f t="shared" si="229"/>
        <v>7.5490310474092539E-3</v>
      </c>
      <c r="Q131" s="5">
        <f t="shared" si="230"/>
        <v>2.9939364202238633E-4</v>
      </c>
      <c r="R131" s="5">
        <f t="shared" si="231"/>
        <v>4.7586072110448963E-2</v>
      </c>
      <c r="S131" s="5">
        <f t="shared" si="232"/>
        <v>4.1307354262542298E-3</v>
      </c>
      <c r="T131" s="5">
        <f t="shared" si="233"/>
        <v>1.5727148015435906E-3</v>
      </c>
      <c r="U131" s="5">
        <f t="shared" si="234"/>
        <v>1.982753004602035E-2</v>
      </c>
      <c r="V131" s="5">
        <f t="shared" si="235"/>
        <v>1.0045719071348775E-3</v>
      </c>
      <c r="W131" s="5">
        <f t="shared" si="236"/>
        <v>4.1582450280886893E-5</v>
      </c>
      <c r="X131" s="5">
        <f t="shared" si="237"/>
        <v>2.1843261132549818E-4</v>
      </c>
      <c r="Y131" s="5">
        <f t="shared" si="238"/>
        <v>5.7371325364641941E-4</v>
      </c>
      <c r="Z131" s="5">
        <f t="shared" si="239"/>
        <v>8.3323212265395893E-2</v>
      </c>
      <c r="AA131" s="5">
        <f t="shared" si="240"/>
        <v>3.4718005110581533E-2</v>
      </c>
      <c r="AB131" s="5">
        <f t="shared" si="241"/>
        <v>7.2329177313711348E-3</v>
      </c>
      <c r="AC131" s="5">
        <f t="shared" si="242"/>
        <v>1.3742229760884065E-4</v>
      </c>
      <c r="AD131" s="5">
        <f t="shared" si="243"/>
        <v>4.3315052375923735E-6</v>
      </c>
      <c r="AE131" s="5">
        <f t="shared" si="244"/>
        <v>2.2753397013072666E-5</v>
      </c>
      <c r="AF131" s="5">
        <f t="shared" si="245"/>
        <v>5.9761797254835195E-5</v>
      </c>
      <c r="AG131" s="5">
        <f t="shared" si="246"/>
        <v>1.0464290699321613E-4</v>
      </c>
      <c r="AH131" s="5">
        <f t="shared" si="247"/>
        <v>0.1094242085075308</v>
      </c>
      <c r="AI131" s="5">
        <f t="shared" si="248"/>
        <v>4.5593420211471052E-2</v>
      </c>
      <c r="AJ131" s="5">
        <f t="shared" si="249"/>
        <v>9.4986292107231123E-3</v>
      </c>
      <c r="AK131" s="5">
        <f t="shared" si="250"/>
        <v>1.3192540570448736E-3</v>
      </c>
      <c r="AL131" s="5">
        <f t="shared" si="251"/>
        <v>1.2031322155653932E-5</v>
      </c>
      <c r="AM131" s="5">
        <f t="shared" si="252"/>
        <v>3.6095876979936353E-7</v>
      </c>
      <c r="AN131" s="5">
        <f t="shared" si="253"/>
        <v>1.8961164177560509E-6</v>
      </c>
      <c r="AO131" s="5">
        <f t="shared" si="254"/>
        <v>4.9801497712362538E-6</v>
      </c>
      <c r="AP131" s="5">
        <f t="shared" si="255"/>
        <v>8.7202422494346552E-6</v>
      </c>
      <c r="AQ131" s="5">
        <f t="shared" si="256"/>
        <v>1.1451858134070025E-5</v>
      </c>
      <c r="AR131" s="5">
        <f t="shared" si="257"/>
        <v>0.11496107345801151</v>
      </c>
      <c r="AS131" s="5">
        <f t="shared" si="258"/>
        <v>4.7900447274171344E-2</v>
      </c>
      <c r="AT131" s="5">
        <f t="shared" si="259"/>
        <v>9.9792598487856727E-3</v>
      </c>
      <c r="AU131" s="5">
        <f t="shared" si="260"/>
        <v>1.38600831233134E-3</v>
      </c>
      <c r="AV131" s="5">
        <f t="shared" si="261"/>
        <v>1.4437586586784755E-4</v>
      </c>
      <c r="AW131" s="5">
        <f t="shared" si="262"/>
        <v>7.314876768940945E-7</v>
      </c>
      <c r="AX131" s="5">
        <f t="shared" si="263"/>
        <v>2.5066581236066859E-8</v>
      </c>
      <c r="AY131" s="5">
        <f t="shared" si="264"/>
        <v>1.316747512330588E-7</v>
      </c>
      <c r="AZ131" s="5">
        <f t="shared" si="265"/>
        <v>3.4584373411362801E-7</v>
      </c>
      <c r="BA131" s="5">
        <f t="shared" si="266"/>
        <v>6.0557237843296082E-7</v>
      </c>
      <c r="BB131" s="5">
        <f t="shared" si="267"/>
        <v>7.9526792597708325E-7</v>
      </c>
      <c r="BC131" s="5">
        <f t="shared" si="268"/>
        <v>8.3550848303152122E-7</v>
      </c>
      <c r="BD131" s="5">
        <f t="shared" si="269"/>
        <v>0.10064841981248876</v>
      </c>
      <c r="BE131" s="5">
        <f t="shared" si="270"/>
        <v>4.1936841588536874E-2</v>
      </c>
      <c r="BF131" s="5">
        <f t="shared" si="271"/>
        <v>8.7368419976118286E-3</v>
      </c>
      <c r="BG131" s="5">
        <f t="shared" si="272"/>
        <v>1.2134502774460844E-3</v>
      </c>
      <c r="BH131" s="5">
        <f t="shared" si="273"/>
        <v>1.2640107056730013E-4</v>
      </c>
      <c r="BI131" s="5">
        <f t="shared" si="274"/>
        <v>1.0533422547274984E-5</v>
      </c>
      <c r="BJ131" s="8">
        <f t="shared" si="275"/>
        <v>4.3645641062212744E-3</v>
      </c>
      <c r="BK131" s="8">
        <f t="shared" si="276"/>
        <v>1.6282938431412E-2</v>
      </c>
      <c r="BL131" s="8">
        <f t="shared" si="277"/>
        <v>0.62036136442733991</v>
      </c>
      <c r="BM131" s="8">
        <f t="shared" si="278"/>
        <v>0.64589440349182647</v>
      </c>
      <c r="BN131" s="8">
        <f t="shared" si="279"/>
        <v>7.843827555146822E-2</v>
      </c>
    </row>
    <row r="132" spans="1:66" x14ac:dyDescent="0.25">
      <c r="A132" t="s">
        <v>28</v>
      </c>
      <c r="B132" t="s">
        <v>279</v>
      </c>
      <c r="C132" t="s">
        <v>188</v>
      </c>
      <c r="D132" s="11">
        <v>44385</v>
      </c>
      <c r="E132">
        <f>VLOOKUP(A132,home!$A$2:$E$405,3,FALSE)</f>
        <v>1.3333333333333299</v>
      </c>
      <c r="F132">
        <f>VLOOKUP(B132,home!$B$2:$E$405,3,FALSE)</f>
        <v>0.75</v>
      </c>
      <c r="G132">
        <f>VLOOKUP(C132,away!$B$2:$E$405,4,FALSE)</f>
        <v>0.5</v>
      </c>
      <c r="H132">
        <f>VLOOKUP(A132,away!$A$2:$E$405,3,FALSE)</f>
        <v>1.13333333333333</v>
      </c>
      <c r="I132">
        <f>VLOOKUP(C132,away!$B$2:$E$405,3,FALSE)</f>
        <v>1.25</v>
      </c>
      <c r="J132">
        <f>VLOOKUP(B132,home!$B$2:$E$405,4,FALSE)</f>
        <v>1.47</v>
      </c>
      <c r="K132" s="3">
        <f t="shared" si="224"/>
        <v>0.49999999999999872</v>
      </c>
      <c r="L132" s="3">
        <f t="shared" si="225"/>
        <v>2.0824999999999938</v>
      </c>
      <c r="M132" s="5">
        <f t="shared" si="226"/>
        <v>7.5584805609346634E-2</v>
      </c>
      <c r="N132" s="5">
        <f t="shared" si="227"/>
        <v>3.779240280467322E-2</v>
      </c>
      <c r="O132" s="5">
        <f t="shared" si="228"/>
        <v>0.15740535768146388</v>
      </c>
      <c r="P132" s="5">
        <f t="shared" si="229"/>
        <v>7.8702678840731746E-2</v>
      </c>
      <c r="Q132" s="5">
        <f t="shared" si="230"/>
        <v>9.4481007011682806E-3</v>
      </c>
      <c r="R132" s="5">
        <f t="shared" si="231"/>
        <v>0.16389832868582385</v>
      </c>
      <c r="S132" s="5">
        <f t="shared" si="232"/>
        <v>2.0487291085727874E-2</v>
      </c>
      <c r="T132" s="5">
        <f t="shared" si="233"/>
        <v>1.9675669710182885E-2</v>
      </c>
      <c r="U132" s="5">
        <f t="shared" si="234"/>
        <v>8.1949164342911718E-2</v>
      </c>
      <c r="V132" s="5">
        <f t="shared" si="235"/>
        <v>2.3702657603348926E-3</v>
      </c>
      <c r="W132" s="5">
        <f t="shared" si="236"/>
        <v>1.5746834501947102E-3</v>
      </c>
      <c r="X132" s="5">
        <f t="shared" si="237"/>
        <v>3.2792782850304737E-3</v>
      </c>
      <c r="Y132" s="5">
        <f t="shared" si="238"/>
        <v>3.4145485142879719E-3</v>
      </c>
      <c r="Z132" s="5">
        <f t="shared" si="239"/>
        <v>0.11377275649607568</v>
      </c>
      <c r="AA132" s="5">
        <f t="shared" si="240"/>
        <v>5.6886378248037696E-2</v>
      </c>
      <c r="AB132" s="5">
        <f t="shared" si="241"/>
        <v>1.4221594562009386E-2</v>
      </c>
      <c r="AC132" s="5">
        <f t="shared" si="242"/>
        <v>1.5425245143429333E-4</v>
      </c>
      <c r="AD132" s="5">
        <f t="shared" si="243"/>
        <v>1.968354312743382E-4</v>
      </c>
      <c r="AE132" s="5">
        <f t="shared" si="244"/>
        <v>4.0990978562880802E-4</v>
      </c>
      <c r="AF132" s="5">
        <f t="shared" si="245"/>
        <v>4.2681856428599524E-4</v>
      </c>
      <c r="AG132" s="5">
        <f t="shared" si="246"/>
        <v>2.962832200418607E-4</v>
      </c>
      <c r="AH132" s="5">
        <f t="shared" si="247"/>
        <v>5.9232941350769244E-2</v>
      </c>
      <c r="AI132" s="5">
        <f t="shared" si="248"/>
        <v>2.9616470675384546E-2</v>
      </c>
      <c r="AJ132" s="5">
        <f t="shared" si="249"/>
        <v>7.4041176688461182E-3</v>
      </c>
      <c r="AK132" s="5">
        <f t="shared" si="250"/>
        <v>1.2340196114743504E-3</v>
      </c>
      <c r="AL132" s="5">
        <f t="shared" si="251"/>
        <v>6.4246146022382861E-6</v>
      </c>
      <c r="AM132" s="5">
        <f t="shared" si="252"/>
        <v>1.9683543127433772E-5</v>
      </c>
      <c r="AN132" s="5">
        <f t="shared" si="253"/>
        <v>4.0990978562880703E-5</v>
      </c>
      <c r="AO132" s="5">
        <f t="shared" si="254"/>
        <v>4.2681856428599418E-5</v>
      </c>
      <c r="AP132" s="5">
        <f t="shared" si="255"/>
        <v>2.9628322004186002E-5</v>
      </c>
      <c r="AQ132" s="5">
        <f t="shared" si="256"/>
        <v>1.5425245143429298E-5</v>
      </c>
      <c r="AR132" s="5">
        <f t="shared" si="257"/>
        <v>2.467052007259533E-2</v>
      </c>
      <c r="AS132" s="5">
        <f t="shared" si="258"/>
        <v>1.2335260036297632E-2</v>
      </c>
      <c r="AT132" s="5">
        <f t="shared" si="259"/>
        <v>3.0838150090744003E-3</v>
      </c>
      <c r="AU132" s="5">
        <f t="shared" si="260"/>
        <v>5.1396916817906559E-4</v>
      </c>
      <c r="AV132" s="5">
        <f t="shared" si="261"/>
        <v>6.4246146022383022E-5</v>
      </c>
      <c r="AW132" s="5">
        <f t="shared" si="262"/>
        <v>1.8582305429390484E-7</v>
      </c>
      <c r="AX132" s="5">
        <f t="shared" si="263"/>
        <v>1.6402952606194773E-6</v>
      </c>
      <c r="AY132" s="5">
        <f t="shared" si="264"/>
        <v>3.4159148802400508E-6</v>
      </c>
      <c r="AZ132" s="5">
        <f t="shared" si="265"/>
        <v>3.5568213690499435E-6</v>
      </c>
      <c r="BA132" s="5">
        <f t="shared" si="266"/>
        <v>2.4690268336821608E-6</v>
      </c>
      <c r="BB132" s="5">
        <f t="shared" si="267"/>
        <v>1.2854370952857718E-6</v>
      </c>
      <c r="BC132" s="5">
        <f t="shared" si="268"/>
        <v>5.3538455018652254E-7</v>
      </c>
      <c r="BD132" s="5">
        <f t="shared" si="269"/>
        <v>8.5627263418632631E-3</v>
      </c>
      <c r="BE132" s="5">
        <f t="shared" si="270"/>
        <v>4.2813631709316211E-3</v>
      </c>
      <c r="BF132" s="5">
        <f t="shared" si="271"/>
        <v>1.0703407927329025E-3</v>
      </c>
      <c r="BG132" s="5">
        <f t="shared" si="272"/>
        <v>1.7839013212215003E-4</v>
      </c>
      <c r="BH132" s="5">
        <f t="shared" si="273"/>
        <v>2.2298766515268689E-5</v>
      </c>
      <c r="BI132" s="5">
        <f t="shared" si="274"/>
        <v>2.2298766515268635E-6</v>
      </c>
      <c r="BJ132" s="8">
        <f t="shared" si="275"/>
        <v>7.6675843292024121E-2</v>
      </c>
      <c r="BK132" s="8">
        <f t="shared" si="276"/>
        <v>0.17730913427705794</v>
      </c>
      <c r="BL132" s="8">
        <f t="shared" si="277"/>
        <v>0.62663353233970642</v>
      </c>
      <c r="BM132" s="8">
        <f t="shared" si="278"/>
        <v>0.47155636198983064</v>
      </c>
      <c r="BN132" s="8">
        <f t="shared" si="279"/>
        <v>0.52283167432320765</v>
      </c>
    </row>
    <row r="133" spans="1:66" x14ac:dyDescent="0.25">
      <c r="A133" t="s">
        <v>192</v>
      </c>
      <c r="B133" t="s">
        <v>196</v>
      </c>
      <c r="C133" t="s">
        <v>281</v>
      </c>
      <c r="D133" s="11">
        <v>44385</v>
      </c>
      <c r="E133">
        <f>VLOOKUP(A133,home!$A$2:$E$405,3,FALSE)</f>
        <v>1.56666666666667</v>
      </c>
      <c r="F133">
        <f>VLOOKUP(B133,home!$B$2:$E$405,3,FALSE)</f>
        <v>0.32</v>
      </c>
      <c r="G133">
        <f>VLOOKUP(C133,away!$B$2:$E$405,4,FALSE)</f>
        <v>0.85</v>
      </c>
      <c r="H133">
        <f>VLOOKUP(A133,away!$A$2:$E$405,3,FALSE)</f>
        <v>0.86666666666666703</v>
      </c>
      <c r="I133">
        <f>VLOOKUP(C133,away!$B$2:$E$405,3,FALSE)</f>
        <v>1.28</v>
      </c>
      <c r="J133">
        <f>VLOOKUP(B133,home!$B$2:$E$405,4,FALSE)</f>
        <v>1.1499999999999999</v>
      </c>
      <c r="K133" s="3">
        <f t="shared" si="224"/>
        <v>0.42613333333333425</v>
      </c>
      <c r="L133" s="3">
        <f t="shared" si="225"/>
        <v>1.2757333333333336</v>
      </c>
      <c r="M133" s="5">
        <f t="shared" si="226"/>
        <v>0.18234283288518568</v>
      </c>
      <c r="N133" s="5">
        <f t="shared" si="227"/>
        <v>7.7702359186807277E-2</v>
      </c>
      <c r="O133" s="5">
        <f t="shared" si="228"/>
        <v>0.2326208300060609</v>
      </c>
      <c r="P133" s="5">
        <f t="shared" si="229"/>
        <v>9.912748969324961E-2</v>
      </c>
      <c r="Q133" s="5">
        <f t="shared" si="230"/>
        <v>1.6555782664069107E-2</v>
      </c>
      <c r="R133" s="5">
        <f t="shared" si="231"/>
        <v>0.14838107343319945</v>
      </c>
      <c r="S133" s="5">
        <f t="shared" si="232"/>
        <v>1.3472231205095589E-2</v>
      </c>
      <c r="T133" s="5">
        <f t="shared" si="233"/>
        <v>2.1120763803975096E-2</v>
      </c>
      <c r="U133" s="5">
        <f t="shared" si="234"/>
        <v>6.3230121425667529E-2</v>
      </c>
      <c r="V133" s="5">
        <f t="shared" si="235"/>
        <v>8.13771411185095E-4</v>
      </c>
      <c r="W133" s="5">
        <f t="shared" si="236"/>
        <v>2.3516569508606664E-3</v>
      </c>
      <c r="X133" s="5">
        <f t="shared" si="237"/>
        <v>3.000087160777981E-3</v>
      </c>
      <c r="Y133" s="5">
        <f t="shared" si="238"/>
        <v>1.9136555969549158E-3</v>
      </c>
      <c r="Z133" s="5">
        <f t="shared" si="239"/>
        <v>6.3098227138171231E-2</v>
      </c>
      <c r="AA133" s="5">
        <f t="shared" si="240"/>
        <v>2.6888257857812757E-2</v>
      </c>
      <c r="AB133" s="5">
        <f t="shared" si="241"/>
        <v>5.7289914742379832E-3</v>
      </c>
      <c r="AC133" s="5">
        <f t="shared" si="242"/>
        <v>2.7649536555168838E-5</v>
      </c>
      <c r="AD133" s="5">
        <f t="shared" si="243"/>
        <v>2.5052985383169012E-4</v>
      </c>
      <c r="AE133" s="5">
        <f t="shared" si="244"/>
        <v>3.1960928552821484E-4</v>
      </c>
      <c r="AF133" s="5">
        <f t="shared" si="245"/>
        <v>2.0386810959559742E-4</v>
      </c>
      <c r="AG133" s="5">
        <f t="shared" si="246"/>
        <v>8.6693781004918959E-5</v>
      </c>
      <c r="AH133" s="5">
        <f t="shared" si="247"/>
        <v>2.0124127908600759E-2</v>
      </c>
      <c r="AI133" s="5">
        <f t="shared" si="248"/>
        <v>8.5755617061184213E-3</v>
      </c>
      <c r="AJ133" s="5">
        <f t="shared" si="249"/>
        <v>1.8271663475169688E-3</v>
      </c>
      <c r="AK133" s="5">
        <f t="shared" si="250"/>
        <v>2.5953882874063316E-4</v>
      </c>
      <c r="AL133" s="5">
        <f t="shared" si="251"/>
        <v>6.0124746479537746E-7</v>
      </c>
      <c r="AM133" s="5">
        <f t="shared" si="252"/>
        <v>2.1351824342562221E-5</v>
      </c>
      <c r="AN133" s="5">
        <f t="shared" si="253"/>
        <v>2.7239234041284716E-5</v>
      </c>
      <c r="AO133" s="5">
        <f t="shared" si="254"/>
        <v>1.7374999420467486E-5</v>
      </c>
      <c r="AP133" s="5">
        <f t="shared" si="255"/>
        <v>7.388621975779242E-6</v>
      </c>
      <c r="AQ133" s="5">
        <f t="shared" si="256"/>
        <v>2.3564778354751943E-6</v>
      </c>
      <c r="AR133" s="5">
        <f t="shared" si="257"/>
        <v>5.1346041554531201E-3</v>
      </c>
      <c r="AS133" s="5">
        <f t="shared" si="258"/>
        <v>2.1880259841104274E-3</v>
      </c>
      <c r="AT133" s="5">
        <f t="shared" si="259"/>
        <v>4.6619540301446271E-4</v>
      </c>
      <c r="AU133" s="5">
        <f t="shared" si="260"/>
        <v>6.6220467023743394E-5</v>
      </c>
      <c r="AV133" s="5">
        <f t="shared" si="261"/>
        <v>7.0546870869294759E-6</v>
      </c>
      <c r="AW133" s="5">
        <f t="shared" si="262"/>
        <v>9.0793794741463492E-9</v>
      </c>
      <c r="AX133" s="5">
        <f t="shared" si="263"/>
        <v>1.5164540133073113E-6</v>
      </c>
      <c r="AY133" s="5">
        <f t="shared" si="264"/>
        <v>1.9345909332432476E-6</v>
      </c>
      <c r="AZ133" s="5">
        <f t="shared" si="265"/>
        <v>1.2340110699514268E-6</v>
      </c>
      <c r="BA133" s="5">
        <f t="shared" si="266"/>
        <v>5.2475635187978908E-7</v>
      </c>
      <c r="BB133" s="5">
        <f t="shared" si="267"/>
        <v>1.6736229249286085E-7</v>
      </c>
      <c r="BC133" s="5">
        <f t="shared" si="268"/>
        <v>4.2701931055245125E-8</v>
      </c>
      <c r="BD133" s="5">
        <f t="shared" si="269"/>
        <v>1.0917309457638999E-3</v>
      </c>
      <c r="BE133" s="5">
        <f t="shared" si="270"/>
        <v>4.6522294702152413E-4</v>
      </c>
      <c r="BF133" s="5">
        <f t="shared" si="271"/>
        <v>9.9123502578719628E-5</v>
      </c>
      <c r="BG133" s="5">
        <f t="shared" si="272"/>
        <v>1.407994285518172E-5</v>
      </c>
      <c r="BH133" s="5">
        <f t="shared" si="273"/>
        <v>1.499983245505362E-6</v>
      </c>
      <c r="BI133" s="5">
        <f t="shared" si="274"/>
        <v>1.2783857207027059E-7</v>
      </c>
      <c r="BJ133" s="8">
        <f t="shared" si="275"/>
        <v>0.12358613742761294</v>
      </c>
      <c r="BK133" s="8">
        <f t="shared" si="276"/>
        <v>0.2957865105696692</v>
      </c>
      <c r="BL133" s="8">
        <f t="shared" si="277"/>
        <v>0.51716955484468097</v>
      </c>
      <c r="BM133" s="8">
        <f t="shared" si="278"/>
        <v>0.24290813660000854</v>
      </c>
      <c r="BN133" s="8">
        <f t="shared" si="279"/>
        <v>0.75673036786857195</v>
      </c>
    </row>
    <row r="134" spans="1:66" x14ac:dyDescent="0.25">
      <c r="A134" t="s">
        <v>192</v>
      </c>
      <c r="B134" t="s">
        <v>202</v>
      </c>
      <c r="C134" t="s">
        <v>204</v>
      </c>
      <c r="D134" s="11">
        <v>44385</v>
      </c>
      <c r="E134">
        <f>VLOOKUP(A134,home!$A$2:$E$405,3,FALSE)</f>
        <v>1.56666666666667</v>
      </c>
      <c r="F134">
        <f>VLOOKUP(B134,home!$B$2:$E$405,3,FALSE)</f>
        <v>0.21</v>
      </c>
      <c r="G134">
        <f>VLOOKUP(C134,away!$B$2:$E$405,4,FALSE)</f>
        <v>0.32</v>
      </c>
      <c r="H134">
        <f>VLOOKUP(A134,away!$A$2:$E$405,3,FALSE)</f>
        <v>0.86666666666666703</v>
      </c>
      <c r="I134">
        <f>VLOOKUP(C134,away!$B$2:$E$405,3,FALSE)</f>
        <v>1.28</v>
      </c>
      <c r="J134">
        <f>VLOOKUP(B134,home!$B$2:$E$405,4,FALSE)</f>
        <v>0.77</v>
      </c>
      <c r="K134" s="3">
        <f t="shared" si="224"/>
        <v>0.10528000000000022</v>
      </c>
      <c r="L134" s="3">
        <f t="shared" si="225"/>
        <v>0.85418666666666698</v>
      </c>
      <c r="M134" s="5">
        <f t="shared" si="226"/>
        <v>0.38309714997985805</v>
      </c>
      <c r="N134" s="5">
        <f t="shared" si="227"/>
        <v>4.0332467949879533E-2</v>
      </c>
      <c r="O134" s="5">
        <f t="shared" si="228"/>
        <v>0.3272364775507951</v>
      </c>
      <c r="P134" s="5">
        <f t="shared" si="229"/>
        <v>3.4451456356547769E-2</v>
      </c>
      <c r="Q134" s="5">
        <f t="shared" si="230"/>
        <v>2.1231011128816624E-3</v>
      </c>
      <c r="R134" s="5">
        <f t="shared" si="231"/>
        <v>0.1397605179854276</v>
      </c>
      <c r="S134" s="5">
        <f t="shared" si="232"/>
        <v>7.7454429323574922E-4</v>
      </c>
      <c r="T134" s="5">
        <f t="shared" si="233"/>
        <v>1.8135246626086782E-3</v>
      </c>
      <c r="U134" s="5">
        <f t="shared" si="234"/>
        <v>1.4713987333505846E-2</v>
      </c>
      <c r="V134" s="5">
        <f t="shared" si="235"/>
        <v>7.7393130396493525E-6</v>
      </c>
      <c r="W134" s="5">
        <f t="shared" si="236"/>
        <v>7.4506695054727309E-5</v>
      </c>
      <c r="X134" s="5">
        <f t="shared" si="237"/>
        <v>6.3642625493147347E-5</v>
      </c>
      <c r="Y134" s="5">
        <f t="shared" si="238"/>
        <v>2.7181341063953284E-5</v>
      </c>
      <c r="Z134" s="5">
        <f t="shared" si="239"/>
        <v>3.9793856996526399E-2</v>
      </c>
      <c r="AA134" s="5">
        <f t="shared" si="240"/>
        <v>4.1894972645943069E-3</v>
      </c>
      <c r="AB134" s="5">
        <f t="shared" si="241"/>
        <v>2.2053513600824473E-4</v>
      </c>
      <c r="AC134" s="5">
        <f t="shared" si="242"/>
        <v>4.3499182490191985E-8</v>
      </c>
      <c r="AD134" s="5">
        <f t="shared" si="243"/>
        <v>1.9610162138404263E-6</v>
      </c>
      <c r="AE134" s="5">
        <f t="shared" si="244"/>
        <v>1.6750739029796415E-6</v>
      </c>
      <c r="AF134" s="5">
        <f t="shared" si="245"/>
        <v>7.1541289680325187E-7</v>
      </c>
      <c r="AG134" s="5">
        <f t="shared" si="246"/>
        <v>2.0369871920357136E-7</v>
      </c>
      <c r="AH134" s="5">
        <f t="shared" si="247"/>
        <v>8.4978455154182241E-3</v>
      </c>
      <c r="AI134" s="5">
        <f t="shared" si="248"/>
        <v>8.9465317586323232E-4</v>
      </c>
      <c r="AJ134" s="5">
        <f t="shared" si="249"/>
        <v>4.7094543177440641E-5</v>
      </c>
      <c r="AK134" s="5">
        <f t="shared" si="250"/>
        <v>1.6527045019069872E-6</v>
      </c>
      <c r="AL134" s="5">
        <f t="shared" si="251"/>
        <v>1.564731230378666E-10</v>
      </c>
      <c r="AM134" s="5">
        <f t="shared" si="252"/>
        <v>4.129115739862415E-8</v>
      </c>
      <c r="AN134" s="5">
        <f t="shared" si="253"/>
        <v>3.5270356101139445E-8</v>
      </c>
      <c r="AO134" s="5">
        <f t="shared" si="254"/>
        <v>1.5063733955089317E-8</v>
      </c>
      <c r="AP134" s="5">
        <f t="shared" si="255"/>
        <v>4.2890802315504117E-9</v>
      </c>
      <c r="AQ134" s="5">
        <f t="shared" si="256"/>
        <v>9.1591878651348528E-10</v>
      </c>
      <c r="AR134" s="5">
        <f t="shared" si="257"/>
        <v>1.4517492669326761E-3</v>
      </c>
      <c r="AS134" s="5">
        <f t="shared" si="258"/>
        <v>1.5284016282267243E-4</v>
      </c>
      <c r="AT134" s="5">
        <f t="shared" si="259"/>
        <v>8.0455061709854919E-6</v>
      </c>
      <c r="AU134" s="5">
        <f t="shared" si="260"/>
        <v>2.8234362989378483E-7</v>
      </c>
      <c r="AV134" s="5">
        <f t="shared" si="261"/>
        <v>7.4312843388044307E-9</v>
      </c>
      <c r="AW134" s="5">
        <f t="shared" si="262"/>
        <v>3.9087321798684523E-13</v>
      </c>
      <c r="AX134" s="5">
        <f t="shared" si="263"/>
        <v>7.2452217515452568E-10</v>
      </c>
      <c r="AY134" s="5">
        <f t="shared" si="264"/>
        <v>6.1887718172132717E-10</v>
      </c>
      <c r="AZ134" s="5">
        <f t="shared" si="265"/>
        <v>2.6431831846530078E-10</v>
      </c>
      <c r="BA134" s="5">
        <f t="shared" si="266"/>
        <v>7.5259061129604611E-11</v>
      </c>
      <c r="BB134" s="5">
        <f t="shared" si="267"/>
        <v>1.6071321640689967E-11</v>
      </c>
      <c r="BC134" s="5">
        <f t="shared" si="268"/>
        <v>2.745581732237768E-12</v>
      </c>
      <c r="BD134" s="5">
        <f t="shared" si="269"/>
        <v>2.0667747785949994E-4</v>
      </c>
      <c r="BE134" s="5">
        <f t="shared" si="270"/>
        <v>2.1759004869048195E-5</v>
      </c>
      <c r="BF134" s="5">
        <f t="shared" si="271"/>
        <v>1.1453940163066992E-6</v>
      </c>
      <c r="BG134" s="5">
        <f t="shared" si="272"/>
        <v>4.0195694012256514E-8</v>
      </c>
      <c r="BH134" s="5">
        <f t="shared" si="273"/>
        <v>1.0579506664025935E-9</v>
      </c>
      <c r="BI134" s="5">
        <f t="shared" si="274"/>
        <v>2.2276209231773079E-11</v>
      </c>
      <c r="BJ134" s="8">
        <f t="shared" si="275"/>
        <v>4.4439078120754642E-2</v>
      </c>
      <c r="BK134" s="8">
        <f t="shared" si="276"/>
        <v>0.41833093421721401</v>
      </c>
      <c r="BL134" s="8">
        <f t="shared" si="277"/>
        <v>0.49740480907279838</v>
      </c>
      <c r="BM134" s="8">
        <f t="shared" si="278"/>
        <v>7.2967506853417255E-2</v>
      </c>
      <c r="BN134" s="8">
        <f t="shared" si="279"/>
        <v>0.92700117093538958</v>
      </c>
    </row>
    <row r="135" spans="1:66" x14ac:dyDescent="0.25">
      <c r="A135" t="s">
        <v>32</v>
      </c>
      <c r="B135" t="s">
        <v>206</v>
      </c>
      <c r="C135" t="s">
        <v>208</v>
      </c>
      <c r="D135" s="11">
        <v>44385</v>
      </c>
      <c r="E135">
        <f>VLOOKUP(A135,home!$A$2:$E$405,3,FALSE)</f>
        <v>1.4583333333333299</v>
      </c>
      <c r="F135">
        <f>VLOOKUP(B135,home!$B$2:$E$405,3,FALSE)</f>
        <v>1.1399999999999999</v>
      </c>
      <c r="G135">
        <f>VLOOKUP(C135,away!$B$2:$E$405,4,FALSE)</f>
        <v>0.69</v>
      </c>
      <c r="H135">
        <f>VLOOKUP(A135,away!$A$2:$E$405,3,FALSE)</f>
        <v>1.375</v>
      </c>
      <c r="I135">
        <f>VLOOKUP(C135,away!$B$2:$E$405,3,FALSE)</f>
        <v>1.71</v>
      </c>
      <c r="J135">
        <f>VLOOKUP(B135,home!$B$2:$E$405,4,FALSE)</f>
        <v>1.21</v>
      </c>
      <c r="K135" s="3">
        <f t="shared" si="224"/>
        <v>1.1471249999999971</v>
      </c>
      <c r="L135" s="3">
        <f t="shared" si="225"/>
        <v>2.8450124999999997</v>
      </c>
      <c r="M135" s="5">
        <f t="shared" si="226"/>
        <v>1.8460213212522527E-2</v>
      </c>
      <c r="N135" s="5">
        <f t="shared" si="227"/>
        <v>2.1176172081414844E-2</v>
      </c>
      <c r="O135" s="5">
        <f t="shared" si="228"/>
        <v>5.2519537342291735E-2</v>
      </c>
      <c r="P135" s="5">
        <f t="shared" si="229"/>
        <v>6.0246474273776239E-2</v>
      </c>
      <c r="Q135" s="5">
        <f t="shared" si="230"/>
        <v>1.2145858199446474E-2</v>
      </c>
      <c r="R135" s="5">
        <f t="shared" si="231"/>
        <v>7.4709370116518389E-2</v>
      </c>
      <c r="S135" s="5">
        <f t="shared" si="232"/>
        <v>4.915487189441848E-2</v>
      </c>
      <c r="T135" s="5">
        <f t="shared" si="233"/>
        <v>3.4555118400652701E-2</v>
      </c>
      <c r="U135" s="5">
        <f t="shared" si="234"/>
        <v>8.5700986194910928E-2</v>
      </c>
      <c r="V135" s="5">
        <f t="shared" si="235"/>
        <v>1.7824566758338007E-2</v>
      </c>
      <c r="W135" s="5">
        <f t="shared" si="236"/>
        <v>4.6442725290133328E-3</v>
      </c>
      <c r="X135" s="5">
        <f t="shared" si="237"/>
        <v>1.3213013398449543E-2</v>
      </c>
      <c r="Y135" s="5">
        <f t="shared" si="238"/>
        <v>1.8795594140628216E-2</v>
      </c>
      <c r="Z135" s="5">
        <f t="shared" si="239"/>
        <v>7.0849697282873741E-2</v>
      </c>
      <c r="AA135" s="5">
        <f t="shared" si="240"/>
        <v>8.1273458995616318E-2</v>
      </c>
      <c r="AB135" s="5">
        <f t="shared" si="241"/>
        <v>4.6615408325173073E-2</v>
      </c>
      <c r="AC135" s="5">
        <f t="shared" si="242"/>
        <v>3.6357492539650011E-3</v>
      </c>
      <c r="AD135" s="5">
        <f t="shared" si="243"/>
        <v>1.3318902812111014E-3</v>
      </c>
      <c r="AE135" s="5">
        <f t="shared" si="244"/>
        <v>3.7892444986740974E-3</v>
      </c>
      <c r="AF135" s="5">
        <f t="shared" si="245"/>
        <v>5.3902239821420209E-3</v>
      </c>
      <c r="AG135" s="5">
        <f t="shared" si="246"/>
        <v>5.1117515356646076E-3</v>
      </c>
      <c r="AH135" s="5">
        <f t="shared" si="247"/>
        <v>5.039206859774796E-2</v>
      </c>
      <c r="AI135" s="5">
        <f t="shared" si="248"/>
        <v>5.7806001690191469E-2</v>
      </c>
      <c r="AJ135" s="5">
        <f t="shared" si="249"/>
        <v>3.3155354844430364E-2</v>
      </c>
      <c r="AK135" s="5">
        <f t="shared" si="250"/>
        <v>1.2677778808639028E-2</v>
      </c>
      <c r="AL135" s="5">
        <f t="shared" si="251"/>
        <v>4.7462306393366389E-4</v>
      </c>
      <c r="AM135" s="5">
        <f t="shared" si="252"/>
        <v>3.0556892776685611E-4</v>
      </c>
      <c r="AN135" s="5">
        <f t="shared" si="253"/>
        <v>8.6934741910830256E-4</v>
      </c>
      <c r="AO135" s="5">
        <f t="shared" si="254"/>
        <v>1.2366521371029299E-3</v>
      </c>
      <c r="AP135" s="5">
        <f t="shared" si="255"/>
        <v>1.1727635960698496E-3</v>
      </c>
      <c r="AQ135" s="5">
        <f t="shared" si="256"/>
        <v>8.3413177259091811E-4</v>
      </c>
      <c r="AR135" s="5">
        <f t="shared" si="257"/>
        <v>2.8673213012290078E-2</v>
      </c>
      <c r="AS135" s="5">
        <f t="shared" si="258"/>
        <v>3.2891759476723167E-2</v>
      </c>
      <c r="AT135" s="5">
        <f t="shared" si="259"/>
        <v>1.8865479794867985E-2</v>
      </c>
      <c r="AU135" s="5">
        <f t="shared" si="260"/>
        <v>7.2136878365626281E-3</v>
      </c>
      <c r="AV135" s="5">
        <f t="shared" si="261"/>
        <v>2.0687504148792202E-3</v>
      </c>
      <c r="AW135" s="5">
        <f t="shared" si="262"/>
        <v>4.3027019306977098E-5</v>
      </c>
      <c r="AX135" s="5">
        <f t="shared" si="263"/>
        <v>5.842095937742564E-5</v>
      </c>
      <c r="AY135" s="5">
        <f t="shared" si="264"/>
        <v>1.6620835969076813E-4</v>
      </c>
      <c r="AZ135" s="5">
        <f t="shared" si="265"/>
        <v>2.3643243046236577E-4</v>
      </c>
      <c r="BA135" s="5">
        <f t="shared" si="266"/>
        <v>2.2421774002360373E-4</v>
      </c>
      <c r="BB135" s="5">
        <f t="shared" si="267"/>
        <v>1.5947556827222573E-4</v>
      </c>
      <c r="BC135" s="5">
        <f t="shared" si="268"/>
        <v>9.0741997035817111E-5</v>
      </c>
      <c r="BD135" s="5">
        <f t="shared" si="269"/>
        <v>1.3595941572521319E-2</v>
      </c>
      <c r="BE135" s="5">
        <f t="shared" si="270"/>
        <v>1.5596244476378475E-2</v>
      </c>
      <c r="BF135" s="5">
        <f t="shared" si="271"/>
        <v>8.9454209724828069E-3</v>
      </c>
      <c r="BG135" s="5">
        <f t="shared" si="272"/>
        <v>3.420505344353105E-3</v>
      </c>
      <c r="BH135" s="5">
        <f t="shared" si="273"/>
        <v>9.8093679828526121E-4</v>
      </c>
      <c r="BI135" s="5">
        <f t="shared" si="274"/>
        <v>2.2505142494659542E-4</v>
      </c>
      <c r="BJ135" s="8">
        <f t="shared" si="275"/>
        <v>0.125507099954798</v>
      </c>
      <c r="BK135" s="8">
        <f t="shared" si="276"/>
        <v>0.14996270681664473</v>
      </c>
      <c r="BL135" s="8">
        <f t="shared" si="277"/>
        <v>0.62732695603980992</v>
      </c>
      <c r="BM135" s="8">
        <f t="shared" si="278"/>
        <v>0.7342656535277724</v>
      </c>
      <c r="BN135" s="8">
        <f t="shared" si="279"/>
        <v>0.23925762522597022</v>
      </c>
    </row>
    <row r="136" spans="1:66" x14ac:dyDescent="0.25">
      <c r="A136" t="s">
        <v>32</v>
      </c>
      <c r="B136" t="s">
        <v>34</v>
      </c>
      <c r="C136" t="s">
        <v>362</v>
      </c>
      <c r="D136" s="11">
        <v>44385</v>
      </c>
      <c r="E136">
        <f>VLOOKUP(A136,home!$A$2:$E$405,3,FALSE)</f>
        <v>1.4583333333333299</v>
      </c>
      <c r="F136">
        <f>VLOOKUP(B136,home!$B$2:$E$405,3,FALSE)</f>
        <v>0</v>
      </c>
      <c r="G136">
        <f>VLOOKUP(C136,away!$B$2:$E$405,4,FALSE)</f>
        <v>1.37</v>
      </c>
      <c r="H136">
        <f>VLOOKUP(A136,away!$A$2:$E$405,3,FALSE)</f>
        <v>1.375</v>
      </c>
      <c r="I136">
        <f>VLOOKUP(C136,away!$B$2:$E$405,3,FALSE)</f>
        <v>1.1399999999999999</v>
      </c>
      <c r="J136">
        <f>VLOOKUP(B136,home!$B$2:$E$405,4,FALSE)</f>
        <v>2.1800000000000002</v>
      </c>
      <c r="K136" s="3">
        <f t="shared" si="224"/>
        <v>0</v>
      </c>
      <c r="L136" s="3">
        <f t="shared" si="225"/>
        <v>3.4171499999999999</v>
      </c>
      <c r="M136" s="5">
        <f t="shared" si="226"/>
        <v>3.2805798358273103E-2</v>
      </c>
      <c r="N136" s="5">
        <f t="shared" si="227"/>
        <v>0</v>
      </c>
      <c r="O136" s="5">
        <f t="shared" si="228"/>
        <v>0.11210233385997292</v>
      </c>
      <c r="P136" s="5">
        <f t="shared" si="229"/>
        <v>0</v>
      </c>
      <c r="Q136" s="5">
        <f t="shared" si="230"/>
        <v>0</v>
      </c>
      <c r="R136" s="5">
        <f t="shared" si="231"/>
        <v>0.19153524507480332</v>
      </c>
      <c r="S136" s="5">
        <f t="shared" si="232"/>
        <v>0</v>
      </c>
      <c r="T136" s="5">
        <f t="shared" si="233"/>
        <v>0</v>
      </c>
      <c r="U136" s="5">
        <f t="shared" si="234"/>
        <v>0</v>
      </c>
      <c r="V136" s="5">
        <f t="shared" si="235"/>
        <v>0</v>
      </c>
      <c r="W136" s="5">
        <f t="shared" si="236"/>
        <v>0</v>
      </c>
      <c r="X136" s="5">
        <f t="shared" si="237"/>
        <v>0</v>
      </c>
      <c r="Y136" s="5">
        <f t="shared" si="238"/>
        <v>0</v>
      </c>
      <c r="Z136" s="5">
        <f t="shared" si="239"/>
        <v>0.21816822090245466</v>
      </c>
      <c r="AA136" s="5">
        <f t="shared" si="240"/>
        <v>0</v>
      </c>
      <c r="AB136" s="5">
        <f t="shared" si="241"/>
        <v>0</v>
      </c>
      <c r="AC136" s="5">
        <f t="shared" si="242"/>
        <v>0</v>
      </c>
      <c r="AD136" s="5">
        <f t="shared" si="243"/>
        <v>0</v>
      </c>
      <c r="AE136" s="5">
        <f t="shared" si="244"/>
        <v>0</v>
      </c>
      <c r="AF136" s="5">
        <f t="shared" si="245"/>
        <v>0</v>
      </c>
      <c r="AG136" s="5">
        <f t="shared" si="246"/>
        <v>0</v>
      </c>
      <c r="AH136" s="5">
        <f t="shared" si="247"/>
        <v>0.18637838401420576</v>
      </c>
      <c r="AI136" s="5">
        <f t="shared" si="248"/>
        <v>0</v>
      </c>
      <c r="AJ136" s="5">
        <f t="shared" si="249"/>
        <v>0</v>
      </c>
      <c r="AK136" s="5">
        <f t="shared" si="250"/>
        <v>0</v>
      </c>
      <c r="AL136" s="5">
        <f t="shared" si="251"/>
        <v>0</v>
      </c>
      <c r="AM136" s="5">
        <f t="shared" si="252"/>
        <v>0</v>
      </c>
      <c r="AN136" s="5">
        <f t="shared" si="253"/>
        <v>0</v>
      </c>
      <c r="AO136" s="5">
        <f t="shared" si="254"/>
        <v>0</v>
      </c>
      <c r="AP136" s="5">
        <f t="shared" si="255"/>
        <v>0</v>
      </c>
      <c r="AQ136" s="5">
        <f t="shared" si="256"/>
        <v>0</v>
      </c>
      <c r="AR136" s="5">
        <f t="shared" si="257"/>
        <v>0.12737657898682864</v>
      </c>
      <c r="AS136" s="5">
        <f t="shared" si="258"/>
        <v>0</v>
      </c>
      <c r="AT136" s="5">
        <f t="shared" si="259"/>
        <v>0</v>
      </c>
      <c r="AU136" s="5">
        <f t="shared" si="260"/>
        <v>0</v>
      </c>
      <c r="AV136" s="5">
        <f t="shared" si="261"/>
        <v>0</v>
      </c>
      <c r="AW136" s="5">
        <f t="shared" si="262"/>
        <v>0</v>
      </c>
      <c r="AX136" s="5">
        <f t="shared" si="263"/>
        <v>0</v>
      </c>
      <c r="AY136" s="5">
        <f t="shared" si="264"/>
        <v>0</v>
      </c>
      <c r="AZ136" s="5">
        <f t="shared" si="265"/>
        <v>0</v>
      </c>
      <c r="BA136" s="5">
        <f t="shared" si="266"/>
        <v>0</v>
      </c>
      <c r="BB136" s="5">
        <f t="shared" si="267"/>
        <v>0</v>
      </c>
      <c r="BC136" s="5">
        <f t="shared" si="268"/>
        <v>0</v>
      </c>
      <c r="BD136" s="5">
        <f t="shared" si="269"/>
        <v>7.2544146147473565E-2</v>
      </c>
      <c r="BE136" s="5">
        <f t="shared" si="270"/>
        <v>0</v>
      </c>
      <c r="BF136" s="5">
        <f t="shared" si="271"/>
        <v>0</v>
      </c>
      <c r="BG136" s="5">
        <f t="shared" si="272"/>
        <v>0</v>
      </c>
      <c r="BH136" s="5">
        <f t="shared" si="273"/>
        <v>0</v>
      </c>
      <c r="BI136" s="5">
        <f t="shared" si="274"/>
        <v>0</v>
      </c>
      <c r="BJ136" s="8">
        <f t="shared" si="275"/>
        <v>0</v>
      </c>
      <c r="BK136" s="8">
        <f t="shared" si="276"/>
        <v>3.2805798358273103E-2</v>
      </c>
      <c r="BL136" s="8">
        <f t="shared" si="277"/>
        <v>0.68993668808328423</v>
      </c>
      <c r="BM136" s="8">
        <f t="shared" si="278"/>
        <v>0.60446733005096265</v>
      </c>
      <c r="BN136" s="8">
        <f t="shared" si="279"/>
        <v>0.33644337729304935</v>
      </c>
    </row>
    <row r="137" spans="1:66" x14ac:dyDescent="0.25">
      <c r="A137" t="s">
        <v>32</v>
      </c>
      <c r="B137" t="s">
        <v>195</v>
      </c>
      <c r="C137" t="s">
        <v>33</v>
      </c>
      <c r="D137" s="11">
        <v>44385</v>
      </c>
      <c r="E137">
        <f>VLOOKUP(A137,home!$A$2:$E$405,3,FALSE)</f>
        <v>1.4583333333333299</v>
      </c>
      <c r="F137">
        <f>VLOOKUP(B137,home!$B$2:$E$405,3,FALSE)</f>
        <v>0</v>
      </c>
      <c r="G137">
        <f>VLOOKUP(C137,away!$B$2:$E$405,4,FALSE)</f>
        <v>0.91</v>
      </c>
      <c r="H137">
        <f>VLOOKUP(A137,away!$A$2:$E$405,3,FALSE)</f>
        <v>1.375</v>
      </c>
      <c r="I137">
        <f>VLOOKUP(C137,away!$B$2:$E$405,3,FALSE)</f>
        <v>0.23</v>
      </c>
      <c r="J137">
        <f>VLOOKUP(B137,home!$B$2:$E$405,4,FALSE)</f>
        <v>1.0900000000000001</v>
      </c>
      <c r="K137" s="3">
        <f t="shared" si="224"/>
        <v>0</v>
      </c>
      <c r="L137" s="3">
        <f t="shared" si="225"/>
        <v>0.34471250000000003</v>
      </c>
      <c r="M137" s="5">
        <f t="shared" si="226"/>
        <v>0.70842399609164641</v>
      </c>
      <c r="N137" s="5">
        <f t="shared" si="227"/>
        <v>0</v>
      </c>
      <c r="O137" s="5">
        <f t="shared" si="228"/>
        <v>0.24420260675274169</v>
      </c>
      <c r="P137" s="5">
        <f t="shared" si="229"/>
        <v>0</v>
      </c>
      <c r="Q137" s="5">
        <f t="shared" si="230"/>
        <v>0</v>
      </c>
      <c r="R137" s="5">
        <f t="shared" si="231"/>
        <v>4.2089845540127235E-2</v>
      </c>
      <c r="S137" s="5">
        <f t="shared" si="232"/>
        <v>0</v>
      </c>
      <c r="T137" s="5">
        <f t="shared" si="233"/>
        <v>0</v>
      </c>
      <c r="U137" s="5">
        <f t="shared" si="234"/>
        <v>0</v>
      </c>
      <c r="V137" s="5">
        <f t="shared" si="235"/>
        <v>0</v>
      </c>
      <c r="W137" s="5">
        <f t="shared" si="236"/>
        <v>0</v>
      </c>
      <c r="X137" s="5">
        <f t="shared" si="237"/>
        <v>0</v>
      </c>
      <c r="Y137" s="5">
        <f t="shared" si="238"/>
        <v>0</v>
      </c>
      <c r="Z137" s="5">
        <f t="shared" si="239"/>
        <v>4.8362986269170375E-3</v>
      </c>
      <c r="AA137" s="5">
        <f t="shared" si="240"/>
        <v>0</v>
      </c>
      <c r="AB137" s="5">
        <f t="shared" si="241"/>
        <v>0</v>
      </c>
      <c r="AC137" s="5">
        <f t="shared" si="242"/>
        <v>0</v>
      </c>
      <c r="AD137" s="5">
        <f t="shared" si="243"/>
        <v>0</v>
      </c>
      <c r="AE137" s="5">
        <f t="shared" si="244"/>
        <v>0</v>
      </c>
      <c r="AF137" s="5">
        <f t="shared" si="245"/>
        <v>0</v>
      </c>
      <c r="AG137" s="5">
        <f t="shared" si="246"/>
        <v>0</v>
      </c>
      <c r="AH137" s="5">
        <f t="shared" si="247"/>
        <v>4.1678314760778477E-4</v>
      </c>
      <c r="AI137" s="5">
        <f t="shared" si="248"/>
        <v>0</v>
      </c>
      <c r="AJ137" s="5">
        <f t="shared" si="249"/>
        <v>0</v>
      </c>
      <c r="AK137" s="5">
        <f t="shared" si="250"/>
        <v>0</v>
      </c>
      <c r="AL137" s="5">
        <f t="shared" si="251"/>
        <v>0</v>
      </c>
      <c r="AM137" s="5">
        <f t="shared" si="252"/>
        <v>0</v>
      </c>
      <c r="AN137" s="5">
        <f t="shared" si="253"/>
        <v>0</v>
      </c>
      <c r="AO137" s="5">
        <f t="shared" si="254"/>
        <v>0</v>
      </c>
      <c r="AP137" s="5">
        <f t="shared" si="255"/>
        <v>0</v>
      </c>
      <c r="AQ137" s="5">
        <f t="shared" si="256"/>
        <v>0</v>
      </c>
      <c r="AR137" s="5">
        <f t="shared" si="257"/>
        <v>2.8734072153949726E-5</v>
      </c>
      <c r="AS137" s="5">
        <f t="shared" si="258"/>
        <v>0</v>
      </c>
      <c r="AT137" s="5">
        <f t="shared" si="259"/>
        <v>0</v>
      </c>
      <c r="AU137" s="5">
        <f t="shared" si="260"/>
        <v>0</v>
      </c>
      <c r="AV137" s="5">
        <f t="shared" si="261"/>
        <v>0</v>
      </c>
      <c r="AW137" s="5">
        <f t="shared" si="262"/>
        <v>0</v>
      </c>
      <c r="AX137" s="5">
        <f t="shared" si="263"/>
        <v>0</v>
      </c>
      <c r="AY137" s="5">
        <f t="shared" si="264"/>
        <v>0</v>
      </c>
      <c r="AZ137" s="5">
        <f t="shared" si="265"/>
        <v>0</v>
      </c>
      <c r="BA137" s="5">
        <f t="shared" si="266"/>
        <v>0</v>
      </c>
      <c r="BB137" s="5">
        <f t="shared" si="267"/>
        <v>0</v>
      </c>
      <c r="BC137" s="5">
        <f t="shared" si="268"/>
        <v>0</v>
      </c>
      <c r="BD137" s="5">
        <f t="shared" si="269"/>
        <v>1.6508323078947312E-6</v>
      </c>
      <c r="BE137" s="5">
        <f t="shared" si="270"/>
        <v>0</v>
      </c>
      <c r="BF137" s="5">
        <f t="shared" si="271"/>
        <v>0</v>
      </c>
      <c r="BG137" s="5">
        <f t="shared" si="272"/>
        <v>0</v>
      </c>
      <c r="BH137" s="5">
        <f t="shared" si="273"/>
        <v>0</v>
      </c>
      <c r="BI137" s="5">
        <f t="shared" si="274"/>
        <v>0</v>
      </c>
      <c r="BJ137" s="8">
        <f t="shared" si="275"/>
        <v>0</v>
      </c>
      <c r="BK137" s="8">
        <f t="shared" si="276"/>
        <v>0.70842399609164641</v>
      </c>
      <c r="BL137" s="8">
        <f t="shared" si="277"/>
        <v>0.28673962034493855</v>
      </c>
      <c r="BM137" s="8">
        <f t="shared" si="278"/>
        <v>5.2834666789866669E-3</v>
      </c>
      <c r="BN137" s="8">
        <f t="shared" si="279"/>
        <v>0.99471644838451545</v>
      </c>
    </row>
    <row r="138" spans="1:66" x14ac:dyDescent="0.25">
      <c r="A138" t="s">
        <v>32</v>
      </c>
      <c r="B138" t="s">
        <v>210</v>
      </c>
      <c r="C138" t="s">
        <v>209</v>
      </c>
      <c r="D138" s="11">
        <v>44385</v>
      </c>
      <c r="E138">
        <f>VLOOKUP(A138,home!$A$2:$E$405,3,FALSE)</f>
        <v>1.4583333333333299</v>
      </c>
      <c r="F138">
        <f>VLOOKUP(B138,home!$B$2:$E$405,3,FALSE)</f>
        <v>1.1399999999999999</v>
      </c>
      <c r="G138">
        <f>VLOOKUP(C138,away!$B$2:$E$405,4,FALSE)</f>
        <v>0.34</v>
      </c>
      <c r="H138">
        <f>VLOOKUP(A138,away!$A$2:$E$405,3,FALSE)</f>
        <v>1.375</v>
      </c>
      <c r="I138">
        <f>VLOOKUP(C138,away!$B$2:$E$405,3,FALSE)</f>
        <v>0.69</v>
      </c>
      <c r="J138">
        <f>VLOOKUP(B138,home!$B$2:$E$405,4,FALSE)</f>
        <v>0.24</v>
      </c>
      <c r="K138" s="3">
        <f t="shared" si="224"/>
        <v>0.56524999999999859</v>
      </c>
      <c r="L138" s="3">
        <f t="shared" si="225"/>
        <v>0.22769999999999999</v>
      </c>
      <c r="M138" s="5">
        <f t="shared" si="226"/>
        <v>0.45250792598799128</v>
      </c>
      <c r="N138" s="5">
        <f t="shared" si="227"/>
        <v>0.25578010516471145</v>
      </c>
      <c r="O138" s="5">
        <f t="shared" si="228"/>
        <v>0.10303605474746561</v>
      </c>
      <c r="P138" s="5">
        <f t="shared" si="229"/>
        <v>5.8241129946004791E-2</v>
      </c>
      <c r="Q138" s="5">
        <f t="shared" si="230"/>
        <v>7.228985222217639E-2</v>
      </c>
      <c r="R138" s="5">
        <f t="shared" si="231"/>
        <v>1.1730654832998956E-2</v>
      </c>
      <c r="S138" s="5">
        <f t="shared" si="232"/>
        <v>1.8740164661101609E-3</v>
      </c>
      <c r="T138" s="5">
        <f t="shared" si="233"/>
        <v>1.6460399350989561E-2</v>
      </c>
      <c r="U138" s="5">
        <f t="shared" si="234"/>
        <v>6.6307526443526443E-3</v>
      </c>
      <c r="V138" s="5">
        <f t="shared" si="235"/>
        <v>2.6799981528959786E-5</v>
      </c>
      <c r="W138" s="5">
        <f t="shared" si="236"/>
        <v>1.3620612989528371E-2</v>
      </c>
      <c r="X138" s="5">
        <f t="shared" si="237"/>
        <v>3.1014135777156096E-3</v>
      </c>
      <c r="Y138" s="5">
        <f t="shared" si="238"/>
        <v>3.5309593582292208E-4</v>
      </c>
      <c r="Z138" s="5">
        <f t="shared" si="239"/>
        <v>8.903567018246208E-4</v>
      </c>
      <c r="AA138" s="5">
        <f t="shared" si="240"/>
        <v>5.0327412570636562E-4</v>
      </c>
      <c r="AB138" s="5">
        <f t="shared" si="241"/>
        <v>1.4223784977776121E-4</v>
      </c>
      <c r="AC138" s="5">
        <f t="shared" si="242"/>
        <v>2.1558478828999788E-7</v>
      </c>
      <c r="AD138" s="5">
        <f t="shared" si="243"/>
        <v>1.9247628730827224E-3</v>
      </c>
      <c r="AE138" s="5">
        <f t="shared" si="244"/>
        <v>4.3826850620093584E-4</v>
      </c>
      <c r="AF138" s="5">
        <f t="shared" si="245"/>
        <v>4.9896869430976532E-5</v>
      </c>
      <c r="AG138" s="5">
        <f t="shared" si="246"/>
        <v>3.7871723898111188E-6</v>
      </c>
      <c r="AH138" s="5">
        <f t="shared" si="247"/>
        <v>5.0683555251366528E-5</v>
      </c>
      <c r="AI138" s="5">
        <f t="shared" si="248"/>
        <v>2.8648879605834859E-5</v>
      </c>
      <c r="AJ138" s="5">
        <f t="shared" si="249"/>
        <v>8.0968895985990548E-6</v>
      </c>
      <c r="AK138" s="5">
        <f t="shared" si="250"/>
        <v>1.5255889485360355E-6</v>
      </c>
      <c r="AL138" s="5">
        <f t="shared" si="251"/>
        <v>1.1098945187990289E-9</v>
      </c>
      <c r="AM138" s="5">
        <f t="shared" si="252"/>
        <v>2.1759444280200127E-4</v>
      </c>
      <c r="AN138" s="5">
        <f t="shared" si="253"/>
        <v>4.9546254626015683E-5</v>
      </c>
      <c r="AO138" s="5">
        <f t="shared" si="254"/>
        <v>5.6408410891718847E-6</v>
      </c>
      <c r="AP138" s="5">
        <f t="shared" si="255"/>
        <v>4.2813983866814601E-7</v>
      </c>
      <c r="AQ138" s="5">
        <f t="shared" si="256"/>
        <v>2.4371860316184207E-8</v>
      </c>
      <c r="AR138" s="5">
        <f t="shared" si="257"/>
        <v>2.308129106147232E-6</v>
      </c>
      <c r="AS138" s="5">
        <f t="shared" si="258"/>
        <v>1.3046699772497197E-6</v>
      </c>
      <c r="AT138" s="5">
        <f t="shared" si="259"/>
        <v>3.6873235232020101E-7</v>
      </c>
      <c r="AU138" s="5">
        <f t="shared" si="260"/>
        <v>6.9475320716331053E-8</v>
      </c>
      <c r="AV138" s="5">
        <f t="shared" si="261"/>
        <v>9.8177312587265042E-9</v>
      </c>
      <c r="AW138" s="5">
        <f t="shared" si="262"/>
        <v>3.9681018204510194E-12</v>
      </c>
      <c r="AX138" s="5">
        <f t="shared" si="263"/>
        <v>2.0499209798971823E-5</v>
      </c>
      <c r="AY138" s="5">
        <f t="shared" si="264"/>
        <v>4.6676700712258831E-6</v>
      </c>
      <c r="AZ138" s="5">
        <f t="shared" si="265"/>
        <v>5.3141423760906675E-7</v>
      </c>
      <c r="BA138" s="5">
        <f t="shared" si="266"/>
        <v>4.0334340634528162E-8</v>
      </c>
      <c r="BB138" s="5">
        <f t="shared" si="267"/>
        <v>2.296032340620515E-9</v>
      </c>
      <c r="BC138" s="5">
        <f t="shared" si="268"/>
        <v>1.0456131279185827E-10</v>
      </c>
      <c r="BD138" s="5">
        <f t="shared" si="269"/>
        <v>8.7593499578287398E-8</v>
      </c>
      <c r="BE138" s="5">
        <f t="shared" si="270"/>
        <v>4.9512225636626836E-8</v>
      </c>
      <c r="BF138" s="5">
        <f t="shared" si="271"/>
        <v>1.3993392770551622E-8</v>
      </c>
      <c r="BG138" s="5">
        <f t="shared" si="272"/>
        <v>2.6365884211847624E-9</v>
      </c>
      <c r="BH138" s="5">
        <f t="shared" si="273"/>
        <v>3.7258290126867065E-10</v>
      </c>
      <c r="BI138" s="5">
        <f t="shared" si="274"/>
        <v>4.2120496988423124E-11</v>
      </c>
      <c r="BJ138" s="8">
        <f t="shared" si="275"/>
        <v>0.36432116974130707</v>
      </c>
      <c r="BK138" s="8">
        <f t="shared" si="276"/>
        <v>0.51265475674638927</v>
      </c>
      <c r="BL138" s="8">
        <f t="shared" si="277"/>
        <v>0.12213614408860315</v>
      </c>
      <c r="BM138" s="8">
        <f t="shared" si="278"/>
        <v>4.641203671067242E-2</v>
      </c>
      <c r="BN138" s="8">
        <f t="shared" si="279"/>
        <v>0.95358572290134846</v>
      </c>
    </row>
    <row r="139" spans="1:66" x14ac:dyDescent="0.25">
      <c r="A139" t="s">
        <v>32</v>
      </c>
      <c r="B139" t="s">
        <v>207</v>
      </c>
      <c r="C139" t="s">
        <v>198</v>
      </c>
      <c r="D139" s="11">
        <v>44385</v>
      </c>
      <c r="E139">
        <f>VLOOKUP(A139,home!$A$2:$E$405,3,FALSE)</f>
        <v>1.4583333333333299</v>
      </c>
      <c r="F139">
        <f>VLOOKUP(B139,home!$B$2:$E$405,3,FALSE)</f>
        <v>0.34</v>
      </c>
      <c r="G139">
        <f>VLOOKUP(C139,away!$B$2:$E$405,4,FALSE)</f>
        <v>0</v>
      </c>
      <c r="H139">
        <f>VLOOKUP(A139,away!$A$2:$E$405,3,FALSE)</f>
        <v>1.375</v>
      </c>
      <c r="I139">
        <f>VLOOKUP(C139,away!$B$2:$E$405,3,FALSE)</f>
        <v>1.03</v>
      </c>
      <c r="J139">
        <f>VLOOKUP(B139,home!$B$2:$E$405,4,FALSE)</f>
        <v>1.0900000000000001</v>
      </c>
      <c r="K139" s="3">
        <f t="shared" si="224"/>
        <v>0</v>
      </c>
      <c r="L139" s="3">
        <f t="shared" si="225"/>
        <v>1.5437125</v>
      </c>
      <c r="M139" s="5">
        <f t="shared" si="226"/>
        <v>0.2135866871318936</v>
      </c>
      <c r="N139" s="5">
        <f t="shared" si="227"/>
        <v>0</v>
      </c>
      <c r="O139" s="5">
        <f t="shared" si="228"/>
        <v>0.32971643875909329</v>
      </c>
      <c r="P139" s="5">
        <f t="shared" si="229"/>
        <v>0</v>
      </c>
      <c r="Q139" s="5">
        <f t="shared" si="230"/>
        <v>0</v>
      </c>
      <c r="R139" s="5">
        <f t="shared" si="231"/>
        <v>0.25449369398394844</v>
      </c>
      <c r="S139" s="5">
        <f t="shared" si="232"/>
        <v>0</v>
      </c>
      <c r="T139" s="5">
        <f t="shared" si="233"/>
        <v>0</v>
      </c>
      <c r="U139" s="5">
        <f t="shared" si="234"/>
        <v>0</v>
      </c>
      <c r="V139" s="5">
        <f t="shared" si="235"/>
        <v>0</v>
      </c>
      <c r="W139" s="5">
        <f t="shared" si="236"/>
        <v>0</v>
      </c>
      <c r="X139" s="5">
        <f t="shared" si="237"/>
        <v>0</v>
      </c>
      <c r="Y139" s="5">
        <f t="shared" si="238"/>
        <v>0</v>
      </c>
      <c r="Z139" s="5">
        <f t="shared" si="239"/>
        <v>0.13095503219139867</v>
      </c>
      <c r="AA139" s="5">
        <f t="shared" si="240"/>
        <v>0</v>
      </c>
      <c r="AB139" s="5">
        <f t="shared" si="241"/>
        <v>0</v>
      </c>
      <c r="AC139" s="5">
        <f t="shared" si="242"/>
        <v>0</v>
      </c>
      <c r="AD139" s="5">
        <f t="shared" si="243"/>
        <v>0</v>
      </c>
      <c r="AE139" s="5">
        <f t="shared" si="244"/>
        <v>0</v>
      </c>
      <c r="AF139" s="5">
        <f t="shared" si="245"/>
        <v>0</v>
      </c>
      <c r="AG139" s="5">
        <f t="shared" si="246"/>
        <v>0</v>
      </c>
      <c r="AH139" s="5">
        <f t="shared" si="247"/>
        <v>5.0539230032941161E-2</v>
      </c>
      <c r="AI139" s="5">
        <f t="shared" si="248"/>
        <v>0</v>
      </c>
      <c r="AJ139" s="5">
        <f t="shared" si="249"/>
        <v>0</v>
      </c>
      <c r="AK139" s="5">
        <f t="shared" si="250"/>
        <v>0</v>
      </c>
      <c r="AL139" s="5">
        <f t="shared" si="251"/>
        <v>0</v>
      </c>
      <c r="AM139" s="5">
        <f t="shared" si="252"/>
        <v>0</v>
      </c>
      <c r="AN139" s="5">
        <f t="shared" si="253"/>
        <v>0</v>
      </c>
      <c r="AO139" s="5">
        <f t="shared" si="254"/>
        <v>0</v>
      </c>
      <c r="AP139" s="5">
        <f t="shared" si="255"/>
        <v>0</v>
      </c>
      <c r="AQ139" s="5">
        <f t="shared" si="256"/>
        <v>0</v>
      </c>
      <c r="AR139" s="5">
        <f t="shared" si="257"/>
        <v>1.5603608228445321E-2</v>
      </c>
      <c r="AS139" s="5">
        <f t="shared" si="258"/>
        <v>0</v>
      </c>
      <c r="AT139" s="5">
        <f t="shared" si="259"/>
        <v>0</v>
      </c>
      <c r="AU139" s="5">
        <f t="shared" si="260"/>
        <v>0</v>
      </c>
      <c r="AV139" s="5">
        <f t="shared" si="261"/>
        <v>0</v>
      </c>
      <c r="AW139" s="5">
        <f t="shared" si="262"/>
        <v>0</v>
      </c>
      <c r="AX139" s="5">
        <f t="shared" si="263"/>
        <v>0</v>
      </c>
      <c r="AY139" s="5">
        <f t="shared" si="264"/>
        <v>0</v>
      </c>
      <c r="AZ139" s="5">
        <f t="shared" si="265"/>
        <v>0</v>
      </c>
      <c r="BA139" s="5">
        <f t="shared" si="266"/>
        <v>0</v>
      </c>
      <c r="BB139" s="5">
        <f t="shared" si="267"/>
        <v>0</v>
      </c>
      <c r="BC139" s="5">
        <f t="shared" si="268"/>
        <v>0</v>
      </c>
      <c r="BD139" s="5">
        <f t="shared" si="269"/>
        <v>4.0145808445589829E-3</v>
      </c>
      <c r="BE139" s="5">
        <f t="shared" si="270"/>
        <v>0</v>
      </c>
      <c r="BF139" s="5">
        <f t="shared" si="271"/>
        <v>0</v>
      </c>
      <c r="BG139" s="5">
        <f t="shared" si="272"/>
        <v>0</v>
      </c>
      <c r="BH139" s="5">
        <f t="shared" si="273"/>
        <v>0</v>
      </c>
      <c r="BI139" s="5">
        <f t="shared" si="274"/>
        <v>0</v>
      </c>
      <c r="BJ139" s="8">
        <f t="shared" si="275"/>
        <v>0</v>
      </c>
      <c r="BK139" s="8">
        <f t="shared" si="276"/>
        <v>0.2135866871318936</v>
      </c>
      <c r="BL139" s="8">
        <f t="shared" si="277"/>
        <v>0.65436755184898721</v>
      </c>
      <c r="BM139" s="8">
        <f t="shared" si="278"/>
        <v>0.20111245129734415</v>
      </c>
      <c r="BN139" s="8">
        <f t="shared" si="279"/>
        <v>0.79779681987493523</v>
      </c>
    </row>
    <row r="140" spans="1:66" x14ac:dyDescent="0.25">
      <c r="A140" t="s">
        <v>298</v>
      </c>
      <c r="B140" t="s">
        <v>203</v>
      </c>
      <c r="C140" t="s">
        <v>331</v>
      </c>
      <c r="D140" s="11">
        <v>44385</v>
      </c>
      <c r="E140">
        <f>VLOOKUP(A140,home!$A$2:$E$405,3,FALSE)</f>
        <v>1.7666666666666699</v>
      </c>
      <c r="F140">
        <f>VLOOKUP(B140,home!$B$2:$E$405,3,FALSE)</f>
        <v>1.1299999999999999</v>
      </c>
      <c r="G140">
        <f>VLOOKUP(C140,away!$B$2:$E$405,4,FALSE)</f>
        <v>2.4500000000000002</v>
      </c>
      <c r="H140">
        <f>VLOOKUP(A140,away!$A$2:$E$405,3,FALSE)</f>
        <v>1.2</v>
      </c>
      <c r="I140">
        <f>VLOOKUP(C140,away!$B$2:$E$405,3,FALSE)</f>
        <v>0.56999999999999995</v>
      </c>
      <c r="J140">
        <f>VLOOKUP(B140,home!$B$2:$E$405,4,FALSE)</f>
        <v>0.56000000000000005</v>
      </c>
      <c r="K140" s="3">
        <f t="shared" si="224"/>
        <v>4.8910166666666752</v>
      </c>
      <c r="L140" s="3">
        <f t="shared" si="225"/>
        <v>0.38303999999999999</v>
      </c>
      <c r="M140" s="5">
        <f t="shared" si="226"/>
        <v>5.1227869253282661E-3</v>
      </c>
      <c r="N140" s="5">
        <f t="shared" si="227"/>
        <v>2.5055636231562681E-2</v>
      </c>
      <c r="O140" s="5">
        <f t="shared" si="228"/>
        <v>1.9622323038777385E-3</v>
      </c>
      <c r="P140" s="5">
        <f t="shared" si="229"/>
        <v>9.5973109021377668E-3</v>
      </c>
      <c r="Q140" s="5">
        <f t="shared" si="230"/>
        <v>6.1273767201255255E-2</v>
      </c>
      <c r="R140" s="5">
        <f t="shared" si="231"/>
        <v>3.7580673083866439E-4</v>
      </c>
      <c r="S140" s="5">
        <f t="shared" si="232"/>
        <v>4.4950325816250011E-3</v>
      </c>
      <c r="T140" s="5">
        <f t="shared" si="233"/>
        <v>2.3470303788768805E-2</v>
      </c>
      <c r="U140" s="5">
        <f t="shared" si="234"/>
        <v>1.8380769839774248E-3</v>
      </c>
      <c r="V140" s="5">
        <f t="shared" si="235"/>
        <v>9.3569348589878521E-4</v>
      </c>
      <c r="W140" s="5">
        <f t="shared" si="236"/>
        <v>9.9897005536931135E-2</v>
      </c>
      <c r="X140" s="5">
        <f t="shared" si="237"/>
        <v>3.8264549000866094E-2</v>
      </c>
      <c r="Y140" s="5">
        <f t="shared" si="238"/>
        <v>7.328426424645873E-3</v>
      </c>
      <c r="Z140" s="5">
        <f t="shared" si="239"/>
        <v>4.7983003393480678E-5</v>
      </c>
      <c r="AA140" s="5">
        <f t="shared" si="240"/>
        <v>2.3468566931423763E-4</v>
      </c>
      <c r="AB140" s="5">
        <f t="shared" si="241"/>
        <v>5.7392576002188015E-4</v>
      </c>
      <c r="AC140" s="5">
        <f t="shared" si="242"/>
        <v>1.0956122888007215E-4</v>
      </c>
      <c r="AD140" s="5">
        <f t="shared" si="243"/>
        <v>0.1221494797578058</v>
      </c>
      <c r="AE140" s="5">
        <f t="shared" si="244"/>
        <v>4.6788136726429917E-2</v>
      </c>
      <c r="AF140" s="5">
        <f t="shared" si="245"/>
        <v>8.960863945845856E-3</v>
      </c>
      <c r="AG140" s="5">
        <f t="shared" si="246"/>
        <v>1.1441231086055991E-3</v>
      </c>
      <c r="AH140" s="5">
        <f t="shared" si="247"/>
        <v>4.5948524049597091E-6</v>
      </c>
      <c r="AI140" s="5">
        <f t="shared" si="248"/>
        <v>2.2473499693531392E-5</v>
      </c>
      <c r="AJ140" s="5">
        <f t="shared" si="249"/>
        <v>5.495913077969524E-5</v>
      </c>
      <c r="AK140" s="5">
        <f t="shared" si="250"/>
        <v>8.960200820966766E-5</v>
      </c>
      <c r="AL140" s="5">
        <f t="shared" si="251"/>
        <v>8.2103213872394187E-6</v>
      </c>
      <c r="AM140" s="5">
        <f t="shared" si="252"/>
        <v>0.11948702826401836</v>
      </c>
      <c r="AN140" s="5">
        <f t="shared" si="253"/>
        <v>4.576831130624958E-2</v>
      </c>
      <c r="AO140" s="5">
        <f t="shared" si="254"/>
        <v>8.7655469813729178E-3</v>
      </c>
      <c r="AP140" s="5">
        <f t="shared" si="255"/>
        <v>1.1191850385816942E-3</v>
      </c>
      <c r="AQ140" s="5">
        <f t="shared" si="256"/>
        <v>1.0717315929458303E-4</v>
      </c>
      <c r="AR140" s="5">
        <f t="shared" si="257"/>
        <v>3.520024530391535E-7</v>
      </c>
      <c r="AS140" s="5">
        <f t="shared" si="258"/>
        <v>1.7216498645220533E-6</v>
      </c>
      <c r="AT140" s="5">
        <f t="shared" si="259"/>
        <v>4.2103090907708939E-6</v>
      </c>
      <c r="AU140" s="5">
        <f t="shared" si="260"/>
        <v>6.8642306449262213E-6</v>
      </c>
      <c r="AV140" s="5">
        <f t="shared" si="261"/>
        <v>8.3932666220445692E-6</v>
      </c>
      <c r="AW140" s="5">
        <f t="shared" si="262"/>
        <v>4.2726855143273216E-7</v>
      </c>
      <c r="AX140" s="5">
        <f t="shared" si="263"/>
        <v>9.7402174448297643E-2</v>
      </c>
      <c r="AY140" s="5">
        <f t="shared" si="264"/>
        <v>3.7308928900675921E-2</v>
      </c>
      <c r="AZ140" s="5">
        <f t="shared" si="265"/>
        <v>7.1454060630574507E-3</v>
      </c>
      <c r="BA140" s="5">
        <f t="shared" si="266"/>
        <v>9.1232544613117548E-4</v>
      </c>
      <c r="BB140" s="5">
        <f t="shared" si="267"/>
        <v>8.7364284721521356E-5</v>
      </c>
      <c r="BC140" s="5">
        <f t="shared" si="268"/>
        <v>6.6928031239463096E-6</v>
      </c>
      <c r="BD140" s="5">
        <f t="shared" si="269"/>
        <v>2.2471836602019547E-8</v>
      </c>
      <c r="BE140" s="5">
        <f t="shared" si="270"/>
        <v>1.0991012735108783E-7</v>
      </c>
      <c r="BF140" s="5">
        <f t="shared" si="271"/>
        <v>2.6878613235481375E-7</v>
      </c>
      <c r="BG140" s="5">
        <f t="shared" si="272"/>
        <v>4.3821248437208978E-7</v>
      </c>
      <c r="BH140" s="5">
        <f t="shared" si="273"/>
        <v>5.3582614115132506E-7</v>
      </c>
      <c r="BI140" s="5">
        <f t="shared" si="274"/>
        <v>5.2414691736136419E-7</v>
      </c>
      <c r="BJ140" s="8">
        <f t="shared" si="275"/>
        <v>0.75244242841824183</v>
      </c>
      <c r="BK140" s="8">
        <f t="shared" si="276"/>
        <v>5.7577524345933051E-2</v>
      </c>
      <c r="BL140" s="8">
        <f t="shared" si="277"/>
        <v>5.1797977514322956E-3</v>
      </c>
      <c r="BM140" s="8">
        <f t="shared" si="278"/>
        <v>0.67455169159187578</v>
      </c>
      <c r="BN140" s="8">
        <f t="shared" si="279"/>
        <v>0.10338754029500037</v>
      </c>
    </row>
    <row r="141" spans="1:66" x14ac:dyDescent="0.25">
      <c r="A141" t="s">
        <v>298</v>
      </c>
      <c r="B141" t="s">
        <v>330</v>
      </c>
      <c r="C141" t="s">
        <v>299</v>
      </c>
      <c r="D141" s="11">
        <v>44385</v>
      </c>
      <c r="E141">
        <f>VLOOKUP(A141,home!$A$2:$E$405,3,FALSE)</f>
        <v>1.7666666666666699</v>
      </c>
      <c r="F141">
        <f>VLOOKUP(B141,home!$B$2:$E$405,3,FALSE)</f>
        <v>1.51</v>
      </c>
      <c r="G141">
        <f>VLOOKUP(C141,away!$B$2:$E$405,4,FALSE)</f>
        <v>0.75</v>
      </c>
      <c r="H141">
        <f>VLOOKUP(A141,away!$A$2:$E$405,3,FALSE)</f>
        <v>1.2</v>
      </c>
      <c r="I141">
        <f>VLOOKUP(C141,away!$B$2:$E$405,3,FALSE)</f>
        <v>0.94</v>
      </c>
      <c r="J141">
        <f>VLOOKUP(B141,home!$B$2:$E$405,4,FALSE)</f>
        <v>1.39</v>
      </c>
      <c r="K141" s="3">
        <f t="shared" si="224"/>
        <v>2.0007500000000036</v>
      </c>
      <c r="L141" s="3">
        <f t="shared" si="225"/>
        <v>1.5679199999999998</v>
      </c>
      <c r="M141" s="5">
        <f t="shared" si="226"/>
        <v>2.8193325879183349E-2</v>
      </c>
      <c r="N141" s="5">
        <f t="shared" si="227"/>
        <v>5.6407796752776192E-2</v>
      </c>
      <c r="O141" s="5">
        <f t="shared" si="228"/>
        <v>4.4204879512489144E-2</v>
      </c>
      <c r="P141" s="5">
        <f t="shared" si="229"/>
        <v>8.8442912684612823E-2</v>
      </c>
      <c r="Q141" s="5">
        <f t="shared" si="230"/>
        <v>5.6428949676558586E-2</v>
      </c>
      <c r="R141" s="5">
        <f t="shared" si="231"/>
        <v>3.4654857342610992E-2</v>
      </c>
      <c r="S141" s="5">
        <f t="shared" si="232"/>
        <v>6.9361706717914792E-2</v>
      </c>
      <c r="T141" s="5">
        <f t="shared" si="233"/>
        <v>8.8476078776869707E-2</v>
      </c>
      <c r="U141" s="5">
        <f t="shared" si="234"/>
        <v>6.933570582822908E-2</v>
      </c>
      <c r="V141" s="5">
        <f t="shared" si="235"/>
        <v>2.4176531066633786E-2</v>
      </c>
      <c r="W141" s="5">
        <f t="shared" si="236"/>
        <v>3.763340702179159E-2</v>
      </c>
      <c r="X141" s="5">
        <f t="shared" si="237"/>
        <v>5.9006171537607462E-2</v>
      </c>
      <c r="Y141" s="5">
        <f t="shared" si="238"/>
        <v>4.6258478238622752E-2</v>
      </c>
      <c r="Z141" s="5">
        <f t="shared" si="239"/>
        <v>1.8112014641542204E-2</v>
      </c>
      <c r="AA141" s="5">
        <f t="shared" si="240"/>
        <v>3.6237613294065635E-2</v>
      </c>
      <c r="AB141" s="5">
        <f t="shared" si="241"/>
        <v>3.6251202399050976E-2</v>
      </c>
      <c r="AC141" s="5">
        <f t="shared" si="242"/>
        <v>4.7401352081209731E-3</v>
      </c>
      <c r="AD141" s="5">
        <f t="shared" si="243"/>
        <v>1.8823759774712429E-2</v>
      </c>
      <c r="AE141" s="5">
        <f t="shared" si="244"/>
        <v>2.9514149425967102E-2</v>
      </c>
      <c r="AF141" s="5">
        <f t="shared" si="245"/>
        <v>2.3137912583981173E-2</v>
      </c>
      <c r="AG141" s="5">
        <f t="shared" si="246"/>
        <v>1.2092798632891916E-2</v>
      </c>
      <c r="AH141" s="5">
        <f t="shared" si="247"/>
        <v>7.0995474991917135E-3</v>
      </c>
      <c r="AI141" s="5">
        <f t="shared" si="248"/>
        <v>1.4204419659007848E-2</v>
      </c>
      <c r="AJ141" s="5">
        <f t="shared" si="249"/>
        <v>1.4209746316380001E-2</v>
      </c>
      <c r="AK141" s="5">
        <f t="shared" si="250"/>
        <v>9.4767166474991112E-3</v>
      </c>
      <c r="AL141" s="5">
        <f t="shared" si="251"/>
        <v>5.9479518822522909E-4</v>
      </c>
      <c r="AM141" s="5">
        <f t="shared" si="252"/>
        <v>7.5323274738511919E-3</v>
      </c>
      <c r="AN141" s="5">
        <f t="shared" si="253"/>
        <v>1.1810086892800758E-2</v>
      </c>
      <c r="AO141" s="5">
        <f t="shared" si="254"/>
        <v>9.258635720480083E-3</v>
      </c>
      <c r="AP141" s="5">
        <f t="shared" si="255"/>
        <v>4.8389333729517096E-3</v>
      </c>
      <c r="AQ141" s="5">
        <f t="shared" si="256"/>
        <v>1.896765103529611E-3</v>
      </c>
      <c r="AR141" s="5">
        <f t="shared" si="257"/>
        <v>2.2263045029865328E-3</v>
      </c>
      <c r="AS141" s="5">
        <f t="shared" si="258"/>
        <v>4.4542787343503139E-3</v>
      </c>
      <c r="AT141" s="5">
        <f t="shared" si="259"/>
        <v>4.4559490888757035E-3</v>
      </c>
      <c r="AU141" s="5">
        <f t="shared" si="260"/>
        <v>2.9717467131893595E-3</v>
      </c>
      <c r="AV141" s="5">
        <f t="shared" si="261"/>
        <v>1.4864305591034063E-3</v>
      </c>
      <c r="AW141" s="5">
        <f t="shared" si="262"/>
        <v>5.1830055180495695E-5</v>
      </c>
      <c r="AX141" s="5">
        <f t="shared" si="263"/>
        <v>2.5117173655512964E-3</v>
      </c>
      <c r="AY141" s="5">
        <f t="shared" si="264"/>
        <v>3.9381718917951879E-3</v>
      </c>
      <c r="AZ141" s="5">
        <f t="shared" si="265"/>
        <v>3.0873692362917557E-3</v>
      </c>
      <c r="BA141" s="5">
        <f t="shared" si="266"/>
        <v>1.6135826576555228E-3</v>
      </c>
      <c r="BB141" s="5">
        <f t="shared" si="267"/>
        <v>6.3249213014781181E-4</v>
      </c>
      <c r="BC141" s="5">
        <f t="shared" si="268"/>
        <v>1.9833941214027128E-4</v>
      </c>
      <c r="BD141" s="5">
        <f t="shared" si="269"/>
        <v>5.8177789272044077E-4</v>
      </c>
      <c r="BE141" s="5">
        <f t="shared" si="270"/>
        <v>1.1639921188604241E-3</v>
      </c>
      <c r="BF141" s="5">
        <f t="shared" si="271"/>
        <v>1.1644286159049988E-3</v>
      </c>
      <c r="BG141" s="5">
        <f t="shared" si="272"/>
        <v>7.7657685109064345E-4</v>
      </c>
      <c r="BH141" s="5">
        <f t="shared" si="273"/>
        <v>3.8843403370490215E-4</v>
      </c>
      <c r="BI141" s="5">
        <f t="shared" si="274"/>
        <v>1.554318785870169E-4</v>
      </c>
      <c r="BJ141" s="8">
        <f t="shared" si="275"/>
        <v>0.47509792367897402</v>
      </c>
      <c r="BK141" s="8">
        <f t="shared" si="276"/>
        <v>0.21944757863648615</v>
      </c>
      <c r="BL141" s="8">
        <f t="shared" si="277"/>
        <v>0.28550003948789837</v>
      </c>
      <c r="BM141" s="8">
        <f t="shared" si="278"/>
        <v>0.68593849276005514</v>
      </c>
      <c r="BN141" s="8">
        <f t="shared" si="279"/>
        <v>0.30833272184823107</v>
      </c>
    </row>
    <row r="142" spans="1:66" x14ac:dyDescent="0.25">
      <c r="A142" t="s">
        <v>298</v>
      </c>
      <c r="B142" t="s">
        <v>338</v>
      </c>
      <c r="C142" t="s">
        <v>363</v>
      </c>
      <c r="D142" s="11">
        <v>44385</v>
      </c>
      <c r="E142">
        <f>VLOOKUP(A142,home!$A$2:$E$405,3,FALSE)</f>
        <v>1.7666666666666699</v>
      </c>
      <c r="F142">
        <f>VLOOKUP(B142,home!$B$2:$E$405,3,FALSE)</f>
        <v>0.94</v>
      </c>
      <c r="G142">
        <f>VLOOKUP(C142,away!$B$2:$E$405,4,FALSE)</f>
        <v>1.1299999999999999</v>
      </c>
      <c r="H142">
        <f>VLOOKUP(A142,away!$A$2:$E$405,3,FALSE)</f>
        <v>1.2</v>
      </c>
      <c r="I142">
        <f>VLOOKUP(C142,away!$B$2:$E$405,3,FALSE)</f>
        <v>0.19</v>
      </c>
      <c r="J142">
        <f>VLOOKUP(B142,home!$B$2:$E$405,4,FALSE)</f>
        <v>0.56000000000000005</v>
      </c>
      <c r="K142" s="3">
        <f t="shared" ref="K142:K171" si="280">E142*F142*G142</f>
        <v>1.8765533333333364</v>
      </c>
      <c r="L142" s="3">
        <f t="shared" ref="L142:L171" si="281">H142*I142*J142</f>
        <v>0.12767999999999999</v>
      </c>
      <c r="M142" s="5">
        <f t="shared" ref="M142:M171" si="282">_xlfn.POISSON.DIST(0,K142,FALSE) * _xlfn.POISSON.DIST(0,L142,FALSE)</f>
        <v>0.13476357484081894</v>
      </c>
      <c r="N142" s="5">
        <f t="shared" ref="N142:N171" si="283">_xlfn.POISSON.DIST(1,K142,FALSE) * _xlfn.POISSON.DIST(0,L142,FALSE)</f>
        <v>0.2528910355794553</v>
      </c>
      <c r="O142" s="5">
        <f t="shared" ref="O142:O171" si="284">_xlfn.POISSON.DIST(0,K142,FALSE) * _xlfn.POISSON.DIST(1,L142,FALSE)</f>
        <v>1.7206613235675763E-2</v>
      </c>
      <c r="P142" s="5">
        <f t="shared" ref="P142:P171" si="285">_xlfn.POISSON.DIST(1,K142,FALSE) * _xlfn.POISSON.DIST(1,L142,FALSE)</f>
        <v>3.2289127422784857E-2</v>
      </c>
      <c r="Q142" s="5">
        <f t="shared" ref="Q142:Q171" si="286">_xlfn.POISSON.DIST(2,K142,FALSE) * _xlfn.POISSON.DIST(0,L142,FALSE)</f>
        <v>0.23728175789337316</v>
      </c>
      <c r="R142" s="5">
        <f t="shared" ref="R142:R171" si="287">_xlfn.POISSON.DIST(0,K142,FALSE) * _xlfn.POISSON.DIST(2,L142,FALSE)</f>
        <v>1.0984701889655405E-3</v>
      </c>
      <c r="S142" s="5">
        <f t="shared" ref="S142:S171" si="288">_xlfn.POISSON.DIST(2,K142,FALSE) * _xlfn.POISSON.DIST(2,L142,FALSE)</f>
        <v>1.9341052486852046E-3</v>
      </c>
      <c r="T142" s="5">
        <f t="shared" ref="T142:T171" si="289">_xlfn.POISSON.DIST(2,K142,FALSE) * _xlfn.POISSON.DIST(1,L142,FALSE)</f>
        <v>3.0296134847825885E-2</v>
      </c>
      <c r="U142" s="5">
        <f t="shared" ref="U142:U171" si="290">_xlfn.POISSON.DIST(1,K142,FALSE) * _xlfn.POISSON.DIST(2,L142,FALSE)</f>
        <v>2.0613378946705853E-3</v>
      </c>
      <c r="V142" s="5">
        <f t="shared" ref="V142:V171" si="291">_xlfn.POISSON.DIST(3,K142,FALSE) * _xlfn.POISSON.DIST(3,L142,FALSE)</f>
        <v>5.1489820761729836E-5</v>
      </c>
      <c r="W142" s="5">
        <f t="shared" ref="W142:W171" si="292">_xlfn.POISSON.DIST(3,K142,FALSE) * _xlfn.POISSON.DIST(0,L142,FALSE)</f>
        <v>0.14842395790466767</v>
      </c>
      <c r="X142" s="5">
        <f t="shared" ref="X142:X171" si="293">_xlfn.POISSON.DIST(3,K142,FALSE) * _xlfn.POISSON.DIST(1,L142,FALSE)</f>
        <v>1.895077094526797E-2</v>
      </c>
      <c r="Y142" s="5">
        <f t="shared" ref="Y142:Y171" si="294">_xlfn.POISSON.DIST(3,K142,FALSE) * _xlfn.POISSON.DIST(2,L142,FALSE)</f>
        <v>1.2098172171459071E-3</v>
      </c>
      <c r="Z142" s="5">
        <f t="shared" ref="Z142:Z171" si="295">_xlfn.POISSON.DIST(0,K142,FALSE) * _xlfn.POISSON.DIST(3,L142,FALSE)</f>
        <v>4.6750891242373432E-5</v>
      </c>
      <c r="AA142" s="5">
        <f t="shared" ref="AA142:AA171" si="296">_xlfn.POISSON.DIST(1,K142,FALSE) * _xlfn.POISSON.DIST(3,L142,FALSE)</f>
        <v>8.7730540797180151E-5</v>
      </c>
      <c r="AB142" s="5">
        <f t="shared" ref="AB142:AB171" si="297">_xlfn.POISSON.DIST(2,K142,FALSE) * _xlfn.POISSON.DIST(3,L142,FALSE)</f>
        <v>8.2315519384042353E-5</v>
      </c>
      <c r="AC142" s="5">
        <f t="shared" ref="AC142:AC171" si="298">_xlfn.POISSON.DIST(4,K142,FALSE) * _xlfn.POISSON.DIST(4,L142,FALSE)</f>
        <v>7.7105469036961784E-7</v>
      </c>
      <c r="AD142" s="5">
        <f t="shared" ref="AD142:AD171" si="299">_xlfn.POISSON.DIST(4,K142,FALSE) * _xlfn.POISSON.DIST(0,L142,FALSE)</f>
        <v>6.9631368238132763E-2</v>
      </c>
      <c r="AE142" s="5">
        <f t="shared" ref="AE142:AE171" si="300">_xlfn.POISSON.DIST(4,K142,FALSE) * _xlfn.POISSON.DIST(1,L142,FALSE)</f>
        <v>8.8905330966447902E-3</v>
      </c>
      <c r="AF142" s="5">
        <f t="shared" ref="AF142:AF171" si="301">_xlfn.POISSON.DIST(4,K142,FALSE) * _xlfn.POISSON.DIST(2,L142,FALSE)</f>
        <v>5.6757163288980339E-4</v>
      </c>
      <c r="AG142" s="5">
        <f t="shared" ref="AG142:AG171" si="302">_xlfn.POISSON.DIST(4,K142,FALSE) * _xlfn.POISSON.DIST(3,L142,FALSE)</f>
        <v>2.4155848695790049E-5</v>
      </c>
      <c r="AH142" s="5">
        <f t="shared" ref="AH142:AH171" si="303">_xlfn.POISSON.DIST(0,K142,FALSE) * _xlfn.POISSON.DIST(4,L142,FALSE)</f>
        <v>1.4922884484565591E-6</v>
      </c>
      <c r="AI142" s="5">
        <f t="shared" ref="AI142:AI171" si="304">_xlfn.POISSON.DIST(1,K142,FALSE) * _xlfn.POISSON.DIST(4,L142,FALSE)</f>
        <v>2.8003588622459889E-6</v>
      </c>
      <c r="AJ142" s="5">
        <f t="shared" ref="AJ142:AJ171" si="305">_xlfn.POISSON.DIST(2,K142,FALSE) * _xlfn.POISSON.DIST(4,L142,FALSE)</f>
        <v>2.6275113787386303E-6</v>
      </c>
      <c r="AK142" s="5">
        <f t="shared" ref="AK142:AK171" si="306">_xlfn.POISSON.DIST(3,K142,FALSE) * _xlfn.POISSON.DIST(4,L142,FALSE)</f>
        <v>1.6435550787144155E-6</v>
      </c>
      <c r="AL142" s="5">
        <f t="shared" ref="AL142:AL171" si="307">_xlfn.POISSON.DIST(5,K142,FALSE) * _xlfn.POISSON.DIST(5,L142,FALSE)</f>
        <v>7.3897366337122322E-9</v>
      </c>
      <c r="AM142" s="5">
        <f t="shared" ref="AM142:AM171" si="308">_xlfn.POISSON.DIST(5,K142,FALSE) * _xlfn.POISSON.DIST(0,L142,FALSE)</f>
        <v>2.6133395234365791E-2</v>
      </c>
      <c r="AN142" s="5">
        <f t="shared" ref="AN142:AN171" si="309">_xlfn.POISSON.DIST(5,K142,FALSE) * _xlfn.POISSON.DIST(1,L142,FALSE)</f>
        <v>3.3367119035238239E-3</v>
      </c>
      <c r="AO142" s="5">
        <f t="shared" ref="AO142:AO171" si="310">_xlfn.POISSON.DIST(5,K142,FALSE) * _xlfn.POISSON.DIST(2,L142,FALSE)</f>
        <v>2.1301568792096094E-4</v>
      </c>
      <c r="AP142" s="5">
        <f t="shared" ref="AP142:AP171" si="311">_xlfn.POISSON.DIST(5,K142,FALSE) * _xlfn.POISSON.DIST(3,L142,FALSE)</f>
        <v>9.0659476779161016E-6</v>
      </c>
      <c r="AQ142" s="5">
        <f t="shared" ref="AQ142:AQ171" si="312">_xlfn.POISSON.DIST(5,K142,FALSE) * _xlfn.POISSON.DIST(4,L142,FALSE)</f>
        <v>2.8938504987908183E-7</v>
      </c>
      <c r="AR142" s="5">
        <f t="shared" ref="AR142:AR171" si="313">_xlfn.POISSON.DIST(0,K142,FALSE) * _xlfn.POISSON.DIST(5,L142,FALSE)</f>
        <v>3.810707781978669E-8</v>
      </c>
      <c r="AS142" s="5">
        <f t="shared" ref="AS142:AS171" si="314">_xlfn.POISSON.DIST(1,K142,FALSE) * _xlfn.POISSON.DIST(5,L142,FALSE)</f>
        <v>7.1509963906313562E-8</v>
      </c>
      <c r="AT142" s="5">
        <f t="shared" ref="AT142:AT171" si="315">_xlfn.POISSON.DIST(2,K142,FALSE) * _xlfn.POISSON.DIST(5,L142,FALSE)</f>
        <v>6.7096130567469659E-8</v>
      </c>
      <c r="AU142" s="5">
        <f t="shared" ref="AU142:AU171" si="316">_xlfn.POISSON.DIST(3,K142,FALSE) * _xlfn.POISSON.DIST(5,L142,FALSE)</f>
        <v>4.1969822490051309E-8</v>
      </c>
      <c r="AV142" s="5">
        <f t="shared" ref="AV142:AV171" si="317">_xlfn.POISSON.DIST(4,K142,FALSE) * _xlfn.POISSON.DIST(5,L142,FALSE)</f>
        <v>1.968965257327856E-8</v>
      </c>
      <c r="AW142" s="5">
        <f t="shared" ref="AW142:AW171" si="318">_xlfn.POISSON.DIST(6,K142,FALSE) * _xlfn.POISSON.DIST(6,L142,FALSE)</f>
        <v>4.9182459822816216E-11</v>
      </c>
      <c r="AX142" s="5">
        <f t="shared" ref="AX142:AX171" si="319">_xlfn.POISSON.DIST(6,K142,FALSE) * _xlfn.POISSON.DIST(0,L142,FALSE)</f>
        <v>8.1734516563944457E-3</v>
      </c>
      <c r="AY142" s="5">
        <f t="shared" ref="AY142:AY171" si="320">_xlfn.POISSON.DIST(6,K142,FALSE) * _xlfn.POISSON.DIST(1,L142,FALSE)</f>
        <v>1.0435863074884427E-3</v>
      </c>
      <c r="AZ142" s="5">
        <f t="shared" ref="AZ142:AZ171" si="321">_xlfn.POISSON.DIST(6,K142,FALSE) * _xlfn.POISSON.DIST(2,L142,FALSE)</f>
        <v>6.6622549870062189E-5</v>
      </c>
      <c r="BA142" s="5">
        <f t="shared" ref="BA142:BA171" si="322">_xlfn.POISSON.DIST(6,K142,FALSE) * _xlfn.POISSON.DIST(3,L142,FALSE)</f>
        <v>2.8354557224698482E-6</v>
      </c>
      <c r="BB142" s="5">
        <f t="shared" ref="BB142:BB171" si="323">_xlfn.POISSON.DIST(6,K142,FALSE) * _xlfn.POISSON.DIST(4,L142,FALSE)</f>
        <v>9.0507746661237498E-8</v>
      </c>
      <c r="BC142" s="5">
        <f t="shared" ref="BC142:BC171" si="324">_xlfn.POISSON.DIST(6,K142,FALSE) * _xlfn.POISSON.DIST(5,L142,FALSE)</f>
        <v>2.3112058187413607E-9</v>
      </c>
      <c r="BD142" s="5">
        <f t="shared" ref="BD142:BD171" si="325">_xlfn.POISSON.DIST(0,K142,FALSE) * _xlfn.POISSON.DIST(6,L142,FALSE)</f>
        <v>8.1091861600506173E-10</v>
      </c>
      <c r="BE142" s="5">
        <f t="shared" ref="BE142:BE171" si="326">_xlfn.POISSON.DIST(1,K142,FALSE) * _xlfn.POISSON.DIST(6,L142,FALSE)</f>
        <v>1.5217320319263546E-9</v>
      </c>
      <c r="BF142" s="5">
        <f t="shared" ref="BF142:BF171" si="327">_xlfn.POISSON.DIST(2,K142,FALSE) * _xlfn.POISSON.DIST(6,L142,FALSE)</f>
        <v>1.4278056584757561E-9</v>
      </c>
      <c r="BG142" s="5">
        <f t="shared" ref="BG142:BG171" si="328">_xlfn.POISSON.DIST(3,K142,FALSE) * _xlfn.POISSON.DIST(6,L142,FALSE)</f>
        <v>8.9311782258829293E-10</v>
      </c>
      <c r="BH142" s="5">
        <f t="shared" ref="BH142:BH171" si="329">_xlfn.POISSON.DIST(4,K142,FALSE) * _xlfn.POISSON.DIST(6,L142,FALSE)</f>
        <v>4.1899580675936826E-10</v>
      </c>
      <c r="BI142" s="5">
        <f t="shared" ref="BI142:BI171" si="330">_xlfn.POISSON.DIST(5,K142,FALSE) * _xlfn.POISSON.DIST(6,L142,FALSE)</f>
        <v>1.572535955653965E-10</v>
      </c>
      <c r="BJ142" s="8">
        <f t="shared" ref="BJ142:BJ171" si="331">SUM(N142,Q142,T142,W142,X142,Y142,AD142,AE142,AF142,AG142,AM142,AN142,AO142,AP142,AQ142,AX142,AY142,AZ142,BA142,BB142,BC142)</f>
        <v>0.80714617015106527</v>
      </c>
      <c r="BK142" s="8">
        <f t="shared" ref="BK142:BK171" si="332">SUM(M142,P142,S142,V142,AC142,AL142,AY142)</f>
        <v>0.17008266208496617</v>
      </c>
      <c r="BL142" s="8">
        <f t="shared" ref="BL142:BL171" si="333">SUM(O142,R142,U142,AA142,AB142,AH142,AI142,AJ142,AK142,AR142,AS142,AT142,AU142,AV142,BD142,BE142,BF142,BG142,BH142,BI142)</f>
        <v>2.0545274695732151E-2</v>
      </c>
      <c r="BM142" s="8">
        <f t="shared" ref="BM142:BM171" si="334">SUM(S142:BI142)</f>
        <v>0.32124669240362652</v>
      </c>
      <c r="BN142" s="8">
        <f t="shared" ref="BN142:BN171" si="335">SUM(M142:R142)</f>
        <v>0.67553057916107362</v>
      </c>
    </row>
    <row r="143" spans="1:66" x14ac:dyDescent="0.25">
      <c r="A143" t="s">
        <v>298</v>
      </c>
      <c r="B143" t="s">
        <v>358</v>
      </c>
      <c r="C143" t="s">
        <v>324</v>
      </c>
      <c r="D143" s="11">
        <v>44385</v>
      </c>
      <c r="E143">
        <f>VLOOKUP(A143,home!$A$2:$E$405,3,FALSE)</f>
        <v>1.7666666666666699</v>
      </c>
      <c r="F143">
        <f>VLOOKUP(B143,home!$B$2:$E$405,3,FALSE)</f>
        <v>0.75</v>
      </c>
      <c r="G143">
        <f>VLOOKUP(C143,away!$B$2:$E$405,4,FALSE)</f>
        <v>1.51</v>
      </c>
      <c r="H143">
        <f>VLOOKUP(A143,away!$A$2:$E$405,3,FALSE)</f>
        <v>1.2</v>
      </c>
      <c r="I143">
        <f>VLOOKUP(C143,away!$B$2:$E$405,3,FALSE)</f>
        <v>0.75</v>
      </c>
      <c r="J143">
        <f>VLOOKUP(B143,home!$B$2:$E$405,4,FALSE)</f>
        <v>1.1100000000000001</v>
      </c>
      <c r="K143" s="3">
        <f t="shared" si="280"/>
        <v>2.0007500000000036</v>
      </c>
      <c r="L143" s="3">
        <f t="shared" si="281"/>
        <v>0.999</v>
      </c>
      <c r="M143" s="5">
        <f t="shared" si="282"/>
        <v>4.9799516690931273E-2</v>
      </c>
      <c r="N143" s="5">
        <f t="shared" si="283"/>
        <v>9.9636383019380936E-2</v>
      </c>
      <c r="O143" s="5">
        <f t="shared" si="284"/>
        <v>4.9749717174240343E-2</v>
      </c>
      <c r="P143" s="5">
        <f t="shared" si="285"/>
        <v>9.9536746636361542E-2</v>
      </c>
      <c r="Q143" s="5">
        <f t="shared" si="286"/>
        <v>9.9673746663013374E-2</v>
      </c>
      <c r="R143" s="5">
        <f t="shared" si="287"/>
        <v>2.4849983728533052E-2</v>
      </c>
      <c r="S143" s="5">
        <f t="shared" si="288"/>
        <v>4.9737249421717013E-2</v>
      </c>
      <c r="T143" s="5">
        <f t="shared" si="289"/>
        <v>9.957407291635037E-2</v>
      </c>
      <c r="U143" s="5">
        <f t="shared" si="290"/>
        <v>4.9718604944862597E-2</v>
      </c>
      <c r="V143" s="5">
        <f t="shared" si="291"/>
        <v>1.1045809997635554E-2</v>
      </c>
      <c r="W143" s="5">
        <f t="shared" si="292"/>
        <v>6.6474082878674789E-2</v>
      </c>
      <c r="X143" s="5">
        <f t="shared" si="293"/>
        <v>6.6407608795796116E-2</v>
      </c>
      <c r="Y143" s="5">
        <f t="shared" si="294"/>
        <v>3.317060059350016E-2</v>
      </c>
      <c r="Z143" s="5">
        <f t="shared" si="295"/>
        <v>8.275044581601507E-3</v>
      </c>
      <c r="AA143" s="5">
        <f t="shared" si="296"/>
        <v>1.6556295446639245E-2</v>
      </c>
      <c r="AB143" s="5">
        <f t="shared" si="297"/>
        <v>1.6562504057431766E-2</v>
      </c>
      <c r="AC143" s="5">
        <f t="shared" si="298"/>
        <v>1.3798627780260383E-3</v>
      </c>
      <c r="AD143" s="5">
        <f t="shared" si="299"/>
        <v>3.3249505329877221E-2</v>
      </c>
      <c r="AE143" s="5">
        <f t="shared" si="300"/>
        <v>3.3216255824547347E-2</v>
      </c>
      <c r="AF143" s="5">
        <f t="shared" si="301"/>
        <v>1.6591519784361401E-2</v>
      </c>
      <c r="AG143" s="5">
        <f t="shared" si="302"/>
        <v>5.5249760881923467E-3</v>
      </c>
      <c r="AH143" s="5">
        <f t="shared" si="303"/>
        <v>2.0666923842549761E-3</v>
      </c>
      <c r="AI143" s="5">
        <f t="shared" si="304"/>
        <v>4.1349347877981512E-3</v>
      </c>
      <c r="AJ143" s="5">
        <f t="shared" si="305"/>
        <v>4.1364853883435826E-3</v>
      </c>
      <c r="AK143" s="5">
        <f t="shared" si="306"/>
        <v>2.7586910469094791E-3</v>
      </c>
      <c r="AL143" s="5">
        <f t="shared" si="307"/>
        <v>1.1031998770729865E-4</v>
      </c>
      <c r="AM143" s="5">
        <f t="shared" si="308"/>
        <v>1.3304789557750395E-2</v>
      </c>
      <c r="AN143" s="5">
        <f t="shared" si="309"/>
        <v>1.3291484768192646E-2</v>
      </c>
      <c r="AO143" s="5">
        <f t="shared" si="310"/>
        <v>6.6390966417122265E-3</v>
      </c>
      <c r="AP143" s="5">
        <f t="shared" si="311"/>
        <v>2.2108191816901717E-3</v>
      </c>
      <c r="AQ143" s="5">
        <f t="shared" si="312"/>
        <v>5.5215209062712026E-4</v>
      </c>
      <c r="AR143" s="5">
        <f t="shared" si="313"/>
        <v>4.129251383741443E-4</v>
      </c>
      <c r="AS143" s="5">
        <f t="shared" si="314"/>
        <v>8.2615997060207075E-4</v>
      </c>
      <c r="AT143" s="5">
        <f t="shared" si="315"/>
        <v>8.2646978059104799E-4</v>
      </c>
      <c r="AU143" s="5">
        <f t="shared" si="316"/>
        <v>5.5118647117251404E-4</v>
      </c>
      <c r="AV143" s="5">
        <f t="shared" si="317"/>
        <v>2.7569658304960255E-4</v>
      </c>
      <c r="AW143" s="5">
        <f t="shared" si="318"/>
        <v>6.1250553524992343E-6</v>
      </c>
      <c r="AX143" s="5">
        <f t="shared" si="319"/>
        <v>4.4365929512781861E-3</v>
      </c>
      <c r="AY143" s="5">
        <f t="shared" si="320"/>
        <v>4.4321563583269077E-3</v>
      </c>
      <c r="AZ143" s="5">
        <f t="shared" si="321"/>
        <v>2.2138621009842908E-3</v>
      </c>
      <c r="BA143" s="5">
        <f t="shared" si="322"/>
        <v>7.3721607962776885E-4</v>
      </c>
      <c r="BB143" s="5">
        <f t="shared" si="323"/>
        <v>1.8411971588703523E-4</v>
      </c>
      <c r="BC143" s="5">
        <f t="shared" si="324"/>
        <v>3.6787119234229646E-5</v>
      </c>
      <c r="BD143" s="5">
        <f t="shared" si="325"/>
        <v>6.8752035539294999E-5</v>
      </c>
      <c r="BE143" s="5">
        <f t="shared" si="326"/>
        <v>1.3755563510524474E-4</v>
      </c>
      <c r="BF143" s="5">
        <f t="shared" si="327"/>
        <v>1.3760721846840945E-4</v>
      </c>
      <c r="BG143" s="5">
        <f t="shared" si="328"/>
        <v>9.1772547450223556E-5</v>
      </c>
      <c r="BH143" s="5">
        <f t="shared" si="329"/>
        <v>4.5903481077758804E-5</v>
      </c>
      <c r="BI143" s="5">
        <f t="shared" si="330"/>
        <v>1.8368277953265219E-5</v>
      </c>
      <c r="BJ143" s="8">
        <f t="shared" si="331"/>
        <v>0.60155782845900507</v>
      </c>
      <c r="BK143" s="8">
        <f t="shared" si="332"/>
        <v>0.21604166187070564</v>
      </c>
      <c r="BL143" s="8">
        <f t="shared" si="333"/>
        <v>0.17392630609839679</v>
      </c>
      <c r="BM143" s="8">
        <f t="shared" si="334"/>
        <v>0.57212871579427393</v>
      </c>
      <c r="BN143" s="8">
        <f t="shared" si="335"/>
        <v>0.42324609391246049</v>
      </c>
    </row>
    <row r="144" spans="1:66" x14ac:dyDescent="0.25">
      <c r="A144" t="s">
        <v>298</v>
      </c>
      <c r="B144" t="s">
        <v>366</v>
      </c>
      <c r="C144" t="s">
        <v>325</v>
      </c>
      <c r="D144" s="11">
        <v>44385</v>
      </c>
      <c r="E144">
        <f>VLOOKUP(A144,home!$A$2:$E$405,3,FALSE)</f>
        <v>1.7666666666666699</v>
      </c>
      <c r="F144">
        <f>VLOOKUP(B144,home!$B$2:$E$405,3,FALSE)</f>
        <v>0.94</v>
      </c>
      <c r="G144">
        <f>VLOOKUP(C144,away!$B$2:$E$405,4,FALSE)</f>
        <v>0.94</v>
      </c>
      <c r="H144">
        <f>VLOOKUP(A144,away!$A$2:$E$405,3,FALSE)</f>
        <v>1.2</v>
      </c>
      <c r="I144">
        <f>VLOOKUP(C144,away!$B$2:$E$405,3,FALSE)</f>
        <v>0.75</v>
      </c>
      <c r="J144">
        <f>VLOOKUP(B144,home!$B$2:$E$405,4,FALSE)</f>
        <v>0</v>
      </c>
      <c r="K144" s="3">
        <f t="shared" si="280"/>
        <v>1.5610266666666694</v>
      </c>
      <c r="L144" s="3">
        <f t="shared" si="281"/>
        <v>0</v>
      </c>
      <c r="M144" s="5">
        <f t="shared" si="282"/>
        <v>0.20992044220948711</v>
      </c>
      <c r="N144" s="5">
        <f t="shared" si="283"/>
        <v>0.32769140816746883</v>
      </c>
      <c r="O144" s="5">
        <f t="shared" si="284"/>
        <v>0</v>
      </c>
      <c r="P144" s="5">
        <f t="shared" si="285"/>
        <v>0</v>
      </c>
      <c r="Q144" s="5">
        <f t="shared" si="286"/>
        <v>0.25576751329348552</v>
      </c>
      <c r="R144" s="5">
        <f t="shared" si="287"/>
        <v>0</v>
      </c>
      <c r="S144" s="5">
        <f t="shared" si="288"/>
        <v>0</v>
      </c>
      <c r="T144" s="5">
        <f t="shared" si="289"/>
        <v>0</v>
      </c>
      <c r="U144" s="5">
        <f t="shared" si="290"/>
        <v>0</v>
      </c>
      <c r="V144" s="5">
        <f t="shared" si="291"/>
        <v>0</v>
      </c>
      <c r="W144" s="5">
        <f t="shared" si="292"/>
        <v>0.13308663623938422</v>
      </c>
      <c r="X144" s="5">
        <f t="shared" si="293"/>
        <v>0</v>
      </c>
      <c r="Y144" s="5">
        <f t="shared" si="294"/>
        <v>0</v>
      </c>
      <c r="Z144" s="5">
        <f t="shared" si="295"/>
        <v>0</v>
      </c>
      <c r="AA144" s="5">
        <f t="shared" si="296"/>
        <v>0</v>
      </c>
      <c r="AB144" s="5">
        <f t="shared" si="297"/>
        <v>0</v>
      </c>
      <c r="AC144" s="5">
        <f t="shared" si="298"/>
        <v>0</v>
      </c>
      <c r="AD144" s="5">
        <f t="shared" si="299"/>
        <v>5.1937947036661422E-2</v>
      </c>
      <c r="AE144" s="5">
        <f t="shared" si="300"/>
        <v>0</v>
      </c>
      <c r="AF144" s="5">
        <f t="shared" si="301"/>
        <v>0</v>
      </c>
      <c r="AG144" s="5">
        <f t="shared" si="302"/>
        <v>0</v>
      </c>
      <c r="AH144" s="5">
        <f t="shared" si="303"/>
        <v>0</v>
      </c>
      <c r="AI144" s="5">
        <f t="shared" si="304"/>
        <v>0</v>
      </c>
      <c r="AJ144" s="5">
        <f t="shared" si="305"/>
        <v>0</v>
      </c>
      <c r="AK144" s="5">
        <f t="shared" si="306"/>
        <v>0</v>
      </c>
      <c r="AL144" s="5">
        <f t="shared" si="307"/>
        <v>0</v>
      </c>
      <c r="AM144" s="5">
        <f t="shared" si="308"/>
        <v>1.6215304067229905E-2</v>
      </c>
      <c r="AN144" s="5">
        <f t="shared" si="309"/>
        <v>0</v>
      </c>
      <c r="AO144" s="5">
        <f t="shared" si="310"/>
        <v>0</v>
      </c>
      <c r="AP144" s="5">
        <f t="shared" si="311"/>
        <v>0</v>
      </c>
      <c r="AQ144" s="5">
        <f t="shared" si="312"/>
        <v>0</v>
      </c>
      <c r="AR144" s="5">
        <f t="shared" si="313"/>
        <v>0</v>
      </c>
      <c r="AS144" s="5">
        <f t="shared" si="314"/>
        <v>0</v>
      </c>
      <c r="AT144" s="5">
        <f t="shared" si="315"/>
        <v>0</v>
      </c>
      <c r="AU144" s="5">
        <f t="shared" si="316"/>
        <v>0</v>
      </c>
      <c r="AV144" s="5">
        <f t="shared" si="317"/>
        <v>0</v>
      </c>
      <c r="AW144" s="5">
        <f t="shared" si="318"/>
        <v>0</v>
      </c>
      <c r="AX144" s="5">
        <f t="shared" si="319"/>
        <v>4.2187536761757356E-3</v>
      </c>
      <c r="AY144" s="5">
        <f t="shared" si="320"/>
        <v>0</v>
      </c>
      <c r="AZ144" s="5">
        <f t="shared" si="321"/>
        <v>0</v>
      </c>
      <c r="BA144" s="5">
        <f t="shared" si="322"/>
        <v>0</v>
      </c>
      <c r="BB144" s="5">
        <f t="shared" si="323"/>
        <v>0</v>
      </c>
      <c r="BC144" s="5">
        <f t="shared" si="324"/>
        <v>0</v>
      </c>
      <c r="BD144" s="5">
        <f t="shared" si="325"/>
        <v>0</v>
      </c>
      <c r="BE144" s="5">
        <f t="shared" si="326"/>
        <v>0</v>
      </c>
      <c r="BF144" s="5">
        <f t="shared" si="327"/>
        <v>0</v>
      </c>
      <c r="BG144" s="5">
        <f t="shared" si="328"/>
        <v>0</v>
      </c>
      <c r="BH144" s="5">
        <f t="shared" si="329"/>
        <v>0</v>
      </c>
      <c r="BI144" s="5">
        <f t="shared" si="330"/>
        <v>0</v>
      </c>
      <c r="BJ144" s="8">
        <f t="shared" si="331"/>
        <v>0.78891756248040568</v>
      </c>
      <c r="BK144" s="8">
        <f t="shared" si="332"/>
        <v>0.20992044220948711</v>
      </c>
      <c r="BL144" s="8">
        <f t="shared" si="333"/>
        <v>0</v>
      </c>
      <c r="BM144" s="8">
        <f t="shared" si="334"/>
        <v>0.2054586410194513</v>
      </c>
      <c r="BN144" s="8">
        <f t="shared" si="335"/>
        <v>0.79337936367044137</v>
      </c>
    </row>
    <row r="145" spans="1:66" x14ac:dyDescent="0.25">
      <c r="A145" t="s">
        <v>304</v>
      </c>
      <c r="B145" t="s">
        <v>305</v>
      </c>
      <c r="C145" t="s">
        <v>375</v>
      </c>
      <c r="D145" s="11">
        <v>44385</v>
      </c>
      <c r="E145">
        <f>VLOOKUP(A145,home!$A$2:$E$405,3,FALSE)</f>
        <v>1.2666666666666699</v>
      </c>
      <c r="F145">
        <f>VLOOKUP(B145,home!$B$2:$E$405,3,FALSE)</f>
        <v>1.18</v>
      </c>
      <c r="G145">
        <f>VLOOKUP(C145,away!$B$2:$E$405,4,FALSE)</f>
        <v>1.05</v>
      </c>
      <c r="H145">
        <f>VLOOKUP(A145,away!$A$2:$E$405,3,FALSE)</f>
        <v>1.2666666666666699</v>
      </c>
      <c r="I145">
        <f>VLOOKUP(C145,away!$B$2:$E$405,3,FALSE)</f>
        <v>1.05</v>
      </c>
      <c r="J145">
        <f>VLOOKUP(B145,home!$B$2:$E$405,4,FALSE)</f>
        <v>0.79</v>
      </c>
      <c r="K145" s="3">
        <f t="shared" si="280"/>
        <v>1.5694000000000039</v>
      </c>
      <c r="L145" s="3">
        <f t="shared" si="281"/>
        <v>1.0507000000000026</v>
      </c>
      <c r="M145" s="5">
        <f t="shared" si="282"/>
        <v>7.279558290515456E-2</v>
      </c>
      <c r="N145" s="5">
        <f t="shared" si="283"/>
        <v>0.11424538781134985</v>
      </c>
      <c r="O145" s="5">
        <f t="shared" si="284"/>
        <v>7.648631895844607E-2</v>
      </c>
      <c r="P145" s="5">
        <f t="shared" si="285"/>
        <v>0.12003762897338557</v>
      </c>
      <c r="Q145" s="5">
        <f t="shared" si="286"/>
        <v>8.9648355815566474E-2</v>
      </c>
      <c r="R145" s="5">
        <f t="shared" si="287"/>
        <v>4.0182087664819753E-2</v>
      </c>
      <c r="S145" s="5">
        <f t="shared" si="288"/>
        <v>4.9484569648702882E-2</v>
      </c>
      <c r="T145" s="5">
        <f t="shared" si="289"/>
        <v>9.4193527455415912E-2</v>
      </c>
      <c r="U145" s="5">
        <f t="shared" si="290"/>
        <v>6.3061768381168282E-2</v>
      </c>
      <c r="V145" s="5">
        <f t="shared" si="291"/>
        <v>9.0665000606147857E-3</v>
      </c>
      <c r="W145" s="5">
        <f t="shared" si="292"/>
        <v>4.6898043205650122E-2</v>
      </c>
      <c r="X145" s="5">
        <f t="shared" si="293"/>
        <v>4.9275773996176692E-2</v>
      </c>
      <c r="Y145" s="5">
        <f t="shared" si="294"/>
        <v>2.5887027868891493E-2</v>
      </c>
      <c r="Z145" s="5">
        <f t="shared" si="295"/>
        <v>1.4073106503142072E-2</v>
      </c>
      <c r="AA145" s="5">
        <f t="shared" si="296"/>
        <v>2.2086333346031224E-2</v>
      </c>
      <c r="AB145" s="5">
        <f t="shared" si="297"/>
        <v>1.7331145776630748E-2</v>
      </c>
      <c r="AC145" s="5">
        <f t="shared" si="298"/>
        <v>9.3439835815762185E-4</v>
      </c>
      <c r="AD145" s="5">
        <f t="shared" si="299"/>
        <v>1.8400447251736871E-2</v>
      </c>
      <c r="AE145" s="5">
        <f t="shared" si="300"/>
        <v>1.9333349927399972E-2</v>
      </c>
      <c r="AF145" s="5">
        <f t="shared" si="301"/>
        <v>1.0156775384359603E-2</v>
      </c>
      <c r="AG145" s="5">
        <f t="shared" si="302"/>
        <v>3.5572412987822204E-3</v>
      </c>
      <c r="AH145" s="5">
        <f t="shared" si="303"/>
        <v>3.6966532507128527E-3</v>
      </c>
      <c r="AI145" s="5">
        <f t="shared" si="304"/>
        <v>5.801527611668765E-3</v>
      </c>
      <c r="AJ145" s="5">
        <f t="shared" si="305"/>
        <v>4.5524587168764919E-3</v>
      </c>
      <c r="AK145" s="5">
        <f t="shared" si="306"/>
        <v>2.3815429034219947E-3</v>
      </c>
      <c r="AL145" s="5">
        <f t="shared" si="307"/>
        <v>6.1631741352220518E-5</v>
      </c>
      <c r="AM145" s="5">
        <f t="shared" si="308"/>
        <v>5.7755323833751813E-3</v>
      </c>
      <c r="AN145" s="5">
        <f t="shared" si="309"/>
        <v>6.0683518752123163E-3</v>
      </c>
      <c r="AO145" s="5">
        <f t="shared" si="310"/>
        <v>3.1880086576427987E-3</v>
      </c>
      <c r="AP145" s="5">
        <f t="shared" si="311"/>
        <v>1.1165468988617656E-3</v>
      </c>
      <c r="AQ145" s="5">
        <f t="shared" si="312"/>
        <v>2.9328895665851499E-4</v>
      </c>
      <c r="AR145" s="5">
        <f t="shared" si="313"/>
        <v>7.7681471410480114E-4</v>
      </c>
      <c r="AS145" s="5">
        <f t="shared" si="314"/>
        <v>1.2191330123160779E-3</v>
      </c>
      <c r="AT145" s="5">
        <f t="shared" si="315"/>
        <v>9.5665367476442892E-4</v>
      </c>
      <c r="AU145" s="5">
        <f t="shared" si="316"/>
        <v>5.0045742572509943E-4</v>
      </c>
      <c r="AV145" s="5">
        <f t="shared" si="317"/>
        <v>1.9635447098324325E-4</v>
      </c>
      <c r="AW145" s="5">
        <f t="shared" si="318"/>
        <v>2.8230223616805258E-6</v>
      </c>
      <c r="AX145" s="5">
        <f t="shared" si="319"/>
        <v>1.5106867537448406E-3</v>
      </c>
      <c r="AY145" s="5">
        <f t="shared" si="320"/>
        <v>1.5872785721597075E-3</v>
      </c>
      <c r="AZ145" s="5">
        <f t="shared" si="321"/>
        <v>8.3387679788410459E-4</v>
      </c>
      <c r="BA145" s="5">
        <f t="shared" si="322"/>
        <v>2.9205145051227694E-4</v>
      </c>
      <c r="BB145" s="5">
        <f t="shared" si="323"/>
        <v>7.671461476331252E-5</v>
      </c>
      <c r="BC145" s="5">
        <f t="shared" si="324"/>
        <v>1.6120809146362541E-5</v>
      </c>
      <c r="BD145" s="5">
        <f t="shared" si="325"/>
        <v>1.3603320335165269E-4</v>
      </c>
      <c r="BE145" s="5">
        <f t="shared" si="326"/>
        <v>2.1349050934008426E-4</v>
      </c>
      <c r="BF145" s="5">
        <f t="shared" si="327"/>
        <v>1.6752600267916457E-4</v>
      </c>
      <c r="BG145" s="5">
        <f t="shared" si="328"/>
        <v>8.7638436201560498E-5</v>
      </c>
      <c r="BH145" s="5">
        <f t="shared" si="329"/>
        <v>3.4384940443682349E-5</v>
      </c>
      <c r="BI145" s="5">
        <f t="shared" si="330"/>
        <v>1.0792745106463038E-5</v>
      </c>
      <c r="BJ145" s="8">
        <f t="shared" si="331"/>
        <v>0.4923543877852905</v>
      </c>
      <c r="BK145" s="8">
        <f t="shared" si="332"/>
        <v>0.25396759025952736</v>
      </c>
      <c r="BL145" s="8">
        <f t="shared" si="333"/>
        <v>0.23987911574479243</v>
      </c>
      <c r="BM145" s="8">
        <f t="shared" si="334"/>
        <v>0.48529438261423197</v>
      </c>
      <c r="BN145" s="8">
        <f t="shared" si="335"/>
        <v>0.51339536212872228</v>
      </c>
    </row>
    <row r="146" spans="1:66" x14ac:dyDescent="0.25">
      <c r="A146" t="s">
        <v>304</v>
      </c>
      <c r="B146" t="s">
        <v>327</v>
      </c>
      <c r="C146" t="s">
        <v>335</v>
      </c>
      <c r="D146" s="11">
        <v>44385</v>
      </c>
      <c r="E146">
        <f>VLOOKUP(A146,home!$A$2:$E$405,3,FALSE)</f>
        <v>1.2666666666666699</v>
      </c>
      <c r="F146">
        <f>VLOOKUP(B146,home!$B$2:$E$405,3,FALSE)</f>
        <v>1.32</v>
      </c>
      <c r="G146">
        <f>VLOOKUP(C146,away!$B$2:$E$405,4,FALSE)</f>
        <v>1.58</v>
      </c>
      <c r="H146">
        <f>VLOOKUP(A146,away!$A$2:$E$405,3,FALSE)</f>
        <v>1.2666666666666699</v>
      </c>
      <c r="I146">
        <f>VLOOKUP(C146,away!$B$2:$E$405,3,FALSE)</f>
        <v>0.53</v>
      </c>
      <c r="J146">
        <f>VLOOKUP(B146,home!$B$2:$E$405,4,FALSE)</f>
        <v>1.58</v>
      </c>
      <c r="K146" s="3">
        <f t="shared" si="280"/>
        <v>2.6417600000000072</v>
      </c>
      <c r="L146" s="3">
        <f t="shared" si="281"/>
        <v>1.0607066666666696</v>
      </c>
      <c r="M146" s="5">
        <f t="shared" si="282"/>
        <v>2.4662616924369059E-2</v>
      </c>
      <c r="N146" s="5">
        <f t="shared" si="283"/>
        <v>6.5152714886121385E-2</v>
      </c>
      <c r="O146" s="5">
        <f t="shared" si="284"/>
        <v>2.6159802189124493E-2</v>
      </c>
      <c r="P146" s="5">
        <f t="shared" si="285"/>
        <v>6.9107919031141718E-2</v>
      </c>
      <c r="Q146" s="5">
        <f t="shared" si="286"/>
        <v>8.6058918038780255E-2</v>
      </c>
      <c r="R146" s="5">
        <f t="shared" si="287"/>
        <v>1.3873938290342842E-2</v>
      </c>
      <c r="S146" s="5">
        <f t="shared" si="288"/>
        <v>4.8412385509014888E-2</v>
      </c>
      <c r="T146" s="5">
        <f t="shared" si="289"/>
        <v>9.1283268089854736E-2</v>
      </c>
      <c r="U146" s="5">
        <f t="shared" si="290"/>
        <v>3.6651615217896213E-2</v>
      </c>
      <c r="V146" s="5">
        <f t="shared" si="291"/>
        <v>1.5073101790370759E-2</v>
      </c>
      <c r="W146" s="5">
        <f t="shared" si="292"/>
        <v>7.5782335772709583E-2</v>
      </c>
      <c r="X146" s="5">
        <f t="shared" si="293"/>
        <v>8.0382828769685097E-2</v>
      </c>
      <c r="Y146" s="5">
        <f t="shared" si="294"/>
        <v>4.263130118076517E-2</v>
      </c>
      <c r="Z146" s="5">
        <f t="shared" si="295"/>
        <v>4.9053929458295429E-3</v>
      </c>
      <c r="AA146" s="5">
        <f t="shared" si="296"/>
        <v>1.295887086857469E-2</v>
      </c>
      <c r="AB146" s="5">
        <f t="shared" si="297"/>
        <v>1.7117113352882986E-2</v>
      </c>
      <c r="AC146" s="5">
        <f t="shared" si="298"/>
        <v>2.6398017221558206E-3</v>
      </c>
      <c r="AD146" s="5">
        <f t="shared" si="299"/>
        <v>5.004968583772846E-2</v>
      </c>
      <c r="AE146" s="5">
        <f t="shared" si="300"/>
        <v>5.3088035432650976E-2</v>
      </c>
      <c r="AF146" s="5">
        <f t="shared" si="301"/>
        <v>2.8155416551824627E-2</v>
      </c>
      <c r="AG146" s="5">
        <f t="shared" si="302"/>
        <v>9.9548793464324919E-3</v>
      </c>
      <c r="AH146" s="5">
        <f t="shared" si="303"/>
        <v>1.3007957500652623E-3</v>
      </c>
      <c r="AI146" s="5">
        <f t="shared" si="304"/>
        <v>3.4363901806924169E-3</v>
      </c>
      <c r="AJ146" s="5">
        <f t="shared" si="305"/>
        <v>4.5390590618730126E-3</v>
      </c>
      <c r="AK146" s="5">
        <f t="shared" si="306"/>
        <v>3.9970348890978934E-3</v>
      </c>
      <c r="AL146" s="5">
        <f t="shared" si="307"/>
        <v>2.9588296202703965E-4</v>
      </c>
      <c r="AM146" s="5">
        <f t="shared" si="308"/>
        <v>2.6443851611735569E-2</v>
      </c>
      <c r="AN146" s="5">
        <f t="shared" si="309"/>
        <v>2.8049169696912075E-2</v>
      </c>
      <c r="AO146" s="5">
        <f t="shared" si="310"/>
        <v>1.4875970645989682E-2</v>
      </c>
      <c r="AP146" s="5">
        <f t="shared" si="311"/>
        <v>5.2596804124463124E-3</v>
      </c>
      <c r="AQ146" s="5">
        <f t="shared" si="312"/>
        <v>1.3947445195044753E-3</v>
      </c>
      <c r="AR146" s="5">
        <f t="shared" si="313"/>
        <v>2.7595254481317899E-4</v>
      </c>
      <c r="AS146" s="5">
        <f t="shared" si="314"/>
        <v>7.290003947856659E-4</v>
      </c>
      <c r="AT146" s="5">
        <f t="shared" si="315"/>
        <v>9.6292204146449303E-4</v>
      </c>
      <c r="AU146" s="5">
        <f t="shared" si="316"/>
        <v>8.4793631075308199E-4</v>
      </c>
      <c r="AV146" s="5">
        <f t="shared" si="317"/>
        <v>5.6001105707376706E-4</v>
      </c>
      <c r="AW146" s="5">
        <f t="shared" si="318"/>
        <v>2.3030645762330272E-5</v>
      </c>
      <c r="AX146" s="5">
        <f t="shared" si="319"/>
        <v>1.1643051572303121E-2</v>
      </c>
      <c r="AY146" s="5">
        <f t="shared" si="320"/>
        <v>1.2349862423085771E-2</v>
      </c>
      <c r="AZ146" s="5">
        <f t="shared" si="321"/>
        <v>6.5497907022916326E-3</v>
      </c>
      <c r="BA146" s="5">
        <f t="shared" si="322"/>
        <v>2.3158022210640339E-3</v>
      </c>
      <c r="BB146" s="5">
        <f t="shared" si="323"/>
        <v>6.1409671364102524E-4</v>
      </c>
      <c r="BC146" s="5">
        <f t="shared" si="324"/>
        <v>1.3027529562742571E-4</v>
      </c>
      <c r="BD146" s="5">
        <f t="shared" si="325"/>
        <v>4.8784117327828631E-5</v>
      </c>
      <c r="BE146" s="5">
        <f t="shared" si="326"/>
        <v>1.2887592979196491E-4</v>
      </c>
      <c r="BF146" s="5">
        <f t="shared" si="327"/>
        <v>1.702296381436111E-4</v>
      </c>
      <c r="BG146" s="5">
        <f t="shared" si="328"/>
        <v>1.4990194962075576E-4</v>
      </c>
      <c r="BH146" s="5">
        <f t="shared" si="329"/>
        <v>9.9001243607532214E-5</v>
      </c>
      <c r="BI146" s="5">
        <f t="shared" si="330"/>
        <v>5.230750506252699E-5</v>
      </c>
      <c r="BJ146" s="8">
        <f t="shared" si="331"/>
        <v>0.69216567972115406</v>
      </c>
      <c r="BK146" s="8">
        <f t="shared" si="332"/>
        <v>0.17254157036216505</v>
      </c>
      <c r="BL146" s="8">
        <f t="shared" si="333"/>
        <v>0.12405954253299423</v>
      </c>
      <c r="BM146" s="8">
        <f t="shared" si="334"/>
        <v>0.69632944442493949</v>
      </c>
      <c r="BN146" s="8">
        <f t="shared" si="335"/>
        <v>0.28501590935987975</v>
      </c>
    </row>
    <row r="147" spans="1:66" x14ac:dyDescent="0.25">
      <c r="A147" t="s">
        <v>304</v>
      </c>
      <c r="B147" t="s">
        <v>339</v>
      </c>
      <c r="C147" t="s">
        <v>332</v>
      </c>
      <c r="D147" s="11">
        <v>44385</v>
      </c>
      <c r="E147">
        <f>VLOOKUP(A147,home!$A$2:$E$405,3,FALSE)</f>
        <v>1.2666666666666699</v>
      </c>
      <c r="F147">
        <f>VLOOKUP(B147,home!$B$2:$E$405,3,FALSE)</f>
        <v>1.32</v>
      </c>
      <c r="G147">
        <f>VLOOKUP(C147,away!$B$2:$E$405,4,FALSE)</f>
        <v>0.99</v>
      </c>
      <c r="H147">
        <f>VLOOKUP(A147,away!$A$2:$E$405,3,FALSE)</f>
        <v>1.2666666666666699</v>
      </c>
      <c r="I147">
        <f>VLOOKUP(C147,away!$B$2:$E$405,3,FALSE)</f>
        <v>0.2</v>
      </c>
      <c r="J147">
        <f>VLOOKUP(B147,home!$B$2:$E$405,4,FALSE)</f>
        <v>0.79</v>
      </c>
      <c r="K147" s="3">
        <f t="shared" si="280"/>
        <v>1.6552800000000043</v>
      </c>
      <c r="L147" s="3">
        <f t="shared" si="281"/>
        <v>0.20013333333333388</v>
      </c>
      <c r="M147" s="5">
        <f t="shared" si="282"/>
        <v>0.15638828882136521</v>
      </c>
      <c r="N147" s="5">
        <f t="shared" si="283"/>
        <v>0.25886640672023009</v>
      </c>
      <c r="O147" s="5">
        <f t="shared" si="284"/>
        <v>3.1298509536115973E-2</v>
      </c>
      <c r="P147" s="5">
        <f t="shared" si="285"/>
        <v>5.1807796864942184E-2</v>
      </c>
      <c r="Q147" s="5">
        <f t="shared" si="286"/>
        <v>0.21424819285793181</v>
      </c>
      <c r="R147" s="5">
        <f t="shared" si="287"/>
        <v>3.1319375209140133E-3</v>
      </c>
      <c r="S147" s="5">
        <f t="shared" si="288"/>
        <v>4.290679046729918E-3</v>
      </c>
      <c r="T147" s="5">
        <f t="shared" si="289"/>
        <v>4.2878204997300863E-2</v>
      </c>
      <c r="U147" s="5">
        <f t="shared" si="290"/>
        <v>5.1842335396185615E-3</v>
      </c>
      <c r="V147" s="5">
        <f t="shared" si="291"/>
        <v>1.5793355694695093E-4</v>
      </c>
      <c r="W147" s="5">
        <f t="shared" si="292"/>
        <v>0.1182135828912928</v>
      </c>
      <c r="X147" s="5">
        <f t="shared" si="293"/>
        <v>2.3658478389310796E-2</v>
      </c>
      <c r="Y147" s="5">
        <f t="shared" si="294"/>
        <v>2.3674250708237065E-3</v>
      </c>
      <c r="Z147" s="5">
        <f t="shared" si="295"/>
        <v>2.0893503195075337E-4</v>
      </c>
      <c r="AA147" s="5">
        <f t="shared" si="296"/>
        <v>3.4584597968744397E-4</v>
      </c>
      <c r="AB147" s="5">
        <f t="shared" si="297"/>
        <v>2.8623596662851689E-4</v>
      </c>
      <c r="AC147" s="5">
        <f t="shared" si="298"/>
        <v>3.2699817622739022E-6</v>
      </c>
      <c r="AD147" s="5">
        <f t="shared" si="299"/>
        <v>4.8919144872074903E-2</v>
      </c>
      <c r="AE147" s="5">
        <f t="shared" si="300"/>
        <v>9.7903515270646169E-3</v>
      </c>
      <c r="AF147" s="5">
        <f t="shared" si="301"/>
        <v>9.7968784280826862E-4</v>
      </c>
      <c r="AG147" s="5">
        <f t="shared" si="302"/>
        <v>6.5356064535787388E-5</v>
      </c>
      <c r="AH147" s="5">
        <f t="shared" si="303"/>
        <v>1.0453716098602714E-5</v>
      </c>
      <c r="AI147" s="5">
        <f t="shared" si="304"/>
        <v>1.7303827183695147E-5</v>
      </c>
      <c r="AJ147" s="5">
        <f t="shared" si="305"/>
        <v>1.4321339530313489E-5</v>
      </c>
      <c r="AK147" s="5">
        <f t="shared" si="306"/>
        <v>7.9019422992457945E-6</v>
      </c>
      <c r="AL147" s="5">
        <f t="shared" si="307"/>
        <v>4.3330751213848611E-8</v>
      </c>
      <c r="AM147" s="5">
        <f t="shared" si="308"/>
        <v>1.6194976424769664E-2</v>
      </c>
      <c r="AN147" s="5">
        <f t="shared" si="309"/>
        <v>3.2411546151439106E-3</v>
      </c>
      <c r="AO147" s="5">
        <f t="shared" si="310"/>
        <v>3.2433153848873485E-4</v>
      </c>
      <c r="AP147" s="5">
        <f t="shared" si="311"/>
        <v>2.1636517300959678E-5</v>
      </c>
      <c r="AQ147" s="5">
        <f t="shared" si="312"/>
        <v>1.0825470822913513E-6</v>
      </c>
      <c r="AR147" s="5">
        <f t="shared" si="313"/>
        <v>4.1842740970673914E-7</v>
      </c>
      <c r="AS147" s="5">
        <f t="shared" si="314"/>
        <v>6.9261452273937305E-7</v>
      </c>
      <c r="AT147" s="5">
        <f t="shared" si="315"/>
        <v>5.7323548360001627E-7</v>
      </c>
      <c r="AU147" s="5">
        <f t="shared" si="316"/>
        <v>3.162884104311459E-7</v>
      </c>
      <c r="AV147" s="5">
        <f t="shared" si="317"/>
        <v>1.3088647000461711E-7</v>
      </c>
      <c r="AW147" s="5">
        <f t="shared" si="318"/>
        <v>3.9873523455466264E-10</v>
      </c>
      <c r="AX147" s="5">
        <f t="shared" si="319"/>
        <v>4.4678700960654651E-3</v>
      </c>
      <c r="AY147" s="5">
        <f t="shared" si="320"/>
        <v>8.9416973522590414E-4</v>
      </c>
      <c r="AZ147" s="5">
        <f t="shared" si="321"/>
        <v>8.9476584838272383E-5</v>
      </c>
      <c r="BA147" s="5">
        <f t="shared" si="322"/>
        <v>5.9690823929887693E-6</v>
      </c>
      <c r="BB147" s="5">
        <f t="shared" si="323"/>
        <v>2.9865308906253869E-7</v>
      </c>
      <c r="BC147" s="5">
        <f t="shared" si="324"/>
        <v>1.1954087644876582E-8</v>
      </c>
      <c r="BD147" s="5">
        <f t="shared" si="325"/>
        <v>1.3956878710440397E-8</v>
      </c>
      <c r="BE147" s="5">
        <f t="shared" si="326"/>
        <v>2.3102542191817839E-8</v>
      </c>
      <c r="BF147" s="5">
        <f t="shared" si="327"/>
        <v>1.912058801963617E-8</v>
      </c>
      <c r="BG147" s="5">
        <f t="shared" si="328"/>
        <v>1.0549975645714483E-8</v>
      </c>
      <c r="BH147" s="5">
        <f t="shared" si="329"/>
        <v>4.3657909217095781E-9</v>
      </c>
      <c r="BI147" s="5">
        <f t="shared" si="330"/>
        <v>1.4453212793774891E-9</v>
      </c>
      <c r="BJ147" s="8">
        <f t="shared" si="331"/>
        <v>0.74522780898185859</v>
      </c>
      <c r="BK147" s="8">
        <f t="shared" si="332"/>
        <v>0.21354218133772368</v>
      </c>
      <c r="BL147" s="8">
        <f t="shared" si="333"/>
        <v>4.0298947361469613E-2</v>
      </c>
      <c r="BM147" s="8">
        <f t="shared" si="334"/>
        <v>0.28264257105501256</v>
      </c>
      <c r="BN147" s="8">
        <f t="shared" si="335"/>
        <v>0.71574113232149927</v>
      </c>
    </row>
    <row r="148" spans="1:66" x14ac:dyDescent="0.25">
      <c r="A148" t="s">
        <v>304</v>
      </c>
      <c r="B148" t="s">
        <v>376</v>
      </c>
      <c r="C148" t="s">
        <v>459</v>
      </c>
      <c r="D148" s="11">
        <v>44385</v>
      </c>
      <c r="E148">
        <f>VLOOKUP(A148,home!$A$2:$E$405,3,FALSE)</f>
        <v>1.2666666666666699</v>
      </c>
      <c r="F148">
        <f>VLOOKUP(B148,home!$B$2:$E$405,3,FALSE)</f>
        <v>1.05</v>
      </c>
      <c r="G148">
        <f>VLOOKUP(C148,away!$B$2:$E$405,4,FALSE)</f>
        <v>1.05</v>
      </c>
      <c r="H148">
        <f>VLOOKUP(A148,away!$A$2:$E$405,3,FALSE)</f>
        <v>1.2666666666666699</v>
      </c>
      <c r="I148">
        <f>VLOOKUP(C148,away!$B$2:$E$405,3,FALSE)</f>
        <v>2.37</v>
      </c>
      <c r="J148">
        <f>VLOOKUP(B148,home!$B$2:$E$405,4,FALSE)</f>
        <v>1.05</v>
      </c>
      <c r="K148" s="3">
        <f t="shared" si="280"/>
        <v>1.3965000000000036</v>
      </c>
      <c r="L148" s="3">
        <f t="shared" si="281"/>
        <v>3.1521000000000083</v>
      </c>
      <c r="M148" s="5">
        <f t="shared" si="282"/>
        <v>1.0582008830684645E-2</v>
      </c>
      <c r="N148" s="5">
        <f t="shared" si="283"/>
        <v>1.4777775332051143E-2</v>
      </c>
      <c r="O148" s="5">
        <f t="shared" si="284"/>
        <v>3.3355550035201152E-2</v>
      </c>
      <c r="P148" s="5">
        <f t="shared" si="285"/>
        <v>4.6581025624158529E-2</v>
      </c>
      <c r="Q148" s="5">
        <f t="shared" si="286"/>
        <v>1.031858162560474E-2</v>
      </c>
      <c r="R148" s="5">
        <f t="shared" si="287"/>
        <v>5.2570014632978931E-2</v>
      </c>
      <c r="S148" s="5">
        <f t="shared" si="288"/>
        <v>5.1261343259957654E-2</v>
      </c>
      <c r="T148" s="5">
        <f t="shared" si="289"/>
        <v>3.2525201142068784E-2</v>
      </c>
      <c r="U148" s="5">
        <f t="shared" si="290"/>
        <v>7.341402543495526E-2</v>
      </c>
      <c r="V148" s="5">
        <f t="shared" si="291"/>
        <v>2.5071966560587192E-2</v>
      </c>
      <c r="W148" s="5">
        <f t="shared" si="292"/>
        <v>4.8032997467190195E-3</v>
      </c>
      <c r="X148" s="5">
        <f t="shared" si="293"/>
        <v>1.5140481131633061E-2</v>
      </c>
      <c r="Y148" s="5">
        <f t="shared" si="294"/>
        <v>2.3862155287510352E-2</v>
      </c>
      <c r="Z148" s="5">
        <f t="shared" si="295"/>
        <v>5.5235314374871107E-2</v>
      </c>
      <c r="AA148" s="5">
        <f t="shared" si="296"/>
        <v>7.7136116524507692E-2</v>
      </c>
      <c r="AB148" s="5">
        <f t="shared" si="297"/>
        <v>5.3860293363237645E-2</v>
      </c>
      <c r="AC148" s="5">
        <f t="shared" si="298"/>
        <v>6.8977800877245959E-3</v>
      </c>
      <c r="AD148" s="5">
        <f t="shared" si="299"/>
        <v>1.6769520240732818E-3</v>
      </c>
      <c r="AE148" s="5">
        <f t="shared" si="300"/>
        <v>5.2859204750814051E-3</v>
      </c>
      <c r="AF148" s="5">
        <f t="shared" si="301"/>
        <v>8.3308749647520719E-3</v>
      </c>
      <c r="AG148" s="5">
        <f t="shared" si="302"/>
        <v>8.7532503254650253E-3</v>
      </c>
      <c r="AH148" s="5">
        <f t="shared" si="303"/>
        <v>4.3526808610257921E-2</v>
      </c>
      <c r="AI148" s="5">
        <f t="shared" si="304"/>
        <v>6.0785188224225344E-2</v>
      </c>
      <c r="AJ148" s="5">
        <f t="shared" si="305"/>
        <v>4.2443257677565467E-2</v>
      </c>
      <c r="AK148" s="5">
        <f t="shared" si="306"/>
        <v>1.9757336448906777E-2</v>
      </c>
      <c r="AL148" s="5">
        <f t="shared" si="307"/>
        <v>1.2145356374469089E-3</v>
      </c>
      <c r="AM148" s="5">
        <f t="shared" si="308"/>
        <v>4.6837270032366863E-4</v>
      </c>
      <c r="AN148" s="5">
        <f t="shared" si="309"/>
        <v>1.4763575886902398E-3</v>
      </c>
      <c r="AO148" s="5">
        <f t="shared" si="310"/>
        <v>2.3268133776552587E-3</v>
      </c>
      <c r="AP148" s="5">
        <f t="shared" si="311"/>
        <v>2.4447828159023868E-3</v>
      </c>
      <c r="AQ148" s="5">
        <f t="shared" si="312"/>
        <v>1.9265499785014839E-3</v>
      </c>
      <c r="AR148" s="5">
        <f t="shared" si="313"/>
        <v>2.7440170684078877E-2</v>
      </c>
      <c r="AS148" s="5">
        <f t="shared" si="314"/>
        <v>3.8320198360316249E-2</v>
      </c>
      <c r="AT148" s="5">
        <f t="shared" si="315"/>
        <v>2.6757078505090896E-2</v>
      </c>
      <c r="AU148" s="5">
        <f t="shared" si="316"/>
        <v>1.2455420044119847E-2</v>
      </c>
      <c r="AV148" s="5">
        <f t="shared" si="317"/>
        <v>4.3484985229033518E-3</v>
      </c>
      <c r="AW148" s="5">
        <f t="shared" si="318"/>
        <v>1.485076031576445E-4</v>
      </c>
      <c r="AX148" s="5">
        <f t="shared" si="319"/>
        <v>1.0901374600033416E-4</v>
      </c>
      <c r="AY148" s="5">
        <f t="shared" si="320"/>
        <v>3.436222287676542E-4</v>
      </c>
      <c r="AZ148" s="5">
        <f t="shared" si="321"/>
        <v>5.4156581364926291E-4</v>
      </c>
      <c r="BA148" s="5">
        <f t="shared" si="322"/>
        <v>5.6902320040128204E-4</v>
      </c>
      <c r="BB148" s="5">
        <f t="shared" si="323"/>
        <v>4.4840450749622149E-4</v>
      </c>
      <c r="BC148" s="5">
        <f t="shared" si="324"/>
        <v>2.8268316961576874E-4</v>
      </c>
      <c r="BD148" s="5">
        <f t="shared" si="325"/>
        <v>1.4415693668880875E-2</v>
      </c>
      <c r="BE148" s="5">
        <f t="shared" si="326"/>
        <v>2.0131516208592191E-2</v>
      </c>
      <c r="BF148" s="5">
        <f t="shared" si="327"/>
        <v>1.4056831192649537E-2</v>
      </c>
      <c r="BG148" s="5">
        <f t="shared" si="328"/>
        <v>6.5434549201783777E-3</v>
      </c>
      <c r="BH148" s="5">
        <f t="shared" si="329"/>
        <v>2.2844836990072817E-3</v>
      </c>
      <c r="BI148" s="5">
        <f t="shared" si="330"/>
        <v>6.3805629713273521E-4</v>
      </c>
      <c r="BJ148" s="8">
        <f t="shared" si="331"/>
        <v>0.1364116811819624</v>
      </c>
      <c r="BK148" s="8">
        <f t="shared" si="332"/>
        <v>0.14195228222932718</v>
      </c>
      <c r="BL148" s="8">
        <f t="shared" si="333"/>
        <v>0.62423999305478639</v>
      </c>
      <c r="BM148" s="8">
        <f t="shared" si="334"/>
        <v>0.78945920013465798</v>
      </c>
      <c r="BN148" s="8">
        <f t="shared" si="335"/>
        <v>0.16818495608067913</v>
      </c>
    </row>
    <row r="149" spans="1:66" x14ac:dyDescent="0.25">
      <c r="A149" t="s">
        <v>304</v>
      </c>
      <c r="B149" t="s">
        <v>378</v>
      </c>
      <c r="C149" t="s">
        <v>310</v>
      </c>
      <c r="D149" s="11">
        <v>44385</v>
      </c>
      <c r="E149">
        <f>VLOOKUP(A149,home!$A$2:$E$405,3,FALSE)</f>
        <v>1.2666666666666699</v>
      </c>
      <c r="F149">
        <f>VLOOKUP(B149,home!$B$2:$E$405,3,FALSE)</f>
        <v>0</v>
      </c>
      <c r="G149">
        <f>VLOOKUP(C149,away!$B$2:$E$405,4,FALSE)</f>
        <v>0.26</v>
      </c>
      <c r="H149">
        <f>VLOOKUP(A149,away!$A$2:$E$405,3,FALSE)</f>
        <v>1.2666666666666699</v>
      </c>
      <c r="I149">
        <f>VLOOKUP(C149,away!$B$2:$E$405,3,FALSE)</f>
        <v>1.84</v>
      </c>
      <c r="J149">
        <f>VLOOKUP(B149,home!$B$2:$E$405,4,FALSE)</f>
        <v>1.84</v>
      </c>
      <c r="K149" s="3">
        <f t="shared" si="280"/>
        <v>0</v>
      </c>
      <c r="L149" s="3">
        <f t="shared" si="281"/>
        <v>4.2884266666666786</v>
      </c>
      <c r="M149" s="5">
        <f t="shared" si="282"/>
        <v>1.3726504684499086E-2</v>
      </c>
      <c r="N149" s="5">
        <f t="shared" si="283"/>
        <v>0</v>
      </c>
      <c r="O149" s="5">
        <f t="shared" si="284"/>
        <v>5.886510872913097E-2</v>
      </c>
      <c r="P149" s="5">
        <f t="shared" si="285"/>
        <v>0</v>
      </c>
      <c r="Q149" s="5">
        <f t="shared" si="286"/>
        <v>0</v>
      </c>
      <c r="R149" s="5">
        <f t="shared" si="287"/>
        <v>0.12621935100511938</v>
      </c>
      <c r="S149" s="5">
        <f t="shared" si="288"/>
        <v>0</v>
      </c>
      <c r="T149" s="5">
        <f t="shared" si="289"/>
        <v>0</v>
      </c>
      <c r="U149" s="5">
        <f t="shared" si="290"/>
        <v>0</v>
      </c>
      <c r="V149" s="5">
        <f t="shared" si="291"/>
        <v>0</v>
      </c>
      <c r="W149" s="5">
        <f t="shared" si="292"/>
        <v>0</v>
      </c>
      <c r="X149" s="5">
        <f t="shared" si="293"/>
        <v>0</v>
      </c>
      <c r="Y149" s="5">
        <f t="shared" si="294"/>
        <v>0</v>
      </c>
      <c r="Z149" s="5">
        <f t="shared" si="295"/>
        <v>0.18042747689990521</v>
      </c>
      <c r="AA149" s="5">
        <f t="shared" si="296"/>
        <v>0</v>
      </c>
      <c r="AB149" s="5">
        <f t="shared" si="297"/>
        <v>0</v>
      </c>
      <c r="AC149" s="5">
        <f t="shared" si="298"/>
        <v>0</v>
      </c>
      <c r="AD149" s="5">
        <f t="shared" si="299"/>
        <v>0</v>
      </c>
      <c r="AE149" s="5">
        <f t="shared" si="300"/>
        <v>0</v>
      </c>
      <c r="AF149" s="5">
        <f t="shared" si="301"/>
        <v>0</v>
      </c>
      <c r="AG149" s="5">
        <f t="shared" si="302"/>
        <v>0</v>
      </c>
      <c r="AH149" s="5">
        <f t="shared" si="303"/>
        <v>0.19343750083423489</v>
      </c>
      <c r="AI149" s="5">
        <f t="shared" si="304"/>
        <v>0</v>
      </c>
      <c r="AJ149" s="5">
        <f t="shared" si="305"/>
        <v>0</v>
      </c>
      <c r="AK149" s="5">
        <f t="shared" si="306"/>
        <v>0</v>
      </c>
      <c r="AL149" s="5">
        <f t="shared" si="307"/>
        <v>0</v>
      </c>
      <c r="AM149" s="5">
        <f t="shared" si="308"/>
        <v>0</v>
      </c>
      <c r="AN149" s="5">
        <f t="shared" si="309"/>
        <v>0</v>
      </c>
      <c r="AO149" s="5">
        <f t="shared" si="310"/>
        <v>0</v>
      </c>
      <c r="AP149" s="5">
        <f t="shared" si="311"/>
        <v>0</v>
      </c>
      <c r="AQ149" s="5">
        <f t="shared" si="312"/>
        <v>0</v>
      </c>
      <c r="AR149" s="5">
        <f t="shared" si="313"/>
        <v>0.16590850738217813</v>
      </c>
      <c r="AS149" s="5">
        <f t="shared" si="314"/>
        <v>0</v>
      </c>
      <c r="AT149" s="5">
        <f t="shared" si="315"/>
        <v>0</v>
      </c>
      <c r="AU149" s="5">
        <f t="shared" si="316"/>
        <v>0</v>
      </c>
      <c r="AV149" s="5">
        <f t="shared" si="317"/>
        <v>0</v>
      </c>
      <c r="AW149" s="5">
        <f t="shared" si="318"/>
        <v>0</v>
      </c>
      <c r="AX149" s="5">
        <f t="shared" si="319"/>
        <v>0</v>
      </c>
      <c r="AY149" s="5">
        <f t="shared" si="320"/>
        <v>0</v>
      </c>
      <c r="AZ149" s="5">
        <f t="shared" si="321"/>
        <v>0</v>
      </c>
      <c r="BA149" s="5">
        <f t="shared" si="322"/>
        <v>0</v>
      </c>
      <c r="BB149" s="5">
        <f t="shared" si="323"/>
        <v>0</v>
      </c>
      <c r="BC149" s="5">
        <f t="shared" si="324"/>
        <v>0</v>
      </c>
      <c r="BD149" s="5">
        <f t="shared" si="325"/>
        <v>0.11858107788076636</v>
      </c>
      <c r="BE149" s="5">
        <f t="shared" si="326"/>
        <v>0</v>
      </c>
      <c r="BF149" s="5">
        <f t="shared" si="327"/>
        <v>0</v>
      </c>
      <c r="BG149" s="5">
        <f t="shared" si="328"/>
        <v>0</v>
      </c>
      <c r="BH149" s="5">
        <f t="shared" si="329"/>
        <v>0</v>
      </c>
      <c r="BI149" s="5">
        <f t="shared" si="330"/>
        <v>0</v>
      </c>
      <c r="BJ149" s="8">
        <f t="shared" si="331"/>
        <v>0</v>
      </c>
      <c r="BK149" s="8">
        <f t="shared" si="332"/>
        <v>1.3726504684499086E-2</v>
      </c>
      <c r="BL149" s="8">
        <f t="shared" si="333"/>
        <v>0.66301154583142974</v>
      </c>
      <c r="BM149" s="8">
        <f t="shared" si="334"/>
        <v>0.6583545629970845</v>
      </c>
      <c r="BN149" s="8">
        <f t="shared" si="335"/>
        <v>0.19881096441874946</v>
      </c>
    </row>
    <row r="150" spans="1:66" x14ac:dyDescent="0.25">
      <c r="A150" t="s">
        <v>10</v>
      </c>
      <c r="B150" t="s">
        <v>222</v>
      </c>
      <c r="C150" t="s">
        <v>220</v>
      </c>
      <c r="D150" s="11">
        <v>44416</v>
      </c>
      <c r="E150">
        <f>VLOOKUP(A150,home!$A$2:$E$405,3,FALSE)</f>
        <v>1.57377049180328</v>
      </c>
      <c r="F150">
        <f>VLOOKUP(B150,home!$B$2:$E$405,3,FALSE)</f>
        <v>0.85</v>
      </c>
      <c r="G150">
        <f>VLOOKUP(C150,away!$B$2:$E$405,4,FALSE)</f>
        <v>0.95</v>
      </c>
      <c r="H150">
        <f>VLOOKUP(A150,away!$A$2:$E$405,3,FALSE)</f>
        <v>1.5409836065573801</v>
      </c>
      <c r="I150">
        <f>VLOOKUP(C150,away!$B$2:$E$405,3,FALSE)</f>
        <v>1.43</v>
      </c>
      <c r="J150">
        <f>VLOOKUP(B150,home!$B$2:$E$405,4,FALSE)</f>
        <v>1.3</v>
      </c>
      <c r="K150" s="3">
        <f t="shared" si="280"/>
        <v>1.2708196721311487</v>
      </c>
      <c r="L150" s="3">
        <f t="shared" si="281"/>
        <v>2.8646885245901696</v>
      </c>
      <c r="M150" s="5">
        <f t="shared" si="282"/>
        <v>1.5994534693973276E-2</v>
      </c>
      <c r="N150" s="5">
        <f t="shared" si="283"/>
        <v>2.0326169335685398E-2</v>
      </c>
      <c r="O150" s="5">
        <f t="shared" si="284"/>
        <v>4.5819359993984579E-2</v>
      </c>
      <c r="P150" s="5">
        <f t="shared" si="285"/>
        <v>5.822814404481455E-2</v>
      </c>
      <c r="Q150" s="5">
        <f t="shared" si="286"/>
        <v>1.2915447925428968E-2</v>
      </c>
      <c r="R150" s="5">
        <f t="shared" si="287"/>
        <v>6.5629097389416774E-2</v>
      </c>
      <c r="S150" s="5">
        <f t="shared" si="288"/>
        <v>5.2994926451052339E-2</v>
      </c>
      <c r="T150" s="5">
        <f t="shared" si="289"/>
        <v>3.6998735461918272E-2</v>
      </c>
      <c r="U150" s="5">
        <f t="shared" si="290"/>
        <v>8.3402748026681864E-2</v>
      </c>
      <c r="V150" s="5">
        <f t="shared" si="291"/>
        <v>2.1436462656202408E-2</v>
      </c>
      <c r="W150" s="5">
        <f t="shared" si="292"/>
        <v>5.4710684326735202E-3</v>
      </c>
      <c r="X150" s="5">
        <f t="shared" si="293"/>
        <v>1.5672906956327358E-2</v>
      </c>
      <c r="Y150" s="5">
        <f t="shared" si="294"/>
        <v>2.2448998352380217E-2</v>
      </c>
      <c r="Z150" s="5">
        <f t="shared" si="295"/>
        <v>6.2668974056890966E-2</v>
      </c>
      <c r="AA150" s="5">
        <f t="shared" si="296"/>
        <v>7.9640965063773633E-2</v>
      </c>
      <c r="AB150" s="5">
        <f t="shared" si="297"/>
        <v>5.0604652555276554E-2</v>
      </c>
      <c r="AC150" s="5">
        <f t="shared" si="298"/>
        <v>4.8774685354982727E-3</v>
      </c>
      <c r="AD150" s="5">
        <f t="shared" si="299"/>
        <v>1.7381853479543107E-3</v>
      </c>
      <c r="AE150" s="5">
        <f t="shared" si="300"/>
        <v>4.9793596198954848E-3</v>
      </c>
      <c r="AF150" s="5">
        <f t="shared" si="301"/>
        <v>7.1321571814611344E-3</v>
      </c>
      <c r="AG150" s="5">
        <f t="shared" si="302"/>
        <v>6.8104696111016922E-3</v>
      </c>
      <c r="AH150" s="5">
        <f t="shared" si="303"/>
        <v>4.4881772707153642E-2</v>
      </c>
      <c r="AI150" s="5">
        <f t="shared" si="304"/>
        <v>5.7036639676369731E-2</v>
      </c>
      <c r="AJ150" s="5">
        <f t="shared" si="305"/>
        <v>3.6241641866493333E-2</v>
      </c>
      <c r="AK150" s="5">
        <f t="shared" si="306"/>
        <v>1.5352197144757185E-2</v>
      </c>
      <c r="AL150" s="5">
        <f t="shared" si="307"/>
        <v>7.1025746204685081E-4</v>
      </c>
      <c r="AM150" s="5">
        <f t="shared" si="308"/>
        <v>4.4178402679809258E-4</v>
      </c>
      <c r="AN150" s="5">
        <f t="shared" si="309"/>
        <v>1.2655736319157316E-3</v>
      </c>
      <c r="AO150" s="5">
        <f t="shared" si="310"/>
        <v>1.8127371301864504E-3</v>
      </c>
      <c r="AP150" s="5">
        <f t="shared" si="311"/>
        <v>1.7309757516478801E-3</v>
      </c>
      <c r="AQ150" s="5">
        <f t="shared" si="312"/>
        <v>1.2396765930223813E-3</v>
      </c>
      <c r="AR150" s="5">
        <f t="shared" si="313"/>
        <v>2.5714459847489466E-2</v>
      </c>
      <c r="AS150" s="5">
        <f t="shared" si="314"/>
        <v>3.2678441432416147E-2</v>
      </c>
      <c r="AT150" s="5">
        <f t="shared" si="315"/>
        <v>2.0764203113450026E-2</v>
      </c>
      <c r="AU150" s="5">
        <f t="shared" si="316"/>
        <v>8.7958525975663764E-3</v>
      </c>
      <c r="AV150" s="5">
        <f t="shared" si="317"/>
        <v>2.7944856285383049E-3</v>
      </c>
      <c r="AW150" s="5">
        <f t="shared" si="318"/>
        <v>7.1824835795927729E-5</v>
      </c>
      <c r="AX150" s="5">
        <f t="shared" si="319"/>
        <v>9.3571305348054989E-5</v>
      </c>
      <c r="AY150" s="5">
        <f t="shared" si="320"/>
        <v>2.6805264466149586E-4</v>
      </c>
      <c r="AZ150" s="5">
        <f t="shared" si="321"/>
        <v>3.8394366757391692E-4</v>
      </c>
      <c r="BA150" s="5">
        <f t="shared" si="322"/>
        <v>3.6662633952935417E-4</v>
      </c>
      <c r="BB150" s="5">
        <f t="shared" si="323"/>
        <v>2.6256756691556002E-4</v>
      </c>
      <c r="BC150" s="5">
        <f t="shared" si="324"/>
        <v>1.5043485917451326E-4</v>
      </c>
      <c r="BD150" s="5">
        <f t="shared" si="325"/>
        <v>1.227731967352296E-2</v>
      </c>
      <c r="BE150" s="5">
        <f t="shared" si="326"/>
        <v>1.560225936215575E-2</v>
      </c>
      <c r="BF150" s="5">
        <f t="shared" si="327"/>
        <v>9.9138290635599601E-3</v>
      </c>
      <c r="BG150" s="5">
        <f t="shared" si="328"/>
        <v>4.1995630000391726E-3</v>
      </c>
      <c r="BH150" s="5">
        <f t="shared" si="329"/>
        <v>1.3342218187009716E-3</v>
      </c>
      <c r="BI150" s="5">
        <f t="shared" si="330"/>
        <v>3.3911106683835859E-4</v>
      </c>
      <c r="BJ150" s="8">
        <f t="shared" si="331"/>
        <v>0.1425094417415998</v>
      </c>
      <c r="BK150" s="8">
        <f t="shared" si="332"/>
        <v>0.1545098464882492</v>
      </c>
      <c r="BL150" s="8">
        <f t="shared" si="333"/>
        <v>0.61302282102818495</v>
      </c>
      <c r="BM150" s="8">
        <f t="shared" si="334"/>
        <v>0.75360210212275591</v>
      </c>
      <c r="BN150" s="8">
        <f t="shared" si="335"/>
        <v>0.21891275338330354</v>
      </c>
    </row>
    <row r="151" spans="1:66" x14ac:dyDescent="0.25">
      <c r="A151" t="s">
        <v>10</v>
      </c>
      <c r="B151" t="s">
        <v>226</v>
      </c>
      <c r="C151" t="s">
        <v>41</v>
      </c>
      <c r="D151" s="11">
        <v>44416</v>
      </c>
      <c r="E151">
        <f>VLOOKUP(A151,home!$A$2:$E$405,3,FALSE)</f>
        <v>1.57377049180328</v>
      </c>
      <c r="F151">
        <f>VLOOKUP(B151,home!$B$2:$E$405,3,FALSE)</f>
        <v>0.79</v>
      </c>
      <c r="G151">
        <f>VLOOKUP(C151,away!$B$2:$E$405,4,FALSE)</f>
        <v>0.79</v>
      </c>
      <c r="H151">
        <f>VLOOKUP(A151,away!$A$2:$E$405,3,FALSE)</f>
        <v>1.5409836065573801</v>
      </c>
      <c r="I151">
        <f>VLOOKUP(C151,away!$B$2:$E$405,3,FALSE)</f>
        <v>1.43</v>
      </c>
      <c r="J151">
        <f>VLOOKUP(B151,home!$B$2:$E$405,4,FALSE)</f>
        <v>1.1399999999999999</v>
      </c>
      <c r="K151" s="3">
        <f t="shared" si="280"/>
        <v>0.98219016393442715</v>
      </c>
      <c r="L151" s="3">
        <f t="shared" si="281"/>
        <v>2.5121114754098408</v>
      </c>
      <c r="M151" s="5">
        <f t="shared" si="282"/>
        <v>3.0369950210861842E-2</v>
      </c>
      <c r="N151" s="5">
        <f t="shared" si="283"/>
        <v>2.9829066376286777E-2</v>
      </c>
      <c r="O151" s="5">
        <f t="shared" si="284"/>
        <v>7.6292700432331551E-2</v>
      </c>
      <c r="P151" s="5">
        <f t="shared" si="285"/>
        <v>7.493393994463185E-2</v>
      </c>
      <c r="Q151" s="5">
        <f t="shared" si="286"/>
        <v>1.464890779706801E-2</v>
      </c>
      <c r="R151" s="5">
        <f t="shared" si="287"/>
        <v>9.5827884123032711E-2</v>
      </c>
      <c r="S151" s="5">
        <f t="shared" si="288"/>
        <v>4.6222460990547248E-2</v>
      </c>
      <c r="T151" s="5">
        <f t="shared" si="289"/>
        <v>3.6799689379235237E-2</v>
      </c>
      <c r="U151" s="5">
        <f t="shared" si="290"/>
        <v>9.4121205216290776E-2</v>
      </c>
      <c r="V151" s="5">
        <f t="shared" si="291"/>
        <v>1.2671996466940338E-2</v>
      </c>
      <c r="W151" s="5">
        <f t="shared" si="292"/>
        <v>4.7960043835541793E-3</v>
      </c>
      <c r="X151" s="5">
        <f t="shared" si="293"/>
        <v>1.2048097648042355E-2</v>
      </c>
      <c r="Y151" s="5">
        <f t="shared" si="294"/>
        <v>1.5133082179252758E-2</v>
      </c>
      <c r="Z151" s="5">
        <f t="shared" si="295"/>
        <v>8.0243442456571654E-2</v>
      </c>
      <c r="AA151" s="5">
        <f t="shared" si="296"/>
        <v>7.8814319901082883E-2</v>
      </c>
      <c r="AB151" s="5">
        <f t="shared" si="297"/>
        <v>3.8705324892012491E-2</v>
      </c>
      <c r="AC151" s="5">
        <f t="shared" si="298"/>
        <v>1.9541574311930433E-3</v>
      </c>
      <c r="AD151" s="5">
        <f t="shared" si="299"/>
        <v>1.1776470829283274E-3</v>
      </c>
      <c r="AE151" s="5">
        <f t="shared" si="300"/>
        <v>2.9583807510071758E-3</v>
      </c>
      <c r="AF151" s="5">
        <f t="shared" si="301"/>
        <v>3.715891116618355E-3</v>
      </c>
      <c r="AG151" s="5">
        <f t="shared" si="302"/>
        <v>3.1115775718101525E-3</v>
      </c>
      <c r="AH151" s="5">
        <f t="shared" si="303"/>
        <v>5.0395118155385728E-2</v>
      </c>
      <c r="AI151" s="5">
        <f t="shared" si="304"/>
        <v>4.949758936253313E-2</v>
      </c>
      <c r="AJ151" s="5">
        <f t="shared" si="305"/>
        <v>2.4308022705172686E-2</v>
      </c>
      <c r="AK151" s="5">
        <f t="shared" si="306"/>
        <v>7.9583669352384472E-3</v>
      </c>
      <c r="AL151" s="5">
        <f t="shared" si="307"/>
        <v>1.928652692212894E-4</v>
      </c>
      <c r="AM151" s="5">
        <f t="shared" si="308"/>
        <v>2.3133467628765482E-4</v>
      </c>
      <c r="AN151" s="5">
        <f t="shared" si="309"/>
        <v>5.8113849496243847E-4</v>
      </c>
      <c r="AO151" s="5">
        <f t="shared" si="310"/>
        <v>7.2994234099877297E-4</v>
      </c>
      <c r="AP151" s="5">
        <f t="shared" si="311"/>
        <v>6.1123217707018021E-4</v>
      </c>
      <c r="AQ151" s="5">
        <f t="shared" si="312"/>
        <v>3.8387084153943495E-4</v>
      </c>
      <c r="AR151" s="5">
        <f t="shared" si="313"/>
        <v>2.5319630924555858E-2</v>
      </c>
      <c r="AS151" s="5">
        <f t="shared" si="314"/>
        <v>2.4868692448548706E-2</v>
      </c>
      <c r="AT151" s="5">
        <f t="shared" si="315"/>
        <v>1.2212892556437453E-2</v>
      </c>
      <c r="AU151" s="5">
        <f t="shared" si="316"/>
        <v>3.9984609807069494E-3</v>
      </c>
      <c r="AV151" s="5">
        <f t="shared" si="317"/>
        <v>9.8181226153149187E-4</v>
      </c>
      <c r="AW151" s="5">
        <f t="shared" si="318"/>
        <v>1.3218616868255251E-5</v>
      </c>
      <c r="AX151" s="5">
        <f t="shared" si="319"/>
        <v>3.7869107271114876E-5</v>
      </c>
      <c r="AY151" s="5">
        <f t="shared" si="320"/>
        <v>9.5131418939293922E-5</v>
      </c>
      <c r="AZ151" s="5">
        <f t="shared" si="321"/>
        <v>1.1949036459471069E-4</v>
      </c>
      <c r="BA151" s="5">
        <f t="shared" si="322"/>
        <v>1.0005770536642616E-4</v>
      </c>
      <c r="BB151" s="5">
        <f t="shared" si="323"/>
        <v>6.2839027463543998E-5</v>
      </c>
      <c r="BC151" s="5">
        <f t="shared" si="324"/>
        <v>3.1571728398952604E-5</v>
      </c>
      <c r="BD151" s="5">
        <f t="shared" si="325"/>
        <v>1.060095589978643E-2</v>
      </c>
      <c r="BE151" s="5">
        <f t="shared" si="326"/>
        <v>1.0412154613072865E-2</v>
      </c>
      <c r="BF151" s="5">
        <f t="shared" si="327"/>
        <v>5.113357923162319E-3</v>
      </c>
      <c r="BG151" s="5">
        <f t="shared" si="328"/>
        <v>1.6740966189354002E-3</v>
      </c>
      <c r="BH151" s="5">
        <f t="shared" si="329"/>
        <v>4.1107030814855765E-4</v>
      </c>
      <c r="BI151" s="5">
        <f t="shared" si="330"/>
        <v>8.0749842669801487E-5</v>
      </c>
      <c r="BJ151" s="8">
        <f t="shared" si="331"/>
        <v>0.12720282216869583</v>
      </c>
      <c r="BK151" s="8">
        <f t="shared" si="332"/>
        <v>0.16644050173233491</v>
      </c>
      <c r="BL151" s="8">
        <f t="shared" si="333"/>
        <v>0.6115944061006362</v>
      </c>
      <c r="BM151" s="8">
        <f t="shared" si="334"/>
        <v>0.66349681077195477</v>
      </c>
      <c r="BN151" s="8">
        <f t="shared" si="335"/>
        <v>0.32190244888421271</v>
      </c>
    </row>
    <row r="152" spans="1:66" x14ac:dyDescent="0.25">
      <c r="A152" t="s">
        <v>10</v>
      </c>
      <c r="B152" t="s">
        <v>12</v>
      </c>
      <c r="C152" t="s">
        <v>447</v>
      </c>
      <c r="D152" s="11">
        <v>44416</v>
      </c>
      <c r="E152">
        <f>VLOOKUP(A152,home!$A$2:$E$405,3,FALSE)</f>
        <v>1.57377049180328</v>
      </c>
      <c r="F152">
        <f>VLOOKUP(B152,home!$B$2:$E$405,3,FALSE)</f>
        <v>2.33</v>
      </c>
      <c r="G152">
        <f>VLOOKUP(C152,away!$B$2:$E$405,4,FALSE)</f>
        <v>1.27</v>
      </c>
      <c r="H152">
        <f>VLOOKUP(A152,away!$A$2:$E$405,3,FALSE)</f>
        <v>1.5409836065573801</v>
      </c>
      <c r="I152">
        <f>VLOOKUP(C152,away!$B$2:$E$405,3,FALSE)</f>
        <v>0.42</v>
      </c>
      <c r="J152">
        <f>VLOOKUP(B152,home!$B$2:$E$405,4,FALSE)</f>
        <v>1.08</v>
      </c>
      <c r="K152" s="3">
        <f t="shared" si="280"/>
        <v>4.6569442622950854</v>
      </c>
      <c r="L152" s="3">
        <f t="shared" si="281"/>
        <v>0.69899016393442759</v>
      </c>
      <c r="M152" s="5">
        <f t="shared" si="282"/>
        <v>4.7200568912352144E-3</v>
      </c>
      <c r="N152" s="5">
        <f t="shared" si="283"/>
        <v>2.1981041857344206E-2</v>
      </c>
      <c r="O152" s="5">
        <f t="shared" si="284"/>
        <v>3.2992733401843275E-3</v>
      </c>
      <c r="P152" s="5">
        <f t="shared" si="285"/>
        <v>1.5364532051314541E-2</v>
      </c>
      <c r="Q152" s="5">
        <f t="shared" si="286"/>
        <v>5.1182243378413622E-2</v>
      </c>
      <c r="R152" s="5">
        <f t="shared" si="287"/>
        <v>1.1530798064599646E-3</v>
      </c>
      <c r="S152" s="5">
        <f t="shared" si="288"/>
        <v>1.2503495752044522E-2</v>
      </c>
      <c r="T152" s="5">
        <f t="shared" si="289"/>
        <v>3.5775884689609107E-2</v>
      </c>
      <c r="U152" s="5">
        <f t="shared" si="290"/>
        <v>5.3698283886620592E-3</v>
      </c>
      <c r="V152" s="5">
        <f t="shared" si="291"/>
        <v>4.5223174603042909E-3</v>
      </c>
      <c r="W152" s="5">
        <f t="shared" si="292"/>
        <v>7.9450951544164664E-2</v>
      </c>
      <c r="X152" s="5">
        <f t="shared" si="293"/>
        <v>5.5535433644601923E-2</v>
      </c>
      <c r="Y152" s="5">
        <f t="shared" si="294"/>
        <v>1.9409360933704909E-2</v>
      </c>
      <c r="Z152" s="5">
        <f t="shared" si="295"/>
        <v>2.6866381431564295E-4</v>
      </c>
      <c r="AA152" s="5">
        <f t="shared" si="296"/>
        <v>1.2511524085635454E-3</v>
      </c>
      <c r="AB152" s="5">
        <f t="shared" si="297"/>
        <v>2.9132735151583405E-3</v>
      </c>
      <c r="AC152" s="5">
        <f t="shared" si="298"/>
        <v>9.2005368216654601E-4</v>
      </c>
      <c r="AD152" s="5">
        <f t="shared" si="299"/>
        <v>9.2499663231870602E-2</v>
      </c>
      <c r="AE152" s="5">
        <f t="shared" si="300"/>
        <v>6.4656354766324572E-2</v>
      </c>
      <c r="AF152" s="5">
        <f t="shared" si="301"/>
        <v>2.2597078008757862E-2</v>
      </c>
      <c r="AG152" s="5">
        <f t="shared" si="302"/>
        <v>5.2650450872602358E-3</v>
      </c>
      <c r="AH152" s="5">
        <f t="shared" si="303"/>
        <v>4.6948340902934955E-5</v>
      </c>
      <c r="AI152" s="5">
        <f t="shared" si="304"/>
        <v>2.1863580679219659E-4</v>
      </c>
      <c r="AJ152" s="5">
        <f t="shared" si="305"/>
        <v>5.0908738298658849E-4</v>
      </c>
      <c r="AK152" s="5">
        <f t="shared" si="306"/>
        <v>7.9026385573540488E-4</v>
      </c>
      <c r="AL152" s="5">
        <f t="shared" si="307"/>
        <v>1.1979681274458958E-4</v>
      </c>
      <c r="AM152" s="5">
        <f t="shared" si="308"/>
        <v>8.6153155190377487E-2</v>
      </c>
      <c r="AN152" s="5">
        <f t="shared" si="309"/>
        <v>6.0220208069990143E-2</v>
      </c>
      <c r="AO152" s="5">
        <f t="shared" si="310"/>
        <v>2.1046666555503874E-2</v>
      </c>
      <c r="AP152" s="5">
        <f t="shared" si="311"/>
        <v>4.9038043019682962E-3</v>
      </c>
      <c r="AQ152" s="5">
        <f t="shared" si="312"/>
        <v>8.5692774323379249E-4</v>
      </c>
      <c r="AR152" s="5">
        <f t="shared" si="313"/>
        <v>6.5632857008383828E-6</v>
      </c>
      <c r="AS152" s="5">
        <f t="shared" si="314"/>
        <v>3.0564855686322675E-5</v>
      </c>
      <c r="AT152" s="5">
        <f t="shared" si="315"/>
        <v>7.1169414658148877E-5</v>
      </c>
      <c r="AU152" s="5">
        <f t="shared" si="316"/>
        <v>1.1047733241438875E-4</v>
      </c>
      <c r="AV152" s="5">
        <f t="shared" si="317"/>
        <v>1.286216948252136E-4</v>
      </c>
      <c r="AW152" s="5">
        <f t="shared" si="318"/>
        <v>1.0832155037023833E-5</v>
      </c>
      <c r="AX152" s="5">
        <f t="shared" si="319"/>
        <v>6.6868406957074425E-2</v>
      </c>
      <c r="AY152" s="5">
        <f t="shared" si="320"/>
        <v>4.6740358740959477E-2</v>
      </c>
      <c r="AZ152" s="5">
        <f t="shared" si="321"/>
        <v>1.6335525509348608E-2</v>
      </c>
      <c r="BA152" s="5">
        <f t="shared" si="322"/>
        <v>3.806123884578203E-3</v>
      </c>
      <c r="BB152" s="5">
        <f t="shared" si="323"/>
        <v>6.6511078950901449E-4</v>
      </c>
      <c r="BC152" s="5">
        <f t="shared" si="324"/>
        <v>9.2981179958692557E-5</v>
      </c>
      <c r="BD152" s="5">
        <f t="shared" si="325"/>
        <v>7.6461202466291736E-7</v>
      </c>
      <c r="BE152" s="5">
        <f t="shared" si="326"/>
        <v>3.5607555811358005E-6</v>
      </c>
      <c r="BF152" s="5">
        <f t="shared" si="327"/>
        <v>8.2911201365027872E-6</v>
      </c>
      <c r="BG152" s="5">
        <f t="shared" si="328"/>
        <v>1.2870428115895303E-5</v>
      </c>
      <c r="BH152" s="5">
        <f t="shared" si="329"/>
        <v>1.4984216591899991E-5</v>
      </c>
      <c r="BI152" s="5">
        <f t="shared" si="330"/>
        <v>1.3956132296527096E-5</v>
      </c>
      <c r="BJ152" s="8">
        <f t="shared" si="331"/>
        <v>0.7560423260645539</v>
      </c>
      <c r="BK152" s="8">
        <f t="shared" si="332"/>
        <v>8.4890611390769186E-2</v>
      </c>
      <c r="BL152" s="8">
        <f t="shared" si="333"/>
        <v>1.5953366693476898E-2</v>
      </c>
      <c r="BM152" s="8">
        <f t="shared" si="334"/>
        <v>0.71272521405224121</v>
      </c>
      <c r="BN152" s="8">
        <f t="shared" si="335"/>
        <v>9.7700227324951885E-2</v>
      </c>
    </row>
    <row r="153" spans="1:66" x14ac:dyDescent="0.25">
      <c r="A153" t="s">
        <v>10</v>
      </c>
      <c r="B153" t="s">
        <v>37</v>
      </c>
      <c r="C153" t="s">
        <v>219</v>
      </c>
      <c r="D153" s="11">
        <v>44416</v>
      </c>
      <c r="E153">
        <f>VLOOKUP(A153,home!$A$2:$E$405,3,FALSE)</f>
        <v>1.57377049180328</v>
      </c>
      <c r="F153">
        <f>VLOOKUP(B153,home!$B$2:$E$405,3,FALSE)</f>
        <v>0.21</v>
      </c>
      <c r="G153">
        <f>VLOOKUP(C153,away!$B$2:$E$405,4,FALSE)</f>
        <v>0.95</v>
      </c>
      <c r="H153">
        <f>VLOOKUP(A153,away!$A$2:$E$405,3,FALSE)</f>
        <v>1.5409836065573801</v>
      </c>
      <c r="I153">
        <f>VLOOKUP(C153,away!$B$2:$E$405,3,FALSE)</f>
        <v>0.32</v>
      </c>
      <c r="J153">
        <f>VLOOKUP(B153,home!$B$2:$E$405,4,FALSE)</f>
        <v>1.08</v>
      </c>
      <c r="K153" s="3">
        <f t="shared" si="280"/>
        <v>0.31396721311475434</v>
      </c>
      <c r="L153" s="3">
        <f t="shared" si="281"/>
        <v>0.53256393442623062</v>
      </c>
      <c r="M153" s="5">
        <f t="shared" si="282"/>
        <v>0.42890014579099101</v>
      </c>
      <c r="N153" s="5">
        <f t="shared" si="283"/>
        <v>0.13466058347850929</v>
      </c>
      <c r="O153" s="5">
        <f t="shared" si="284"/>
        <v>0.2284167491184341</v>
      </c>
      <c r="P153" s="5">
        <f t="shared" si="285"/>
        <v>7.1715370149446775E-2</v>
      </c>
      <c r="Q153" s="5">
        <f t="shared" si="286"/>
        <v>2.1139504055577147E-2</v>
      </c>
      <c r="R153" s="5">
        <f t="shared" si="287"/>
        <v>6.0823261299681249E-2</v>
      </c>
      <c r="S153" s="5">
        <f t="shared" si="288"/>
        <v>2.997838987782987E-3</v>
      </c>
      <c r="T153" s="5">
        <f t="shared" si="289"/>
        <v>1.1258137451657423E-2</v>
      </c>
      <c r="U153" s="5">
        <f t="shared" si="290"/>
        <v>1.9096509842811412E-2</v>
      </c>
      <c r="V153" s="5">
        <f t="shared" si="291"/>
        <v>5.5695722799380374E-5</v>
      </c>
      <c r="W153" s="5">
        <f t="shared" si="292"/>
        <v>2.2123703916525342E-3</v>
      </c>
      <c r="X153" s="5">
        <f t="shared" si="293"/>
        <v>1.1782286801865745E-3</v>
      </c>
      <c r="Y153" s="5">
        <f t="shared" si="294"/>
        <v>3.1374105078699351E-4</v>
      </c>
      <c r="Z153" s="5">
        <f t="shared" si="295"/>
        <v>1.079742511413098E-2</v>
      </c>
      <c r="AA153" s="5">
        <f t="shared" si="296"/>
        <v>3.390037471898962E-3</v>
      </c>
      <c r="AB153" s="5">
        <f t="shared" si="297"/>
        <v>5.321803087033522E-4</v>
      </c>
      <c r="AC153" s="5">
        <f t="shared" si="298"/>
        <v>5.820468084902728E-7</v>
      </c>
      <c r="AD153" s="5">
        <f t="shared" si="299"/>
        <v>1.7365294156118595E-4</v>
      </c>
      <c r="AE153" s="5">
        <f t="shared" si="300"/>
        <v>9.2481293782513491E-5</v>
      </c>
      <c r="AF153" s="5">
        <f t="shared" si="301"/>
        <v>2.462610083882174E-5</v>
      </c>
      <c r="AG153" s="5">
        <f t="shared" si="302"/>
        <v>4.3716577174333351E-6</v>
      </c>
      <c r="AH153" s="5">
        <f t="shared" si="303"/>
        <v>1.4375798001135462E-3</v>
      </c>
      <c r="AI153" s="5">
        <f t="shared" si="304"/>
        <v>4.5135292347171573E-4</v>
      </c>
      <c r="AJ153" s="5">
        <f t="shared" si="305"/>
        <v>7.0855009756805781E-5</v>
      </c>
      <c r="AK153" s="5">
        <f t="shared" si="306"/>
        <v>7.4153833161876799E-6</v>
      </c>
      <c r="AL153" s="5">
        <f t="shared" si="307"/>
        <v>3.89290633027907E-9</v>
      </c>
      <c r="AM153" s="5">
        <f t="shared" si="308"/>
        <v>1.0904266022228979E-5</v>
      </c>
      <c r="AN153" s="5">
        <f t="shared" si="309"/>
        <v>5.8072188148285286E-6</v>
      </c>
      <c r="AO153" s="5">
        <f t="shared" si="310"/>
        <v>1.5463576500495563E-6</v>
      </c>
      <c r="AP153" s="5">
        <f t="shared" si="311"/>
        <v>2.7451143804683072E-7</v>
      </c>
      <c r="AQ153" s="5">
        <f t="shared" si="312"/>
        <v>3.6548722872805641E-8</v>
      </c>
      <c r="AR153" s="5">
        <f t="shared" si="313"/>
        <v>1.5312063088002893E-4</v>
      </c>
      <c r="AS153" s="5">
        <f t="shared" si="314"/>
        <v>4.8074857747775687E-5</v>
      </c>
      <c r="AT153" s="5">
        <f t="shared" si="315"/>
        <v>7.5469645539786928E-6</v>
      </c>
      <c r="AU153" s="5">
        <f t="shared" si="316"/>
        <v>7.8983314282950835E-7</v>
      </c>
      <c r="AV153" s="5">
        <f t="shared" si="317"/>
        <v>6.199542766996212E-8</v>
      </c>
      <c r="AW153" s="5">
        <f t="shared" si="318"/>
        <v>1.8081210560237668E-11</v>
      </c>
      <c r="AX153" s="5">
        <f t="shared" si="319"/>
        <v>5.7059700234352281E-7</v>
      </c>
      <c r="AY153" s="5">
        <f t="shared" si="320"/>
        <v>3.0387938453987962E-7</v>
      </c>
      <c r="AZ153" s="5">
        <f t="shared" si="321"/>
        <v>8.0917600310789877E-8</v>
      </c>
      <c r="BA153" s="5">
        <f t="shared" si="322"/>
        <v>1.4364598528614481E-8</v>
      </c>
      <c r="BB153" s="5">
        <f t="shared" si="323"/>
        <v>1.9125167772130425E-9</v>
      </c>
      <c r="BC153" s="5">
        <f t="shared" si="324"/>
        <v>2.0370749190575061E-10</v>
      </c>
      <c r="BD153" s="5">
        <f t="shared" si="325"/>
        <v>1.3591087603882459E-5</v>
      </c>
      <c r="BE153" s="5">
        <f t="shared" si="326"/>
        <v>4.2671558981894604E-6</v>
      </c>
      <c r="BF153" s="5">
        <f t="shared" si="327"/>
        <v>6.698735226403655E-7</v>
      </c>
      <c r="BG153" s="5">
        <f t="shared" si="328"/>
        <v>7.0106107680919619E-8</v>
      </c>
      <c r="BH153" s="5">
        <f t="shared" si="329"/>
        <v>5.502754812725302E-9</v>
      </c>
      <c r="BI153" s="5">
        <f t="shared" si="330"/>
        <v>3.4553691860103328E-10</v>
      </c>
      <c r="BJ153" s="8">
        <f t="shared" si="331"/>
        <v>0.17107723787972798</v>
      </c>
      <c r="BK153" s="8">
        <f t="shared" si="332"/>
        <v>0.50366994047011948</v>
      </c>
      <c r="BL153" s="8">
        <f t="shared" si="333"/>
        <v>0.31445413951136375</v>
      </c>
      <c r="BM153" s="8">
        <f t="shared" si="334"/>
        <v>5.4342825221399271E-2</v>
      </c>
      <c r="BN153" s="8">
        <f t="shared" si="335"/>
        <v>0.94565561389263963</v>
      </c>
    </row>
    <row r="154" spans="1:66" x14ac:dyDescent="0.25">
      <c r="A154" t="s">
        <v>72</v>
      </c>
      <c r="B154" t="s">
        <v>68</v>
      </c>
      <c r="C154" t="s">
        <v>73</v>
      </c>
      <c r="D154" s="11">
        <v>44416</v>
      </c>
      <c r="E154">
        <f>VLOOKUP(A154,home!$A$2:$E$405,3,FALSE)</f>
        <v>1.3571428571428601</v>
      </c>
      <c r="F154">
        <f>VLOOKUP(B154,home!$B$2:$E$405,3,FALSE)</f>
        <v>1.47</v>
      </c>
      <c r="G154">
        <f>VLOOKUP(C154,away!$B$2:$E$405,4,FALSE)</f>
        <v>0.55000000000000004</v>
      </c>
      <c r="H154">
        <f>VLOOKUP(A154,away!$A$2:$E$405,3,FALSE)</f>
        <v>1.2380952380952399</v>
      </c>
      <c r="I154">
        <f>VLOOKUP(C154,away!$B$2:$E$405,3,FALSE)</f>
        <v>0.55000000000000004</v>
      </c>
      <c r="J154">
        <f>VLOOKUP(B154,home!$B$2:$E$405,4,FALSE)</f>
        <v>0.27</v>
      </c>
      <c r="K154" s="3">
        <f t="shared" si="280"/>
        <v>1.0972500000000025</v>
      </c>
      <c r="L154" s="3">
        <f t="shared" si="281"/>
        <v>0.18385714285714314</v>
      </c>
      <c r="M154" s="5">
        <f t="shared" si="282"/>
        <v>0.2777296437833458</v>
      </c>
      <c r="N154" s="5">
        <f t="shared" si="283"/>
        <v>0.30473885164127684</v>
      </c>
      <c r="O154" s="5">
        <f t="shared" si="284"/>
        <v>5.1062578792738088E-2</v>
      </c>
      <c r="P154" s="5">
        <f t="shared" si="285"/>
        <v>5.6028414580331982E-2</v>
      </c>
      <c r="Q154" s="5">
        <f t="shared" si="286"/>
        <v>0.16718735248169586</v>
      </c>
      <c r="R154" s="5">
        <f t="shared" si="287"/>
        <v>4.6941099218752863E-3</v>
      </c>
      <c r="S154" s="5">
        <f t="shared" si="288"/>
        <v>2.8257545698240293E-3</v>
      </c>
      <c r="T154" s="5">
        <f t="shared" si="289"/>
        <v>3.0738588949134699E-2</v>
      </c>
      <c r="U154" s="5">
        <f t="shared" si="290"/>
        <v>5.1506121117776684E-3</v>
      </c>
      <c r="V154" s="5">
        <f t="shared" si="291"/>
        <v>6.3339995121248355E-5</v>
      </c>
      <c r="W154" s="5">
        <f t="shared" si="292"/>
        <v>6.1148774170180421E-2</v>
      </c>
      <c r="X154" s="5">
        <f t="shared" si="293"/>
        <v>1.1242638908146045E-2</v>
      </c>
      <c r="Y154" s="5">
        <f t="shared" si="294"/>
        <v>1.0335197339131415E-3</v>
      </c>
      <c r="Z154" s="5">
        <f t="shared" si="295"/>
        <v>2.8768187949778593E-4</v>
      </c>
      <c r="AA154" s="5">
        <f t="shared" si="296"/>
        <v>3.1565894227894624E-4</v>
      </c>
      <c r="AB154" s="5">
        <f t="shared" si="297"/>
        <v>1.7317838720778725E-4</v>
      </c>
      <c r="AC154" s="5">
        <f t="shared" si="298"/>
        <v>7.9862727692338134E-7</v>
      </c>
      <c r="AD154" s="5">
        <f t="shared" si="299"/>
        <v>1.6773873114557653E-2</v>
      </c>
      <c r="AE154" s="5">
        <f t="shared" si="300"/>
        <v>3.0839963854908188E-3</v>
      </c>
      <c r="AF154" s="5">
        <f t="shared" si="301"/>
        <v>2.8350738200904924E-4</v>
      </c>
      <c r="AG154" s="5">
        <f t="shared" si="302"/>
        <v>1.7374952411697475E-5</v>
      </c>
      <c r="AH154" s="5">
        <f t="shared" si="303"/>
        <v>1.322309210405896E-5</v>
      </c>
      <c r="AI154" s="5">
        <f t="shared" si="304"/>
        <v>1.4509037811178726E-5</v>
      </c>
      <c r="AJ154" s="5">
        <f t="shared" si="305"/>
        <v>7.9600208691579456E-6</v>
      </c>
      <c r="AK154" s="5">
        <f t="shared" si="306"/>
        <v>2.911377632894526E-6</v>
      </c>
      <c r="AL154" s="5">
        <f t="shared" si="307"/>
        <v>6.4445148248604832E-9</v>
      </c>
      <c r="AM154" s="5">
        <f t="shared" si="308"/>
        <v>3.6810264549896861E-3</v>
      </c>
      <c r="AN154" s="5">
        <f t="shared" si="309"/>
        <v>6.7678300679596183E-4</v>
      </c>
      <c r="AO154" s="5">
        <f t="shared" si="310"/>
        <v>6.2215694981886005E-5</v>
      </c>
      <c r="AP154" s="5">
        <f t="shared" si="311"/>
        <v>3.8129333067470207E-6</v>
      </c>
      <c r="AQ154" s="5">
        <f t="shared" si="312"/>
        <v>1.7525875592083647E-7</v>
      </c>
      <c r="AR154" s="5">
        <f t="shared" si="313"/>
        <v>4.8623198679782604E-7</v>
      </c>
      <c r="AS154" s="5">
        <f t="shared" si="314"/>
        <v>5.3351804751391573E-7</v>
      </c>
      <c r="AT154" s="5">
        <f t="shared" si="315"/>
        <v>2.9270133881732263E-7</v>
      </c>
      <c r="AU154" s="5">
        <f t="shared" si="316"/>
        <v>1.0705551467243603E-7</v>
      </c>
      <c r="AV154" s="5">
        <f t="shared" si="317"/>
        <v>2.9366665868582673E-8</v>
      </c>
      <c r="AW154" s="5">
        <f t="shared" si="318"/>
        <v>3.6113852731988622E-11</v>
      </c>
      <c r="AX154" s="5">
        <f t="shared" si="319"/>
        <v>6.7316771295624018E-4</v>
      </c>
      <c r="AY154" s="5">
        <f t="shared" si="320"/>
        <v>1.2376669236781177E-4</v>
      </c>
      <c r="AZ154" s="5">
        <f t="shared" si="321"/>
        <v>1.1377695219812427E-5</v>
      </c>
      <c r="BA154" s="5">
        <f t="shared" si="322"/>
        <v>6.9729017847136275E-7</v>
      </c>
      <c r="BB154" s="5">
        <f t="shared" si="323"/>
        <v>3.2050444989023034E-8</v>
      </c>
      <c r="BC154" s="5">
        <f t="shared" si="324"/>
        <v>1.1785406485963632E-9</v>
      </c>
      <c r="BD154" s="5">
        <f t="shared" si="325"/>
        <v>1.489953730973341E-8</v>
      </c>
      <c r="BE154" s="5">
        <f t="shared" si="326"/>
        <v>1.6348517313105019E-8</v>
      </c>
      <c r="BF154" s="5">
        <f t="shared" si="327"/>
        <v>8.9692053109022604E-9</v>
      </c>
      <c r="BG154" s="5">
        <f t="shared" si="328"/>
        <v>3.2804868424625102E-9</v>
      </c>
      <c r="BH154" s="5">
        <f t="shared" si="329"/>
        <v>8.9987854697299919E-10</v>
      </c>
      <c r="BI154" s="5">
        <f t="shared" si="330"/>
        <v>1.9747834713322517E-10</v>
      </c>
      <c r="BJ154" s="8">
        <f t="shared" si="331"/>
        <v>0.60148153368735446</v>
      </c>
      <c r="BK154" s="8">
        <f t="shared" si="332"/>
        <v>0.3367717246927826</v>
      </c>
      <c r="BL154" s="8">
        <f t="shared" si="333"/>
        <v>6.1436235152952406E-2</v>
      </c>
      <c r="BM154" s="8">
        <f t="shared" si="334"/>
        <v>0.13841245755506942</v>
      </c>
      <c r="BN154" s="8">
        <f t="shared" si="335"/>
        <v>0.86144095120126385</v>
      </c>
    </row>
    <row r="155" spans="1:66" s="10" customFormat="1" x14ac:dyDescent="0.25">
      <c r="A155" t="s">
        <v>72</v>
      </c>
      <c r="B155" t="s">
        <v>326</v>
      </c>
      <c r="C155" t="s">
        <v>85</v>
      </c>
      <c r="D155" s="11">
        <v>44416</v>
      </c>
      <c r="E155">
        <f>VLOOKUP(A155,home!$A$2:$E$405,3,FALSE)</f>
        <v>1.3571428571428601</v>
      </c>
      <c r="F155">
        <f>VLOOKUP(B155,home!$B$2:$E$405,3,FALSE)</f>
        <v>1.29</v>
      </c>
      <c r="G155">
        <f>VLOOKUP(C155,away!$B$2:$E$405,4,FALSE)</f>
        <v>0.98</v>
      </c>
      <c r="H155">
        <f>VLOOKUP(A155,away!$A$2:$E$405,3,FALSE)</f>
        <v>1.2380952380952399</v>
      </c>
      <c r="I155">
        <f>VLOOKUP(C155,away!$B$2:$E$405,3,FALSE)</f>
        <v>0.49</v>
      </c>
      <c r="J155">
        <f>VLOOKUP(B155,home!$B$2:$E$405,4,FALSE)</f>
        <v>0.4</v>
      </c>
      <c r="K155" s="3">
        <f t="shared" si="280"/>
        <v>1.7157000000000038</v>
      </c>
      <c r="L155" s="3">
        <f t="shared" si="281"/>
        <v>0.24266666666666703</v>
      </c>
      <c r="M155" s="5">
        <f t="shared" si="282"/>
        <v>0.1410886776670352</v>
      </c>
      <c r="N155" s="5">
        <f t="shared" si="283"/>
        <v>0.24206584427333283</v>
      </c>
      <c r="O155" s="5">
        <f t="shared" si="284"/>
        <v>3.4237519113867257E-2</v>
      </c>
      <c r="P155" s="5">
        <f t="shared" si="285"/>
        <v>5.8741311543662182E-2</v>
      </c>
      <c r="Q155" s="5">
        <f t="shared" si="286"/>
        <v>0.20765618450987908</v>
      </c>
      <c r="R155" s="5">
        <f t="shared" si="287"/>
        <v>4.1541523191492326E-3</v>
      </c>
      <c r="S155" s="5">
        <f t="shared" si="288"/>
        <v>6.1141364050713359E-3</v>
      </c>
      <c r="T155" s="5">
        <f t="shared" si="289"/>
        <v>5.0391234107730727E-2</v>
      </c>
      <c r="U155" s="5">
        <f t="shared" si="290"/>
        <v>7.1272791339643538E-3</v>
      </c>
      <c r="V155" s="5">
        <f t="shared" si="291"/>
        <v>2.8284212401376735E-4</v>
      </c>
      <c r="W155" s="5">
        <f t="shared" si="292"/>
        <v>0.11875857192120014</v>
      </c>
      <c r="X155" s="5">
        <f t="shared" si="293"/>
        <v>2.8818746786211276E-2</v>
      </c>
      <c r="Y155" s="5">
        <f t="shared" si="294"/>
        <v>3.4966746100603056E-3</v>
      </c>
      <c r="Z155" s="5">
        <f t="shared" si="295"/>
        <v>3.3602476537118281E-4</v>
      </c>
      <c r="AA155" s="5">
        <f t="shared" si="296"/>
        <v>5.7651768994733963E-4</v>
      </c>
      <c r="AB155" s="5">
        <f t="shared" si="297"/>
        <v>4.9456570032132652E-4</v>
      </c>
      <c r="AC155" s="5">
        <f t="shared" si="298"/>
        <v>7.3599621879180736E-6</v>
      </c>
      <c r="AD155" s="5">
        <f t="shared" si="299"/>
        <v>5.093852046130088E-2</v>
      </c>
      <c r="AE155" s="5">
        <f t="shared" si="300"/>
        <v>1.2361080965275698E-2</v>
      </c>
      <c r="AF155" s="5">
        <f t="shared" si="301"/>
        <v>1.4998111571201198E-3</v>
      </c>
      <c r="AG155" s="5">
        <f t="shared" si="302"/>
        <v>1.2131805804260542E-4</v>
      </c>
      <c r="AH155" s="5">
        <f t="shared" si="303"/>
        <v>2.0385502432518457E-5</v>
      </c>
      <c r="AI155" s="5">
        <f t="shared" si="304"/>
        <v>3.4975406523471993E-5</v>
      </c>
      <c r="AJ155" s="5">
        <f t="shared" si="305"/>
        <v>3.0003652486160524E-5</v>
      </c>
      <c r="AK155" s="5">
        <f t="shared" si="306"/>
        <v>1.7159088856835246E-5</v>
      </c>
      <c r="AL155" s="5">
        <f t="shared" si="307"/>
        <v>1.2257080836787291E-7</v>
      </c>
      <c r="AM155" s="5">
        <f t="shared" si="308"/>
        <v>1.747904391109081E-2</v>
      </c>
      <c r="AN155" s="5">
        <f t="shared" si="309"/>
        <v>4.2415813224247088E-3</v>
      </c>
      <c r="AO155" s="5">
        <f t="shared" si="310"/>
        <v>5.1464520045419869E-4</v>
      </c>
      <c r="AP155" s="5">
        <f t="shared" si="311"/>
        <v>4.1629078436739685E-5</v>
      </c>
      <c r="AQ155" s="5">
        <f t="shared" si="312"/>
        <v>2.5254974251622116E-6</v>
      </c>
      <c r="AR155" s="5">
        <f t="shared" si="313"/>
        <v>9.8937638472489767E-7</v>
      </c>
      <c r="AS155" s="5">
        <f t="shared" si="314"/>
        <v>1.6974730632725107E-6</v>
      </c>
      <c r="AT155" s="5">
        <f t="shared" si="315"/>
        <v>1.4561772673283269E-6</v>
      </c>
      <c r="AU155" s="5">
        <f t="shared" si="316"/>
        <v>8.3278777918507217E-7</v>
      </c>
      <c r="AV155" s="5">
        <f t="shared" si="317"/>
        <v>3.5720349818695783E-7</v>
      </c>
      <c r="AW155" s="5">
        <f t="shared" si="318"/>
        <v>1.417542293957422E-9</v>
      </c>
      <c r="AX155" s="5">
        <f t="shared" si="319"/>
        <v>4.9981326063764358E-3</v>
      </c>
      <c r="AY155" s="5">
        <f t="shared" si="320"/>
        <v>1.2128801791473501E-3</v>
      </c>
      <c r="AZ155" s="5">
        <f t="shared" si="321"/>
        <v>1.4716279506987867E-4</v>
      </c>
      <c r="BA155" s="5">
        <f t="shared" si="322"/>
        <v>1.1903834978985758E-5</v>
      </c>
      <c r="BB155" s="5">
        <f t="shared" si="323"/>
        <v>7.2216598872513709E-7</v>
      </c>
      <c r="BC155" s="5">
        <f t="shared" si="324"/>
        <v>3.5049122652793388E-8</v>
      </c>
      <c r="BD155" s="5">
        <f t="shared" si="325"/>
        <v>4.0014778226651432E-8</v>
      </c>
      <c r="BE155" s="5">
        <f t="shared" si="326"/>
        <v>6.8653355003466009E-8</v>
      </c>
      <c r="BF155" s="5">
        <f t="shared" si="327"/>
        <v>5.889428058972347E-8</v>
      </c>
      <c r="BG155" s="5">
        <f t="shared" si="328"/>
        <v>3.3681639069262934E-8</v>
      </c>
      <c r="BH155" s="5">
        <f t="shared" si="329"/>
        <v>1.4446897037783636E-8</v>
      </c>
      <c r="BI155" s="5">
        <f t="shared" si="330"/>
        <v>4.9573082495450837E-9</v>
      </c>
      <c r="BJ155" s="8">
        <f t="shared" si="331"/>
        <v>0.74475824849066907</v>
      </c>
      <c r="BK155" s="8">
        <f t="shared" si="332"/>
        <v>0.20744733045192615</v>
      </c>
      <c r="BL155" s="8">
        <f t="shared" si="333"/>
        <v>4.6698111273799373E-2</v>
      </c>
      <c r="BM155" s="8">
        <f t="shared" si="334"/>
        <v>0.31008314679323512</v>
      </c>
      <c r="BN155" s="8">
        <f t="shared" si="335"/>
        <v>0.68794368942692585</v>
      </c>
    </row>
    <row r="156" spans="1:66" x14ac:dyDescent="0.25">
      <c r="A156" t="s">
        <v>19</v>
      </c>
      <c r="B156" t="s">
        <v>244</v>
      </c>
      <c r="C156" t="s">
        <v>246</v>
      </c>
      <c r="D156" s="11">
        <v>44416</v>
      </c>
      <c r="E156">
        <f>VLOOKUP(A156,home!$A$2:$E$405,3,FALSE)</f>
        <v>1.5510204081632699</v>
      </c>
      <c r="F156">
        <f>VLOOKUP(B156,home!$B$2:$E$405,3,FALSE)</f>
        <v>0.43</v>
      </c>
      <c r="G156">
        <f>VLOOKUP(C156,away!$B$2:$E$405,4,FALSE)</f>
        <v>0.64</v>
      </c>
      <c r="H156">
        <f>VLOOKUP(A156,away!$A$2:$E$405,3,FALSE)</f>
        <v>1.4285714285714299</v>
      </c>
      <c r="I156">
        <f>VLOOKUP(C156,away!$B$2:$E$405,3,FALSE)</f>
        <v>1.29</v>
      </c>
      <c r="J156">
        <f>VLOOKUP(B156,home!$B$2:$E$405,4,FALSE)</f>
        <v>0.7</v>
      </c>
      <c r="K156" s="3">
        <f t="shared" si="280"/>
        <v>0.42684081632653192</v>
      </c>
      <c r="L156" s="3">
        <f t="shared" si="281"/>
        <v>1.2900000000000011</v>
      </c>
      <c r="M156" s="5">
        <f t="shared" si="282"/>
        <v>0.17963274528378889</v>
      </c>
      <c r="N156" s="5">
        <f t="shared" si="283"/>
        <v>7.6674587635908426E-2</v>
      </c>
      <c r="O156" s="5">
        <f t="shared" si="284"/>
        <v>0.23172624141608791</v>
      </c>
      <c r="P156" s="5">
        <f t="shared" si="285"/>
        <v>9.8910218050321977E-2</v>
      </c>
      <c r="Q156" s="5">
        <f t="shared" si="286"/>
        <v>1.636392178900568E-2</v>
      </c>
      <c r="R156" s="5">
        <f t="shared" si="287"/>
        <v>0.14946342571337687</v>
      </c>
      <c r="S156" s="5">
        <f t="shared" si="288"/>
        <v>1.3615601124542204E-2</v>
      </c>
      <c r="T156" s="5">
        <f t="shared" si="289"/>
        <v>2.1109459107817349E-2</v>
      </c>
      <c r="U156" s="5">
        <f t="shared" si="290"/>
        <v>6.3797090642457741E-2</v>
      </c>
      <c r="V156" s="5">
        <f t="shared" si="291"/>
        <v>8.3300951615789974E-4</v>
      </c>
      <c r="W156" s="5">
        <f t="shared" si="292"/>
        <v>2.3282632449075687E-3</v>
      </c>
      <c r="X156" s="5">
        <f t="shared" si="293"/>
        <v>3.003459585930767E-3</v>
      </c>
      <c r="Y156" s="5">
        <f t="shared" si="294"/>
        <v>1.9372314329253468E-3</v>
      </c>
      <c r="Z156" s="5">
        <f t="shared" si="295"/>
        <v>6.4269273056752105E-2</v>
      </c>
      <c r="AA156" s="5">
        <f t="shared" si="296"/>
        <v>2.743274897625685E-2</v>
      </c>
      <c r="AB156" s="5">
        <f t="shared" si="297"/>
        <v>5.8547084835531525E-3</v>
      </c>
      <c r="AC156" s="5">
        <f t="shared" si="298"/>
        <v>2.8667223489446511E-5</v>
      </c>
      <c r="AD156" s="5">
        <f t="shared" si="299"/>
        <v>2.4844944601985173E-4</v>
      </c>
      <c r="AE156" s="5">
        <f t="shared" si="300"/>
        <v>3.2049978536560905E-4</v>
      </c>
      <c r="AF156" s="5">
        <f t="shared" si="301"/>
        <v>2.0672236156081807E-4</v>
      </c>
      <c r="AG156" s="5">
        <f t="shared" si="302"/>
        <v>8.8890615471151824E-5</v>
      </c>
      <c r="AH156" s="5">
        <f t="shared" si="303"/>
        <v>2.0726840560802585E-2</v>
      </c>
      <c r="AI156" s="5">
        <f t="shared" si="304"/>
        <v>8.8470615448428477E-3</v>
      </c>
      <c r="AJ156" s="5">
        <f t="shared" si="305"/>
        <v>1.8881434859458947E-3</v>
      </c>
      <c r="AK156" s="5">
        <f t="shared" si="306"/>
        <v>2.6864556896092311E-4</v>
      </c>
      <c r="AL156" s="5">
        <f t="shared" si="307"/>
        <v>6.3139519952420503E-7</v>
      </c>
      <c r="AM156" s="5">
        <f t="shared" si="308"/>
        <v>2.1209672870997635E-5</v>
      </c>
      <c r="AN156" s="5">
        <f t="shared" si="309"/>
        <v>2.7360478003586978E-5</v>
      </c>
      <c r="AO156" s="5">
        <f t="shared" si="310"/>
        <v>1.764750831231362E-5</v>
      </c>
      <c r="AP156" s="5">
        <f t="shared" si="311"/>
        <v>7.5884285742948621E-6</v>
      </c>
      <c r="AQ156" s="5">
        <f t="shared" si="312"/>
        <v>2.4472682152100971E-6</v>
      </c>
      <c r="AR156" s="5">
        <f t="shared" si="313"/>
        <v>5.3475248646870669E-3</v>
      </c>
      <c r="AS156" s="5">
        <f t="shared" si="314"/>
        <v>2.2825418785694549E-3</v>
      </c>
      <c r="AT156" s="5">
        <f t="shared" si="315"/>
        <v>4.8714101937404085E-4</v>
      </c>
      <c r="AU156" s="5">
        <f t="shared" si="316"/>
        <v>6.9310556791918167E-5</v>
      </c>
      <c r="AV156" s="5">
        <f t="shared" si="317"/>
        <v>7.3961436602772006E-6</v>
      </c>
      <c r="AW156" s="5">
        <f t="shared" si="318"/>
        <v>9.6572711856260929E-9</v>
      </c>
      <c r="AX156" s="5">
        <f t="shared" si="319"/>
        <v>1.5088590137125533E-6</v>
      </c>
      <c r="AY156" s="5">
        <f t="shared" si="320"/>
        <v>1.9464281276891957E-6</v>
      </c>
      <c r="AZ156" s="5">
        <f t="shared" si="321"/>
        <v>1.2554461423595326E-6</v>
      </c>
      <c r="BA156" s="5">
        <f t="shared" si="322"/>
        <v>5.3984184121459935E-7</v>
      </c>
      <c r="BB156" s="5">
        <f t="shared" si="323"/>
        <v>1.740989937917086E-7</v>
      </c>
      <c r="BC156" s="5">
        <f t="shared" si="324"/>
        <v>4.4917540398260821E-8</v>
      </c>
      <c r="BD156" s="5">
        <f t="shared" si="325"/>
        <v>1.1497178459077214E-3</v>
      </c>
      <c r="BE156" s="5">
        <f t="shared" si="326"/>
        <v>4.9074650389243366E-4</v>
      </c>
      <c r="BF156" s="5">
        <f t="shared" si="327"/>
        <v>1.0473531916541897E-4</v>
      </c>
      <c r="BG156" s="5">
        <f t="shared" si="328"/>
        <v>1.4901769710262431E-5</v>
      </c>
      <c r="BH156" s="5">
        <f t="shared" si="329"/>
        <v>1.590170886959601E-6</v>
      </c>
      <c r="BI156" s="5">
        <f t="shared" si="330"/>
        <v>1.3574996789770433E-7</v>
      </c>
      <c r="BJ156" s="8">
        <f t="shared" si="331"/>
        <v>0.12236320795254815</v>
      </c>
      <c r="BK156" s="8">
        <f t="shared" si="332"/>
        <v>0.29302281902162758</v>
      </c>
      <c r="BL156" s="8">
        <f t="shared" si="333"/>
        <v>0.5199606482148984</v>
      </c>
      <c r="BM156" s="8">
        <f t="shared" si="334"/>
        <v>0.24684287158647991</v>
      </c>
      <c r="BN156" s="8">
        <f t="shared" si="335"/>
        <v>0.75277113988848976</v>
      </c>
    </row>
    <row r="157" spans="1:66" x14ac:dyDescent="0.25">
      <c r="A157" t="s">
        <v>19</v>
      </c>
      <c r="B157" t="s">
        <v>248</v>
      </c>
      <c r="C157" t="s">
        <v>154</v>
      </c>
      <c r="D157" s="11">
        <v>44416</v>
      </c>
      <c r="E157">
        <f>VLOOKUP(A157,home!$A$2:$E$405,3,FALSE)</f>
        <v>1.5510204081632699</v>
      </c>
      <c r="F157">
        <f>VLOOKUP(B157,home!$B$2:$E$405,3,FALSE)</f>
        <v>0.64</v>
      </c>
      <c r="G157">
        <f>VLOOKUP(C157,away!$B$2:$E$405,4,FALSE)</f>
        <v>1.5</v>
      </c>
      <c r="H157">
        <f>VLOOKUP(A157,away!$A$2:$E$405,3,FALSE)</f>
        <v>1.4285714285714299</v>
      </c>
      <c r="I157">
        <f>VLOOKUP(C157,away!$B$2:$E$405,3,FALSE)</f>
        <v>1.07</v>
      </c>
      <c r="J157">
        <f>VLOOKUP(B157,home!$B$2:$E$405,4,FALSE)</f>
        <v>1.4</v>
      </c>
      <c r="K157" s="3">
        <f t="shared" si="280"/>
        <v>1.4889795918367392</v>
      </c>
      <c r="L157" s="3">
        <f t="shared" si="281"/>
        <v>2.1400000000000019</v>
      </c>
      <c r="M157" s="5">
        <f t="shared" si="282"/>
        <v>2.6543255549380917E-2</v>
      </c>
      <c r="N157" s="5">
        <f t="shared" si="283"/>
        <v>3.9522365813935464E-2</v>
      </c>
      <c r="O157" s="5">
        <f t="shared" si="284"/>
        <v>5.6802566875675212E-2</v>
      </c>
      <c r="P157" s="5">
        <f t="shared" si="285"/>
        <v>8.4577862841821963E-2</v>
      </c>
      <c r="Q157" s="5">
        <f t="shared" si="286"/>
        <v>2.9423998059027963E-2</v>
      </c>
      <c r="R157" s="5">
        <f t="shared" si="287"/>
        <v>6.0778746556972539E-2</v>
      </c>
      <c r="S157" s="5">
        <f t="shared" si="288"/>
        <v>6.7375070755562358E-2</v>
      </c>
      <c r="T157" s="5">
        <f t="shared" si="289"/>
        <v>6.2967355846319892E-2</v>
      </c>
      <c r="U157" s="5">
        <f t="shared" si="290"/>
        <v>9.0498313240749598E-2</v>
      </c>
      <c r="V157" s="5">
        <f t="shared" si="291"/>
        <v>2.3853891717408891E-2</v>
      </c>
      <c r="W157" s="5">
        <f t="shared" si="292"/>
        <v>1.4603910873378824E-2</v>
      </c>
      <c r="X157" s="5">
        <f t="shared" si="293"/>
        <v>3.1252369269030709E-2</v>
      </c>
      <c r="Y157" s="5">
        <f t="shared" si="294"/>
        <v>3.3440035117862893E-2</v>
      </c>
      <c r="Z157" s="5">
        <f t="shared" si="295"/>
        <v>4.3355505877307125E-2</v>
      </c>
      <c r="AA157" s="5">
        <f t="shared" si="296"/>
        <v>6.4555463445068115E-2</v>
      </c>
      <c r="AB157" s="5">
        <f t="shared" si="297"/>
        <v>4.8060883805634537E-2</v>
      </c>
      <c r="AC157" s="5">
        <f t="shared" si="298"/>
        <v>4.7505268762278313E-3</v>
      </c>
      <c r="AD157" s="5">
        <f t="shared" si="299"/>
        <v>5.436231312865929E-3</v>
      </c>
      <c r="AE157" s="5">
        <f t="shared" si="300"/>
        <v>1.1633535009533099E-2</v>
      </c>
      <c r="AF157" s="5">
        <f t="shared" si="301"/>
        <v>1.2447882460200427E-2</v>
      </c>
      <c r="AG157" s="5">
        <f t="shared" si="302"/>
        <v>8.8794894882763143E-3</v>
      </c>
      <c r="AH157" s="5">
        <f t="shared" si="303"/>
        <v>2.3195195644359325E-2</v>
      </c>
      <c r="AI157" s="5">
        <f t="shared" si="304"/>
        <v>3.4537172943111462E-2</v>
      </c>
      <c r="AJ157" s="5">
        <f t="shared" si="305"/>
        <v>2.571257283601449E-2</v>
      </c>
      <c r="AK157" s="5">
        <f t="shared" si="306"/>
        <v>1.2761832068813763E-2</v>
      </c>
      <c r="AL157" s="5">
        <f t="shared" si="307"/>
        <v>6.0548625592139564E-4</v>
      </c>
      <c r="AM157" s="5">
        <f t="shared" si="308"/>
        <v>1.6188874962722421E-3</v>
      </c>
      <c r="AN157" s="5">
        <f t="shared" si="309"/>
        <v>3.464419242022601E-3</v>
      </c>
      <c r="AO157" s="5">
        <f t="shared" si="310"/>
        <v>3.7069285889641868E-3</v>
      </c>
      <c r="AP157" s="5">
        <f t="shared" si="311"/>
        <v>2.6442757267944564E-3</v>
      </c>
      <c r="AQ157" s="5">
        <f t="shared" si="312"/>
        <v>1.4146875138350348E-3</v>
      </c>
      <c r="AR157" s="5">
        <f t="shared" si="313"/>
        <v>9.9275437357858026E-3</v>
      </c>
      <c r="AS157" s="5">
        <f t="shared" si="314"/>
        <v>1.4781910019651722E-2</v>
      </c>
      <c r="AT157" s="5">
        <f t="shared" si="315"/>
        <v>1.1004981173814214E-2</v>
      </c>
      <c r="AU157" s="5">
        <f t="shared" si="316"/>
        <v>5.462064125452297E-3</v>
      </c>
      <c r="AV157" s="5">
        <f t="shared" si="317"/>
        <v>2.0332255030255141E-3</v>
      </c>
      <c r="AW157" s="5">
        <f t="shared" si="318"/>
        <v>5.3592535871051022E-5</v>
      </c>
      <c r="AX157" s="5">
        <f t="shared" si="319"/>
        <v>4.0174840723817423E-4</v>
      </c>
      <c r="AY157" s="5">
        <f t="shared" si="320"/>
        <v>8.5974159148969362E-4</v>
      </c>
      <c r="AZ157" s="5">
        <f t="shared" si="321"/>
        <v>9.1992350289397311E-4</v>
      </c>
      <c r="BA157" s="5">
        <f t="shared" si="322"/>
        <v>6.5621209873103494E-4</v>
      </c>
      <c r="BB157" s="5">
        <f t="shared" si="323"/>
        <v>3.5107347282110386E-4</v>
      </c>
      <c r="BC157" s="5">
        <f t="shared" si="324"/>
        <v>1.5025944636743263E-4</v>
      </c>
      <c r="BD157" s="5">
        <f t="shared" si="325"/>
        <v>3.540823932430273E-3</v>
      </c>
      <c r="BE157" s="5">
        <f t="shared" si="326"/>
        <v>5.2722145736757856E-3</v>
      </c>
      <c r="BF157" s="5">
        <f t="shared" si="327"/>
        <v>3.9251099519937403E-3</v>
      </c>
      <c r="BG157" s="5">
        <f t="shared" si="328"/>
        <v>1.9481362047446544E-3</v>
      </c>
      <c r="BH157" s="5">
        <f t="shared" si="329"/>
        <v>7.2518376274576738E-4</v>
      </c>
      <c r="BI157" s="5">
        <f t="shared" si="330"/>
        <v>2.1595676461196465E-4</v>
      </c>
      <c r="BJ157" s="8">
        <f t="shared" si="331"/>
        <v>0.26579533033786151</v>
      </c>
      <c r="BK157" s="8">
        <f t="shared" si="332"/>
        <v>0.20856583558781303</v>
      </c>
      <c r="BL157" s="8">
        <f t="shared" si="333"/>
        <v>0.47573989716433085</v>
      </c>
      <c r="BM157" s="8">
        <f t="shared" si="334"/>
        <v>0.69500162421487943</v>
      </c>
      <c r="BN157" s="8">
        <f t="shared" si="335"/>
        <v>0.29764879569681402</v>
      </c>
    </row>
    <row r="158" spans="1:66" x14ac:dyDescent="0.25">
      <c r="A158" t="s">
        <v>19</v>
      </c>
      <c r="B158" t="s">
        <v>247</v>
      </c>
      <c r="C158" t="s">
        <v>252</v>
      </c>
      <c r="D158" s="11">
        <v>44416</v>
      </c>
      <c r="E158">
        <f>VLOOKUP(A158,home!$A$2:$E$405,3,FALSE)</f>
        <v>1.5510204081632699</v>
      </c>
      <c r="F158">
        <f>VLOOKUP(B158,home!$B$2:$E$405,3,FALSE)</f>
        <v>1.29</v>
      </c>
      <c r="G158">
        <f>VLOOKUP(C158,away!$B$2:$E$405,4,FALSE)</f>
        <v>0.21</v>
      </c>
      <c r="H158">
        <f>VLOOKUP(A158,away!$A$2:$E$405,3,FALSE)</f>
        <v>1.4285714285714299</v>
      </c>
      <c r="I158">
        <f>VLOOKUP(C158,away!$B$2:$E$405,3,FALSE)</f>
        <v>0.64</v>
      </c>
      <c r="J158">
        <f>VLOOKUP(B158,home!$B$2:$E$405,4,FALSE)</f>
        <v>0</v>
      </c>
      <c r="K158" s="3">
        <f t="shared" si="280"/>
        <v>0.42017142857142975</v>
      </c>
      <c r="L158" s="3">
        <f t="shared" si="281"/>
        <v>0</v>
      </c>
      <c r="M158" s="5">
        <f t="shared" si="282"/>
        <v>0.65693419287138732</v>
      </c>
      <c r="N158" s="5">
        <f t="shared" si="283"/>
        <v>0.27602497829618994</v>
      </c>
      <c r="O158" s="5">
        <f t="shared" si="284"/>
        <v>0</v>
      </c>
      <c r="P158" s="5">
        <f t="shared" si="285"/>
        <v>0</v>
      </c>
      <c r="Q158" s="5">
        <f t="shared" si="286"/>
        <v>5.7988904726054002E-2</v>
      </c>
      <c r="R158" s="5">
        <f t="shared" si="287"/>
        <v>0</v>
      </c>
      <c r="S158" s="5">
        <f t="shared" si="288"/>
        <v>0</v>
      </c>
      <c r="T158" s="5">
        <f t="shared" si="289"/>
        <v>0</v>
      </c>
      <c r="U158" s="5">
        <f t="shared" si="290"/>
        <v>0</v>
      </c>
      <c r="V158" s="5">
        <f t="shared" si="291"/>
        <v>0</v>
      </c>
      <c r="W158" s="5">
        <f t="shared" si="292"/>
        <v>8.1217603133462157E-3</v>
      </c>
      <c r="X158" s="5">
        <f t="shared" si="293"/>
        <v>0</v>
      </c>
      <c r="Y158" s="5">
        <f t="shared" si="294"/>
        <v>0</v>
      </c>
      <c r="Z158" s="5">
        <f t="shared" si="295"/>
        <v>0</v>
      </c>
      <c r="AA158" s="5">
        <f t="shared" si="296"/>
        <v>0</v>
      </c>
      <c r="AB158" s="5">
        <f t="shared" si="297"/>
        <v>0</v>
      </c>
      <c r="AC158" s="5">
        <f t="shared" si="298"/>
        <v>0</v>
      </c>
      <c r="AD158" s="5">
        <f t="shared" si="299"/>
        <v>8.5313290834335544E-4</v>
      </c>
      <c r="AE158" s="5">
        <f t="shared" si="300"/>
        <v>0</v>
      </c>
      <c r="AF158" s="5">
        <f t="shared" si="301"/>
        <v>0</v>
      </c>
      <c r="AG158" s="5">
        <f t="shared" si="302"/>
        <v>0</v>
      </c>
      <c r="AH158" s="5">
        <f t="shared" si="303"/>
        <v>0</v>
      </c>
      <c r="AI158" s="5">
        <f t="shared" si="304"/>
        <v>0</v>
      </c>
      <c r="AJ158" s="5">
        <f t="shared" si="305"/>
        <v>0</v>
      </c>
      <c r="AK158" s="5">
        <f t="shared" si="306"/>
        <v>0</v>
      </c>
      <c r="AL158" s="5">
        <f t="shared" si="307"/>
        <v>0</v>
      </c>
      <c r="AM158" s="5">
        <f t="shared" si="308"/>
        <v>7.1692414571985306E-5</v>
      </c>
      <c r="AN158" s="5">
        <f t="shared" si="309"/>
        <v>0</v>
      </c>
      <c r="AO158" s="5">
        <f t="shared" si="310"/>
        <v>0</v>
      </c>
      <c r="AP158" s="5">
        <f t="shared" si="311"/>
        <v>0</v>
      </c>
      <c r="AQ158" s="5">
        <f t="shared" si="312"/>
        <v>0</v>
      </c>
      <c r="AR158" s="5">
        <f t="shared" si="313"/>
        <v>0</v>
      </c>
      <c r="AS158" s="5">
        <f t="shared" si="314"/>
        <v>0</v>
      </c>
      <c r="AT158" s="5">
        <f t="shared" si="315"/>
        <v>0</v>
      </c>
      <c r="AU158" s="5">
        <f t="shared" si="316"/>
        <v>0</v>
      </c>
      <c r="AV158" s="5">
        <f t="shared" si="317"/>
        <v>0</v>
      </c>
      <c r="AW158" s="5">
        <f t="shared" si="318"/>
        <v>0</v>
      </c>
      <c r="AX158" s="5">
        <f t="shared" si="319"/>
        <v>5.0205173747410388E-6</v>
      </c>
      <c r="AY158" s="5">
        <f t="shared" si="320"/>
        <v>0</v>
      </c>
      <c r="AZ158" s="5">
        <f t="shared" si="321"/>
        <v>0</v>
      </c>
      <c r="BA158" s="5">
        <f t="shared" si="322"/>
        <v>0</v>
      </c>
      <c r="BB158" s="5">
        <f t="shared" si="323"/>
        <v>0</v>
      </c>
      <c r="BC158" s="5">
        <f t="shared" si="324"/>
        <v>0</v>
      </c>
      <c r="BD158" s="5">
        <f t="shared" si="325"/>
        <v>0</v>
      </c>
      <c r="BE158" s="5">
        <f t="shared" si="326"/>
        <v>0</v>
      </c>
      <c r="BF158" s="5">
        <f t="shared" si="327"/>
        <v>0</v>
      </c>
      <c r="BG158" s="5">
        <f t="shared" si="328"/>
        <v>0</v>
      </c>
      <c r="BH158" s="5">
        <f t="shared" si="329"/>
        <v>0</v>
      </c>
      <c r="BI158" s="5">
        <f t="shared" si="330"/>
        <v>0</v>
      </c>
      <c r="BJ158" s="8">
        <f t="shared" si="331"/>
        <v>0.34306548917588026</v>
      </c>
      <c r="BK158" s="8">
        <f t="shared" si="332"/>
        <v>0.65693419287138732</v>
      </c>
      <c r="BL158" s="8">
        <f t="shared" si="333"/>
        <v>0</v>
      </c>
      <c r="BM158" s="8">
        <f t="shared" si="334"/>
        <v>9.0516061536362984E-3</v>
      </c>
      <c r="BN158" s="8">
        <f t="shared" si="335"/>
        <v>0.99094807589363132</v>
      </c>
    </row>
    <row r="159" spans="1:66" x14ac:dyDescent="0.25">
      <c r="A159" t="s">
        <v>19</v>
      </c>
      <c r="B159" t="s">
        <v>250</v>
      </c>
      <c r="C159" t="s">
        <v>352</v>
      </c>
      <c r="D159" s="11">
        <v>44416</v>
      </c>
      <c r="E159">
        <f>VLOOKUP(A159,home!$A$2:$E$405,3,FALSE)</f>
        <v>1.5510204081632699</v>
      </c>
      <c r="F159">
        <f>VLOOKUP(B159,home!$B$2:$E$405,3,FALSE)</f>
        <v>0.64</v>
      </c>
      <c r="G159">
        <f>VLOOKUP(C159,away!$B$2:$E$405,4,FALSE)</f>
        <v>1.29</v>
      </c>
      <c r="H159">
        <f>VLOOKUP(A159,away!$A$2:$E$405,3,FALSE)</f>
        <v>1.4285714285714299</v>
      </c>
      <c r="I159">
        <f>VLOOKUP(C159,away!$B$2:$E$405,3,FALSE)</f>
        <v>0.86</v>
      </c>
      <c r="J159">
        <f>VLOOKUP(B159,home!$B$2:$E$405,4,FALSE)</f>
        <v>0.7</v>
      </c>
      <c r="K159" s="3">
        <f t="shared" si="280"/>
        <v>1.2805224489795957</v>
      </c>
      <c r="L159" s="3">
        <f t="shared" si="281"/>
        <v>0.86000000000000076</v>
      </c>
      <c r="M159" s="5">
        <f t="shared" si="282"/>
        <v>0.11759339042341935</v>
      </c>
      <c r="N159" s="5">
        <f t="shared" si="283"/>
        <v>0.15058097628881068</v>
      </c>
      <c r="O159" s="5">
        <f t="shared" si="284"/>
        <v>0.10113031576414074</v>
      </c>
      <c r="P159" s="5">
        <f t="shared" si="285"/>
        <v>0.12949963960837732</v>
      </c>
      <c r="Q159" s="5">
        <f t="shared" si="286"/>
        <v>9.6411160263543141E-2</v>
      </c>
      <c r="R159" s="5">
        <f t="shared" si="287"/>
        <v>4.3486035778580547E-2</v>
      </c>
      <c r="S159" s="5">
        <f t="shared" si="288"/>
        <v>3.5652847065458314E-2</v>
      </c>
      <c r="T159" s="5">
        <f t="shared" si="289"/>
        <v>8.2913597826647187E-2</v>
      </c>
      <c r="U159" s="5">
        <f t="shared" si="290"/>
        <v>5.568484503160228E-2</v>
      </c>
      <c r="V159" s="5">
        <f t="shared" si="291"/>
        <v>4.3625192324584366E-3</v>
      </c>
      <c r="W159" s="5">
        <f t="shared" si="292"/>
        <v>4.1152218349878852E-2</v>
      </c>
      <c r="X159" s="5">
        <f t="shared" si="293"/>
        <v>3.5390907780895854E-2</v>
      </c>
      <c r="Y159" s="5">
        <f t="shared" si="294"/>
        <v>1.5218090345785225E-2</v>
      </c>
      <c r="Z159" s="5">
        <f t="shared" si="295"/>
        <v>1.2465996923193104E-2</v>
      </c>
      <c r="AA159" s="5">
        <f t="shared" si="296"/>
        <v>1.5962988909059339E-2</v>
      </c>
      <c r="AB159" s="5">
        <f t="shared" si="297"/>
        <v>1.0220482825431395E-2</v>
      </c>
      <c r="AC159" s="5">
        <f t="shared" si="298"/>
        <v>3.0026382985566937E-4</v>
      </c>
      <c r="AD159" s="5">
        <f t="shared" si="299"/>
        <v>1.3174084855582482E-2</v>
      </c>
      <c r="AE159" s="5">
        <f t="shared" si="300"/>
        <v>1.1329712975800946E-2</v>
      </c>
      <c r="AF159" s="5">
        <f t="shared" si="301"/>
        <v>4.8717765795944093E-3</v>
      </c>
      <c r="AG159" s="5">
        <f t="shared" si="302"/>
        <v>1.3965759528170656E-3</v>
      </c>
      <c r="AH159" s="5">
        <f t="shared" si="303"/>
        <v>2.6801893384865191E-3</v>
      </c>
      <c r="AI159" s="5">
        <f t="shared" si="304"/>
        <v>3.4320426154477602E-3</v>
      </c>
      <c r="AJ159" s="5">
        <f t="shared" si="305"/>
        <v>2.1974038074677516E-3</v>
      </c>
      <c r="AK159" s="5">
        <f t="shared" si="306"/>
        <v>9.3794163497856449E-4</v>
      </c>
      <c r="AL159" s="5">
        <f t="shared" si="307"/>
        <v>1.3226613371289046E-5</v>
      </c>
      <c r="AM159" s="5">
        <f t="shared" si="308"/>
        <v>3.3739422804670944E-3</v>
      </c>
      <c r="AN159" s="5">
        <f t="shared" si="309"/>
        <v>2.9015903612017039E-3</v>
      </c>
      <c r="AO159" s="5">
        <f t="shared" si="310"/>
        <v>1.2476838553167335E-3</v>
      </c>
      <c r="AP159" s="5">
        <f t="shared" si="311"/>
        <v>3.57669371857464E-4</v>
      </c>
      <c r="AQ159" s="5">
        <f t="shared" si="312"/>
        <v>7.6898914949354813E-5</v>
      </c>
      <c r="AR159" s="5">
        <f t="shared" si="313"/>
        <v>4.6099256621968189E-4</v>
      </c>
      <c r="AS159" s="5">
        <f t="shared" si="314"/>
        <v>5.9031132985701556E-4</v>
      </c>
      <c r="AT159" s="5">
        <f t="shared" si="315"/>
        <v>3.7795345488445372E-4</v>
      </c>
      <c r="AU159" s="5">
        <f t="shared" si="316"/>
        <v>1.6132596121631328E-4</v>
      </c>
      <c r="AV159" s="5">
        <f t="shared" si="317"/>
        <v>5.1645378735175191E-5</v>
      </c>
      <c r="AW159" s="5">
        <f t="shared" si="318"/>
        <v>4.0460552215227781E-7</v>
      </c>
      <c r="AX159" s="5">
        <f t="shared" si="319"/>
        <v>7.2006813861658688E-4</v>
      </c>
      <c r="AY159" s="5">
        <f t="shared" si="320"/>
        <v>6.1925859921026542E-4</v>
      </c>
      <c r="AZ159" s="5">
        <f t="shared" si="321"/>
        <v>2.6628119766041429E-4</v>
      </c>
      <c r="BA159" s="5">
        <f t="shared" si="322"/>
        <v>7.633394332931885E-5</v>
      </c>
      <c r="BB159" s="5">
        <f t="shared" si="323"/>
        <v>1.6411797815803564E-5</v>
      </c>
      <c r="BC159" s="5">
        <f t="shared" si="324"/>
        <v>2.8228292243182167E-6</v>
      </c>
      <c r="BD159" s="5">
        <f t="shared" si="325"/>
        <v>6.6075601158154418E-5</v>
      </c>
      <c r="BE159" s="5">
        <f t="shared" si="326"/>
        <v>8.4611290612838908E-5</v>
      </c>
      <c r="BF159" s="5">
        <f t="shared" si="327"/>
        <v>5.417332853343838E-5</v>
      </c>
      <c r="BG159" s="5">
        <f t="shared" si="328"/>
        <v>2.3123387774338246E-5</v>
      </c>
      <c r="BH159" s="5">
        <f t="shared" si="329"/>
        <v>7.4025042853751128E-6</v>
      </c>
      <c r="BI159" s="5">
        <f t="shared" si="330"/>
        <v>1.895814583218097E-6</v>
      </c>
      <c r="BJ159" s="8">
        <f t="shared" si="331"/>
        <v>0.46209806250900493</v>
      </c>
      <c r="BK159" s="8">
        <f t="shared" si="332"/>
        <v>0.28804114537215059</v>
      </c>
      <c r="BL159" s="8">
        <f t="shared" si="333"/>
        <v>0.2376117563230549</v>
      </c>
      <c r="BM159" s="8">
        <f t="shared" si="334"/>
        <v>0.36089658900684368</v>
      </c>
      <c r="BN159" s="8">
        <f t="shared" si="335"/>
        <v>0.63870151812687181</v>
      </c>
    </row>
    <row r="160" spans="1:66" x14ac:dyDescent="0.25">
      <c r="A160" t="s">
        <v>19</v>
      </c>
      <c r="B160" t="s">
        <v>249</v>
      </c>
      <c r="C160" t="s">
        <v>141</v>
      </c>
      <c r="D160" s="11">
        <v>44416</v>
      </c>
      <c r="E160">
        <f>VLOOKUP(A160,home!$A$2:$E$405,3,FALSE)</f>
        <v>1.5510204081632699</v>
      </c>
      <c r="F160">
        <f>VLOOKUP(B160,home!$B$2:$E$405,3,FALSE)</f>
        <v>0.86</v>
      </c>
      <c r="G160">
        <f>VLOOKUP(C160,away!$B$2:$E$405,4,FALSE)</f>
        <v>0.43</v>
      </c>
      <c r="H160">
        <f>VLOOKUP(A160,away!$A$2:$E$405,3,FALSE)</f>
        <v>1.4285714285714299</v>
      </c>
      <c r="I160">
        <f>VLOOKUP(C160,away!$B$2:$E$405,3,FALSE)</f>
        <v>0.86</v>
      </c>
      <c r="J160">
        <f>VLOOKUP(B160,home!$B$2:$E$405,4,FALSE)</f>
        <v>0.93</v>
      </c>
      <c r="K160" s="3">
        <f t="shared" si="280"/>
        <v>0.5735673469387772</v>
      </c>
      <c r="L160" s="3">
        <f t="shared" si="281"/>
        <v>1.1425714285714297</v>
      </c>
      <c r="M160" s="5">
        <f t="shared" si="282"/>
        <v>0.17975889908030265</v>
      </c>
      <c r="N160" s="5">
        <f t="shared" si="283"/>
        <v>0.10310383483412458</v>
      </c>
      <c r="O160" s="5">
        <f t="shared" si="284"/>
        <v>0.20538738212060884</v>
      </c>
      <c r="P160" s="5">
        <f t="shared" si="285"/>
        <v>0.11780349585761844</v>
      </c>
      <c r="Q160" s="5">
        <f t="shared" si="286"/>
        <v>2.9568496502511355E-2</v>
      </c>
      <c r="R160" s="5">
        <f t="shared" si="287"/>
        <v>0.11733487730004513</v>
      </c>
      <c r="S160" s="5">
        <f t="shared" si="288"/>
        <v>1.9300384719863641E-2</v>
      </c>
      <c r="T160" s="5">
        <f t="shared" si="289"/>
        <v>3.3784119289583719E-2</v>
      </c>
      <c r="U160" s="5">
        <f t="shared" si="290"/>
        <v>6.7299454276373835E-2</v>
      </c>
      <c r="V160" s="5">
        <f t="shared" si="291"/>
        <v>1.4053718020387615E-3</v>
      </c>
      <c r="W160" s="5">
        <f t="shared" si="292"/>
        <v>5.653174697304651E-3</v>
      </c>
      <c r="X160" s="5">
        <f t="shared" si="293"/>
        <v>6.4591558898632346E-3</v>
      </c>
      <c r="Y160" s="5">
        <f t="shared" si="294"/>
        <v>3.6900234862233018E-3</v>
      </c>
      <c r="Z160" s="5">
        <f t="shared" si="295"/>
        <v>4.468782612598865E-2</v>
      </c>
      <c r="AA160" s="5">
        <f t="shared" si="296"/>
        <v>2.5631477871544683E-2</v>
      </c>
      <c r="AB160" s="5">
        <f t="shared" si="297"/>
        <v>7.35068938045093E-3</v>
      </c>
      <c r="AC160" s="5">
        <f t="shared" si="298"/>
        <v>5.7562418365282266E-5</v>
      </c>
      <c r="AD160" s="5">
        <f t="shared" si="299"/>
        <v>8.106191032286131E-4</v>
      </c>
      <c r="AE160" s="5">
        <f t="shared" si="300"/>
        <v>9.2619022680320764E-4</v>
      </c>
      <c r="AF160" s="5">
        <f t="shared" si="301"/>
        <v>5.29119245283719E-4</v>
      </c>
      <c r="AG160" s="5">
        <f t="shared" si="302"/>
        <v>2.0151884398948513E-4</v>
      </c>
      <c r="AH160" s="5">
        <f t="shared" si="303"/>
        <v>1.2764758334130627E-2</v>
      </c>
      <c r="AI160" s="5">
        <f t="shared" si="304"/>
        <v>7.3214485720219484E-3</v>
      </c>
      <c r="AJ160" s="5">
        <f t="shared" si="305"/>
        <v>2.0996719166016639E-3</v>
      </c>
      <c r="AK160" s="5">
        <f t="shared" si="306"/>
        <v>4.01434416882358E-4</v>
      </c>
      <c r="AL160" s="5">
        <f t="shared" si="307"/>
        <v>1.5089220390518235E-6</v>
      </c>
      <c r="AM160" s="5">
        <f t="shared" si="308"/>
        <v>9.2988929683345307E-5</v>
      </c>
      <c r="AN160" s="5">
        <f t="shared" si="309"/>
        <v>1.0624649422962806E-4</v>
      </c>
      <c r="AO160" s="5">
        <f t="shared" si="310"/>
        <v>6.0697104346326174E-5</v>
      </c>
      <c r="AP160" s="5">
        <f t="shared" si="311"/>
        <v>2.3116925741043671E-5</v>
      </c>
      <c r="AQ160" s="5">
        <f t="shared" si="312"/>
        <v>6.6031847170309803E-6</v>
      </c>
      <c r="AR160" s="5">
        <f t="shared" si="313"/>
        <v>2.9169296330393379E-3</v>
      </c>
      <c r="AS160" s="5">
        <f t="shared" si="314"/>
        <v>1.673055590829474E-3</v>
      </c>
      <c r="AT160" s="5">
        <f t="shared" si="315"/>
        <v>4.7980502825657485E-4</v>
      </c>
      <c r="AU160" s="5">
        <f t="shared" si="316"/>
        <v>9.1733499035002907E-5</v>
      </c>
      <c r="AV160" s="5">
        <f t="shared" si="317"/>
        <v>1.3153834916729368E-5</v>
      </c>
      <c r="AW160" s="5">
        <f t="shared" si="318"/>
        <v>2.7468318843610696E-8</v>
      </c>
      <c r="AX160" s="5">
        <f t="shared" si="319"/>
        <v>8.8892356155254786E-6</v>
      </c>
      <c r="AY160" s="5">
        <f t="shared" si="320"/>
        <v>1.0156586636138977E-5</v>
      </c>
      <c r="AZ160" s="5">
        <f t="shared" si="321"/>
        <v>5.8023128511314041E-6</v>
      </c>
      <c r="BA160" s="5">
        <f t="shared" si="322"/>
        <v>2.209852294445191E-6</v>
      </c>
      <c r="BB160" s="5">
        <f t="shared" si="323"/>
        <v>6.3122852324902325E-7</v>
      </c>
      <c r="BC160" s="5">
        <f t="shared" si="324"/>
        <v>1.4424473511273405E-7</v>
      </c>
      <c r="BD160" s="5">
        <f t="shared" si="325"/>
        <v>5.5546674297734925E-4</v>
      </c>
      <c r="BE160" s="5">
        <f t="shared" si="326"/>
        <v>3.1859758608224187E-4</v>
      </c>
      <c r="BF160" s="5">
        <f t="shared" si="327"/>
        <v>9.1368586095145083E-5</v>
      </c>
      <c r="BG160" s="5">
        <f t="shared" si="328"/>
        <v>1.7468679173379872E-5</v>
      </c>
      <c r="BH160" s="5">
        <f t="shared" si="329"/>
        <v>2.5048659920000405E-6</v>
      </c>
      <c r="BI160" s="5">
        <f t="shared" si="330"/>
        <v>2.8734186829372639E-7</v>
      </c>
      <c r="BJ160" s="8">
        <f t="shared" si="331"/>
        <v>0.18504373821828887</v>
      </c>
      <c r="BK160" s="8">
        <f t="shared" si="332"/>
        <v>0.31833737938686391</v>
      </c>
      <c r="BL160" s="8">
        <f t="shared" si="333"/>
        <v>0.45175156557692553</v>
      </c>
      <c r="BM160" s="8">
        <f t="shared" si="334"/>
        <v>0.24685339449453869</v>
      </c>
      <c r="BN160" s="8">
        <f t="shared" si="335"/>
        <v>0.75295698569521097</v>
      </c>
    </row>
    <row r="161" spans="1:66" x14ac:dyDescent="0.25">
      <c r="A161" t="s">
        <v>19</v>
      </c>
      <c r="B161" t="s">
        <v>254</v>
      </c>
      <c r="C161" t="s">
        <v>251</v>
      </c>
      <c r="D161" s="11">
        <v>44416</v>
      </c>
      <c r="E161">
        <f>VLOOKUP(A161,home!$A$2:$E$405,3,FALSE)</f>
        <v>1.5510204081632699</v>
      </c>
      <c r="F161">
        <f>VLOOKUP(B161,home!$B$2:$E$405,3,FALSE)</f>
        <v>0.86</v>
      </c>
      <c r="G161">
        <f>VLOOKUP(C161,away!$B$2:$E$405,4,FALSE)</f>
        <v>1.29</v>
      </c>
      <c r="H161">
        <f>VLOOKUP(A161,away!$A$2:$E$405,3,FALSE)</f>
        <v>1.4285714285714299</v>
      </c>
      <c r="I161">
        <f>VLOOKUP(C161,away!$B$2:$E$405,3,FALSE)</f>
        <v>1.07</v>
      </c>
      <c r="J161">
        <f>VLOOKUP(B161,home!$B$2:$E$405,4,FALSE)</f>
        <v>1.4</v>
      </c>
      <c r="K161" s="3">
        <f t="shared" si="280"/>
        <v>1.7207020408163318</v>
      </c>
      <c r="L161" s="3">
        <f t="shared" si="281"/>
        <v>2.1400000000000019</v>
      </c>
      <c r="M161" s="5">
        <f t="shared" si="282"/>
        <v>2.1053214118043916E-2</v>
      </c>
      <c r="N161" s="5">
        <f t="shared" si="283"/>
        <v>3.6226308498661375E-2</v>
      </c>
      <c r="O161" s="5">
        <f t="shared" si="284"/>
        <v>4.5053878212614015E-2</v>
      </c>
      <c r="P161" s="5">
        <f t="shared" si="285"/>
        <v>7.7524300187135409E-2</v>
      </c>
      <c r="Q161" s="5">
        <f t="shared" si="286"/>
        <v>3.1167341482444329E-2</v>
      </c>
      <c r="R161" s="5">
        <f t="shared" si="287"/>
        <v>4.8207649687497051E-2</v>
      </c>
      <c r="S161" s="5">
        <f t="shared" si="288"/>
        <v>7.136697852650116E-2</v>
      </c>
      <c r="T161" s="5">
        <f t="shared" si="289"/>
        <v>6.6698110772430916E-2</v>
      </c>
      <c r="U161" s="5">
        <f t="shared" si="290"/>
        <v>8.2951001200234964E-2</v>
      </c>
      <c r="V161" s="5">
        <f t="shared" si="291"/>
        <v>2.9199421553170502E-2</v>
      </c>
      <c r="W161" s="5">
        <f t="shared" si="292"/>
        <v>1.7876569365220495E-2</v>
      </c>
      <c r="X161" s="5">
        <f t="shared" si="293"/>
        <v>3.8255858441571894E-2</v>
      </c>
      <c r="Y161" s="5">
        <f t="shared" si="294"/>
        <v>4.0933768532481971E-2</v>
      </c>
      <c r="Z161" s="5">
        <f t="shared" si="295"/>
        <v>3.4388123443747934E-2</v>
      </c>
      <c r="AA161" s="5">
        <f t="shared" si="296"/>
        <v>5.9171714189501012E-2</v>
      </c>
      <c r="AB161" s="5">
        <f t="shared" si="297"/>
        <v>5.0908444682237548E-2</v>
      </c>
      <c r="AC161" s="5">
        <f t="shared" si="298"/>
        <v>6.7200686944000844E-3</v>
      </c>
      <c r="AD161" s="5">
        <f t="shared" si="299"/>
        <v>7.6900623473824051E-3</v>
      </c>
      <c r="AE161" s="5">
        <f t="shared" si="300"/>
        <v>1.6456733423398363E-2</v>
      </c>
      <c r="AF161" s="5">
        <f t="shared" si="301"/>
        <v>1.7608704763036265E-2</v>
      </c>
      <c r="AG161" s="5">
        <f t="shared" si="302"/>
        <v>1.2560876064299216E-2</v>
      </c>
      <c r="AH161" s="5">
        <f t="shared" si="303"/>
        <v>1.8397646042405152E-2</v>
      </c>
      <c r="AI161" s="5">
        <f t="shared" si="304"/>
        <v>3.1656867091383059E-2</v>
      </c>
      <c r="AJ161" s="5">
        <f t="shared" si="305"/>
        <v>2.7236017904997103E-2</v>
      </c>
      <c r="AK161" s="5">
        <f t="shared" si="306"/>
        <v>1.5621690530946227E-2</v>
      </c>
      <c r="AL161" s="5">
        <f t="shared" si="307"/>
        <v>9.8981299448494325E-4</v>
      </c>
      <c r="AM161" s="5">
        <f t="shared" si="308"/>
        <v>2.6464611950291466E-3</v>
      </c>
      <c r="AN161" s="5">
        <f t="shared" si="309"/>
        <v>5.6634269573623787E-3</v>
      </c>
      <c r="AO161" s="5">
        <f t="shared" si="310"/>
        <v>6.0598668443777514E-3</v>
      </c>
      <c r="AP161" s="5">
        <f t="shared" si="311"/>
        <v>4.322705015656134E-3</v>
      </c>
      <c r="AQ161" s="5">
        <f t="shared" si="312"/>
        <v>2.3126471833760332E-3</v>
      </c>
      <c r="AR161" s="5">
        <f t="shared" si="313"/>
        <v>7.8741925061494144E-3</v>
      </c>
      <c r="AS161" s="5">
        <f t="shared" si="314"/>
        <v>1.3549139115111963E-2</v>
      </c>
      <c r="AT161" s="5">
        <f t="shared" si="315"/>
        <v>1.1657015663338774E-2</v>
      </c>
      <c r="AU161" s="5">
        <f t="shared" si="316"/>
        <v>6.686083547244993E-3</v>
      </c>
      <c r="AV161" s="5">
        <f t="shared" si="317"/>
        <v>2.8761894012032394E-3</v>
      </c>
      <c r="AW161" s="5">
        <f t="shared" si="318"/>
        <v>1.012441870228524E-4</v>
      </c>
      <c r="AX161" s="5">
        <f t="shared" si="319"/>
        <v>7.5896186320464736E-4</v>
      </c>
      <c r="AY161" s="5">
        <f t="shared" si="320"/>
        <v>1.6241783872579468E-3</v>
      </c>
      <c r="AZ161" s="5">
        <f t="shared" si="321"/>
        <v>1.7378708743660048E-3</v>
      </c>
      <c r="BA161" s="5">
        <f t="shared" si="322"/>
        <v>1.2396812237144182E-3</v>
      </c>
      <c r="BB161" s="5">
        <f t="shared" si="323"/>
        <v>6.6322945468721408E-4</v>
      </c>
      <c r="BC161" s="5">
        <f t="shared" si="324"/>
        <v>2.8386220660612794E-4</v>
      </c>
      <c r="BD161" s="5">
        <f t="shared" si="325"/>
        <v>2.8084619938599609E-3</v>
      </c>
      <c r="BE161" s="5">
        <f t="shared" si="326"/>
        <v>4.8325262843899389E-3</v>
      </c>
      <c r="BF161" s="5">
        <f t="shared" si="327"/>
        <v>4.157668919924167E-3</v>
      </c>
      <c r="BG161" s="5">
        <f t="shared" si="328"/>
        <v>2.3847031318507163E-3</v>
      </c>
      <c r="BH161" s="5">
        <f t="shared" si="329"/>
        <v>1.0258408864291563E-3</v>
      </c>
      <c r="BI161" s="5">
        <f t="shared" si="330"/>
        <v>3.5303330136629676E-4</v>
      </c>
      <c r="BJ161" s="8">
        <f t="shared" si="331"/>
        <v>0.31278722489656507</v>
      </c>
      <c r="BK161" s="8">
        <f t="shared" si="332"/>
        <v>0.208477974460994</v>
      </c>
      <c r="BL161" s="8">
        <f t="shared" si="333"/>
        <v>0.4374097642926848</v>
      </c>
      <c r="BM161" s="8">
        <f t="shared" si="334"/>
        <v>0.7323074607073603</v>
      </c>
      <c r="BN161" s="8">
        <f t="shared" si="335"/>
        <v>0.25923269218639611</v>
      </c>
    </row>
    <row r="162" spans="1:66" x14ac:dyDescent="0.25">
      <c r="A162" t="s">
        <v>19</v>
      </c>
      <c r="B162" t="s">
        <v>20</v>
      </c>
      <c r="C162" t="s">
        <v>139</v>
      </c>
      <c r="D162" s="11">
        <v>44416</v>
      </c>
      <c r="E162">
        <f>VLOOKUP(A162,home!$A$2:$E$405,3,FALSE)</f>
        <v>1.5510204081632699</v>
      </c>
      <c r="F162">
        <f>VLOOKUP(B162,home!$B$2:$E$405,3,FALSE)</f>
        <v>1.5</v>
      </c>
      <c r="G162">
        <f>VLOOKUP(C162,away!$B$2:$E$405,4,FALSE)</f>
        <v>0.64</v>
      </c>
      <c r="H162">
        <f>VLOOKUP(A162,away!$A$2:$E$405,3,FALSE)</f>
        <v>1.4285714285714299</v>
      </c>
      <c r="I162">
        <f>VLOOKUP(C162,away!$B$2:$E$405,3,FALSE)</f>
        <v>1.61</v>
      </c>
      <c r="J162">
        <f>VLOOKUP(B162,home!$B$2:$E$405,4,FALSE)</f>
        <v>0.93</v>
      </c>
      <c r="K162" s="3">
        <f t="shared" si="280"/>
        <v>1.4889795918367392</v>
      </c>
      <c r="L162" s="3">
        <f t="shared" si="281"/>
        <v>2.1390000000000025</v>
      </c>
      <c r="M162" s="5">
        <f t="shared" si="282"/>
        <v>2.6569812080983041E-2</v>
      </c>
      <c r="N162" s="5">
        <f t="shared" si="283"/>
        <v>3.9561907947520993E-2</v>
      </c>
      <c r="O162" s="5">
        <f t="shared" si="284"/>
        <v>5.6832828041222777E-2</v>
      </c>
      <c r="P162" s="5">
        <f t="shared" si="285"/>
        <v>8.4622921099747478E-2</v>
      </c>
      <c r="Q162" s="5">
        <f t="shared" si="286"/>
        <v>2.9453436773991232E-2</v>
      </c>
      <c r="R162" s="5">
        <f t="shared" si="287"/>
        <v>6.0782709590087851E-2</v>
      </c>
      <c r="S162" s="5">
        <f t="shared" si="288"/>
        <v>6.7379463897107333E-2</v>
      </c>
      <c r="T162" s="5">
        <f t="shared" si="289"/>
        <v>6.3000901259567296E-2</v>
      </c>
      <c r="U162" s="5">
        <f t="shared" si="290"/>
        <v>9.0504214116180065E-2</v>
      </c>
      <c r="V162" s="5">
        <f t="shared" si="291"/>
        <v>2.3844299687552441E-2</v>
      </c>
      <c r="W162" s="5">
        <f t="shared" si="292"/>
        <v>1.4618522088642224E-2</v>
      </c>
      <c r="X162" s="5">
        <f t="shared" si="293"/>
        <v>3.1269018747605744E-2</v>
      </c>
      <c r="Y162" s="5">
        <f t="shared" si="294"/>
        <v>3.3442215550564397E-2</v>
      </c>
      <c r="Z162" s="5">
        <f t="shared" si="295"/>
        <v>4.3338071937732689E-2</v>
      </c>
      <c r="AA162" s="5">
        <f t="shared" si="296"/>
        <v>6.4529504664836465E-2</v>
      </c>
      <c r="AB162" s="5">
        <f t="shared" si="297"/>
        <v>4.8041557758637582E-2</v>
      </c>
      <c r="AC162" s="5">
        <f t="shared" si="298"/>
        <v>4.7463976339681127E-3</v>
      </c>
      <c r="AD162" s="5">
        <f t="shared" si="299"/>
        <v>5.441670263200713E-3</v>
      </c>
      <c r="AE162" s="5">
        <f t="shared" si="300"/>
        <v>1.1639732692986337E-2</v>
      </c>
      <c r="AF162" s="5">
        <f t="shared" si="301"/>
        <v>1.2448694115148906E-2</v>
      </c>
      <c r="AG162" s="5">
        <f t="shared" si="302"/>
        <v>8.8759189041011793E-3</v>
      </c>
      <c r="AH162" s="5">
        <f t="shared" si="303"/>
        <v>2.3175033968702588E-2</v>
      </c>
      <c r="AI162" s="5">
        <f t="shared" si="304"/>
        <v>3.450715261952135E-2</v>
      </c>
      <c r="AJ162" s="5">
        <f t="shared" si="305"/>
        <v>2.5690223011431482E-2</v>
      </c>
      <c r="AK162" s="5">
        <f t="shared" si="306"/>
        <v>1.2750739257918687E-2</v>
      </c>
      <c r="AL162" s="5">
        <f t="shared" si="307"/>
        <v>6.0467726495482389E-4</v>
      </c>
      <c r="AM162" s="5">
        <f t="shared" si="308"/>
        <v>1.6205071934821437E-3</v>
      </c>
      <c r="AN162" s="5">
        <f t="shared" si="309"/>
        <v>3.4662648868583083E-3</v>
      </c>
      <c r="AO162" s="5">
        <f t="shared" si="310"/>
        <v>3.7071702964949662E-3</v>
      </c>
      <c r="AP162" s="5">
        <f t="shared" si="311"/>
        <v>2.643212421400914E-3</v>
      </c>
      <c r="AQ162" s="5">
        <f t="shared" si="312"/>
        <v>1.4134578423441407E-3</v>
      </c>
      <c r="AR162" s="5">
        <f t="shared" si="313"/>
        <v>9.9142795318109735E-3</v>
      </c>
      <c r="AS162" s="5">
        <f t="shared" si="314"/>
        <v>1.4762159890631243E-2</v>
      </c>
      <c r="AT162" s="5">
        <f t="shared" si="315"/>
        <v>1.0990277404290396E-2</v>
      </c>
      <c r="AU162" s="5">
        <f t="shared" si="316"/>
        <v>5.4547662545376182E-3</v>
      </c>
      <c r="AV162" s="5">
        <f t="shared" si="317"/>
        <v>2.0305089078115602E-3</v>
      </c>
      <c r="AW162" s="5">
        <f t="shared" si="318"/>
        <v>5.3495921034076957E-5</v>
      </c>
      <c r="AX162" s="5">
        <f t="shared" si="319"/>
        <v>4.0215035658659065E-4</v>
      </c>
      <c r="AY162" s="5">
        <f t="shared" si="320"/>
        <v>8.6019961273871813E-4</v>
      </c>
      <c r="AZ162" s="5">
        <f t="shared" si="321"/>
        <v>9.1998348582406043E-4</v>
      </c>
      <c r="BA162" s="5">
        <f t="shared" si="322"/>
        <v>6.559482253925558E-4</v>
      </c>
      <c r="BB162" s="5">
        <f t="shared" si="323"/>
        <v>3.5076831352866977E-4</v>
      </c>
      <c r="BC162" s="5">
        <f t="shared" si="324"/>
        <v>1.5005868452756504E-4</v>
      </c>
      <c r="BD162" s="5">
        <f t="shared" si="325"/>
        <v>3.5344406530906144E-3</v>
      </c>
      <c r="BE162" s="5">
        <f t="shared" si="326"/>
        <v>5.2627100010100413E-3</v>
      </c>
      <c r="BF162" s="5">
        <f t="shared" si="327"/>
        <v>3.9180338946295289E-3</v>
      </c>
      <c r="BG162" s="5">
        <f t="shared" si="328"/>
        <v>1.9446241697426618E-3</v>
      </c>
      <c r="BH162" s="5">
        <f t="shared" si="329"/>
        <v>7.2387642563482158E-4</v>
      </c>
      <c r="BI162" s="5">
        <f t="shared" si="330"/>
        <v>2.1556744495639484E-4</v>
      </c>
      <c r="BJ162" s="8">
        <f t="shared" si="331"/>
        <v>0.26594173966250767</v>
      </c>
      <c r="BK162" s="8">
        <f t="shared" si="332"/>
        <v>0.20862777127705195</v>
      </c>
      <c r="BL162" s="8">
        <f t="shared" si="333"/>
        <v>0.47556520760668464</v>
      </c>
      <c r="BM162" s="8">
        <f t="shared" si="334"/>
        <v>0.69484247125871912</v>
      </c>
      <c r="BN162" s="8">
        <f t="shared" si="335"/>
        <v>0.29782361553355335</v>
      </c>
    </row>
    <row r="163" spans="1:66" x14ac:dyDescent="0.25">
      <c r="A163" t="s">
        <v>28</v>
      </c>
      <c r="B163" t="s">
        <v>189</v>
      </c>
      <c r="C163" t="s">
        <v>293</v>
      </c>
      <c r="D163" s="11">
        <v>44416</v>
      </c>
      <c r="E163">
        <f>VLOOKUP(A163,home!$A$2:$E$405,3,FALSE)</f>
        <v>1.3333333333333299</v>
      </c>
      <c r="F163">
        <f>VLOOKUP(B163,home!$B$2:$E$405,3,FALSE)</f>
        <v>1</v>
      </c>
      <c r="G163">
        <f>VLOOKUP(C163,away!$B$2:$E$405,4,FALSE)</f>
        <v>0.25</v>
      </c>
      <c r="H163">
        <f>VLOOKUP(A163,away!$A$2:$E$405,3,FALSE)</f>
        <v>1.13333333333333</v>
      </c>
      <c r="I163">
        <f>VLOOKUP(C163,away!$B$2:$E$405,3,FALSE)</f>
        <v>1.25</v>
      </c>
      <c r="J163">
        <f>VLOOKUP(B163,home!$B$2:$E$405,4,FALSE)</f>
        <v>0.28999999999999998</v>
      </c>
      <c r="K163" s="3">
        <f t="shared" si="280"/>
        <v>0.33333333333333248</v>
      </c>
      <c r="L163" s="3">
        <f t="shared" si="281"/>
        <v>0.41083333333333211</v>
      </c>
      <c r="M163" s="5">
        <f t="shared" si="282"/>
        <v>0.47513007674062652</v>
      </c>
      <c r="N163" s="5">
        <f t="shared" si="283"/>
        <v>0.15837669224687509</v>
      </c>
      <c r="O163" s="5">
        <f t="shared" si="284"/>
        <v>0.19519927319427349</v>
      </c>
      <c r="P163" s="5">
        <f t="shared" si="285"/>
        <v>6.5066424398091002E-2</v>
      </c>
      <c r="Q163" s="5">
        <f t="shared" si="286"/>
        <v>2.6396115374479116E-2</v>
      </c>
      <c r="R163" s="5">
        <f t="shared" si="287"/>
        <v>4.0097184035323558E-2</v>
      </c>
      <c r="S163" s="5">
        <f t="shared" si="288"/>
        <v>2.2276213352957416E-3</v>
      </c>
      <c r="T163" s="5">
        <f t="shared" si="289"/>
        <v>1.0844404066348472E-2</v>
      </c>
      <c r="U163" s="5">
        <f t="shared" si="290"/>
        <v>1.3365728011774484E-2</v>
      </c>
      <c r="V163" s="5">
        <f t="shared" si="291"/>
        <v>3.3895596243851695E-5</v>
      </c>
      <c r="W163" s="5">
        <f t="shared" si="292"/>
        <v>2.9329017082754499E-3</v>
      </c>
      <c r="X163" s="5">
        <f t="shared" si="293"/>
        <v>1.2049337851498271E-3</v>
      </c>
      <c r="Y163" s="5">
        <f t="shared" si="294"/>
        <v>2.4751348169952623E-4</v>
      </c>
      <c r="Z163" s="5">
        <f t="shared" si="295"/>
        <v>5.4910865915040168E-3</v>
      </c>
      <c r="AA163" s="5">
        <f t="shared" si="296"/>
        <v>1.8303621971680008E-3</v>
      </c>
      <c r="AB163" s="5">
        <f t="shared" si="297"/>
        <v>3.0506036619466602E-4</v>
      </c>
      <c r="AC163" s="5">
        <f t="shared" si="298"/>
        <v>2.9011334979546513E-7</v>
      </c>
      <c r="AD163" s="5">
        <f t="shared" si="299"/>
        <v>2.4440847568962023E-4</v>
      </c>
      <c r="AE163" s="5">
        <f t="shared" si="300"/>
        <v>1.0041114876248535E-4</v>
      </c>
      <c r="AF163" s="5">
        <f t="shared" si="301"/>
        <v>2.0626123474960469E-5</v>
      </c>
      <c r="AG163" s="5">
        <f t="shared" si="302"/>
        <v>2.8246330203209674E-6</v>
      </c>
      <c r="AH163" s="5">
        <f t="shared" si="303"/>
        <v>5.6398035200238997E-4</v>
      </c>
      <c r="AI163" s="5">
        <f t="shared" si="304"/>
        <v>1.8799345066746283E-4</v>
      </c>
      <c r="AJ163" s="5">
        <f t="shared" si="305"/>
        <v>3.1332241777910393E-5</v>
      </c>
      <c r="AK163" s="5">
        <f t="shared" si="306"/>
        <v>3.4813601975455902E-6</v>
      </c>
      <c r="AL163" s="5">
        <f t="shared" si="307"/>
        <v>1.5891764605462616E-9</v>
      </c>
      <c r="AM163" s="5">
        <f t="shared" si="308"/>
        <v>1.6293898379307972E-5</v>
      </c>
      <c r="AN163" s="5">
        <f t="shared" si="309"/>
        <v>6.6940765841656726E-6</v>
      </c>
      <c r="AO163" s="5">
        <f t="shared" si="310"/>
        <v>1.3750748983306943E-6</v>
      </c>
      <c r="AP163" s="5">
        <f t="shared" si="311"/>
        <v>1.8830886802139734E-7</v>
      </c>
      <c r="AQ163" s="5">
        <f t="shared" si="312"/>
        <v>1.9340889986364294E-8</v>
      </c>
      <c r="AR163" s="5">
        <f t="shared" si="313"/>
        <v>4.6340385589529578E-5</v>
      </c>
      <c r="AS163" s="5">
        <f t="shared" si="314"/>
        <v>1.544679519650982E-5</v>
      </c>
      <c r="AT163" s="5">
        <f t="shared" si="315"/>
        <v>2.5744658660849635E-6</v>
      </c>
      <c r="AU163" s="5">
        <f t="shared" si="316"/>
        <v>2.860517628983285E-7</v>
      </c>
      <c r="AV163" s="5">
        <f t="shared" si="317"/>
        <v>2.3837646908193985E-8</v>
      </c>
      <c r="AW163" s="5">
        <f t="shared" si="318"/>
        <v>6.0452468753804204E-12</v>
      </c>
      <c r="AX163" s="5">
        <f t="shared" si="319"/>
        <v>9.0521657662821831E-7</v>
      </c>
      <c r="AY163" s="5">
        <f t="shared" si="320"/>
        <v>3.7189314356475858E-7</v>
      </c>
      <c r="AZ163" s="5">
        <f t="shared" si="321"/>
        <v>7.6393049907260597E-8</v>
      </c>
      <c r="BA163" s="5">
        <f t="shared" si="322"/>
        <v>1.0461603778966492E-8</v>
      </c>
      <c r="BB163" s="5">
        <f t="shared" si="323"/>
        <v>1.0744938881313469E-9</v>
      </c>
      <c r="BC163" s="5">
        <f t="shared" si="324"/>
        <v>8.8287581141458747E-11</v>
      </c>
      <c r="BD163" s="5">
        <f t="shared" si="325"/>
        <v>3.1730291799497239E-6</v>
      </c>
      <c r="BE163" s="5">
        <f t="shared" si="326"/>
        <v>1.0576763933165719E-6</v>
      </c>
      <c r="BF163" s="5">
        <f t="shared" si="327"/>
        <v>1.7627939888609488E-7</v>
      </c>
      <c r="BG163" s="5">
        <f t="shared" si="328"/>
        <v>1.9586599876232714E-8</v>
      </c>
      <c r="BH163" s="5">
        <f t="shared" si="329"/>
        <v>1.632216656352722E-9</v>
      </c>
      <c r="BI163" s="5">
        <f t="shared" si="330"/>
        <v>1.0881444375684786E-10</v>
      </c>
      <c r="BJ163" s="8">
        <f t="shared" si="331"/>
        <v>0.20039676687055002</v>
      </c>
      <c r="BK163" s="8">
        <f t="shared" si="332"/>
        <v>0.54245868166592703</v>
      </c>
      <c r="BL163" s="8">
        <f t="shared" si="333"/>
        <v>0.25165349505804463</v>
      </c>
      <c r="BM163" s="8">
        <f t="shared" si="334"/>
        <v>3.9733892309258452E-2</v>
      </c>
      <c r="BN163" s="8">
        <f t="shared" si="335"/>
        <v>0.96026576598966884</v>
      </c>
    </row>
    <row r="164" spans="1:66" x14ac:dyDescent="0.25">
      <c r="A164" t="s">
        <v>28</v>
      </c>
      <c r="B164" t="s">
        <v>190</v>
      </c>
      <c r="C164" t="s">
        <v>276</v>
      </c>
      <c r="D164" s="11">
        <v>44416</v>
      </c>
      <c r="E164">
        <f>VLOOKUP(A164,home!$A$2:$E$405,3,FALSE)</f>
        <v>1.3333333333333299</v>
      </c>
      <c r="F164">
        <f>VLOOKUP(B164,home!$B$2:$E$405,3,FALSE)</f>
        <v>1</v>
      </c>
      <c r="G164">
        <f>VLOOKUP(C164,away!$B$2:$E$405,4,FALSE)</f>
        <v>1.87</v>
      </c>
      <c r="H164">
        <f>VLOOKUP(A164,away!$A$2:$E$405,3,FALSE)</f>
        <v>1.13333333333333</v>
      </c>
      <c r="I164">
        <f>VLOOKUP(C164,away!$B$2:$E$405,3,FALSE)</f>
        <v>0</v>
      </c>
      <c r="J164">
        <f>VLOOKUP(B164,home!$B$2:$E$405,4,FALSE)</f>
        <v>1.47</v>
      </c>
      <c r="K164" s="3">
        <f t="shared" si="280"/>
        <v>2.493333333333327</v>
      </c>
      <c r="L164" s="3">
        <f t="shared" si="281"/>
        <v>0</v>
      </c>
      <c r="M164" s="5">
        <f t="shared" si="282"/>
        <v>8.2634060119484348E-2</v>
      </c>
      <c r="N164" s="5">
        <f t="shared" si="283"/>
        <v>0.20603425656458044</v>
      </c>
      <c r="O164" s="5">
        <f t="shared" si="284"/>
        <v>0</v>
      </c>
      <c r="P164" s="5">
        <f t="shared" si="285"/>
        <v>0</v>
      </c>
      <c r="Q164" s="5">
        <f t="shared" si="286"/>
        <v>0.25685603985050964</v>
      </c>
      <c r="R164" s="5">
        <f t="shared" si="287"/>
        <v>0</v>
      </c>
      <c r="S164" s="5">
        <f t="shared" si="288"/>
        <v>0</v>
      </c>
      <c r="T164" s="5">
        <f t="shared" si="289"/>
        <v>0</v>
      </c>
      <c r="U164" s="5">
        <f t="shared" si="290"/>
        <v>0</v>
      </c>
      <c r="V164" s="5">
        <f t="shared" si="291"/>
        <v>0</v>
      </c>
      <c r="W164" s="5">
        <f t="shared" si="292"/>
        <v>0.21347590867575633</v>
      </c>
      <c r="X164" s="5">
        <f t="shared" si="293"/>
        <v>0</v>
      </c>
      <c r="Y164" s="5">
        <f t="shared" si="294"/>
        <v>0</v>
      </c>
      <c r="Z164" s="5">
        <f t="shared" si="295"/>
        <v>0</v>
      </c>
      <c r="AA164" s="5">
        <f t="shared" si="296"/>
        <v>0</v>
      </c>
      <c r="AB164" s="5">
        <f t="shared" si="297"/>
        <v>0</v>
      </c>
      <c r="AC164" s="5">
        <f t="shared" si="298"/>
        <v>0</v>
      </c>
      <c r="AD164" s="5">
        <f t="shared" si="299"/>
        <v>0.13306664974122112</v>
      </c>
      <c r="AE164" s="5">
        <f t="shared" si="300"/>
        <v>0</v>
      </c>
      <c r="AF164" s="5">
        <f t="shared" si="301"/>
        <v>0</v>
      </c>
      <c r="AG164" s="5">
        <f t="shared" si="302"/>
        <v>0</v>
      </c>
      <c r="AH164" s="5">
        <f t="shared" si="303"/>
        <v>0</v>
      </c>
      <c r="AI164" s="5">
        <f t="shared" si="304"/>
        <v>0</v>
      </c>
      <c r="AJ164" s="5">
        <f t="shared" si="305"/>
        <v>0</v>
      </c>
      <c r="AK164" s="5">
        <f t="shared" si="306"/>
        <v>0</v>
      </c>
      <c r="AL164" s="5">
        <f t="shared" si="307"/>
        <v>0</v>
      </c>
      <c r="AM164" s="5">
        <f t="shared" si="308"/>
        <v>6.6355902670955452E-2</v>
      </c>
      <c r="AN164" s="5">
        <f t="shared" si="309"/>
        <v>0</v>
      </c>
      <c r="AO164" s="5">
        <f t="shared" si="310"/>
        <v>0</v>
      </c>
      <c r="AP164" s="5">
        <f t="shared" si="311"/>
        <v>0</v>
      </c>
      <c r="AQ164" s="5">
        <f t="shared" si="312"/>
        <v>0</v>
      </c>
      <c r="AR164" s="5">
        <f t="shared" si="313"/>
        <v>0</v>
      </c>
      <c r="AS164" s="5">
        <f t="shared" si="314"/>
        <v>0</v>
      </c>
      <c r="AT164" s="5">
        <f t="shared" si="315"/>
        <v>0</v>
      </c>
      <c r="AU164" s="5">
        <f t="shared" si="316"/>
        <v>0</v>
      </c>
      <c r="AV164" s="5">
        <f t="shared" si="317"/>
        <v>0</v>
      </c>
      <c r="AW164" s="5">
        <f t="shared" si="318"/>
        <v>0</v>
      </c>
      <c r="AX164" s="5">
        <f t="shared" si="319"/>
        <v>2.7574563998819187E-2</v>
      </c>
      <c r="AY164" s="5">
        <f t="shared" si="320"/>
        <v>0</v>
      </c>
      <c r="AZ164" s="5">
        <f t="shared" si="321"/>
        <v>0</v>
      </c>
      <c r="BA164" s="5">
        <f t="shared" si="322"/>
        <v>0</v>
      </c>
      <c r="BB164" s="5">
        <f t="shared" si="323"/>
        <v>0</v>
      </c>
      <c r="BC164" s="5">
        <f t="shared" si="324"/>
        <v>0</v>
      </c>
      <c r="BD164" s="5">
        <f t="shared" si="325"/>
        <v>0</v>
      </c>
      <c r="BE164" s="5">
        <f t="shared" si="326"/>
        <v>0</v>
      </c>
      <c r="BF164" s="5">
        <f t="shared" si="327"/>
        <v>0</v>
      </c>
      <c r="BG164" s="5">
        <f t="shared" si="328"/>
        <v>0</v>
      </c>
      <c r="BH164" s="5">
        <f t="shared" si="329"/>
        <v>0</v>
      </c>
      <c r="BI164" s="5">
        <f t="shared" si="330"/>
        <v>0</v>
      </c>
      <c r="BJ164" s="8">
        <f t="shared" si="331"/>
        <v>0.90336332150184218</v>
      </c>
      <c r="BK164" s="8">
        <f t="shared" si="332"/>
        <v>8.2634060119484348E-2</v>
      </c>
      <c r="BL164" s="8">
        <f t="shared" si="333"/>
        <v>0</v>
      </c>
      <c r="BM164" s="8">
        <f t="shared" si="334"/>
        <v>0.44047302508675212</v>
      </c>
      <c r="BN164" s="8">
        <f t="shared" si="335"/>
        <v>0.54552435653457443</v>
      </c>
    </row>
    <row r="165" spans="1:66" x14ac:dyDescent="0.25">
      <c r="A165" t="s">
        <v>28</v>
      </c>
      <c r="B165" t="s">
        <v>30</v>
      </c>
      <c r="C165" t="s">
        <v>294</v>
      </c>
      <c r="D165" s="11">
        <v>44416</v>
      </c>
      <c r="E165">
        <f>VLOOKUP(A165,home!$A$2:$E$405,3,FALSE)</f>
        <v>1.3333333333333299</v>
      </c>
      <c r="F165">
        <f>VLOOKUP(B165,home!$B$2:$E$405,3,FALSE)</f>
        <v>1.87</v>
      </c>
      <c r="G165">
        <f>VLOOKUP(C165,away!$B$2:$E$405,4,FALSE)</f>
        <v>1</v>
      </c>
      <c r="H165">
        <f>VLOOKUP(A165,away!$A$2:$E$405,3,FALSE)</f>
        <v>1.13333333333333</v>
      </c>
      <c r="I165">
        <f>VLOOKUP(C165,away!$B$2:$E$405,3,FALSE)</f>
        <v>0</v>
      </c>
      <c r="J165">
        <f>VLOOKUP(B165,home!$B$2:$E$405,4,FALSE)</f>
        <v>0</v>
      </c>
      <c r="K165" s="3">
        <f t="shared" si="280"/>
        <v>2.493333333333327</v>
      </c>
      <c r="L165" s="3">
        <f t="shared" si="281"/>
        <v>0</v>
      </c>
      <c r="M165" s="5">
        <f t="shared" si="282"/>
        <v>8.2634060119484348E-2</v>
      </c>
      <c r="N165" s="5">
        <f t="shared" si="283"/>
        <v>0.20603425656458044</v>
      </c>
      <c r="O165" s="5">
        <f t="shared" si="284"/>
        <v>0</v>
      </c>
      <c r="P165" s="5">
        <f t="shared" si="285"/>
        <v>0</v>
      </c>
      <c r="Q165" s="5">
        <f t="shared" si="286"/>
        <v>0.25685603985050964</v>
      </c>
      <c r="R165" s="5">
        <f t="shared" si="287"/>
        <v>0</v>
      </c>
      <c r="S165" s="5">
        <f t="shared" si="288"/>
        <v>0</v>
      </c>
      <c r="T165" s="5">
        <f t="shared" si="289"/>
        <v>0</v>
      </c>
      <c r="U165" s="5">
        <f t="shared" si="290"/>
        <v>0</v>
      </c>
      <c r="V165" s="5">
        <f t="shared" si="291"/>
        <v>0</v>
      </c>
      <c r="W165" s="5">
        <f t="shared" si="292"/>
        <v>0.21347590867575633</v>
      </c>
      <c r="X165" s="5">
        <f t="shared" si="293"/>
        <v>0</v>
      </c>
      <c r="Y165" s="5">
        <f t="shared" si="294"/>
        <v>0</v>
      </c>
      <c r="Z165" s="5">
        <f t="shared" si="295"/>
        <v>0</v>
      </c>
      <c r="AA165" s="5">
        <f t="shared" si="296"/>
        <v>0</v>
      </c>
      <c r="AB165" s="5">
        <f t="shared" si="297"/>
        <v>0</v>
      </c>
      <c r="AC165" s="5">
        <f t="shared" si="298"/>
        <v>0</v>
      </c>
      <c r="AD165" s="5">
        <f t="shared" si="299"/>
        <v>0.13306664974122112</v>
      </c>
      <c r="AE165" s="5">
        <f t="shared" si="300"/>
        <v>0</v>
      </c>
      <c r="AF165" s="5">
        <f t="shared" si="301"/>
        <v>0</v>
      </c>
      <c r="AG165" s="5">
        <f t="shared" si="302"/>
        <v>0</v>
      </c>
      <c r="AH165" s="5">
        <f t="shared" si="303"/>
        <v>0</v>
      </c>
      <c r="AI165" s="5">
        <f t="shared" si="304"/>
        <v>0</v>
      </c>
      <c r="AJ165" s="5">
        <f t="shared" si="305"/>
        <v>0</v>
      </c>
      <c r="AK165" s="5">
        <f t="shared" si="306"/>
        <v>0</v>
      </c>
      <c r="AL165" s="5">
        <f t="shared" si="307"/>
        <v>0</v>
      </c>
      <c r="AM165" s="5">
        <f t="shared" si="308"/>
        <v>6.6355902670955452E-2</v>
      </c>
      <c r="AN165" s="5">
        <f t="shared" si="309"/>
        <v>0</v>
      </c>
      <c r="AO165" s="5">
        <f t="shared" si="310"/>
        <v>0</v>
      </c>
      <c r="AP165" s="5">
        <f t="shared" si="311"/>
        <v>0</v>
      </c>
      <c r="AQ165" s="5">
        <f t="shared" si="312"/>
        <v>0</v>
      </c>
      <c r="AR165" s="5">
        <f t="shared" si="313"/>
        <v>0</v>
      </c>
      <c r="AS165" s="5">
        <f t="shared" si="314"/>
        <v>0</v>
      </c>
      <c r="AT165" s="5">
        <f t="shared" si="315"/>
        <v>0</v>
      </c>
      <c r="AU165" s="5">
        <f t="shared" si="316"/>
        <v>0</v>
      </c>
      <c r="AV165" s="5">
        <f t="shared" si="317"/>
        <v>0</v>
      </c>
      <c r="AW165" s="5">
        <f t="shared" si="318"/>
        <v>0</v>
      </c>
      <c r="AX165" s="5">
        <f t="shared" si="319"/>
        <v>2.7574563998819187E-2</v>
      </c>
      <c r="AY165" s="5">
        <f t="shared" si="320"/>
        <v>0</v>
      </c>
      <c r="AZ165" s="5">
        <f t="shared" si="321"/>
        <v>0</v>
      </c>
      <c r="BA165" s="5">
        <f t="shared" si="322"/>
        <v>0</v>
      </c>
      <c r="BB165" s="5">
        <f t="shared" si="323"/>
        <v>0</v>
      </c>
      <c r="BC165" s="5">
        <f t="shared" si="324"/>
        <v>0</v>
      </c>
      <c r="BD165" s="5">
        <f t="shared" si="325"/>
        <v>0</v>
      </c>
      <c r="BE165" s="5">
        <f t="shared" si="326"/>
        <v>0</v>
      </c>
      <c r="BF165" s="5">
        <f t="shared" si="327"/>
        <v>0</v>
      </c>
      <c r="BG165" s="5">
        <f t="shared" si="328"/>
        <v>0</v>
      </c>
      <c r="BH165" s="5">
        <f t="shared" si="329"/>
        <v>0</v>
      </c>
      <c r="BI165" s="5">
        <f t="shared" si="330"/>
        <v>0</v>
      </c>
      <c r="BJ165" s="8">
        <f t="shared" si="331"/>
        <v>0.90336332150184218</v>
      </c>
      <c r="BK165" s="8">
        <f t="shared" si="332"/>
        <v>8.2634060119484348E-2</v>
      </c>
      <c r="BL165" s="8">
        <f t="shared" si="333"/>
        <v>0</v>
      </c>
      <c r="BM165" s="8">
        <f t="shared" si="334"/>
        <v>0.44047302508675212</v>
      </c>
      <c r="BN165" s="8">
        <f t="shared" si="335"/>
        <v>0.54552435653457443</v>
      </c>
    </row>
    <row r="166" spans="1:66" x14ac:dyDescent="0.25">
      <c r="A166" t="s">
        <v>28</v>
      </c>
      <c r="B166" t="s">
        <v>187</v>
      </c>
      <c r="C166" t="s">
        <v>277</v>
      </c>
      <c r="D166" s="11">
        <v>44416</v>
      </c>
      <c r="E166">
        <f>VLOOKUP(A166,home!$A$2:$E$405,3,FALSE)</f>
        <v>1.3333333333333299</v>
      </c>
      <c r="F166">
        <f>VLOOKUP(B166,home!$B$2:$E$405,3,FALSE)</f>
        <v>0.75</v>
      </c>
      <c r="G166">
        <f>VLOOKUP(C166,away!$B$2:$E$405,4,FALSE)</f>
        <v>1.5</v>
      </c>
      <c r="H166">
        <f>VLOOKUP(A166,away!$A$2:$E$405,3,FALSE)</f>
        <v>1.13333333333333</v>
      </c>
      <c r="I166">
        <f>VLOOKUP(C166,away!$B$2:$E$405,3,FALSE)</f>
        <v>0.75</v>
      </c>
      <c r="J166">
        <f>VLOOKUP(B166,home!$B$2:$E$405,4,FALSE)</f>
        <v>0.88</v>
      </c>
      <c r="K166" s="3">
        <f t="shared" si="280"/>
        <v>1.4999999999999962</v>
      </c>
      <c r="L166" s="3">
        <f t="shared" si="281"/>
        <v>0.74799999999999778</v>
      </c>
      <c r="M166" s="5">
        <f t="shared" si="282"/>
        <v>0.10561023395004042</v>
      </c>
      <c r="N166" s="5">
        <f t="shared" si="283"/>
        <v>0.15841535092506023</v>
      </c>
      <c r="O166" s="5">
        <f t="shared" si="284"/>
        <v>7.8996454994629997E-2</v>
      </c>
      <c r="P166" s="5">
        <f t="shared" si="285"/>
        <v>0.11849468249194471</v>
      </c>
      <c r="Q166" s="5">
        <f t="shared" si="286"/>
        <v>0.11881151319379489</v>
      </c>
      <c r="R166" s="5">
        <f t="shared" si="287"/>
        <v>2.9544674167991523E-2</v>
      </c>
      <c r="S166" s="5">
        <f t="shared" si="288"/>
        <v>3.3237758438990309E-2</v>
      </c>
      <c r="T166" s="5">
        <f t="shared" si="289"/>
        <v>8.8871011868958322E-2</v>
      </c>
      <c r="U166" s="5">
        <f t="shared" si="290"/>
        <v>4.4317011251987178E-2</v>
      </c>
      <c r="V166" s="5">
        <f t="shared" si="291"/>
        <v>4.14364055206077E-3</v>
      </c>
      <c r="W166" s="5">
        <f t="shared" si="292"/>
        <v>5.9405756596897306E-2</v>
      </c>
      <c r="X166" s="5">
        <f t="shared" si="293"/>
        <v>4.4435505934479057E-2</v>
      </c>
      <c r="Y166" s="5">
        <f t="shared" si="294"/>
        <v>1.6618879219495113E-2</v>
      </c>
      <c r="Z166" s="5">
        <f t="shared" si="295"/>
        <v>7.3664720925525331E-3</v>
      </c>
      <c r="AA166" s="5">
        <f t="shared" si="296"/>
        <v>1.1049708138828771E-2</v>
      </c>
      <c r="AB166" s="5">
        <f t="shared" si="297"/>
        <v>8.2872811041215591E-3</v>
      </c>
      <c r="AC166" s="5">
        <f t="shared" si="298"/>
        <v>2.9057279371325989E-4</v>
      </c>
      <c r="AD166" s="5">
        <f t="shared" si="299"/>
        <v>2.2277158723836437E-2</v>
      </c>
      <c r="AE166" s="5">
        <f t="shared" si="300"/>
        <v>1.6663314725429607E-2</v>
      </c>
      <c r="AF166" s="5">
        <f t="shared" si="301"/>
        <v>6.2320797073106525E-3</v>
      </c>
      <c r="AG166" s="5">
        <f t="shared" si="302"/>
        <v>1.5538652070227852E-3</v>
      </c>
      <c r="AH166" s="5">
        <f t="shared" si="303"/>
        <v>1.3775302813073193E-3</v>
      </c>
      <c r="AI166" s="5">
        <f t="shared" si="304"/>
        <v>2.0662954219609737E-3</v>
      </c>
      <c r="AJ166" s="5">
        <f t="shared" si="305"/>
        <v>1.5497215664707269E-3</v>
      </c>
      <c r="AK166" s="5">
        <f t="shared" si="306"/>
        <v>7.7486078323536149E-4</v>
      </c>
      <c r="AL166" s="5">
        <f t="shared" si="307"/>
        <v>1.3040906981851021E-5</v>
      </c>
      <c r="AM166" s="5">
        <f t="shared" si="308"/>
        <v>6.6831476171509063E-3</v>
      </c>
      <c r="AN166" s="5">
        <f t="shared" si="309"/>
        <v>4.9989944176288634E-3</v>
      </c>
      <c r="AO166" s="5">
        <f t="shared" si="310"/>
        <v>1.8696239121931888E-3</v>
      </c>
      <c r="AP166" s="5">
        <f t="shared" si="311"/>
        <v>4.661595621068338E-4</v>
      </c>
      <c r="AQ166" s="5">
        <f t="shared" si="312"/>
        <v>8.7171838113977643E-5</v>
      </c>
      <c r="AR166" s="5">
        <f t="shared" si="313"/>
        <v>2.0607853008357442E-4</v>
      </c>
      <c r="AS166" s="5">
        <f t="shared" si="314"/>
        <v>3.0911779512536087E-4</v>
      </c>
      <c r="AT166" s="5">
        <f t="shared" si="315"/>
        <v>2.3183834634402011E-4</v>
      </c>
      <c r="AU166" s="5">
        <f t="shared" si="316"/>
        <v>1.1591917317200979E-4</v>
      </c>
      <c r="AV166" s="5">
        <f t="shared" si="317"/>
        <v>4.3469689939503566E-5</v>
      </c>
      <c r="AW166" s="5">
        <f t="shared" si="318"/>
        <v>4.0644160093435454E-7</v>
      </c>
      <c r="AX166" s="5">
        <f t="shared" si="319"/>
        <v>1.6707869042877231E-3</v>
      </c>
      <c r="AY166" s="5">
        <f t="shared" si="320"/>
        <v>1.2497486044072133E-3</v>
      </c>
      <c r="AZ166" s="5">
        <f t="shared" si="321"/>
        <v>4.6740597804829622E-4</v>
      </c>
      <c r="BA166" s="5">
        <f t="shared" si="322"/>
        <v>1.1653989052670821E-4</v>
      </c>
      <c r="BB166" s="5">
        <f t="shared" si="323"/>
        <v>2.1792959528494367E-5</v>
      </c>
      <c r="BC166" s="5">
        <f t="shared" si="324"/>
        <v>3.2602267454627486E-6</v>
      </c>
      <c r="BD166" s="5">
        <f t="shared" si="325"/>
        <v>2.5691123417085523E-5</v>
      </c>
      <c r="BE166" s="5">
        <f t="shared" si="326"/>
        <v>3.8536685125628185E-5</v>
      </c>
      <c r="BF166" s="5">
        <f t="shared" si="327"/>
        <v>2.8902513844221074E-5</v>
      </c>
      <c r="BG166" s="5">
        <f t="shared" si="328"/>
        <v>1.4451256922110502E-5</v>
      </c>
      <c r="BH166" s="5">
        <f t="shared" si="329"/>
        <v>5.4192213457914256E-6</v>
      </c>
      <c r="BI166" s="5">
        <f t="shared" si="330"/>
        <v>1.6257664037374215E-6</v>
      </c>
      <c r="BJ166" s="8">
        <f t="shared" si="331"/>
        <v>0.55091906801302204</v>
      </c>
      <c r="BK166" s="8">
        <f t="shared" si="332"/>
        <v>0.26303967773813852</v>
      </c>
      <c r="BL166" s="8">
        <f t="shared" si="333"/>
        <v>0.17898458781225643</v>
      </c>
      <c r="BM166" s="8">
        <f t="shared" si="334"/>
        <v>0.38918755376970143</v>
      </c>
      <c r="BN166" s="8">
        <f t="shared" si="335"/>
        <v>0.60987290972346175</v>
      </c>
    </row>
    <row r="167" spans="1:66" x14ac:dyDescent="0.25">
      <c r="A167" t="s">
        <v>192</v>
      </c>
      <c r="B167" t="s">
        <v>193</v>
      </c>
      <c r="C167" t="s">
        <v>205</v>
      </c>
      <c r="D167" s="11">
        <v>44416</v>
      </c>
      <c r="E167">
        <f>VLOOKUP(A167,home!$A$2:$E$405,3,FALSE)</f>
        <v>1.56666666666667</v>
      </c>
      <c r="F167">
        <f>VLOOKUP(B167,home!$B$2:$E$405,3,FALSE)</f>
        <v>3.19</v>
      </c>
      <c r="G167">
        <f>VLOOKUP(C167,away!$B$2:$E$405,4,FALSE)</f>
        <v>2.23</v>
      </c>
      <c r="H167">
        <f>VLOOKUP(A167,away!$A$2:$E$405,3,FALSE)</f>
        <v>0.86666666666666703</v>
      </c>
      <c r="I167">
        <f>VLOOKUP(C167,away!$B$2:$E$405,3,FALSE)</f>
        <v>0</v>
      </c>
      <c r="J167">
        <f>VLOOKUP(B167,home!$B$2:$E$405,4,FALSE)</f>
        <v>0</v>
      </c>
      <c r="K167" s="3">
        <f t="shared" si="280"/>
        <v>11.144796666666689</v>
      </c>
      <c r="L167" s="3">
        <f t="shared" si="281"/>
        <v>0</v>
      </c>
      <c r="M167" s="5">
        <f t="shared" si="282"/>
        <v>1.4450281441621399E-5</v>
      </c>
      <c r="N167" s="5">
        <f t="shared" si="283"/>
        <v>1.6104544844297767E-4</v>
      </c>
      <c r="O167" s="5">
        <f t="shared" si="284"/>
        <v>0</v>
      </c>
      <c r="P167" s="5">
        <f t="shared" si="285"/>
        <v>0</v>
      </c>
      <c r="Q167" s="5">
        <f t="shared" si="286"/>
        <v>8.9740938849457012E-4</v>
      </c>
      <c r="R167" s="5">
        <f t="shared" si="287"/>
        <v>0</v>
      </c>
      <c r="S167" s="5">
        <f t="shared" si="288"/>
        <v>0</v>
      </c>
      <c r="T167" s="5">
        <f t="shared" si="289"/>
        <v>0</v>
      </c>
      <c r="U167" s="5">
        <f t="shared" si="290"/>
        <v>0</v>
      </c>
      <c r="V167" s="5">
        <f t="shared" si="291"/>
        <v>0</v>
      </c>
      <c r="W167" s="5">
        <f t="shared" si="292"/>
        <v>3.3338150538432228E-3</v>
      </c>
      <c r="X167" s="5">
        <f t="shared" si="293"/>
        <v>0</v>
      </c>
      <c r="Y167" s="5">
        <f t="shared" si="294"/>
        <v>0</v>
      </c>
      <c r="Z167" s="5">
        <f t="shared" si="295"/>
        <v>0</v>
      </c>
      <c r="AA167" s="5">
        <f t="shared" si="296"/>
        <v>0</v>
      </c>
      <c r="AB167" s="5">
        <f t="shared" si="297"/>
        <v>0</v>
      </c>
      <c r="AC167" s="5">
        <f t="shared" si="298"/>
        <v>0</v>
      </c>
      <c r="AD167" s="5">
        <f t="shared" si="299"/>
        <v>9.2886727248388066E-3</v>
      </c>
      <c r="AE167" s="5">
        <f t="shared" si="300"/>
        <v>0</v>
      </c>
      <c r="AF167" s="5">
        <f t="shared" si="301"/>
        <v>0</v>
      </c>
      <c r="AG167" s="5">
        <f t="shared" si="302"/>
        <v>0</v>
      </c>
      <c r="AH167" s="5">
        <f t="shared" si="303"/>
        <v>0</v>
      </c>
      <c r="AI167" s="5">
        <f t="shared" si="304"/>
        <v>0</v>
      </c>
      <c r="AJ167" s="5">
        <f t="shared" si="305"/>
        <v>0</v>
      </c>
      <c r="AK167" s="5">
        <f t="shared" si="306"/>
        <v>0</v>
      </c>
      <c r="AL167" s="5">
        <f t="shared" si="307"/>
        <v>0</v>
      </c>
      <c r="AM167" s="5">
        <f t="shared" si="308"/>
        <v>2.0704073764308259E-2</v>
      </c>
      <c r="AN167" s="5">
        <f t="shared" si="309"/>
        <v>0</v>
      </c>
      <c r="AO167" s="5">
        <f t="shared" si="310"/>
        <v>0</v>
      </c>
      <c r="AP167" s="5">
        <f t="shared" si="311"/>
        <v>0</v>
      </c>
      <c r="AQ167" s="5">
        <f t="shared" si="312"/>
        <v>0</v>
      </c>
      <c r="AR167" s="5">
        <f t="shared" si="313"/>
        <v>0</v>
      </c>
      <c r="AS167" s="5">
        <f t="shared" si="314"/>
        <v>0</v>
      </c>
      <c r="AT167" s="5">
        <f t="shared" si="315"/>
        <v>0</v>
      </c>
      <c r="AU167" s="5">
        <f t="shared" si="316"/>
        <v>0</v>
      </c>
      <c r="AV167" s="5">
        <f t="shared" si="317"/>
        <v>0</v>
      </c>
      <c r="AW167" s="5">
        <f t="shared" si="318"/>
        <v>0</v>
      </c>
      <c r="AX167" s="5">
        <f t="shared" si="319"/>
        <v>3.8457115379147325E-2</v>
      </c>
      <c r="AY167" s="5">
        <f t="shared" si="320"/>
        <v>0</v>
      </c>
      <c r="AZ167" s="5">
        <f t="shared" si="321"/>
        <v>0</v>
      </c>
      <c r="BA167" s="5">
        <f t="shared" si="322"/>
        <v>0</v>
      </c>
      <c r="BB167" s="5">
        <f t="shared" si="323"/>
        <v>0</v>
      </c>
      <c r="BC167" s="5">
        <f t="shared" si="324"/>
        <v>0</v>
      </c>
      <c r="BD167" s="5">
        <f t="shared" si="325"/>
        <v>0</v>
      </c>
      <c r="BE167" s="5">
        <f t="shared" si="326"/>
        <v>0</v>
      </c>
      <c r="BF167" s="5">
        <f t="shared" si="327"/>
        <v>0</v>
      </c>
      <c r="BG167" s="5">
        <f t="shared" si="328"/>
        <v>0</v>
      </c>
      <c r="BH167" s="5">
        <f t="shared" si="329"/>
        <v>0</v>
      </c>
      <c r="BI167" s="5">
        <f t="shared" si="330"/>
        <v>0</v>
      </c>
      <c r="BJ167" s="8">
        <f t="shared" si="331"/>
        <v>7.2842131759075168E-2</v>
      </c>
      <c r="BK167" s="8">
        <f t="shared" si="332"/>
        <v>1.4450281441621399E-5</v>
      </c>
      <c r="BL167" s="8">
        <f t="shared" si="333"/>
        <v>0</v>
      </c>
      <c r="BM167" s="8">
        <f t="shared" si="334"/>
        <v>7.1783676922137607E-2</v>
      </c>
      <c r="BN167" s="8">
        <f t="shared" si="335"/>
        <v>1.0729051183791692E-3</v>
      </c>
    </row>
    <row r="168" spans="1:66" x14ac:dyDescent="0.25">
      <c r="A168" t="s">
        <v>192</v>
      </c>
      <c r="B168" t="s">
        <v>197</v>
      </c>
      <c r="C168" t="s">
        <v>199</v>
      </c>
      <c r="D168" s="11">
        <v>44416</v>
      </c>
      <c r="E168">
        <f>VLOOKUP(A168,home!$A$2:$E$405,3,FALSE)</f>
        <v>1.56666666666667</v>
      </c>
      <c r="F168">
        <f>VLOOKUP(B168,home!$B$2:$E$405,3,FALSE)</f>
        <v>1.6</v>
      </c>
      <c r="G168">
        <f>VLOOKUP(C168,away!$B$2:$E$405,4,FALSE)</f>
        <v>1.49</v>
      </c>
      <c r="H168">
        <f>VLOOKUP(A168,away!$A$2:$E$405,3,FALSE)</f>
        <v>0.86666666666666703</v>
      </c>
      <c r="I168">
        <f>VLOOKUP(C168,away!$B$2:$E$405,3,FALSE)</f>
        <v>0.21</v>
      </c>
      <c r="J168">
        <f>VLOOKUP(B168,home!$B$2:$E$405,4,FALSE)</f>
        <v>0</v>
      </c>
      <c r="K168" s="3">
        <f t="shared" si="280"/>
        <v>3.7349333333333417</v>
      </c>
      <c r="L168" s="3">
        <f t="shared" si="281"/>
        <v>0</v>
      </c>
      <c r="M168" s="5">
        <f t="shared" si="282"/>
        <v>2.387476266653742E-2</v>
      </c>
      <c r="N168" s="5">
        <f t="shared" si="283"/>
        <v>8.9170646908673018E-2</v>
      </c>
      <c r="O168" s="5">
        <f t="shared" si="284"/>
        <v>0</v>
      </c>
      <c r="P168" s="5">
        <f t="shared" si="285"/>
        <v>0</v>
      </c>
      <c r="Q168" s="5">
        <f t="shared" si="286"/>
        <v>0.16652321074705034</v>
      </c>
      <c r="R168" s="5">
        <f t="shared" si="287"/>
        <v>0</v>
      </c>
      <c r="S168" s="5">
        <f t="shared" si="288"/>
        <v>0</v>
      </c>
      <c r="T168" s="5">
        <f t="shared" si="289"/>
        <v>0</v>
      </c>
      <c r="U168" s="5">
        <f t="shared" si="290"/>
        <v>0</v>
      </c>
      <c r="V168" s="5">
        <f t="shared" si="291"/>
        <v>0</v>
      </c>
      <c r="W168" s="5">
        <f t="shared" si="292"/>
        <v>0.20731769686428372</v>
      </c>
      <c r="X168" s="5">
        <f t="shared" si="293"/>
        <v>0</v>
      </c>
      <c r="Y168" s="5">
        <f t="shared" si="294"/>
        <v>0</v>
      </c>
      <c r="Z168" s="5">
        <f t="shared" si="295"/>
        <v>0</v>
      </c>
      <c r="AA168" s="5">
        <f t="shared" si="296"/>
        <v>0</v>
      </c>
      <c r="AB168" s="5">
        <f t="shared" si="297"/>
        <v>0</v>
      </c>
      <c r="AC168" s="5">
        <f t="shared" si="298"/>
        <v>0</v>
      </c>
      <c r="AD168" s="5">
        <f t="shared" si="299"/>
        <v>0.19357944415207762</v>
      </c>
      <c r="AE168" s="5">
        <f t="shared" si="300"/>
        <v>0</v>
      </c>
      <c r="AF168" s="5">
        <f t="shared" si="301"/>
        <v>0</v>
      </c>
      <c r="AG168" s="5">
        <f t="shared" si="302"/>
        <v>0</v>
      </c>
      <c r="AH168" s="5">
        <f t="shared" si="303"/>
        <v>0</v>
      </c>
      <c r="AI168" s="5">
        <f t="shared" si="304"/>
        <v>0</v>
      </c>
      <c r="AJ168" s="5">
        <f t="shared" si="305"/>
        <v>0</v>
      </c>
      <c r="AK168" s="5">
        <f t="shared" si="306"/>
        <v>0</v>
      </c>
      <c r="AL168" s="5">
        <f t="shared" si="307"/>
        <v>0</v>
      </c>
      <c r="AM168" s="5">
        <f t="shared" si="308"/>
        <v>0.14460126372234694</v>
      </c>
      <c r="AN168" s="5">
        <f t="shared" si="309"/>
        <v>0</v>
      </c>
      <c r="AO168" s="5">
        <f t="shared" si="310"/>
        <v>0</v>
      </c>
      <c r="AP168" s="5">
        <f t="shared" si="311"/>
        <v>0</v>
      </c>
      <c r="AQ168" s="5">
        <f t="shared" si="312"/>
        <v>0</v>
      </c>
      <c r="AR168" s="5">
        <f t="shared" si="313"/>
        <v>0</v>
      </c>
      <c r="AS168" s="5">
        <f t="shared" si="314"/>
        <v>0</v>
      </c>
      <c r="AT168" s="5">
        <f t="shared" si="315"/>
        <v>0</v>
      </c>
      <c r="AU168" s="5">
        <f t="shared" si="316"/>
        <v>0</v>
      </c>
      <c r="AV168" s="5">
        <f t="shared" si="317"/>
        <v>0</v>
      </c>
      <c r="AW168" s="5">
        <f t="shared" si="318"/>
        <v>0</v>
      </c>
      <c r="AX168" s="5">
        <f t="shared" si="319"/>
        <v>9.001267998645314E-2</v>
      </c>
      <c r="AY168" s="5">
        <f t="shared" si="320"/>
        <v>0</v>
      </c>
      <c r="AZ168" s="5">
        <f t="shared" si="321"/>
        <v>0</v>
      </c>
      <c r="BA168" s="5">
        <f t="shared" si="322"/>
        <v>0</v>
      </c>
      <c r="BB168" s="5">
        <f t="shared" si="323"/>
        <v>0</v>
      </c>
      <c r="BC168" s="5">
        <f t="shared" si="324"/>
        <v>0</v>
      </c>
      <c r="BD168" s="5">
        <f t="shared" si="325"/>
        <v>0</v>
      </c>
      <c r="BE168" s="5">
        <f t="shared" si="326"/>
        <v>0</v>
      </c>
      <c r="BF168" s="5">
        <f t="shared" si="327"/>
        <v>0</v>
      </c>
      <c r="BG168" s="5">
        <f t="shared" si="328"/>
        <v>0</v>
      </c>
      <c r="BH168" s="5">
        <f t="shared" si="329"/>
        <v>0</v>
      </c>
      <c r="BI168" s="5">
        <f t="shared" si="330"/>
        <v>0</v>
      </c>
      <c r="BJ168" s="8">
        <f t="shared" si="331"/>
        <v>0.89120494238088477</v>
      </c>
      <c r="BK168" s="8">
        <f t="shared" si="332"/>
        <v>2.387476266653742E-2</v>
      </c>
      <c r="BL168" s="8">
        <f t="shared" si="333"/>
        <v>0</v>
      </c>
      <c r="BM168" s="8">
        <f t="shared" si="334"/>
        <v>0.63551108472516138</v>
      </c>
      <c r="BN168" s="8">
        <f t="shared" si="335"/>
        <v>0.27956862032226076</v>
      </c>
    </row>
    <row r="169" spans="1:66" x14ac:dyDescent="0.25">
      <c r="A169" t="s">
        <v>192</v>
      </c>
      <c r="B169" t="s">
        <v>194</v>
      </c>
      <c r="C169" t="s">
        <v>200</v>
      </c>
      <c r="D169" s="11">
        <v>44416</v>
      </c>
      <c r="E169">
        <f>VLOOKUP(A169,home!$A$2:$E$405,3,FALSE)</f>
        <v>1.56666666666667</v>
      </c>
      <c r="F169">
        <f>VLOOKUP(B169,home!$B$2:$E$405,3,FALSE)</f>
        <v>0.64</v>
      </c>
      <c r="G169">
        <f>VLOOKUP(C169,away!$B$2:$E$405,4,FALSE)</f>
        <v>0.85</v>
      </c>
      <c r="H169">
        <f>VLOOKUP(A169,away!$A$2:$E$405,3,FALSE)</f>
        <v>0.86666666666666703</v>
      </c>
      <c r="I169">
        <f>VLOOKUP(C169,away!$B$2:$E$405,3,FALSE)</f>
        <v>0.64</v>
      </c>
      <c r="J169">
        <f>VLOOKUP(B169,home!$B$2:$E$405,4,FALSE)</f>
        <v>2.31</v>
      </c>
      <c r="K169" s="3">
        <f t="shared" si="280"/>
        <v>0.8522666666666685</v>
      </c>
      <c r="L169" s="3">
        <f t="shared" si="281"/>
        <v>1.2812800000000004</v>
      </c>
      <c r="M169" s="5">
        <f t="shared" si="282"/>
        <v>0.11841656411863179</v>
      </c>
      <c r="N169" s="5">
        <f t="shared" si="283"/>
        <v>0.10092249037950612</v>
      </c>
      <c r="O169" s="5">
        <f t="shared" si="284"/>
        <v>0.15172477527392056</v>
      </c>
      <c r="P169" s="5">
        <f t="shared" si="285"/>
        <v>0.12930996847345363</v>
      </c>
      <c r="Q169" s="5">
        <f t="shared" si="286"/>
        <v>4.3006437233720309E-2</v>
      </c>
      <c r="R169" s="5">
        <f t="shared" si="287"/>
        <v>9.7200960031484554E-2</v>
      </c>
      <c r="S169" s="5">
        <f t="shared" si="288"/>
        <v>3.5301370359500824E-2</v>
      </c>
      <c r="T169" s="5">
        <f t="shared" si="289"/>
        <v>5.5103287898821171E-2</v>
      </c>
      <c r="U169" s="5">
        <f t="shared" si="290"/>
        <v>8.2841138202833411E-2</v>
      </c>
      <c r="V169" s="5">
        <f t="shared" si="291"/>
        <v>4.283202478407448E-3</v>
      </c>
      <c r="W169" s="5">
        <f t="shared" si="292"/>
        <v>1.221765096879737E-2</v>
      </c>
      <c r="X169" s="5">
        <f t="shared" si="293"/>
        <v>1.5654231833300697E-2</v>
      </c>
      <c r="Y169" s="5">
        <f t="shared" si="294"/>
        <v>1.0028727081685767E-2</v>
      </c>
      <c r="Z169" s="5">
        <f t="shared" si="295"/>
        <v>4.1513882023046858E-2</v>
      </c>
      <c r="AA169" s="5">
        <f t="shared" si="296"/>
        <v>3.5380897852175477E-2</v>
      </c>
      <c r="AB169" s="5">
        <f t="shared" si="297"/>
        <v>1.5076979938073744E-2</v>
      </c>
      <c r="AC169" s="5">
        <f t="shared" si="298"/>
        <v>2.923264903703726E-4</v>
      </c>
      <c r="AD169" s="5">
        <f t="shared" si="299"/>
        <v>2.6031741664184309E-3</v>
      </c>
      <c r="AE169" s="5">
        <f t="shared" si="300"/>
        <v>3.3353949959486081E-3</v>
      </c>
      <c r="AF169" s="5">
        <f t="shared" si="301"/>
        <v>2.136787450204518E-3</v>
      </c>
      <c r="AG169" s="5">
        <f t="shared" si="302"/>
        <v>9.1260767473268201E-4</v>
      </c>
      <c r="AH169" s="5">
        <f t="shared" si="303"/>
        <v>1.3297726689622367E-2</v>
      </c>
      <c r="AI169" s="5">
        <f t="shared" si="304"/>
        <v>1.1333209200008847E-2</v>
      </c>
      <c r="AJ169" s="5">
        <f t="shared" si="305"/>
        <v>4.8294582137637801E-3</v>
      </c>
      <c r="AK169" s="5">
        <f t="shared" si="306"/>
        <v>1.3719954178834735E-3</v>
      </c>
      <c r="AL169" s="5">
        <f t="shared" si="307"/>
        <v>1.2768730298872313E-5</v>
      </c>
      <c r="AM169" s="5">
        <f t="shared" si="308"/>
        <v>4.4371971391324414E-4</v>
      </c>
      <c r="AN169" s="5">
        <f t="shared" si="309"/>
        <v>5.6852919504276158E-4</v>
      </c>
      <c r="AO169" s="5">
        <f t="shared" si="310"/>
        <v>3.6422254351219509E-4</v>
      </c>
      <c r="AP169" s="5">
        <f t="shared" si="311"/>
        <v>1.5555702018376849E-4</v>
      </c>
      <c r="AQ169" s="5">
        <f t="shared" si="312"/>
        <v>4.9828024705264715E-5</v>
      </c>
      <c r="AR169" s="5">
        <f t="shared" si="313"/>
        <v>3.4076222505758694E-3</v>
      </c>
      <c r="AS169" s="5">
        <f t="shared" si="314"/>
        <v>2.9042028567574669E-3</v>
      </c>
      <c r="AT169" s="5">
        <f t="shared" si="315"/>
        <v>1.2375776440262513E-3</v>
      </c>
      <c r="AU169" s="5">
        <f t="shared" si="316"/>
        <v>3.5158205780514741E-4</v>
      </c>
      <c r="AV169" s="5">
        <f t="shared" si="317"/>
        <v>7.4910417116350208E-5</v>
      </c>
      <c r="AW169" s="5">
        <f t="shared" si="318"/>
        <v>3.8731539813671015E-7</v>
      </c>
      <c r="AX169" s="5">
        <f t="shared" si="319"/>
        <v>6.3027920251854691E-5</v>
      </c>
      <c r="AY169" s="5">
        <f t="shared" si="320"/>
        <v>8.0756413660296403E-5</v>
      </c>
      <c r="AZ169" s="5">
        <f t="shared" si="321"/>
        <v>5.173578884733233E-5</v>
      </c>
      <c r="BA169" s="5">
        <f t="shared" si="322"/>
        <v>2.2096010511436665E-5</v>
      </c>
      <c r="BB169" s="5">
        <f t="shared" si="323"/>
        <v>7.0777940870233905E-6</v>
      </c>
      <c r="BC169" s="5">
        <f t="shared" si="324"/>
        <v>1.813727201564266E-6</v>
      </c>
      <c r="BD169" s="5">
        <f t="shared" si="325"/>
        <v>7.2768637286964105E-4</v>
      </c>
      <c r="BE169" s="5">
        <f t="shared" si="326"/>
        <v>6.201828393843674E-4</v>
      </c>
      <c r="BF169" s="5">
        <f t="shared" si="327"/>
        <v>2.6428058062299232E-4</v>
      </c>
      <c r="BG169" s="5">
        <f t="shared" si="328"/>
        <v>7.5079176504096485E-5</v>
      </c>
      <c r="BH169" s="5">
        <f t="shared" si="329"/>
        <v>1.5996869873806186E-5</v>
      </c>
      <c r="BI169" s="5">
        <f t="shared" si="330"/>
        <v>2.7267197928898508E-6</v>
      </c>
      <c r="BJ169" s="8">
        <f t="shared" si="331"/>
        <v>0.2477291538350524</v>
      </c>
      <c r="BK169" s="8">
        <f t="shared" si="332"/>
        <v>0.28769695706432324</v>
      </c>
      <c r="BL169" s="8">
        <f t="shared" si="333"/>
        <v>0.42273898860509512</v>
      </c>
      <c r="BM169" s="8">
        <f t="shared" si="334"/>
        <v>0.35901741691853845</v>
      </c>
      <c r="BN169" s="8">
        <f t="shared" si="335"/>
        <v>0.64058119551071702</v>
      </c>
    </row>
    <row r="170" spans="1:66" x14ac:dyDescent="0.25">
      <c r="A170" t="s">
        <v>192</v>
      </c>
      <c r="B170" t="s">
        <v>201</v>
      </c>
      <c r="C170" t="s">
        <v>280</v>
      </c>
      <c r="D170" s="11">
        <v>44416</v>
      </c>
      <c r="E170">
        <f>VLOOKUP(A170,home!$A$2:$E$405,3,FALSE)</f>
        <v>1.56666666666667</v>
      </c>
      <c r="F170">
        <f>VLOOKUP(B170,home!$B$2:$E$405,3,FALSE)</f>
        <v>0.43</v>
      </c>
      <c r="G170">
        <f>VLOOKUP(C170,away!$B$2:$E$405,4,FALSE)</f>
        <v>0.64</v>
      </c>
      <c r="H170">
        <f>VLOOKUP(A170,away!$A$2:$E$405,3,FALSE)</f>
        <v>0.86666666666666703</v>
      </c>
      <c r="I170">
        <f>VLOOKUP(C170,away!$B$2:$E$405,3,FALSE)</f>
        <v>0.96</v>
      </c>
      <c r="J170">
        <f>VLOOKUP(B170,home!$B$2:$E$405,4,FALSE)</f>
        <v>1.54</v>
      </c>
      <c r="K170" s="3">
        <f t="shared" si="280"/>
        <v>0.43114666666666757</v>
      </c>
      <c r="L170" s="3">
        <f t="shared" si="281"/>
        <v>1.2812800000000004</v>
      </c>
      <c r="M170" s="5">
        <f t="shared" si="282"/>
        <v>0.18042742372973994</v>
      </c>
      <c r="N170" s="5">
        <f t="shared" si="283"/>
        <v>7.7790682316331766E-2</v>
      </c>
      <c r="O170" s="5">
        <f t="shared" si="284"/>
        <v>0.23117804947644122</v>
      </c>
      <c r="P170" s="5">
        <f t="shared" si="285"/>
        <v>9.9671645438269577E-2</v>
      </c>
      <c r="Q170" s="5">
        <f t="shared" si="286"/>
        <v>1.6769596689206058E-2</v>
      </c>
      <c r="R170" s="5">
        <f t="shared" si="287"/>
        <v>0.14810190561658743</v>
      </c>
      <c r="S170" s="5">
        <f t="shared" si="288"/>
        <v>1.3765142652666819E-2</v>
      </c>
      <c r="T170" s="5">
        <f t="shared" si="289"/>
        <v>2.1486548845945943E-2</v>
      </c>
      <c r="U170" s="5">
        <f t="shared" si="290"/>
        <v>6.3853642933573068E-2</v>
      </c>
      <c r="V170" s="5">
        <f t="shared" si="291"/>
        <v>8.4490384586799797E-4</v>
      </c>
      <c r="W170" s="5">
        <f t="shared" si="292"/>
        <v>2.4100519046318589E-3</v>
      </c>
      <c r="X170" s="5">
        <f t="shared" si="293"/>
        <v>3.0879513043667087E-3</v>
      </c>
      <c r="Y170" s="5">
        <f t="shared" si="294"/>
        <v>1.9782651236294898E-3</v>
      </c>
      <c r="Z170" s="5">
        <f t="shared" si="295"/>
        <v>6.325333654280707E-2</v>
      </c>
      <c r="AA170" s="5">
        <f t="shared" si="296"/>
        <v>2.7271465205976182E-2</v>
      </c>
      <c r="AB170" s="5">
        <f t="shared" si="297"/>
        <v>5.8790006593363161E-3</v>
      </c>
      <c r="AC170" s="5">
        <f t="shared" si="298"/>
        <v>2.9171340342130793E-5</v>
      </c>
      <c r="AD170" s="5">
        <f t="shared" si="299"/>
        <v>2.5977146129391979E-4</v>
      </c>
      <c r="AE170" s="5">
        <f t="shared" si="300"/>
        <v>3.3283997792667364E-4</v>
      </c>
      <c r="AF170" s="5">
        <f t="shared" si="301"/>
        <v>2.1323060345894437E-4</v>
      </c>
      <c r="AG170" s="5">
        <f t="shared" si="302"/>
        <v>9.1069369199958791E-5</v>
      </c>
      <c r="AH170" s="5">
        <f t="shared" si="303"/>
        <v>2.0261308761391959E-2</v>
      </c>
      <c r="AI170" s="5">
        <f t="shared" si="304"/>
        <v>8.7355957347782891E-3</v>
      </c>
      <c r="AJ170" s="5">
        <f t="shared" si="305"/>
        <v>1.8831614911986084E-3</v>
      </c>
      <c r="AK170" s="5">
        <f t="shared" si="306"/>
        <v>2.7063959990843704E-4</v>
      </c>
      <c r="AL170" s="5">
        <f t="shared" si="307"/>
        <v>6.4459280777519555E-7</v>
      </c>
      <c r="AM170" s="5">
        <f t="shared" si="308"/>
        <v>2.2399919926400562E-5</v>
      </c>
      <c r="AN170" s="5">
        <f t="shared" si="309"/>
        <v>2.8700569403298518E-5</v>
      </c>
      <c r="AO170" s="5">
        <f t="shared" si="310"/>
        <v>1.8386732782529178E-5</v>
      </c>
      <c r="AP170" s="5">
        <f t="shared" si="311"/>
        <v>7.8528509931996654E-6</v>
      </c>
      <c r="AQ170" s="5">
        <f t="shared" si="312"/>
        <v>2.5154252301417157E-6</v>
      </c>
      <c r="AR170" s="5">
        <f t="shared" si="313"/>
        <v>5.1920819379592574E-3</v>
      </c>
      <c r="AS170" s="5">
        <f t="shared" si="314"/>
        <v>2.2385488206113449E-3</v>
      </c>
      <c r="AT170" s="5">
        <f t="shared" si="315"/>
        <v>4.825714310885906E-4</v>
      </c>
      <c r="AU170" s="5">
        <f t="shared" si="316"/>
        <v>6.9353021314136448E-5</v>
      </c>
      <c r="AV170" s="5">
        <f t="shared" si="317"/>
        <v>7.4753309907130681E-6</v>
      </c>
      <c r="AW170" s="5">
        <f t="shared" si="318"/>
        <v>9.8912694922671225E-9</v>
      </c>
      <c r="AX170" s="5">
        <f t="shared" si="319"/>
        <v>1.6096084683113105E-6</v>
      </c>
      <c r="AY170" s="5">
        <f t="shared" si="320"/>
        <v>2.0623591382779163E-6</v>
      </c>
      <c r="AZ170" s="5">
        <f t="shared" si="321"/>
        <v>1.3212297583463654E-6</v>
      </c>
      <c r="BA170" s="5">
        <f t="shared" si="322"/>
        <v>5.6428842159134395E-7</v>
      </c>
      <c r="BB170" s="5">
        <f t="shared" si="323"/>
        <v>1.8075286720413925E-7</v>
      </c>
      <c r="BC170" s="5">
        <f t="shared" si="324"/>
        <v>4.6319006738263906E-8</v>
      </c>
      <c r="BD170" s="5">
        <f t="shared" si="325"/>
        <v>1.1087517909114052E-3</v>
      </c>
      <c r="BE170" s="5">
        <f t="shared" si="326"/>
        <v>4.7803463881215032E-4</v>
      </c>
      <c r="BF170" s="5">
        <f t="shared" si="327"/>
        <v>1.0305152053753147E-4</v>
      </c>
      <c r="BG170" s="5">
        <f t="shared" si="328"/>
        <v>1.4810106524896111E-5</v>
      </c>
      <c r="BH170" s="5">
        <f t="shared" si="329"/>
        <v>1.5963320152968053E-6</v>
      </c>
      <c r="BI170" s="5">
        <f t="shared" si="330"/>
        <v>1.3765064545770032E-7</v>
      </c>
      <c r="BJ170" s="8">
        <f t="shared" si="331"/>
        <v>0.12450564765198735</v>
      </c>
      <c r="BK170" s="8">
        <f t="shared" si="332"/>
        <v>0.29474099395883258</v>
      </c>
      <c r="BL170" s="8">
        <f t="shared" si="333"/>
        <v>0.51713118206060238</v>
      </c>
      <c r="BM170" s="8">
        <f t="shared" si="334"/>
        <v>0.24568980447978445</v>
      </c>
      <c r="BN170" s="8">
        <f t="shared" si="335"/>
        <v>0.75393930326657599</v>
      </c>
    </row>
    <row r="171" spans="1:66" s="15" customFormat="1" x14ac:dyDescent="0.25">
      <c r="A171" s="15" t="s">
        <v>28</v>
      </c>
      <c r="B171" s="15" t="s">
        <v>278</v>
      </c>
      <c r="C171" s="15" t="s">
        <v>191</v>
      </c>
      <c r="D171" s="23">
        <v>44447</v>
      </c>
      <c r="E171" s="15">
        <f>VLOOKUP(A171,home!$A$2:$E$405,3,FALSE)</f>
        <v>1.3333333333333299</v>
      </c>
      <c r="F171" s="15">
        <f>VLOOKUP(B171,home!$B$2:$E$405,3,FALSE)</f>
        <v>1.25</v>
      </c>
      <c r="G171" s="15">
        <f>VLOOKUP(C171,away!$B$2:$E$405,4,FALSE)</f>
        <v>1.5</v>
      </c>
      <c r="H171" s="15">
        <f>VLOOKUP(A171,away!$A$2:$E$405,3,FALSE)</f>
        <v>1.13333333333333</v>
      </c>
      <c r="I171" s="15">
        <f>VLOOKUP(C171,away!$B$2:$E$405,3,FALSE)</f>
        <v>0.37</v>
      </c>
      <c r="J171" s="15">
        <f>VLOOKUP(B171,home!$B$2:$E$405,4,FALSE)</f>
        <v>1.18</v>
      </c>
      <c r="K171" s="20">
        <f t="shared" si="280"/>
        <v>2.4999999999999938</v>
      </c>
      <c r="L171" s="20">
        <f t="shared" si="281"/>
        <v>0.49481333333333183</v>
      </c>
      <c r="M171" s="21">
        <f t="shared" si="282"/>
        <v>5.004596812877965E-2</v>
      </c>
      <c r="N171" s="21">
        <f t="shared" si="283"/>
        <v>0.12511492032194879</v>
      </c>
      <c r="O171" s="21">
        <f t="shared" si="284"/>
        <v>2.4763412309695143E-2</v>
      </c>
      <c r="P171" s="21">
        <f t="shared" si="285"/>
        <v>6.1908530774237691E-2</v>
      </c>
      <c r="Q171" s="21">
        <f t="shared" si="286"/>
        <v>0.15639365040243566</v>
      </c>
      <c r="R171" s="21">
        <f t="shared" si="287"/>
        <v>6.1266332948339578E-3</v>
      </c>
      <c r="S171" s="21">
        <f t="shared" si="288"/>
        <v>1.9145729046356027E-2</v>
      </c>
      <c r="T171" s="21">
        <f t="shared" si="289"/>
        <v>7.7385663467796947E-2</v>
      </c>
      <c r="U171" s="21">
        <f t="shared" si="290"/>
        <v>1.5316583237084855E-2</v>
      </c>
      <c r="V171" s="21">
        <f t="shared" si="291"/>
        <v>2.631545002367832E-3</v>
      </c>
      <c r="W171" s="21">
        <f t="shared" si="292"/>
        <v>0.13032804200202938</v>
      </c>
      <c r="X171" s="21">
        <f t="shared" si="293"/>
        <v>6.448805288983063E-2</v>
      </c>
      <c r="Y171" s="21">
        <f t="shared" si="294"/>
        <v>1.5954774205296649E-2</v>
      </c>
      <c r="Z171" s="21">
        <f t="shared" si="295"/>
        <v>1.0105132809092548E-3</v>
      </c>
      <c r="AA171" s="21">
        <f t="shared" si="296"/>
        <v>2.5262832022731304E-3</v>
      </c>
      <c r="AB171" s="21">
        <f t="shared" si="297"/>
        <v>3.1578540028414062E-3</v>
      </c>
      <c r="AC171" s="21">
        <f t="shared" si="298"/>
        <v>2.0345680538098336E-4</v>
      </c>
      <c r="AD171" s="21">
        <f t="shared" si="299"/>
        <v>8.1455026251268145E-2</v>
      </c>
      <c r="AE171" s="21">
        <f t="shared" si="300"/>
        <v>4.0305033056144031E-2</v>
      </c>
      <c r="AF171" s="21">
        <f t="shared" si="301"/>
        <v>9.9717338783103793E-3</v>
      </c>
      <c r="AG171" s="21">
        <f t="shared" si="302"/>
        <v>1.6447156264798905E-3</v>
      </c>
      <c r="AH171" s="21">
        <f t="shared" si="303"/>
        <v>1.2500386122607743E-4</v>
      </c>
      <c r="AI171" s="21">
        <f t="shared" si="304"/>
        <v>3.1250965306519278E-4</v>
      </c>
      <c r="AJ171" s="21">
        <f t="shared" si="305"/>
        <v>3.906370663314901E-4</v>
      </c>
      <c r="AK171" s="21">
        <f t="shared" si="306"/>
        <v>3.2553088860957425E-4</v>
      </c>
      <c r="AL171" s="21">
        <f t="shared" si="307"/>
        <v>1.0067314005991517E-5</v>
      </c>
      <c r="AM171" s="21">
        <f t="shared" si="308"/>
        <v>4.0727513125633996E-2</v>
      </c>
      <c r="AN171" s="21">
        <f t="shared" si="309"/>
        <v>2.0152516528071977E-2</v>
      </c>
      <c r="AO171" s="21">
        <f t="shared" si="310"/>
        <v>4.9858669391551801E-3</v>
      </c>
      <c r="AP171" s="21">
        <f t="shared" si="311"/>
        <v>8.2235781323994372E-4</v>
      </c>
      <c r="AQ171" s="21">
        <f t="shared" si="312"/>
        <v>1.0172840269049149E-4</v>
      </c>
      <c r="AR171" s="21">
        <f t="shared" si="313"/>
        <v>1.2370715450562525E-5</v>
      </c>
      <c r="AS171" s="21">
        <f t="shared" si="314"/>
        <v>3.0926788626406232E-5</v>
      </c>
      <c r="AT171" s="21">
        <f t="shared" si="315"/>
        <v>3.8658485783007707E-5</v>
      </c>
      <c r="AU171" s="21">
        <f t="shared" si="316"/>
        <v>3.2215404819173004E-5</v>
      </c>
      <c r="AV171" s="21">
        <f t="shared" si="317"/>
        <v>2.0134628011983072E-5</v>
      </c>
      <c r="AW171" s="21">
        <f t="shared" si="318"/>
        <v>3.4593341673735995E-7</v>
      </c>
      <c r="AX171" s="21">
        <f t="shared" si="319"/>
        <v>1.6969797135680774E-2</v>
      </c>
      <c r="AY171" s="21">
        <f t="shared" si="320"/>
        <v>8.3968818866966295E-3</v>
      </c>
      <c r="AZ171" s="21">
        <f t="shared" si="321"/>
        <v>2.0774445579813177E-3</v>
      </c>
      <c r="BA171" s="21">
        <f t="shared" si="322"/>
        <v>3.4264908884997533E-4</v>
      </c>
      <c r="BB171" s="21">
        <f t="shared" si="323"/>
        <v>4.2386834454371307E-5</v>
      </c>
      <c r="BC171" s="21">
        <f t="shared" si="324"/>
        <v>4.1947141691631181E-6</v>
      </c>
      <c r="BD171" s="21">
        <f t="shared" si="325"/>
        <v>1.0201991579684985E-6</v>
      </c>
      <c r="BE171" s="21">
        <f t="shared" si="326"/>
        <v>2.55049789492124E-6</v>
      </c>
      <c r="BF171" s="21">
        <f t="shared" si="327"/>
        <v>3.1881223686515431E-6</v>
      </c>
      <c r="BG171" s="21">
        <f t="shared" si="328"/>
        <v>2.6567686405429459E-6</v>
      </c>
      <c r="BH171" s="21">
        <f t="shared" si="329"/>
        <v>1.6604804003393365E-6</v>
      </c>
      <c r="BI171" s="21">
        <f t="shared" si="330"/>
        <v>8.3024020016966667E-7</v>
      </c>
      <c r="BJ171" s="22">
        <f t="shared" si="331"/>
        <v>0.79766494912816421</v>
      </c>
      <c r="BK171" s="22">
        <f t="shared" si="332"/>
        <v>0.14234217895782481</v>
      </c>
      <c r="BL171" s="22">
        <f t="shared" si="333"/>
        <v>5.319065984731456E-2</v>
      </c>
      <c r="BM171" s="22">
        <f t="shared" si="334"/>
        <v>0.56145865002900164</v>
      </c>
      <c r="BN171" s="22">
        <f t="shared" si="335"/>
        <v>0.42435311523193098</v>
      </c>
    </row>
    <row r="172" spans="1:66" x14ac:dyDescent="0.25">
      <c r="A172" t="s">
        <v>143</v>
      </c>
      <c r="B172" s="10" t="s">
        <v>451</v>
      </c>
      <c r="C172" s="10" t="s">
        <v>157</v>
      </c>
      <c r="D172" s="16">
        <v>44508</v>
      </c>
      <c r="E172">
        <f>VLOOKUP(A172,home!$A$2:$E$405,3,FALSE)</f>
        <v>1.01428571428571</v>
      </c>
      <c r="F172">
        <f>VLOOKUP(B172,home!$B$2:$E$405,3,FALSE)</f>
        <v>0.66</v>
      </c>
      <c r="G172">
        <f>VLOOKUP(C172,away!$B$2:$E$405,4,FALSE)</f>
        <v>0.99</v>
      </c>
      <c r="H172">
        <f>VLOOKUP(A172,away!$A$2:$E$405,3,FALSE)</f>
        <v>1.1000000000000001</v>
      </c>
      <c r="I172">
        <f>VLOOKUP(C172,away!$B$2:$E$405,3,FALSE)</f>
        <v>0.49</v>
      </c>
      <c r="J172">
        <f>VLOOKUP(B172,home!$B$2:$E$405,4,FALSE)</f>
        <v>0.61</v>
      </c>
      <c r="K172" s="3">
        <f t="shared" ref="K172" si="336">E172*F172*G172</f>
        <v>0.66273428571428294</v>
      </c>
      <c r="L172" s="3">
        <f t="shared" ref="L172" si="337">H172*I172*J172</f>
        <v>0.32879000000000003</v>
      </c>
      <c r="M172" s="5">
        <f t="shared" ref="M172" si="338">_xlfn.POISSON.DIST(0,K172,FALSE) * _xlfn.POISSON.DIST(0,L172,FALSE)</f>
        <v>0.3710107334302773</v>
      </c>
      <c r="N172" s="5">
        <f t="shared" ref="N172" si="339">_xlfn.POISSON.DIST(1,K172,FALSE) * _xlfn.POISSON.DIST(0,L172,FALSE)</f>
        <v>0.245881533412247</v>
      </c>
      <c r="O172" s="5">
        <f t="shared" ref="O172" si="340">_xlfn.POISSON.DIST(0,K172,FALSE) * _xlfn.POISSON.DIST(1,L172,FALSE)</f>
        <v>0.12198461904454089</v>
      </c>
      <c r="P172" s="5">
        <f t="shared" ref="P172" si="341">_xlfn.POISSON.DIST(1,K172,FALSE) * _xlfn.POISSON.DIST(1,L172,FALSE)</f>
        <v>8.0843389370612709E-2</v>
      </c>
      <c r="Q172" s="5">
        <f t="shared" ref="Q172" si="342">_xlfn.POISSON.DIST(2,K172,FALSE) * _xlfn.POISSON.DIST(0,L172,FALSE)</f>
        <v>8.1477061208149071E-2</v>
      </c>
      <c r="R172" s="5">
        <f t="shared" ref="R172" si="343">_xlfn.POISSON.DIST(0,K172,FALSE) * _xlfn.POISSON.DIST(2,L172,FALSE)</f>
        <v>2.0053661447827296E-2</v>
      </c>
      <c r="S172" s="5">
        <f t="shared" ref="S172" si="344">_xlfn.POISSON.DIST(2,K172,FALSE) * _xlfn.POISSON.DIST(2,L172,FALSE)</f>
        <v>4.4039518375259597E-3</v>
      </c>
      <c r="T172" s="5">
        <f t="shared" ref="T172" si="345">_xlfn.POISSON.DIST(2,K172,FALSE) * _xlfn.POISSON.DIST(1,L172,FALSE)</f>
        <v>2.6788842954627336E-2</v>
      </c>
      <c r="U172" s="5">
        <f t="shared" ref="U172" si="346">_xlfn.POISSON.DIST(1,K172,FALSE) * _xlfn.POISSON.DIST(2,L172,FALSE)</f>
        <v>1.3290248995581873E-2</v>
      </c>
      <c r="V172" s="5">
        <f t="shared" ref="V172" si="347">_xlfn.POISSON.DIST(3,K172,FALSE) * _xlfn.POISSON.DIST(3,L172,FALSE)</f>
        <v>1.0662476583561762E-4</v>
      </c>
      <c r="W172" s="5">
        <f t="shared" ref="W172" si="348">_xlfn.POISSON.DIST(3,K172,FALSE) * _xlfn.POISSON.DIST(0,L172,FALSE)</f>
        <v>1.7999213987293861E-2</v>
      </c>
      <c r="X172" s="5">
        <f t="shared" ref="X172" si="349">_xlfn.POISSON.DIST(3,K172,FALSE) * _xlfn.POISSON.DIST(1,L172,FALSE)</f>
        <v>5.9179615668823495E-3</v>
      </c>
      <c r="Y172" s="5">
        <f t="shared" ref="Y172" si="350">_xlfn.POISSON.DIST(3,K172,FALSE) * _xlfn.POISSON.DIST(2,L172,FALSE)</f>
        <v>9.728832917876237E-4</v>
      </c>
      <c r="Z172" s="5">
        <f t="shared" ref="Z172" si="351">_xlfn.POISSON.DIST(0,K172,FALSE) * _xlfn.POISSON.DIST(3,L172,FALSE)</f>
        <v>2.1978144491437124E-3</v>
      </c>
      <c r="AA172" s="5">
        <f t="shared" ref="AA172" si="352">_xlfn.POISSON.DIST(1,K172,FALSE) * _xlfn.POISSON.DIST(3,L172,FALSE)</f>
        <v>1.4565669890857884E-3</v>
      </c>
      <c r="AB172" s="5">
        <f t="shared" ref="AB172" si="353">_xlfn.POISSON.DIST(2,K172,FALSE) * _xlfn.POISSON.DIST(3,L172,FALSE)</f>
        <v>4.8265844155338686E-4</v>
      </c>
      <c r="AC172" s="5">
        <f t="shared" ref="AC172" si="354">_xlfn.POISSON.DIST(4,K172,FALSE) * _xlfn.POISSON.DIST(4,L172,FALSE)</f>
        <v>1.4520987339944349E-6</v>
      </c>
      <c r="AD172" s="5">
        <f t="shared" ref="AD172" si="355">_xlfn.POISSON.DIST(4,K172,FALSE) * _xlfn.POISSON.DIST(0,L172,FALSE)</f>
        <v>2.9821740563219313E-3</v>
      </c>
      <c r="AE172" s="5">
        <f t="shared" ref="AE172" si="356">_xlfn.POISSON.DIST(4,K172,FALSE) * _xlfn.POISSON.DIST(1,L172,FALSE)</f>
        <v>9.8050900797808809E-4</v>
      </c>
      <c r="AF172" s="5">
        <f t="shared" ref="AF172" si="357">_xlfn.POISSON.DIST(4,K172,FALSE) * _xlfn.POISSON.DIST(2,L172,FALSE)</f>
        <v>1.6119077836655775E-4</v>
      </c>
      <c r="AG172" s="5">
        <f t="shared" ref="AG172" si="358">_xlfn.POISSON.DIST(4,K172,FALSE) * _xlfn.POISSON.DIST(3,L172,FALSE)</f>
        <v>1.7665972006380177E-5</v>
      </c>
      <c r="AH172" s="5">
        <f t="shared" ref="AH172" si="359">_xlfn.POISSON.DIST(0,K172,FALSE) * _xlfn.POISSON.DIST(4,L172,FALSE)</f>
        <v>1.8065485318349036E-4</v>
      </c>
      <c r="AI172" s="5">
        <f t="shared" ref="AI172" si="360">_xlfn.POISSON.DIST(1,K172,FALSE) * _xlfn.POISSON.DIST(4,L172,FALSE)</f>
        <v>1.1972616508537912E-4</v>
      </c>
      <c r="AJ172" s="5">
        <f t="shared" ref="AJ172" si="361">_xlfn.POISSON.DIST(2,K172,FALSE) * _xlfn.POISSON.DIST(4,L172,FALSE)</f>
        <v>3.9673317249584531E-5</v>
      </c>
      <c r="AK172" s="5">
        <f t="shared" ref="AK172" si="362">_xlfn.POISSON.DIST(3,K172,FALSE) * _xlfn.POISSON.DIST(4,L172,FALSE)</f>
        <v>8.7642891897731816E-6</v>
      </c>
      <c r="AL172" s="5">
        <f t="shared" ref="AL172" si="363">_xlfn.POISSON.DIST(5,K172,FALSE) * _xlfn.POISSON.DIST(5,L172,FALSE)</f>
        <v>1.2656516135962104E-8</v>
      </c>
      <c r="AM172" s="5">
        <f t="shared" ref="AM172" si="364">_xlfn.POISSON.DIST(5,K172,FALSE) * _xlfn.POISSON.DIST(0,L172,FALSE)</f>
        <v>3.9527779861843633E-4</v>
      </c>
      <c r="AN172" s="5">
        <f t="shared" ref="AN172" si="365">_xlfn.POISSON.DIST(5,K172,FALSE) * _xlfn.POISSON.DIST(1,L172,FALSE)</f>
        <v>1.299633874077557E-4</v>
      </c>
      <c r="AO172" s="5">
        <f t="shared" ref="AO172" si="366">_xlfn.POISSON.DIST(5,K172,FALSE) * _xlfn.POISSON.DIST(2,L172,FALSE)</f>
        <v>2.1365331072897995E-5</v>
      </c>
      <c r="AP172" s="5">
        <f t="shared" ref="AP172" si="367">_xlfn.POISSON.DIST(5,K172,FALSE) * _xlfn.POISSON.DIST(3,L172,FALSE)</f>
        <v>2.3415690678193776E-6</v>
      </c>
      <c r="AQ172" s="5">
        <f t="shared" ref="AQ172" si="368">_xlfn.POISSON.DIST(5,K172,FALSE) * _xlfn.POISSON.DIST(4,L172,FALSE)</f>
        <v>1.9247112345208335E-7</v>
      </c>
      <c r="AR172" s="5">
        <f t="shared" ref="AR172" si="369">_xlfn.POISSON.DIST(0,K172,FALSE) * _xlfn.POISSON.DIST(5,L172,FALSE)</f>
        <v>1.1879501835639966E-5</v>
      </c>
      <c r="AS172" s="5">
        <f t="shared" ref="AS172" si="370">_xlfn.POISSON.DIST(1,K172,FALSE) * _xlfn.POISSON.DIST(5,L172,FALSE)</f>
        <v>7.8729531636843656E-6</v>
      </c>
      <c r="AT172" s="5">
        <f t="shared" ref="AT172" si="371">_xlfn.POISSON.DIST(2,K172,FALSE) * _xlfn.POISSON.DIST(5,L172,FALSE)</f>
        <v>2.6088379956981811E-6</v>
      </c>
      <c r="AU172" s="5">
        <f t="shared" ref="AU172" si="372">_xlfn.POISSON.DIST(3,K172,FALSE) * _xlfn.POISSON.DIST(5,L172,FALSE)</f>
        <v>5.7632212854110519E-7</v>
      </c>
      <c r="AV172" s="5">
        <f t="shared" ref="AV172" si="373">_xlfn.POISSON.DIST(4,K172,FALSE) * _xlfn.POISSON.DIST(5,L172,FALSE)</f>
        <v>9.5487108550006109E-8</v>
      </c>
      <c r="AW172" s="5">
        <f t="shared" ref="AW172" si="374">_xlfn.POISSON.DIST(6,K172,FALSE) * _xlfn.POISSON.DIST(6,L172,FALSE)</f>
        <v>7.6607222278899304E-11</v>
      </c>
      <c r="AX172" s="5">
        <f t="shared" ref="AX172" si="375">_xlfn.POISSON.DIST(6,K172,FALSE) * _xlfn.POISSON.DIST(0,L172,FALSE)</f>
        <v>4.3660691587683909E-5</v>
      </c>
      <c r="AY172" s="5">
        <f t="shared" ref="AY172" si="376">_xlfn.POISSON.DIST(6,K172,FALSE) * _xlfn.POISSON.DIST(1,L172,FALSE)</f>
        <v>1.4355198787114594E-5</v>
      </c>
      <c r="AZ172" s="5">
        <f t="shared" ref="AZ172" si="377">_xlfn.POISSON.DIST(6,K172,FALSE) * _xlfn.POISSON.DIST(2,L172,FALSE)</f>
        <v>2.3599229046077035E-6</v>
      </c>
      <c r="BA172" s="5">
        <f t="shared" ref="BA172" si="378">_xlfn.POISSON.DIST(6,K172,FALSE) * _xlfn.POISSON.DIST(3,L172,FALSE)</f>
        <v>2.5863968393532232E-7</v>
      </c>
      <c r="BB172" s="5">
        <f t="shared" ref="BB172" si="379">_xlfn.POISSON.DIST(6,K172,FALSE) * _xlfn.POISSON.DIST(4,L172,FALSE)</f>
        <v>2.1259535420273661E-8</v>
      </c>
      <c r="BC172" s="5">
        <f t="shared" ref="BC172" si="380">_xlfn.POISSON.DIST(6,K172,FALSE) * _xlfn.POISSON.DIST(5,L172,FALSE)</f>
        <v>1.3979845301663562E-9</v>
      </c>
      <c r="BD172" s="5">
        <f t="shared" ref="BD172" si="381">_xlfn.POISSON.DIST(0,K172,FALSE) * _xlfn.POISSON.DIST(6,L172,FALSE)</f>
        <v>6.5097690142334352E-7</v>
      </c>
      <c r="BE172" s="5">
        <f t="shared" ref="BE172" si="382">_xlfn.POISSON.DIST(1,K172,FALSE) * _xlfn.POISSON.DIST(6,L172,FALSE)</f>
        <v>4.3142471178129665E-7</v>
      </c>
      <c r="BF172" s="5">
        <f t="shared" ref="BF172" si="383">_xlfn.POISSON.DIST(2,K172,FALSE) * _xlfn.POISSON.DIST(6,L172,FALSE)</f>
        <v>1.4295997410093402E-7</v>
      </c>
      <c r="BG172" s="5">
        <f t="shared" ref="BG172" si="384">_xlfn.POISSON.DIST(3,K172,FALSE) * _xlfn.POISSON.DIST(6,L172,FALSE)</f>
        <v>3.1581492107171632E-8</v>
      </c>
      <c r="BH172" s="5">
        <f t="shared" ref="BH172" si="385">_xlfn.POISSON.DIST(4,K172,FALSE) * _xlfn.POISSON.DIST(6,L172,FALSE)</f>
        <v>5.232534403359413E-9</v>
      </c>
      <c r="BI172" s="5">
        <f t="shared" ref="BI172" si="386">_xlfn.POISSON.DIST(5,K172,FALSE) * _xlfn.POISSON.DIST(6,L172,FALSE)</f>
        <v>6.9355599005716279E-10</v>
      </c>
      <c r="BJ172" s="8">
        <f t="shared" ref="BJ172" si="387">SUM(N172,Q172,T172,W172,X172,Y172,AD172,AE172,AF172,AG172,AM172,AN172,AO172,AP172,AQ172,AX172,AY172,AZ172,BA172,BB172,BC172)</f>
        <v>0.38378883390343382</v>
      </c>
      <c r="BK172" s="8">
        <f t="shared" ref="BK172" si="388">SUM(M172,P172,S172,V172,AC172,AL172,AY172)</f>
        <v>0.45638051935828877</v>
      </c>
      <c r="BL172" s="8">
        <f t="shared" ref="BL172" si="389">SUM(O172,R172,U172,AA172,AB172,AH172,AI172,AJ172,AK172,AR172,AS172,AT172,AU172,AV172,BD172,BE172,BF172,BG172,BH172,BI172)</f>
        <v>0.15764086951469938</v>
      </c>
      <c r="BM172" s="8">
        <f t="shared" ref="BM172" si="390">SUM(S172:BI172)</f>
        <v>7.8742684189731627E-2</v>
      </c>
      <c r="BN172" s="8">
        <f t="shared" ref="BN172" si="391">SUM(M172:R172)</f>
        <v>0.92125099791365428</v>
      </c>
    </row>
    <row r="173" spans="1:66" x14ac:dyDescent="0.25">
      <c r="A173" t="s">
        <v>10</v>
      </c>
      <c r="B173" t="s">
        <v>41</v>
      </c>
      <c r="C173" t="s">
        <v>220</v>
      </c>
      <c r="D173" s="16"/>
      <c r="E173">
        <f>VLOOKUP(A173,home!$A$2:$E$405,3,FALSE)</f>
        <v>1.57377049180328</v>
      </c>
      <c r="F173">
        <f>VLOOKUP(B173,home!$B$2:$E$405,3,FALSE)</f>
        <v>1.27</v>
      </c>
      <c r="G173">
        <f>VLOOKUP(C173,away!$B$2:$E$405,4,FALSE)</f>
        <v>0.95</v>
      </c>
      <c r="H173">
        <f>VLOOKUP(A173,away!$A$2:$E$405,3,FALSE)</f>
        <v>1.5409836065573801</v>
      </c>
      <c r="I173">
        <f>VLOOKUP(C173,away!$B$2:$E$405,3,FALSE)</f>
        <v>1.43</v>
      </c>
      <c r="J173">
        <f>VLOOKUP(B173,home!$B$2:$E$405,4,FALSE)</f>
        <v>0.65</v>
      </c>
      <c r="K173" s="3">
        <f t="shared" ref="K173:K236" si="392">E173*F173*G173</f>
        <v>1.8987540983606572</v>
      </c>
      <c r="L173" s="3">
        <f t="shared" ref="L173:L236" si="393">H173*I173*J173</f>
        <v>1.4323442622950848</v>
      </c>
      <c r="M173" s="5">
        <f t="shared" ref="M173:M236" si="394">_xlfn.POISSON.DIST(0,K173,FALSE) * _xlfn.POISSON.DIST(0,L173,FALSE)</f>
        <v>3.5753812911731381E-2</v>
      </c>
      <c r="N173" s="5">
        <f t="shared" ref="N173:N236" si="395">_xlfn.POISSON.DIST(1,K173,FALSE) * _xlfn.POISSON.DIST(0,L173,FALSE)</f>
        <v>6.7887698798170137E-2</v>
      </c>
      <c r="O173" s="5">
        <f t="shared" ref="O173:O236" si="396">_xlfn.POISSON.DIST(0,K173,FALSE) * _xlfn.POISSON.DIST(1,L173,FALSE)</f>
        <v>5.1211768779290352E-2</v>
      </c>
      <c r="P173" s="5">
        <f t="shared" ref="P173:P236" si="397">_xlfn.POISSON.DIST(1,K173,FALSE) * _xlfn.POISSON.DIST(1,L173,FALSE)</f>
        <v>9.7238555853975908E-2</v>
      </c>
      <c r="Q173" s="5">
        <f t="shared" ref="Q173:Q236" si="398">_xlfn.POISSON.DIST(2,K173,FALSE) * _xlfn.POISSON.DIST(0,L173,FALSE)</f>
        <v>6.4451023160649712E-2</v>
      </c>
      <c r="R173" s="5">
        <f t="shared" ref="R173:R236" si="399">_xlfn.POISSON.DIST(0,K173,FALSE) * _xlfn.POISSON.DIST(2,L173,FALSE)</f>
        <v>3.6676441586499561E-2</v>
      </c>
      <c r="S173" s="5">
        <f t="shared" ref="S173:S236" si="400">_xlfn.POISSON.DIST(2,K173,FALSE) * _xlfn.POISSON.DIST(2,L173,FALSE)</f>
        <v>6.6114184575992149E-2</v>
      </c>
      <c r="T173" s="5">
        <f t="shared" ref="T173:T236" si="401">_xlfn.POISSON.DIST(2,K173,FALSE) * _xlfn.POISSON.DIST(1,L173,FALSE)</f>
        <v>9.2316053223204242E-2</v>
      </c>
      <c r="U173" s="5">
        <f t="shared" ref="U173:U236" si="402">_xlfn.POISSON.DIST(1,K173,FALSE) * _xlfn.POISSON.DIST(2,L173,FALSE)</f>
        <v>6.9639543775651291E-2</v>
      </c>
      <c r="V173" s="5">
        <f t="shared" ref="V173:V236" si="403">_xlfn.POISSON.DIST(3,K173,FALSE) * _xlfn.POISSON.DIST(3,L173,FALSE)</f>
        <v>1.997874820451288E-2</v>
      </c>
      <c r="W173" s="5">
        <f t="shared" ref="W173:W236" si="404">_xlfn.POISSON.DIST(3,K173,FALSE) * _xlfn.POISSON.DIST(0,L173,FALSE)</f>
        <v>4.0792214789940419E-2</v>
      </c>
      <c r="X173" s="5">
        <f t="shared" ref="X173:X236" si="405">_xlfn.POISSON.DIST(3,K173,FALSE) * _xlfn.POISSON.DIST(1,L173,FALSE)</f>
        <v>5.8428494800679853E-2</v>
      </c>
      <c r="Y173" s="5">
        <f t="shared" ref="Y173:Y236" si="406">_xlfn.POISSON.DIST(3,K173,FALSE) * _xlfn.POISSON.DIST(2,L173,FALSE)</f>
        <v>4.1844859641146009E-2</v>
      </c>
      <c r="Z173" s="5">
        <f t="shared" ref="Z173:Z236" si="407">_xlfn.POISSON.DIST(0,K173,FALSE) * _xlfn.POISSON.DIST(3,L173,FALSE)</f>
        <v>1.7511096889274495E-2</v>
      </c>
      <c r="AA173" s="5">
        <f t="shared" ref="AA173:AA236" si="408">_xlfn.POISSON.DIST(1,K173,FALSE) * _xlfn.POISSON.DIST(3,L173,FALSE)</f>
        <v>3.32492669853005E-2</v>
      </c>
      <c r="AB173" s="5">
        <f t="shared" ref="AB173:AB236" si="409">_xlfn.POISSON.DIST(2,K173,FALSE) * _xlfn.POISSON.DIST(3,L173,FALSE)</f>
        <v>3.1566090977913512E-2</v>
      </c>
      <c r="AC173" s="5">
        <f t="shared" ref="AC173:AC236" si="410">_xlfn.POISSON.DIST(4,K173,FALSE) * _xlfn.POISSON.DIST(4,L173,FALSE)</f>
        <v>3.3959745565689302E-3</v>
      </c>
      <c r="AD173" s="5">
        <f t="shared" ref="AD173:AD236" si="411">_xlfn.POISSON.DIST(4,K173,FALSE) * _xlfn.POISSON.DIST(0,L173,FALSE)</f>
        <v>1.9363596253401904E-2</v>
      </c>
      <c r="AE173" s="5">
        <f t="shared" ref="AE173:AE236" si="412">_xlfn.POISSON.DIST(4,K173,FALSE) * _xlfn.POISSON.DIST(1,L173,FALSE)</f>
        <v>2.7735335990958815E-2</v>
      </c>
      <c r="AF173" s="5">
        <f t="shared" ref="AF173:AF236" si="413">_xlfn.POISSON.DIST(4,K173,FALSE) * _xlfn.POISSON.DIST(2,L173,FALSE)</f>
        <v>1.9863274684738117E-2</v>
      </c>
      <c r="AG173" s="5">
        <f t="shared" ref="AG173:AG236" si="414">_xlfn.POISSON.DIST(4,K173,FALSE) * _xlfn.POISSON.DIST(3,L173,FALSE)</f>
        <v>9.4836825083586158E-3</v>
      </c>
      <c r="AH173" s="5">
        <f t="shared" ref="AH173:AH236" si="415">_xlfn.POISSON.DIST(0,K173,FALSE) * _xlfn.POISSON.DIST(4,L173,FALSE)</f>
        <v>6.2704797889614064E-3</v>
      </c>
      <c r="AI173" s="5">
        <f t="shared" ref="AI173:AI236" si="416">_xlfn.POISSON.DIST(1,K173,FALSE) * _xlfn.POISSON.DIST(4,L173,FALSE)</f>
        <v>1.1906099197978141E-2</v>
      </c>
      <c r="AJ173" s="5">
        <f t="shared" ref="AJ173:AJ236" si="417">_xlfn.POISSON.DIST(2,K173,FALSE) * _xlfn.POISSON.DIST(4,L173,FALSE)</f>
        <v>1.1303377323824765E-2</v>
      </c>
      <c r="AK173" s="5">
        <f t="shared" ref="AK173:AK236" si="418">_xlfn.POISSON.DIST(3,K173,FALSE) * _xlfn.POISSON.DIST(4,L173,FALSE)</f>
        <v>7.1541113396430623E-3</v>
      </c>
      <c r="AL173" s="5">
        <f t="shared" ref="AL173:AL236" si="419">_xlfn.POISSON.DIST(5,K173,FALSE) * _xlfn.POISSON.DIST(5,L173,FALSE)</f>
        <v>3.6943714217317343E-4</v>
      </c>
      <c r="AM173" s="5">
        <f t="shared" ref="AM173:AM236" si="420">_xlfn.POISSON.DIST(5,K173,FALSE) * _xlfn.POISSON.DIST(0,L173,FALSE)</f>
        <v>7.3533415490295833E-3</v>
      </c>
      <c r="AN173" s="5">
        <f t="shared" ref="AN173:AN236" si="421">_xlfn.POISSON.DIST(5,K173,FALSE) * _xlfn.POISSON.DIST(1,L173,FALSE)</f>
        <v>1.0532516576448573E-2</v>
      </c>
      <c r="AO173" s="5">
        <f t="shared" ref="AO173:AO236" si="422">_xlfn.POISSON.DIST(5,K173,FALSE) * _xlfn.POISSON.DIST(2,L173,FALSE)</f>
        <v>7.5430948429019949E-3</v>
      </c>
      <c r="AP173" s="5">
        <f t="shared" ref="AP173:AP236" si="423">_xlfn.POISSON.DIST(5,K173,FALSE) * _xlfn.POISSON.DIST(3,L173,FALSE)</f>
        <v>3.6014362060594386E-3</v>
      </c>
      <c r="AQ173" s="5">
        <f t="shared" ref="AQ173:AQ236" si="424">_xlfn.POISSON.DIST(5,K173,FALSE) * _xlfn.POISSON.DIST(4,L173,FALSE)</f>
        <v>1.2896241214427539E-3</v>
      </c>
      <c r="AR173" s="5">
        <f t="shared" ref="AR173:AR236" si="425">_xlfn.POISSON.DIST(0,K173,FALSE) * _xlfn.POISSON.DIST(5,L173,FALSE)</f>
        <v>1.7962971495112323E-3</v>
      </c>
      <c r="AS173" s="5">
        <f t="shared" ref="AS173:AS236" si="426">_xlfn.POISSON.DIST(1,K173,FALSE) * _xlfn.POISSON.DIST(5,L173,FALSE)</f>
        <v>3.4107265745080182E-3</v>
      </c>
      <c r="AT173" s="5">
        <f t="shared" ref="AT173:AT236" si="427">_xlfn.POISSON.DIST(2,K173,FALSE) * _xlfn.POISSON.DIST(5,L173,FALSE)</f>
        <v>3.2380655308673532E-3</v>
      </c>
      <c r="AU173" s="5">
        <f t="shared" ref="AU173:AU236" si="428">_xlfn.POISSON.DIST(3,K173,FALSE) * _xlfn.POISSON.DIST(5,L173,FALSE)</f>
        <v>2.0494300658315877E-3</v>
      </c>
      <c r="AV173" s="5">
        <f t="shared" ref="AV173:AV236" si="429">_xlfn.POISSON.DIST(4,K173,FALSE) * _xlfn.POISSON.DIST(5,L173,FALSE)</f>
        <v>9.7284093420031996E-4</v>
      </c>
      <c r="AW173" s="5">
        <f t="shared" ref="AW173:AW236" si="430">_xlfn.POISSON.DIST(6,K173,FALSE) * _xlfn.POISSON.DIST(6,L173,FALSE)</f>
        <v>2.7909637274543608E-5</v>
      </c>
      <c r="AX173" s="5">
        <f t="shared" ref="AX173:AX236" si="431">_xlfn.POISSON.DIST(6,K173,FALSE) * _xlfn.POISSON.DIST(0,L173,FALSE)</f>
        <v>2.3270312338109383E-3</v>
      </c>
      <c r="AY173" s="5">
        <f t="shared" ref="AY173:AY236" si="432">_xlfn.POISSON.DIST(6,K173,FALSE) * _xlfn.POISSON.DIST(1,L173,FALSE)</f>
        <v>3.3331098359305486E-3</v>
      </c>
      <c r="AZ173" s="5">
        <f t="shared" ref="AZ173:AZ236" si="433">_xlfn.POISSON.DIST(6,K173,FALSE) * _xlfn.POISSON.DIST(2,L173,FALSE)</f>
        <v>2.3870803745472177E-3</v>
      </c>
      <c r="BA173" s="5">
        <f t="shared" ref="BA173:BA236" si="434">_xlfn.POISSON.DIST(6,K173,FALSE) * _xlfn.POISSON.DIST(3,L173,FALSE)</f>
        <v>1.1397069593733029E-3</v>
      </c>
      <c r="BB173" s="5">
        <f t="shared" ref="BB173:BB236" si="435">_xlfn.POISSON.DIST(6,K173,FALSE) * _xlfn.POISSON.DIST(4,L173,FALSE)</f>
        <v>4.0811318098903191E-4</v>
      </c>
      <c r="BC173" s="5">
        <f t="shared" ref="BC173:BC236" si="436">_xlfn.POISSON.DIST(6,K173,FALSE) * _xlfn.POISSON.DIST(5,L173,FALSE)</f>
        <v>1.1691171463132701E-4</v>
      </c>
      <c r="BD173" s="5">
        <f t="shared" ref="BD173:BD236" si="437">_xlfn.POISSON.DIST(0,K173,FALSE) * _xlfn.POISSON.DIST(6,L173,FALSE)</f>
        <v>4.2881931924657182E-4</v>
      </c>
      <c r="BE173" s="5">
        <f t="shared" ref="BE173:BE236" si="438">_xlfn.POISSON.DIST(1,K173,FALSE) * _xlfn.POISSON.DIST(6,L173,FALSE)</f>
        <v>8.1422243987565529E-4</v>
      </c>
      <c r="BF173" s="5">
        <f t="shared" ref="BF173:BF236" si="439">_xlfn.POISSON.DIST(2,K173,FALSE) * _xlfn.POISSON.DIST(6,L173,FALSE)</f>
        <v>7.7300409734555727E-4</v>
      </c>
      <c r="BG173" s="5">
        <f t="shared" ref="BG173:BG236" si="440">_xlfn.POISSON.DIST(3,K173,FALSE) * _xlfn.POISSON.DIST(6,L173,FALSE)</f>
        <v>4.8924823262815238E-4</v>
      </c>
      <c r="BH173" s="5">
        <f t="shared" ref="BH173:BH236" si="441">_xlfn.POISSON.DIST(4,K173,FALSE) * _xlfn.POISSON.DIST(6,L173,FALSE)</f>
        <v>2.322405217046032E-4</v>
      </c>
      <c r="BI173" s="5">
        <f t="shared" ref="BI173:BI236" si="442">_xlfn.POISSON.DIST(5,K173,FALSE) * _xlfn.POISSON.DIST(6,L173,FALSE)</f>
        <v>8.8193528478406464E-5</v>
      </c>
      <c r="BJ173" s="8">
        <f t="shared" ref="BJ173:BJ236" si="443">SUM(N173,Q173,T173,W173,X173,Y173,AD173,AE173,AF173,AG173,AM173,AN173,AO173,AP173,AQ173,AX173,AY173,AZ173,BA173,BB173,BC173)</f>
        <v>0.48219820044641259</v>
      </c>
      <c r="BK173" s="8">
        <f t="shared" ref="BK173:BK236" si="444">SUM(M173,P173,S173,V173,AC173,AL173,AY173)</f>
        <v>0.22618382308088497</v>
      </c>
      <c r="BL173" s="8">
        <f t="shared" ref="BL173:BL236" si="445">SUM(O173,R173,U173,AA173,AB173,AH173,AI173,AJ173,AK173,AR173,AS173,AT173,AU173,AV173,BD173,BE173,BF173,BG173,BH173,BI173)</f>
        <v>0.27327026814926009</v>
      </c>
      <c r="BM173" s="8">
        <f t="shared" ref="BM173:BM236" si="446">SUM(S173:BI173)</f>
        <v>0.64263888727685914</v>
      </c>
      <c r="BN173" s="8">
        <f t="shared" ref="BN173:BN236" si="447">SUM(M173:R173)</f>
        <v>0.35321930109031707</v>
      </c>
    </row>
    <row r="174" spans="1:66" x14ac:dyDescent="0.25">
      <c r="A174" t="s">
        <v>13</v>
      </c>
      <c r="B174" t="s">
        <v>54</v>
      </c>
      <c r="C174" t="s">
        <v>227</v>
      </c>
      <c r="D174" s="16"/>
      <c r="E174">
        <f>VLOOKUP(A174,home!$A$2:$E$405,3,FALSE)</f>
        <v>1.8333333333333299</v>
      </c>
      <c r="F174">
        <f>VLOOKUP(B174,home!$B$2:$E$405,3,FALSE)</f>
        <v>1.0900000000000001</v>
      </c>
      <c r="G174">
        <f>VLOOKUP(C174,away!$B$2:$E$405,4,FALSE)</f>
        <v>0.55000000000000004</v>
      </c>
      <c r="H174">
        <f>VLOOKUP(A174,away!$A$2:$E$405,3,FALSE)</f>
        <v>1.3333333333333299</v>
      </c>
      <c r="I174">
        <f>VLOOKUP(C174,away!$B$2:$E$405,3,FALSE)</f>
        <v>1.36</v>
      </c>
      <c r="J174">
        <f>VLOOKUP(B174,home!$B$2:$E$405,4,FALSE)</f>
        <v>0.75</v>
      </c>
      <c r="K174" s="3">
        <f t="shared" si="392"/>
        <v>1.0990833333333314</v>
      </c>
      <c r="L174" s="3">
        <f t="shared" si="393"/>
        <v>1.3599999999999965</v>
      </c>
      <c r="M174" s="5">
        <f t="shared" si="394"/>
        <v>8.5513302244557388E-2</v>
      </c>
      <c r="N174" s="5">
        <f t="shared" si="395"/>
        <v>9.3986245275288788E-2</v>
      </c>
      <c r="O174" s="5">
        <f t="shared" si="396"/>
        <v>0.11629809105259775</v>
      </c>
      <c r="P174" s="5">
        <f t="shared" si="397"/>
        <v>0.12782129357439243</v>
      </c>
      <c r="Q174" s="5">
        <f t="shared" si="398"/>
        <v>5.1649357872324227E-2</v>
      </c>
      <c r="R174" s="5">
        <f t="shared" si="399"/>
        <v>7.9082701915766287E-2</v>
      </c>
      <c r="S174" s="5">
        <f t="shared" si="400"/>
        <v>4.7765326160325222E-2</v>
      </c>
      <c r="T174" s="5">
        <f t="shared" si="401"/>
        <v>7.0243126706360778E-2</v>
      </c>
      <c r="U174" s="5">
        <f t="shared" si="402"/>
        <v>8.6918479630586645E-2</v>
      </c>
      <c r="V174" s="5">
        <f t="shared" si="403"/>
        <v>7.933042277322189E-3</v>
      </c>
      <c r="W174" s="5">
        <f t="shared" si="404"/>
        <v>1.892231613828009E-2</v>
      </c>
      <c r="X174" s="5">
        <f t="shared" si="405"/>
        <v>2.5734349948060859E-2</v>
      </c>
      <c r="Y174" s="5">
        <f t="shared" si="406"/>
        <v>1.7499357964681345E-2</v>
      </c>
      <c r="Z174" s="5">
        <f t="shared" si="407"/>
        <v>3.5850824868480631E-2</v>
      </c>
      <c r="AA174" s="5">
        <f t="shared" si="408"/>
        <v>3.9403044099199182E-2</v>
      </c>
      <c r="AB174" s="5">
        <f t="shared" si="409"/>
        <v>2.1653614526014043E-2</v>
      </c>
      <c r="AC174" s="5">
        <f t="shared" si="410"/>
        <v>7.4112133671884657E-4</v>
      </c>
      <c r="AD174" s="5">
        <f t="shared" si="411"/>
        <v>5.1993005739119922E-3</v>
      </c>
      <c r="AE174" s="5">
        <f t="shared" si="412"/>
        <v>7.0710487805202907E-3</v>
      </c>
      <c r="AF174" s="5">
        <f t="shared" si="413"/>
        <v>4.8083131707537868E-3</v>
      </c>
      <c r="AG174" s="5">
        <f t="shared" si="414"/>
        <v>2.1797686374083777E-3</v>
      </c>
      <c r="AH174" s="5">
        <f t="shared" si="415"/>
        <v>1.2189280455283382E-2</v>
      </c>
      <c r="AI174" s="5">
        <f t="shared" si="416"/>
        <v>1.3397034993727687E-2</v>
      </c>
      <c r="AJ174" s="5">
        <f t="shared" si="417"/>
        <v>7.3622289388447565E-3</v>
      </c>
      <c r="AK174" s="5">
        <f t="shared" si="418"/>
        <v>2.6972343742895375E-3</v>
      </c>
      <c r="AL174" s="5">
        <f t="shared" si="419"/>
        <v>4.4311743538597903E-5</v>
      </c>
      <c r="AM174" s="5">
        <f t="shared" si="420"/>
        <v>1.1428929211554193E-3</v>
      </c>
      <c r="AN174" s="5">
        <f t="shared" si="421"/>
        <v>1.5543343727713664E-3</v>
      </c>
      <c r="AO174" s="5">
        <f t="shared" si="422"/>
        <v>1.0569473734845266E-3</v>
      </c>
      <c r="AP174" s="5">
        <f t="shared" si="423"/>
        <v>4.7914947597965088E-4</v>
      </c>
      <c r="AQ174" s="5">
        <f t="shared" si="424"/>
        <v>1.6291082183308089E-4</v>
      </c>
      <c r="AR174" s="5">
        <f t="shared" si="425"/>
        <v>3.3154842838370728E-3</v>
      </c>
      <c r="AS174" s="5">
        <f t="shared" si="426"/>
        <v>3.6439935182939229E-3</v>
      </c>
      <c r="AT174" s="5">
        <f t="shared" si="427"/>
        <v>2.0025262713657694E-3</v>
      </c>
      <c r="AU174" s="5">
        <f t="shared" si="428"/>
        <v>7.3364774980675253E-4</v>
      </c>
      <c r="AV174" s="5">
        <f t="shared" si="429"/>
        <v>2.0158500358752581E-4</v>
      </c>
      <c r="AW174" s="5">
        <f t="shared" si="430"/>
        <v>1.8398646211147393E-6</v>
      </c>
      <c r="AX174" s="5">
        <f t="shared" si="431"/>
        <v>2.0935576023776105E-4</v>
      </c>
      <c r="AY174" s="5">
        <f t="shared" si="432"/>
        <v>2.8472383392335433E-4</v>
      </c>
      <c r="AZ174" s="5">
        <f t="shared" si="433"/>
        <v>1.9361220706788049E-4</v>
      </c>
      <c r="BA174" s="5">
        <f t="shared" si="434"/>
        <v>8.7770867204105599E-5</v>
      </c>
      <c r="BB174" s="5">
        <f t="shared" si="435"/>
        <v>2.9842094849395827E-5</v>
      </c>
      <c r="BC174" s="5">
        <f t="shared" si="436"/>
        <v>8.1170497990356468E-6</v>
      </c>
      <c r="BD174" s="5">
        <f t="shared" si="437"/>
        <v>7.5150977100306687E-4</v>
      </c>
      <c r="BE174" s="5">
        <f t="shared" si="438"/>
        <v>8.2597186414661928E-4</v>
      </c>
      <c r="BF174" s="5">
        <f t="shared" si="439"/>
        <v>4.5390595484290591E-4</v>
      </c>
      <c r="BG174" s="5">
        <f t="shared" si="440"/>
        <v>1.662934899561966E-4</v>
      </c>
      <c r="BH174" s="5">
        <f t="shared" si="441"/>
        <v>4.5692600813172341E-5</v>
      </c>
      <c r="BI174" s="5">
        <f t="shared" si="442"/>
        <v>1.0043995202082153E-5</v>
      </c>
      <c r="BJ174" s="8">
        <f t="shared" si="443"/>
        <v>0.30250284184589615</v>
      </c>
      <c r="BK174" s="8">
        <f t="shared" si="444"/>
        <v>0.27010312117077795</v>
      </c>
      <c r="BL174" s="8">
        <f t="shared" si="445"/>
        <v>0.39115236448916441</v>
      </c>
      <c r="BM174" s="8">
        <f t="shared" si="446"/>
        <v>0.44497527647009011</v>
      </c>
      <c r="BN174" s="8">
        <f t="shared" si="447"/>
        <v>0.55435099193492687</v>
      </c>
    </row>
    <row r="175" spans="1:66" x14ac:dyDescent="0.25">
      <c r="A175" t="s">
        <v>16</v>
      </c>
      <c r="B175" t="s">
        <v>230</v>
      </c>
      <c r="C175" t="s">
        <v>57</v>
      </c>
      <c r="D175" s="16"/>
      <c r="E175">
        <f>VLOOKUP(A175,home!$A$2:$E$405,3,FALSE)</f>
        <v>1.4629629629629599</v>
      </c>
      <c r="F175">
        <f>VLOOKUP(B175,home!$B$2:$E$405,3,FALSE)</f>
        <v>1.1399999999999999</v>
      </c>
      <c r="G175">
        <f>VLOOKUP(C175,away!$B$2:$E$405,4,FALSE)</f>
        <v>0.91</v>
      </c>
      <c r="H175">
        <f>VLOOKUP(A175,away!$A$2:$E$405,3,FALSE)</f>
        <v>1.25925925925926</v>
      </c>
      <c r="I175">
        <f>VLOOKUP(C175,away!$B$2:$E$405,3,FALSE)</f>
        <v>0.23</v>
      </c>
      <c r="J175">
        <f>VLOOKUP(B175,home!$B$2:$E$405,4,FALSE)</f>
        <v>1.32</v>
      </c>
      <c r="K175" s="3">
        <f t="shared" si="392"/>
        <v>1.5176777777777746</v>
      </c>
      <c r="L175" s="3">
        <f t="shared" si="393"/>
        <v>0.38231111111111132</v>
      </c>
      <c r="M175" s="5">
        <f t="shared" si="394"/>
        <v>0.14957028110541506</v>
      </c>
      <c r="N175" s="5">
        <f t="shared" si="395"/>
        <v>0.22699949184966339</v>
      </c>
      <c r="O175" s="5">
        <f t="shared" si="396"/>
        <v>5.7182380358612506E-2</v>
      </c>
      <c r="P175" s="5">
        <f t="shared" si="397"/>
        <v>8.6784427950702486E-2</v>
      </c>
      <c r="Q175" s="5">
        <f t="shared" si="398"/>
        <v>0.17225604217354062</v>
      </c>
      <c r="R175" s="5">
        <f t="shared" si="399"/>
        <v>1.0930729685439665E-2</v>
      </c>
      <c r="S175" s="5">
        <f t="shared" si="400"/>
        <v>1.2588625359041991E-2</v>
      </c>
      <c r="T175" s="5">
        <f t="shared" si="401"/>
        <v>6.5855398878968782E-2</v>
      </c>
      <c r="U175" s="5">
        <f t="shared" si="402"/>
        <v>1.6589325538487625E-2</v>
      </c>
      <c r="V175" s="5">
        <f t="shared" si="403"/>
        <v>8.1158179166190337E-4</v>
      </c>
      <c r="W175" s="5">
        <f t="shared" si="404"/>
        <v>8.7143055764911243E-2</v>
      </c>
      <c r="X175" s="5">
        <f t="shared" si="405"/>
        <v>3.3315758475100758E-2</v>
      </c>
      <c r="Y175" s="5">
        <f t="shared" si="406"/>
        <v>6.3684923200625961E-3</v>
      </c>
      <c r="Z175" s="5">
        <f t="shared" si="407"/>
        <v>1.3929798037652155E-3</v>
      </c>
      <c r="AA175" s="5">
        <f t="shared" si="408"/>
        <v>2.1140944930677129E-3</v>
      </c>
      <c r="AB175" s="5">
        <f t="shared" si="409"/>
        <v>1.6042571161256189E-3</v>
      </c>
      <c r="AC175" s="5">
        <f t="shared" si="410"/>
        <v>2.9431256749354063E-5</v>
      </c>
      <c r="AD175" s="5">
        <f t="shared" si="411"/>
        <v>3.3063769805513815E-2</v>
      </c>
      <c r="AE175" s="5">
        <f t="shared" si="412"/>
        <v>1.2640646571868001E-2</v>
      </c>
      <c r="AF175" s="5">
        <f t="shared" si="413"/>
        <v>2.4163298180268572E-3</v>
      </c>
      <c r="AG175" s="5">
        <f t="shared" si="414"/>
        <v>3.0792991251358572E-4</v>
      </c>
      <c r="AH175" s="5">
        <f t="shared" si="415"/>
        <v>1.3313791413320435E-4</v>
      </c>
      <c r="AI175" s="5">
        <f t="shared" si="416"/>
        <v>2.0206045365964972E-4</v>
      </c>
      <c r="AJ175" s="5">
        <f t="shared" si="417"/>
        <v>1.5333133014347312E-4</v>
      </c>
      <c r="AK175" s="5">
        <f t="shared" si="418"/>
        <v>7.7569184131952187E-5</v>
      </c>
      <c r="AL175" s="5">
        <f t="shared" si="419"/>
        <v>6.8307012916898819E-7</v>
      </c>
      <c r="AM175" s="5">
        <f t="shared" si="420"/>
        <v>1.0036029736677613E-2</v>
      </c>
      <c r="AN175" s="5">
        <f t="shared" si="421"/>
        <v>3.8368856797733725E-3</v>
      </c>
      <c r="AO175" s="5">
        <f t="shared" si="422"/>
        <v>7.3344201372023475E-4</v>
      </c>
      <c r="AP175" s="5">
        <f t="shared" si="423"/>
        <v>9.3467677066984622E-5</v>
      </c>
      <c r="AQ175" s="5">
        <f t="shared" si="424"/>
        <v>8.9334328681133568E-6</v>
      </c>
      <c r="AR175" s="5">
        <f t="shared" si="425"/>
        <v>1.0180020776656221E-5</v>
      </c>
      <c r="AS175" s="5">
        <f t="shared" si="426"/>
        <v>1.5449991310047186E-5</v>
      </c>
      <c r="AT175" s="5">
        <f t="shared" si="427"/>
        <v>1.1724054239059174E-5</v>
      </c>
      <c r="AU175" s="5">
        <f t="shared" si="428"/>
        <v>5.9311121946938071E-6</v>
      </c>
      <c r="AV175" s="5">
        <f t="shared" si="429"/>
        <v>2.2503792938483901E-6</v>
      </c>
      <c r="AW175" s="5">
        <f t="shared" si="430"/>
        <v>1.1009289407113685E-8</v>
      </c>
      <c r="AX175" s="5">
        <f t="shared" si="431"/>
        <v>2.5385765514120912E-3</v>
      </c>
      <c r="AY175" s="5">
        <f t="shared" si="432"/>
        <v>9.7052602201096985E-4</v>
      </c>
      <c r="AZ175" s="5">
        <f t="shared" si="433"/>
        <v>1.8552144091863037E-4</v>
      </c>
      <c r="BA175" s="5">
        <f t="shared" si="434"/>
        <v>2.3642302737511988E-5</v>
      </c>
      <c r="BB175" s="5">
        <f t="shared" si="435"/>
        <v>2.2596787572008693E-6</v>
      </c>
      <c r="BC175" s="5">
        <f t="shared" si="436"/>
        <v>1.7278005928392795E-7</v>
      </c>
      <c r="BD175" s="5">
        <f t="shared" si="437"/>
        <v>6.486558423762723E-7</v>
      </c>
      <c r="BE175" s="5">
        <f t="shared" si="438"/>
        <v>9.8445055740019126E-7</v>
      </c>
      <c r="BF175" s="5">
        <f t="shared" si="439"/>
        <v>7.4703936714360711E-7</v>
      </c>
      <c r="BG175" s="5">
        <f t="shared" si="440"/>
        <v>3.7792168221300819E-7</v>
      </c>
      <c r="BH175" s="5">
        <f t="shared" si="441"/>
        <v>1.4339083470876921E-7</v>
      </c>
      <c r="BI175" s="5">
        <f t="shared" si="442"/>
        <v>4.3524216674900985E-8</v>
      </c>
      <c r="BJ175" s="8">
        <f t="shared" si="443"/>
        <v>0.65879637288617188</v>
      </c>
      <c r="BK175" s="8">
        <f t="shared" si="444"/>
        <v>0.25075555655571091</v>
      </c>
      <c r="BL175" s="8">
        <f t="shared" si="445"/>
        <v>8.9035366614116221E-2</v>
      </c>
      <c r="BM175" s="8">
        <f t="shared" si="446"/>
        <v>0.29528640772366871</v>
      </c>
      <c r="BN175" s="8">
        <f t="shared" si="447"/>
        <v>0.70372335312337364</v>
      </c>
    </row>
    <row r="176" spans="1:66" x14ac:dyDescent="0.25">
      <c r="A176" t="s">
        <v>16</v>
      </c>
      <c r="B176" t="s">
        <v>60</v>
      </c>
      <c r="C176" t="s">
        <v>287</v>
      </c>
      <c r="D176" s="16"/>
      <c r="E176">
        <f>VLOOKUP(A176,home!$A$2:$E$405,3,FALSE)</f>
        <v>1.4629629629629599</v>
      </c>
      <c r="F176">
        <f>VLOOKUP(B176,home!$B$2:$E$405,3,FALSE)</f>
        <v>1.82</v>
      </c>
      <c r="G176">
        <f>VLOOKUP(C176,away!$B$2:$E$405,4,FALSE)</f>
        <v>0.91</v>
      </c>
      <c r="H176">
        <f>VLOOKUP(A176,away!$A$2:$E$405,3,FALSE)</f>
        <v>1.25925925925926</v>
      </c>
      <c r="I176">
        <f>VLOOKUP(C176,away!$B$2:$E$405,3,FALSE)</f>
        <v>1.1399999999999999</v>
      </c>
      <c r="J176">
        <f>VLOOKUP(B176,home!$B$2:$E$405,4,FALSE)</f>
        <v>0.53</v>
      </c>
      <c r="K176" s="3">
        <f t="shared" si="392"/>
        <v>2.4229592592592542</v>
      </c>
      <c r="L176" s="3">
        <f t="shared" si="393"/>
        <v>0.76084444444444477</v>
      </c>
      <c r="M176" s="5">
        <f t="shared" si="394"/>
        <v>4.1427776063697443E-2</v>
      </c>
      <c r="N176" s="5">
        <f t="shared" si="395"/>
        <v>0.10037781360405462</v>
      </c>
      <c r="O176" s="5">
        <f t="shared" si="396"/>
        <v>3.1520093263752748E-2</v>
      </c>
      <c r="P176" s="5">
        <f t="shared" si="397"/>
        <v>7.6371901826124966E-2</v>
      </c>
      <c r="Q176" s="5">
        <f t="shared" si="398"/>
        <v>0.12160567644807188</v>
      </c>
      <c r="R176" s="5">
        <f t="shared" si="399"/>
        <v>1.1990943924048522E-2</v>
      </c>
      <c r="S176" s="5">
        <f t="shared" si="400"/>
        <v>3.5197806536677416E-2</v>
      </c>
      <c r="T176" s="5">
        <f t="shared" si="401"/>
        <v>9.2523003338424142E-2</v>
      </c>
      <c r="U176" s="5">
        <f t="shared" si="402"/>
        <v>2.9053568608031863E-2</v>
      </c>
      <c r="V176" s="5">
        <f t="shared" si="403"/>
        <v>7.2096648425253283E-3</v>
      </c>
      <c r="W176" s="5">
        <f t="shared" si="404"/>
        <v>9.821519990944691E-2</v>
      </c>
      <c r="X176" s="5">
        <f t="shared" si="405"/>
        <v>7.4726489211103211E-2</v>
      </c>
      <c r="Y176" s="5">
        <f t="shared" si="406"/>
        <v>2.8427617084552808E-2</v>
      </c>
      <c r="Z176" s="5">
        <f t="shared" si="407"/>
        <v>3.0410810227523961E-3</v>
      </c>
      <c r="AA176" s="5">
        <f t="shared" si="408"/>
        <v>7.3684154222355205E-3</v>
      </c>
      <c r="AB176" s="5">
        <f t="shared" si="409"/>
        <v>8.9266851866871243E-3</v>
      </c>
      <c r="AC176" s="5">
        <f t="shared" si="410"/>
        <v>8.3068635929492028E-4</v>
      </c>
      <c r="AD176" s="5">
        <f t="shared" si="411"/>
        <v>5.9492857005148267E-2</v>
      </c>
      <c r="AE176" s="5">
        <f t="shared" si="412"/>
        <v>4.526480973649482E-2</v>
      </c>
      <c r="AF176" s="5">
        <f t="shared" si="413"/>
        <v>1.721973950842345E-2</v>
      </c>
      <c r="AG176" s="5">
        <f t="shared" si="414"/>
        <v>4.3671810465881642E-3</v>
      </c>
      <c r="AH176" s="5">
        <f t="shared" si="415"/>
        <v>5.7844740031664761E-4</v>
      </c>
      <c r="AI176" s="5">
        <f t="shared" si="416"/>
        <v>1.4015544845916658E-3</v>
      </c>
      <c r="AJ176" s="5">
        <f t="shared" si="417"/>
        <v>1.6979547078988548E-3</v>
      </c>
      <c r="AK176" s="5">
        <f t="shared" si="418"/>
        <v>1.3713583604354571E-3</v>
      </c>
      <c r="AL176" s="5">
        <f t="shared" si="419"/>
        <v>6.1254649038199616E-5</v>
      </c>
      <c r="AM176" s="5">
        <f t="shared" si="420"/>
        <v>2.8829753748082158E-2</v>
      </c>
      <c r="AN176" s="5">
        <f t="shared" si="421"/>
        <v>2.1934957973929716E-2</v>
      </c>
      <c r="AO176" s="5">
        <f t="shared" si="422"/>
        <v>8.3445454567934001E-3</v>
      </c>
      <c r="AP176" s="5">
        <f t="shared" si="423"/>
        <v>2.1163003507384628E-3</v>
      </c>
      <c r="AQ176" s="5">
        <f t="shared" si="424"/>
        <v>4.0254384115879734E-4</v>
      </c>
      <c r="AR176" s="5">
        <f t="shared" si="425"/>
        <v>8.8021698186850636E-5</v>
      </c>
      <c r="AS176" s="5">
        <f t="shared" si="426"/>
        <v>2.1327298863755325E-4</v>
      </c>
      <c r="AT176" s="5">
        <f t="shared" si="427"/>
        <v>2.583758812846268E-4</v>
      </c>
      <c r="AU176" s="5">
        <f t="shared" si="428"/>
        <v>2.0867807797595204E-4</v>
      </c>
      <c r="AV176" s="5">
        <f t="shared" si="429"/>
        <v>1.2640462030906444E-4</v>
      </c>
      <c r="AW176" s="5">
        <f t="shared" si="430"/>
        <v>3.1367401343017293E-6</v>
      </c>
      <c r="AX176" s="5">
        <f t="shared" si="431"/>
        <v>1.1642219797679966E-2</v>
      </c>
      <c r="AY176" s="5">
        <f t="shared" si="432"/>
        <v>8.8579182540659291E-3</v>
      </c>
      <c r="AZ176" s="5">
        <f t="shared" si="433"/>
        <v>3.369748946474549E-3</v>
      </c>
      <c r="BA176" s="5">
        <f t="shared" si="434"/>
        <v>8.5461825503256031E-4</v>
      </c>
      <c r="BB176" s="5">
        <f t="shared" si="435"/>
        <v>1.6255788786558229E-4</v>
      </c>
      <c r="BC176" s="5">
        <f t="shared" si="436"/>
        <v>2.4736253176630266E-5</v>
      </c>
      <c r="BD176" s="5">
        <f t="shared" si="437"/>
        <v>1.1161803342671821E-5</v>
      </c>
      <c r="BE176" s="5">
        <f t="shared" si="438"/>
        <v>2.7044594759157584E-5</v>
      </c>
      <c r="BF176" s="5">
        <f t="shared" si="439"/>
        <v>3.2763975642307596E-5</v>
      </c>
      <c r="BG176" s="5">
        <f t="shared" si="440"/>
        <v>2.6461926050891277E-5</v>
      </c>
      <c r="BH176" s="5">
        <f t="shared" si="441"/>
        <v>1.6029042185710175E-5</v>
      </c>
      <c r="BI176" s="5">
        <f t="shared" si="442"/>
        <v>7.7675432361847331E-6</v>
      </c>
      <c r="BJ176" s="8">
        <f t="shared" si="443"/>
        <v>0.72876028765730616</v>
      </c>
      <c r="BK176" s="8">
        <f t="shared" si="444"/>
        <v>0.1699570085314242</v>
      </c>
      <c r="BL176" s="8">
        <f t="shared" si="445"/>
        <v>9.4925003509609376E-2</v>
      </c>
      <c r="BM176" s="8">
        <f t="shared" si="446"/>
        <v>0.6045343940774105</v>
      </c>
      <c r="BN176" s="8">
        <f t="shared" si="447"/>
        <v>0.38329420512975021</v>
      </c>
    </row>
    <row r="177" spans="1:66" x14ac:dyDescent="0.25">
      <c r="A177" t="s">
        <v>61</v>
      </c>
      <c r="B177" t="s">
        <v>318</v>
      </c>
      <c r="C177" t="s">
        <v>288</v>
      </c>
      <c r="D177" s="16"/>
      <c r="E177">
        <f>VLOOKUP(A177,home!$A$2:$E$405,3,FALSE)</f>
        <v>1.675</v>
      </c>
      <c r="F177">
        <f>VLOOKUP(B177,home!$B$2:$E$405,3,FALSE)</f>
        <v>0.6</v>
      </c>
      <c r="G177">
        <f>VLOOKUP(C177,away!$B$2:$E$405,4,FALSE)</f>
        <v>2.09</v>
      </c>
      <c r="H177">
        <f>VLOOKUP(A177,away!$A$2:$E$405,3,FALSE)</f>
        <v>1.0249999999999999</v>
      </c>
      <c r="I177">
        <f>VLOOKUP(C177,away!$B$2:$E$405,3,FALSE)</f>
        <v>0</v>
      </c>
      <c r="J177">
        <f>VLOOKUP(B177,home!$B$2:$E$405,4,FALSE)</f>
        <v>0.49</v>
      </c>
      <c r="K177" s="3">
        <f t="shared" si="392"/>
        <v>2.1004499999999995</v>
      </c>
      <c r="L177" s="3">
        <f t="shared" si="393"/>
        <v>0</v>
      </c>
      <c r="M177" s="5">
        <f t="shared" si="394"/>
        <v>0.12240133525712189</v>
      </c>
      <c r="N177" s="5">
        <f t="shared" si="395"/>
        <v>0.25709788464082156</v>
      </c>
      <c r="O177" s="5">
        <f t="shared" si="396"/>
        <v>0</v>
      </c>
      <c r="P177" s="5">
        <f t="shared" si="397"/>
        <v>0</v>
      </c>
      <c r="Q177" s="5">
        <f t="shared" si="398"/>
        <v>0.27001062589690689</v>
      </c>
      <c r="R177" s="5">
        <f t="shared" si="399"/>
        <v>0</v>
      </c>
      <c r="S177" s="5">
        <f t="shared" si="400"/>
        <v>0</v>
      </c>
      <c r="T177" s="5">
        <f t="shared" si="401"/>
        <v>0</v>
      </c>
      <c r="U177" s="5">
        <f t="shared" si="402"/>
        <v>0</v>
      </c>
      <c r="V177" s="5">
        <f t="shared" si="403"/>
        <v>0</v>
      </c>
      <c r="W177" s="5">
        <f t="shared" si="404"/>
        <v>0.18904793972171929</v>
      </c>
      <c r="X177" s="5">
        <f t="shared" si="405"/>
        <v>0</v>
      </c>
      <c r="Y177" s="5">
        <f t="shared" si="406"/>
        <v>0</v>
      </c>
      <c r="Z177" s="5">
        <f t="shared" si="407"/>
        <v>0</v>
      </c>
      <c r="AA177" s="5">
        <f t="shared" si="408"/>
        <v>0</v>
      </c>
      <c r="AB177" s="5">
        <f t="shared" si="409"/>
        <v>0</v>
      </c>
      <c r="AC177" s="5">
        <f t="shared" si="410"/>
        <v>0</v>
      </c>
      <c r="AD177" s="5">
        <f t="shared" si="411"/>
        <v>9.9271436247121314E-2</v>
      </c>
      <c r="AE177" s="5">
        <f t="shared" si="412"/>
        <v>0</v>
      </c>
      <c r="AF177" s="5">
        <f t="shared" si="413"/>
        <v>0</v>
      </c>
      <c r="AG177" s="5">
        <f t="shared" si="414"/>
        <v>0</v>
      </c>
      <c r="AH177" s="5">
        <f t="shared" si="415"/>
        <v>0</v>
      </c>
      <c r="AI177" s="5">
        <f t="shared" si="416"/>
        <v>0</v>
      </c>
      <c r="AJ177" s="5">
        <f t="shared" si="417"/>
        <v>0</v>
      </c>
      <c r="AK177" s="5">
        <f t="shared" si="418"/>
        <v>0</v>
      </c>
      <c r="AL177" s="5">
        <f t="shared" si="419"/>
        <v>0</v>
      </c>
      <c r="AM177" s="5">
        <f t="shared" si="420"/>
        <v>4.1702937653053163E-2</v>
      </c>
      <c r="AN177" s="5">
        <f t="shared" si="421"/>
        <v>0</v>
      </c>
      <c r="AO177" s="5">
        <f t="shared" si="422"/>
        <v>0</v>
      </c>
      <c r="AP177" s="5">
        <f t="shared" si="423"/>
        <v>0</v>
      </c>
      <c r="AQ177" s="5">
        <f t="shared" si="424"/>
        <v>0</v>
      </c>
      <c r="AR177" s="5">
        <f t="shared" si="425"/>
        <v>0</v>
      </c>
      <c r="AS177" s="5">
        <f t="shared" si="426"/>
        <v>0</v>
      </c>
      <c r="AT177" s="5">
        <f t="shared" si="427"/>
        <v>0</v>
      </c>
      <c r="AU177" s="5">
        <f t="shared" si="428"/>
        <v>0</v>
      </c>
      <c r="AV177" s="5">
        <f t="shared" si="429"/>
        <v>0</v>
      </c>
      <c r="AW177" s="5">
        <f t="shared" si="430"/>
        <v>0</v>
      </c>
      <c r="AX177" s="5">
        <f t="shared" si="431"/>
        <v>1.4599155898892584E-2</v>
      </c>
      <c r="AY177" s="5">
        <f t="shared" si="432"/>
        <v>0</v>
      </c>
      <c r="AZ177" s="5">
        <f t="shared" si="433"/>
        <v>0</v>
      </c>
      <c r="BA177" s="5">
        <f t="shared" si="434"/>
        <v>0</v>
      </c>
      <c r="BB177" s="5">
        <f t="shared" si="435"/>
        <v>0</v>
      </c>
      <c r="BC177" s="5">
        <f t="shared" si="436"/>
        <v>0</v>
      </c>
      <c r="BD177" s="5">
        <f t="shared" si="437"/>
        <v>0</v>
      </c>
      <c r="BE177" s="5">
        <f t="shared" si="438"/>
        <v>0</v>
      </c>
      <c r="BF177" s="5">
        <f t="shared" si="439"/>
        <v>0</v>
      </c>
      <c r="BG177" s="5">
        <f t="shared" si="440"/>
        <v>0</v>
      </c>
      <c r="BH177" s="5">
        <f t="shared" si="441"/>
        <v>0</v>
      </c>
      <c r="BI177" s="5">
        <f t="shared" si="442"/>
        <v>0</v>
      </c>
      <c r="BJ177" s="8">
        <f t="shared" si="443"/>
        <v>0.87172998005851488</v>
      </c>
      <c r="BK177" s="8">
        <f t="shared" si="444"/>
        <v>0.12240133525712189</v>
      </c>
      <c r="BL177" s="8">
        <f t="shared" si="445"/>
        <v>0</v>
      </c>
      <c r="BM177" s="8">
        <f t="shared" si="446"/>
        <v>0.34462146952078637</v>
      </c>
      <c r="BN177" s="8">
        <f t="shared" si="447"/>
        <v>0.64950984579485027</v>
      </c>
    </row>
    <row r="178" spans="1:66" x14ac:dyDescent="0.25">
      <c r="A178" t="s">
        <v>19</v>
      </c>
      <c r="B178" t="s">
        <v>352</v>
      </c>
      <c r="C178" t="s">
        <v>21</v>
      </c>
      <c r="D178" s="16"/>
      <c r="E178">
        <f>VLOOKUP(A178,home!$A$2:$E$405,3,FALSE)</f>
        <v>1.5510204081632699</v>
      </c>
      <c r="F178">
        <f>VLOOKUP(B178,home!$B$2:$E$405,3,FALSE)</f>
        <v>0.97</v>
      </c>
      <c r="G178">
        <f>VLOOKUP(C178,away!$B$2:$E$405,4,FALSE)</f>
        <v>0.64</v>
      </c>
      <c r="H178">
        <f>VLOOKUP(A178,away!$A$2:$E$405,3,FALSE)</f>
        <v>1.4285714285714299</v>
      </c>
      <c r="I178">
        <f>VLOOKUP(C178,away!$B$2:$E$405,3,FALSE)</f>
        <v>0.64</v>
      </c>
      <c r="J178">
        <f>VLOOKUP(B178,home!$B$2:$E$405,4,FALSE)</f>
        <v>0.35</v>
      </c>
      <c r="K178" s="3">
        <f t="shared" si="392"/>
        <v>0.96287346938775797</v>
      </c>
      <c r="L178" s="3">
        <f t="shared" si="393"/>
        <v>0.32000000000000028</v>
      </c>
      <c r="M178" s="5">
        <f t="shared" si="394"/>
        <v>0.27723951553588677</v>
      </c>
      <c r="N178" s="5">
        <f t="shared" si="395"/>
        <v>0.2669465741754205</v>
      </c>
      <c r="O178" s="5">
        <f t="shared" si="396"/>
        <v>8.8716644971483849E-2</v>
      </c>
      <c r="P178" s="5">
        <f t="shared" si="397"/>
        <v>8.5422903736134648E-2</v>
      </c>
      <c r="Q178" s="5">
        <f t="shared" si="398"/>
        <v>0.12851788700873179</v>
      </c>
      <c r="R178" s="5">
        <f t="shared" si="399"/>
        <v>1.4194663195437426E-2</v>
      </c>
      <c r="S178" s="5">
        <f t="shared" si="400"/>
        <v>6.5801158148470797E-3</v>
      </c>
      <c r="T178" s="5">
        <f t="shared" si="401"/>
        <v>4.1125723842794212E-2</v>
      </c>
      <c r="U178" s="5">
        <f t="shared" si="402"/>
        <v>1.3667664597781555E-2</v>
      </c>
      <c r="V178" s="5">
        <f t="shared" si="403"/>
        <v>2.2527356243964692E-4</v>
      </c>
      <c r="W178" s="5">
        <f t="shared" si="404"/>
        <v>4.1248821247493829E-2</v>
      </c>
      <c r="X178" s="5">
        <f t="shared" si="405"/>
        <v>1.3199622799198037E-2</v>
      </c>
      <c r="Y178" s="5">
        <f t="shared" si="406"/>
        <v>2.1119396478716879E-3</v>
      </c>
      <c r="Z178" s="5">
        <f t="shared" si="407"/>
        <v>1.514097407513327E-3</v>
      </c>
      <c r="AA178" s="5">
        <f t="shared" si="408"/>
        <v>1.4578842237633672E-3</v>
      </c>
      <c r="AB178" s="5">
        <f t="shared" si="409"/>
        <v>7.0187902025035595E-4</v>
      </c>
      <c r="AC178" s="5">
        <f t="shared" si="410"/>
        <v>4.3381987325520523E-6</v>
      </c>
      <c r="AD178" s="5">
        <f t="shared" si="411"/>
        <v>9.9293489056824589E-3</v>
      </c>
      <c r="AE178" s="5">
        <f t="shared" si="412"/>
        <v>3.17739164981839E-3</v>
      </c>
      <c r="AF178" s="5">
        <f t="shared" si="413"/>
        <v>5.0838266397094283E-4</v>
      </c>
      <c r="AG178" s="5">
        <f t="shared" si="414"/>
        <v>5.4227484156900621E-5</v>
      </c>
      <c r="AH178" s="5">
        <f t="shared" si="415"/>
        <v>1.2112779260106622E-4</v>
      </c>
      <c r="AI178" s="5">
        <f t="shared" si="416"/>
        <v>1.1663073790106944E-4</v>
      </c>
      <c r="AJ178" s="5">
        <f t="shared" si="417"/>
        <v>5.6150321620028498E-5</v>
      </c>
      <c r="AK178" s="5">
        <f t="shared" si="418"/>
        <v>1.8021884995171763E-5</v>
      </c>
      <c r="AL178" s="5">
        <f t="shared" si="419"/>
        <v>5.3467346745676491E-8</v>
      </c>
      <c r="AM178" s="5">
        <f t="shared" si="420"/>
        <v>1.9121413259152024E-3</v>
      </c>
      <c r="AN178" s="5">
        <f t="shared" si="421"/>
        <v>6.1188522429286537E-4</v>
      </c>
      <c r="AO178" s="5">
        <f t="shared" si="422"/>
        <v>9.7901635886858533E-5</v>
      </c>
      <c r="AP178" s="5">
        <f t="shared" si="423"/>
        <v>1.044284116126492E-5</v>
      </c>
      <c r="AQ178" s="5">
        <f t="shared" si="424"/>
        <v>8.3542729290119412E-7</v>
      </c>
      <c r="AR178" s="5">
        <f t="shared" si="425"/>
        <v>7.7521787264682493E-6</v>
      </c>
      <c r="AS178" s="5">
        <f t="shared" si="426"/>
        <v>7.4643672256684539E-6</v>
      </c>
      <c r="AT178" s="5">
        <f t="shared" si="427"/>
        <v>3.5936205836818289E-6</v>
      </c>
      <c r="AU178" s="5">
        <f t="shared" si="428"/>
        <v>1.1534006396909944E-6</v>
      </c>
      <c r="AV178" s="5">
        <f t="shared" si="429"/>
        <v>2.776447188833317E-7</v>
      </c>
      <c r="AW178" s="5">
        <f t="shared" si="430"/>
        <v>4.5762035253304694E-10</v>
      </c>
      <c r="AX178" s="5">
        <f t="shared" si="431"/>
        <v>3.0685835874061292E-4</v>
      </c>
      <c r="AY178" s="5">
        <f t="shared" si="432"/>
        <v>9.8194674796996223E-5</v>
      </c>
      <c r="AZ178" s="5">
        <f t="shared" si="433"/>
        <v>1.5711147967519408E-5</v>
      </c>
      <c r="BA178" s="5">
        <f t="shared" si="434"/>
        <v>1.6758557832020721E-6</v>
      </c>
      <c r="BB178" s="5">
        <f t="shared" si="435"/>
        <v>1.3406846265616584E-7</v>
      </c>
      <c r="BC178" s="5">
        <f t="shared" si="436"/>
        <v>8.5803816099946238E-9</v>
      </c>
      <c r="BD178" s="5">
        <f t="shared" si="437"/>
        <v>4.1344953207830686E-7</v>
      </c>
      <c r="BE178" s="5">
        <f t="shared" si="438"/>
        <v>3.9809958536898447E-7</v>
      </c>
      <c r="BF178" s="5">
        <f t="shared" si="439"/>
        <v>1.9165976446303099E-7</v>
      </c>
      <c r="BG178" s="5">
        <f t="shared" si="440"/>
        <v>6.1514700783519732E-8</v>
      </c>
      <c r="BH178" s="5">
        <f t="shared" si="441"/>
        <v>1.4807718340444366E-8</v>
      </c>
      <c r="BI178" s="5">
        <f t="shared" si="442"/>
        <v>2.8515918264360813E-9</v>
      </c>
      <c r="BJ178" s="8">
        <f t="shared" si="443"/>
        <v>0.50987570856582054</v>
      </c>
      <c r="BK178" s="8">
        <f t="shared" si="444"/>
        <v>0.36957039499018446</v>
      </c>
      <c r="BL178" s="8">
        <f t="shared" si="445"/>
        <v>0.11907199034062112</v>
      </c>
      <c r="BM178" s="8">
        <f t="shared" si="446"/>
        <v>0.13889580846386773</v>
      </c>
      <c r="BN178" s="8">
        <f t="shared" si="447"/>
        <v>0.861038188623095</v>
      </c>
    </row>
    <row r="179" spans="1:66" x14ac:dyDescent="0.25">
      <c r="A179" t="s">
        <v>178</v>
      </c>
      <c r="B179" t="s">
        <v>465</v>
      </c>
      <c r="C179" t="s">
        <v>272</v>
      </c>
      <c r="D179" s="16"/>
      <c r="E179">
        <f>VLOOKUP(A179,home!$A$2:$E$405,3,FALSE)</f>
        <v>1.70588235294118</v>
      </c>
      <c r="F179">
        <f>VLOOKUP(B179,home!$B$2:$E$405,3,FALSE)</f>
        <v>0.59</v>
      </c>
      <c r="G179">
        <f>VLOOKUP(C179,away!$B$2:$E$405,4,FALSE)</f>
        <v>0.28999999999999998</v>
      </c>
      <c r="H179">
        <f>VLOOKUP(A179,away!$A$2:$E$405,3,FALSE)</f>
        <v>1.1470588235294099</v>
      </c>
      <c r="I179">
        <f>VLOOKUP(C179,away!$B$2:$E$405,3,FALSE)</f>
        <v>0.59</v>
      </c>
      <c r="J179">
        <f>VLOOKUP(B179,home!$B$2:$E$405,4,FALSE)</f>
        <v>0.44</v>
      </c>
      <c r="K179" s="3">
        <f t="shared" si="392"/>
        <v>0.2918764705882359</v>
      </c>
      <c r="L179" s="3">
        <f t="shared" si="393"/>
        <v>0.29777647058823481</v>
      </c>
      <c r="M179" s="5">
        <f t="shared" si="394"/>
        <v>0.55451970229797243</v>
      </c>
      <c r="N179" s="5">
        <f t="shared" si="395"/>
        <v>0.16185125357837149</v>
      </c>
      <c r="O179" s="5">
        <f t="shared" si="396"/>
        <v>0.16512291982192887</v>
      </c>
      <c r="P179" s="5">
        <f t="shared" si="397"/>
        <v>4.8195495050848865E-2</v>
      </c>
      <c r="Q179" s="5">
        <f t="shared" si="398"/>
        <v>2.3620286327368328E-2</v>
      </c>
      <c r="R179" s="5">
        <f t="shared" si="399"/>
        <v>2.4584860138899024E-2</v>
      </c>
      <c r="S179" s="5">
        <f t="shared" si="400"/>
        <v>1.0472151546511831E-3</v>
      </c>
      <c r="T179" s="5">
        <f t="shared" si="401"/>
        <v>7.0335654968472789E-3</v>
      </c>
      <c r="U179" s="5">
        <f t="shared" si="402"/>
        <v>7.1757422072472547E-3</v>
      </c>
      <c r="V179" s="5">
        <f t="shared" si="403"/>
        <v>1.0113066736254236E-5</v>
      </c>
      <c r="W179" s="5">
        <f t="shared" si="404"/>
        <v>2.2980686025052778E-3</v>
      </c>
      <c r="X179" s="5">
        <f t="shared" si="405"/>
        <v>6.8431075762365862E-4</v>
      </c>
      <c r="Y179" s="5">
        <f t="shared" si="406"/>
        <v>1.0188582109536702E-4</v>
      </c>
      <c r="Z179" s="5">
        <f t="shared" si="407"/>
        <v>2.4402642940222438E-3</v>
      </c>
      <c r="AA179" s="5">
        <f t="shared" si="408"/>
        <v>7.1225572944170568E-4</v>
      </c>
      <c r="AB179" s="5">
        <f t="shared" si="409"/>
        <v>1.0394534423284726E-4</v>
      </c>
      <c r="AC179" s="5">
        <f t="shared" si="410"/>
        <v>5.4935408045039296E-8</v>
      </c>
      <c r="AD179" s="5">
        <f t="shared" si="411"/>
        <v>1.6768803821722004E-4</v>
      </c>
      <c r="AE179" s="5">
        <f t="shared" si="412"/>
        <v>4.9933552180188805E-5</v>
      </c>
      <c r="AF179" s="5">
        <f t="shared" si="413"/>
        <v>7.4345184660750391E-6</v>
      </c>
      <c r="AG179" s="5">
        <f t="shared" si="414"/>
        <v>7.3794155645029408E-7</v>
      </c>
      <c r="AH179" s="5">
        <f t="shared" si="415"/>
        <v>1.8166332219410854E-4</v>
      </c>
      <c r="AI179" s="5">
        <f t="shared" si="416"/>
        <v>5.3023249317349945E-5</v>
      </c>
      <c r="AJ179" s="5">
        <f t="shared" si="417"/>
        <v>7.7381194349340966E-6</v>
      </c>
      <c r="AK179" s="5">
        <f t="shared" si="418"/>
        <v>7.528583298862662E-7</v>
      </c>
      <c r="AL179" s="5">
        <f t="shared" si="419"/>
        <v>1.9098612190542813E-10</v>
      </c>
      <c r="AM179" s="5">
        <f t="shared" si="420"/>
        <v>9.7888385509414852E-6</v>
      </c>
      <c r="AN179" s="5">
        <f t="shared" si="421"/>
        <v>2.9148857948574055E-6</v>
      </c>
      <c r="AO179" s="5">
        <f t="shared" si="422"/>
        <v>4.3399220208020976E-7</v>
      </c>
      <c r="AP179" s="5">
        <f t="shared" si="423"/>
        <v>4.3077555399420276E-8</v>
      </c>
      <c r="AQ179" s="5">
        <f t="shared" si="424"/>
        <v>3.2068706021021314E-9</v>
      </c>
      <c r="AR179" s="5">
        <f t="shared" si="425"/>
        <v>1.0819012583659001E-5</v>
      </c>
      <c r="AS179" s="5">
        <f t="shared" si="426"/>
        <v>3.1578152081681011E-6</v>
      </c>
      <c r="AT179" s="5">
        <f t="shared" si="427"/>
        <v>4.6084597886498038E-7</v>
      </c>
      <c r="AU179" s="5">
        <f t="shared" si="428"/>
        <v>4.4836699265297085E-8</v>
      </c>
      <c r="AV179" s="5">
        <f t="shared" si="429"/>
        <v>3.2716943835952656E-9</v>
      </c>
      <c r="AW179" s="5">
        <f t="shared" si="430"/>
        <v>4.6109325957265353E-13</v>
      </c>
      <c r="AX179" s="5">
        <f t="shared" si="431"/>
        <v>4.7618860790114343E-7</v>
      </c>
      <c r="AY179" s="5">
        <f t="shared" si="432"/>
        <v>1.4179776299512728E-7</v>
      </c>
      <c r="AZ179" s="5">
        <f t="shared" si="433"/>
        <v>2.1112018700998002E-8</v>
      </c>
      <c r="BA179" s="5">
        <f t="shared" si="434"/>
        <v>2.0955541385919981E-9</v>
      </c>
      <c r="BB179" s="5">
        <f t="shared" si="435"/>
        <v>1.5600167882912346E-10</v>
      </c>
      <c r="BC179" s="5">
        <f t="shared" si="436"/>
        <v>9.2907258655151504E-12</v>
      </c>
      <c r="BD179" s="5">
        <f t="shared" si="437"/>
        <v>5.3694123040194546E-7</v>
      </c>
      <c r="BE179" s="5">
        <f t="shared" si="438"/>
        <v>1.5672051124302465E-7</v>
      </c>
      <c r="BF179" s="5">
        <f t="shared" si="439"/>
        <v>2.287151484519899E-8</v>
      </c>
      <c r="BG179" s="5">
        <f t="shared" si="440"/>
        <v>2.2252190100077083E-9</v>
      </c>
      <c r="BH179" s="5">
        <f t="shared" si="441"/>
        <v>1.6237226773172459E-10</v>
      </c>
      <c r="BI179" s="5">
        <f t="shared" si="442"/>
        <v>9.47852888538878E-12</v>
      </c>
      <c r="BJ179" s="8">
        <f t="shared" si="443"/>
        <v>0.19582898999444134</v>
      </c>
      <c r="BK179" s="8">
        <f t="shared" si="444"/>
        <v>0.60377272249436587</v>
      </c>
      <c r="BL179" s="8">
        <f t="shared" si="445"/>
        <v>0.19795810550351661</v>
      </c>
      <c r="BM179" s="8">
        <f t="shared" si="446"/>
        <v>2.2105423273655216E-2</v>
      </c>
      <c r="BN179" s="8">
        <f t="shared" si="447"/>
        <v>0.977894517215389</v>
      </c>
    </row>
    <row r="180" spans="1:66" x14ac:dyDescent="0.25">
      <c r="A180" t="s">
        <v>28</v>
      </c>
      <c r="B180" t="s">
        <v>464</v>
      </c>
      <c r="C180" t="s">
        <v>189</v>
      </c>
      <c r="D180" s="16"/>
      <c r="E180">
        <f>VLOOKUP(A180,home!$A$2:$E$405,3,FALSE)</f>
        <v>1.3333333333333299</v>
      </c>
      <c r="F180">
        <f>VLOOKUP(B180,home!$B$2:$E$405,3,FALSE)</f>
        <v>0.75</v>
      </c>
      <c r="G180">
        <f>VLOOKUP(C180,away!$B$2:$E$405,4,FALSE)</f>
        <v>0</v>
      </c>
      <c r="H180">
        <f>VLOOKUP(A180,away!$A$2:$E$405,3,FALSE)</f>
        <v>1.13333333333333</v>
      </c>
      <c r="I180">
        <f>VLOOKUP(C180,away!$B$2:$E$405,3,FALSE)</f>
        <v>0</v>
      </c>
      <c r="J180">
        <f>VLOOKUP(B180,home!$B$2:$E$405,4,FALSE)</f>
        <v>0.44</v>
      </c>
      <c r="K180" s="3">
        <f t="shared" si="392"/>
        <v>0</v>
      </c>
      <c r="L180" s="3">
        <f t="shared" si="393"/>
        <v>0</v>
      </c>
      <c r="M180" s="5">
        <f t="shared" si="394"/>
        <v>1</v>
      </c>
      <c r="N180" s="5">
        <f t="shared" si="395"/>
        <v>0</v>
      </c>
      <c r="O180" s="5">
        <f t="shared" si="396"/>
        <v>0</v>
      </c>
      <c r="P180" s="5">
        <f t="shared" si="397"/>
        <v>0</v>
      </c>
      <c r="Q180" s="5">
        <f t="shared" si="398"/>
        <v>0</v>
      </c>
      <c r="R180" s="5">
        <f t="shared" si="399"/>
        <v>0</v>
      </c>
      <c r="S180" s="5">
        <f t="shared" si="400"/>
        <v>0</v>
      </c>
      <c r="T180" s="5">
        <f t="shared" si="401"/>
        <v>0</v>
      </c>
      <c r="U180" s="5">
        <f t="shared" si="402"/>
        <v>0</v>
      </c>
      <c r="V180" s="5">
        <f t="shared" si="403"/>
        <v>0</v>
      </c>
      <c r="W180" s="5">
        <f t="shared" si="404"/>
        <v>0</v>
      </c>
      <c r="X180" s="5">
        <f t="shared" si="405"/>
        <v>0</v>
      </c>
      <c r="Y180" s="5">
        <f t="shared" si="406"/>
        <v>0</v>
      </c>
      <c r="Z180" s="5">
        <f t="shared" si="407"/>
        <v>0</v>
      </c>
      <c r="AA180" s="5">
        <f t="shared" si="408"/>
        <v>0</v>
      </c>
      <c r="AB180" s="5">
        <f t="shared" si="409"/>
        <v>0</v>
      </c>
      <c r="AC180" s="5">
        <f t="shared" si="410"/>
        <v>0</v>
      </c>
      <c r="AD180" s="5">
        <f t="shared" si="411"/>
        <v>0</v>
      </c>
      <c r="AE180" s="5">
        <f t="shared" si="412"/>
        <v>0</v>
      </c>
      <c r="AF180" s="5">
        <f t="shared" si="413"/>
        <v>0</v>
      </c>
      <c r="AG180" s="5">
        <f t="shared" si="414"/>
        <v>0</v>
      </c>
      <c r="AH180" s="5">
        <f t="shared" si="415"/>
        <v>0</v>
      </c>
      <c r="AI180" s="5">
        <f t="shared" si="416"/>
        <v>0</v>
      </c>
      <c r="AJ180" s="5">
        <f t="shared" si="417"/>
        <v>0</v>
      </c>
      <c r="AK180" s="5">
        <f t="shared" si="418"/>
        <v>0</v>
      </c>
      <c r="AL180" s="5">
        <f t="shared" si="419"/>
        <v>0</v>
      </c>
      <c r="AM180" s="5">
        <f t="shared" si="420"/>
        <v>0</v>
      </c>
      <c r="AN180" s="5">
        <f t="shared" si="421"/>
        <v>0</v>
      </c>
      <c r="AO180" s="5">
        <f t="shared" si="422"/>
        <v>0</v>
      </c>
      <c r="AP180" s="5">
        <f t="shared" si="423"/>
        <v>0</v>
      </c>
      <c r="AQ180" s="5">
        <f t="shared" si="424"/>
        <v>0</v>
      </c>
      <c r="AR180" s="5">
        <f t="shared" si="425"/>
        <v>0</v>
      </c>
      <c r="AS180" s="5">
        <f t="shared" si="426"/>
        <v>0</v>
      </c>
      <c r="AT180" s="5">
        <f t="shared" si="427"/>
        <v>0</v>
      </c>
      <c r="AU180" s="5">
        <f t="shared" si="428"/>
        <v>0</v>
      </c>
      <c r="AV180" s="5">
        <f t="shared" si="429"/>
        <v>0</v>
      </c>
      <c r="AW180" s="5">
        <f t="shared" si="430"/>
        <v>0</v>
      </c>
      <c r="AX180" s="5">
        <f t="shared" si="431"/>
        <v>0</v>
      </c>
      <c r="AY180" s="5">
        <f t="shared" si="432"/>
        <v>0</v>
      </c>
      <c r="AZ180" s="5">
        <f t="shared" si="433"/>
        <v>0</v>
      </c>
      <c r="BA180" s="5">
        <f t="shared" si="434"/>
        <v>0</v>
      </c>
      <c r="BB180" s="5">
        <f t="shared" si="435"/>
        <v>0</v>
      </c>
      <c r="BC180" s="5">
        <f t="shared" si="436"/>
        <v>0</v>
      </c>
      <c r="BD180" s="5">
        <f t="shared" si="437"/>
        <v>0</v>
      </c>
      <c r="BE180" s="5">
        <f t="shared" si="438"/>
        <v>0</v>
      </c>
      <c r="BF180" s="5">
        <f t="shared" si="439"/>
        <v>0</v>
      </c>
      <c r="BG180" s="5">
        <f t="shared" si="440"/>
        <v>0</v>
      </c>
      <c r="BH180" s="5">
        <f t="shared" si="441"/>
        <v>0</v>
      </c>
      <c r="BI180" s="5">
        <f t="shared" si="442"/>
        <v>0</v>
      </c>
      <c r="BJ180" s="8">
        <f t="shared" si="443"/>
        <v>0</v>
      </c>
      <c r="BK180" s="8">
        <f t="shared" si="444"/>
        <v>1</v>
      </c>
      <c r="BL180" s="8">
        <f t="shared" si="445"/>
        <v>0</v>
      </c>
      <c r="BM180" s="8">
        <f t="shared" si="446"/>
        <v>0</v>
      </c>
      <c r="BN180" s="8">
        <f t="shared" si="447"/>
        <v>1</v>
      </c>
    </row>
    <row r="181" spans="1:66" x14ac:dyDescent="0.25">
      <c r="A181" t="s">
        <v>304</v>
      </c>
      <c r="B181" t="s">
        <v>332</v>
      </c>
      <c r="C181" t="s">
        <v>375</v>
      </c>
      <c r="D181" s="16"/>
      <c r="E181">
        <f>VLOOKUP(A181,home!$A$2:$E$405,3,FALSE)</f>
        <v>1.2666666666666699</v>
      </c>
      <c r="F181">
        <f>VLOOKUP(B181,home!$B$2:$E$405,3,FALSE)</f>
        <v>1.18</v>
      </c>
      <c r="G181">
        <f>VLOOKUP(C181,away!$B$2:$E$405,4,FALSE)</f>
        <v>1.05</v>
      </c>
      <c r="H181">
        <f>VLOOKUP(A181,away!$A$2:$E$405,3,FALSE)</f>
        <v>1.2666666666666699</v>
      </c>
      <c r="I181">
        <f>VLOOKUP(C181,away!$B$2:$E$405,3,FALSE)</f>
        <v>1.05</v>
      </c>
      <c r="J181">
        <f>VLOOKUP(B181,home!$B$2:$E$405,4,FALSE)</f>
        <v>0</v>
      </c>
      <c r="K181" s="3">
        <f t="shared" si="392"/>
        <v>1.5694000000000039</v>
      </c>
      <c r="L181" s="3">
        <f t="shared" si="393"/>
        <v>0</v>
      </c>
      <c r="M181" s="5">
        <f t="shared" si="394"/>
        <v>0.20817004692205746</v>
      </c>
      <c r="N181" s="5">
        <f t="shared" si="395"/>
        <v>0.32670207163947779</v>
      </c>
      <c r="O181" s="5">
        <f t="shared" si="396"/>
        <v>0</v>
      </c>
      <c r="P181" s="5">
        <f t="shared" si="397"/>
        <v>0</v>
      </c>
      <c r="Q181" s="5">
        <f t="shared" si="398"/>
        <v>0.2563631156154989</v>
      </c>
      <c r="R181" s="5">
        <f t="shared" si="399"/>
        <v>0</v>
      </c>
      <c r="S181" s="5">
        <f t="shared" si="400"/>
        <v>0</v>
      </c>
      <c r="T181" s="5">
        <f t="shared" si="401"/>
        <v>0</v>
      </c>
      <c r="U181" s="5">
        <f t="shared" si="402"/>
        <v>0</v>
      </c>
      <c r="V181" s="5">
        <f t="shared" si="403"/>
        <v>0</v>
      </c>
      <c r="W181" s="5">
        <f t="shared" si="404"/>
        <v>0.13411209121565498</v>
      </c>
      <c r="X181" s="5">
        <f t="shared" si="405"/>
        <v>0</v>
      </c>
      <c r="Y181" s="5">
        <f t="shared" si="406"/>
        <v>0</v>
      </c>
      <c r="Z181" s="5">
        <f t="shared" si="407"/>
        <v>0</v>
      </c>
      <c r="AA181" s="5">
        <f t="shared" si="408"/>
        <v>0</v>
      </c>
      <c r="AB181" s="5">
        <f t="shared" si="409"/>
        <v>0</v>
      </c>
      <c r="AC181" s="5">
        <f t="shared" si="410"/>
        <v>0</v>
      </c>
      <c r="AD181" s="5">
        <f t="shared" si="411"/>
        <v>5.2618878988462361E-2</v>
      </c>
      <c r="AE181" s="5">
        <f t="shared" si="412"/>
        <v>0</v>
      </c>
      <c r="AF181" s="5">
        <f t="shared" si="413"/>
        <v>0</v>
      </c>
      <c r="AG181" s="5">
        <f t="shared" si="414"/>
        <v>0</v>
      </c>
      <c r="AH181" s="5">
        <f t="shared" si="415"/>
        <v>0</v>
      </c>
      <c r="AI181" s="5">
        <f t="shared" si="416"/>
        <v>0</v>
      </c>
      <c r="AJ181" s="5">
        <f t="shared" si="417"/>
        <v>0</v>
      </c>
      <c r="AK181" s="5">
        <f t="shared" si="418"/>
        <v>0</v>
      </c>
      <c r="AL181" s="5">
        <f t="shared" si="419"/>
        <v>0</v>
      </c>
      <c r="AM181" s="5">
        <f t="shared" si="420"/>
        <v>1.6516013736898601E-2</v>
      </c>
      <c r="AN181" s="5">
        <f t="shared" si="421"/>
        <v>0</v>
      </c>
      <c r="AO181" s="5">
        <f t="shared" si="422"/>
        <v>0</v>
      </c>
      <c r="AP181" s="5">
        <f t="shared" si="423"/>
        <v>0</v>
      </c>
      <c r="AQ181" s="5">
        <f t="shared" si="424"/>
        <v>0</v>
      </c>
      <c r="AR181" s="5">
        <f t="shared" si="425"/>
        <v>0</v>
      </c>
      <c r="AS181" s="5">
        <f t="shared" si="426"/>
        <v>0</v>
      </c>
      <c r="AT181" s="5">
        <f t="shared" si="427"/>
        <v>0</v>
      </c>
      <c r="AU181" s="5">
        <f t="shared" si="428"/>
        <v>0</v>
      </c>
      <c r="AV181" s="5">
        <f t="shared" si="429"/>
        <v>0</v>
      </c>
      <c r="AW181" s="5">
        <f t="shared" si="430"/>
        <v>0</v>
      </c>
      <c r="AX181" s="5">
        <f t="shared" si="431"/>
        <v>4.3200386597814604E-3</v>
      </c>
      <c r="AY181" s="5">
        <f t="shared" si="432"/>
        <v>0</v>
      </c>
      <c r="AZ181" s="5">
        <f t="shared" si="433"/>
        <v>0</v>
      </c>
      <c r="BA181" s="5">
        <f t="shared" si="434"/>
        <v>0</v>
      </c>
      <c r="BB181" s="5">
        <f t="shared" si="435"/>
        <v>0</v>
      </c>
      <c r="BC181" s="5">
        <f t="shared" si="436"/>
        <v>0</v>
      </c>
      <c r="BD181" s="5">
        <f t="shared" si="437"/>
        <v>0</v>
      </c>
      <c r="BE181" s="5">
        <f t="shared" si="438"/>
        <v>0</v>
      </c>
      <c r="BF181" s="5">
        <f t="shared" si="439"/>
        <v>0</v>
      </c>
      <c r="BG181" s="5">
        <f t="shared" si="440"/>
        <v>0</v>
      </c>
      <c r="BH181" s="5">
        <f t="shared" si="441"/>
        <v>0</v>
      </c>
      <c r="BI181" s="5">
        <f t="shared" si="442"/>
        <v>0</v>
      </c>
      <c r="BJ181" s="8">
        <f t="shared" si="443"/>
        <v>0.79063220985577409</v>
      </c>
      <c r="BK181" s="8">
        <f t="shared" si="444"/>
        <v>0.20817004692205746</v>
      </c>
      <c r="BL181" s="8">
        <f t="shared" si="445"/>
        <v>0</v>
      </c>
      <c r="BM181" s="8">
        <f t="shared" si="446"/>
        <v>0.20756702260079737</v>
      </c>
      <c r="BN181" s="8">
        <f t="shared" si="447"/>
        <v>0.79123523417703412</v>
      </c>
    </row>
    <row r="182" spans="1:66" x14ac:dyDescent="0.25">
      <c r="A182" t="s">
        <v>301</v>
      </c>
      <c r="B182" t="s">
        <v>382</v>
      </c>
      <c r="C182" t="s">
        <v>341</v>
      </c>
      <c r="D182" s="16"/>
      <c r="E182">
        <f>VLOOKUP(A182,home!$A$2:$E$405,3,FALSE)</f>
        <v>1.23684210526316</v>
      </c>
      <c r="F182">
        <f>VLOOKUP(B182,home!$B$2:$E$405,3,FALSE)</f>
        <v>1.62</v>
      </c>
      <c r="G182">
        <f>VLOOKUP(C182,away!$B$2:$E$405,4,FALSE)</f>
        <v>1.21</v>
      </c>
      <c r="H182">
        <f>VLOOKUP(A182,away!$A$2:$E$405,3,FALSE)</f>
        <v>1.07894736842105</v>
      </c>
      <c r="I182">
        <f>VLOOKUP(C182,away!$B$2:$E$405,3,FALSE)</f>
        <v>0.4</v>
      </c>
      <c r="J182">
        <f>VLOOKUP(B182,home!$B$2:$E$405,4,FALSE)</f>
        <v>0</v>
      </c>
      <c r="K182" s="3">
        <f t="shared" si="392"/>
        <v>2.4244578947368463</v>
      </c>
      <c r="L182" s="3">
        <f t="shared" si="393"/>
        <v>0</v>
      </c>
      <c r="M182" s="5">
        <f t="shared" si="394"/>
        <v>8.8526096499335044E-2</v>
      </c>
      <c r="N182" s="5">
        <f t="shared" si="395"/>
        <v>0.2146277935480487</v>
      </c>
      <c r="O182" s="5">
        <f t="shared" si="396"/>
        <v>0</v>
      </c>
      <c r="P182" s="5">
        <f t="shared" si="397"/>
        <v>0</v>
      </c>
      <c r="Q182" s="5">
        <f t="shared" si="398"/>
        <v>0.26017802424875841</v>
      </c>
      <c r="R182" s="5">
        <f t="shared" si="399"/>
        <v>0</v>
      </c>
      <c r="S182" s="5">
        <f t="shared" si="400"/>
        <v>0</v>
      </c>
      <c r="T182" s="5">
        <f t="shared" si="401"/>
        <v>0</v>
      </c>
      <c r="U182" s="5">
        <f t="shared" si="402"/>
        <v>0</v>
      </c>
      <c r="V182" s="5">
        <f t="shared" si="403"/>
        <v>0</v>
      </c>
      <c r="W182" s="5">
        <f t="shared" si="404"/>
        <v>0.21026355497564564</v>
      </c>
      <c r="X182" s="5">
        <f t="shared" si="405"/>
        <v>0</v>
      </c>
      <c r="Y182" s="5">
        <f t="shared" si="406"/>
        <v>0</v>
      </c>
      <c r="Z182" s="5">
        <f t="shared" si="407"/>
        <v>0</v>
      </c>
      <c r="AA182" s="5">
        <f t="shared" si="408"/>
        <v>0</v>
      </c>
      <c r="AB182" s="5">
        <f t="shared" si="409"/>
        <v>0</v>
      </c>
      <c r="AC182" s="5">
        <f t="shared" si="410"/>
        <v>0</v>
      </c>
      <c r="AD182" s="5">
        <f t="shared" si="411"/>
        <v>0.12744378395903475</v>
      </c>
      <c r="AE182" s="5">
        <f t="shared" si="412"/>
        <v>0</v>
      </c>
      <c r="AF182" s="5">
        <f t="shared" si="413"/>
        <v>0</v>
      </c>
      <c r="AG182" s="5">
        <f t="shared" si="414"/>
        <v>0</v>
      </c>
      <c r="AH182" s="5">
        <f t="shared" si="415"/>
        <v>0</v>
      </c>
      <c r="AI182" s="5">
        <f t="shared" si="416"/>
        <v>0</v>
      </c>
      <c r="AJ182" s="5">
        <f t="shared" si="417"/>
        <v>0</v>
      </c>
      <c r="AK182" s="5">
        <f t="shared" si="418"/>
        <v>0</v>
      </c>
      <c r="AL182" s="5">
        <f t="shared" si="419"/>
        <v>0</v>
      </c>
      <c r="AM182" s="5">
        <f t="shared" si="420"/>
        <v>6.1796417630923785E-2</v>
      </c>
      <c r="AN182" s="5">
        <f t="shared" si="421"/>
        <v>0</v>
      </c>
      <c r="AO182" s="5">
        <f t="shared" si="422"/>
        <v>0</v>
      </c>
      <c r="AP182" s="5">
        <f t="shared" si="423"/>
        <v>0</v>
      </c>
      <c r="AQ182" s="5">
        <f t="shared" si="424"/>
        <v>0</v>
      </c>
      <c r="AR182" s="5">
        <f t="shared" si="425"/>
        <v>0</v>
      </c>
      <c r="AS182" s="5">
        <f t="shared" si="426"/>
        <v>0</v>
      </c>
      <c r="AT182" s="5">
        <f t="shared" si="427"/>
        <v>0</v>
      </c>
      <c r="AU182" s="5">
        <f t="shared" si="428"/>
        <v>0</v>
      </c>
      <c r="AV182" s="5">
        <f t="shared" si="429"/>
        <v>0</v>
      </c>
      <c r="AW182" s="5">
        <f t="shared" si="430"/>
        <v>0</v>
      </c>
      <c r="AX182" s="5">
        <f t="shared" si="431"/>
        <v>2.4970468765291399E-2</v>
      </c>
      <c r="AY182" s="5">
        <f t="shared" si="432"/>
        <v>0</v>
      </c>
      <c r="AZ182" s="5">
        <f t="shared" si="433"/>
        <v>0</v>
      </c>
      <c r="BA182" s="5">
        <f t="shared" si="434"/>
        <v>0</v>
      </c>
      <c r="BB182" s="5">
        <f t="shared" si="435"/>
        <v>0</v>
      </c>
      <c r="BC182" s="5">
        <f t="shared" si="436"/>
        <v>0</v>
      </c>
      <c r="BD182" s="5">
        <f t="shared" si="437"/>
        <v>0</v>
      </c>
      <c r="BE182" s="5">
        <f t="shared" si="438"/>
        <v>0</v>
      </c>
      <c r="BF182" s="5">
        <f t="shared" si="439"/>
        <v>0</v>
      </c>
      <c r="BG182" s="5">
        <f t="shared" si="440"/>
        <v>0</v>
      </c>
      <c r="BH182" s="5">
        <f t="shared" si="441"/>
        <v>0</v>
      </c>
      <c r="BI182" s="5">
        <f t="shared" si="442"/>
        <v>0</v>
      </c>
      <c r="BJ182" s="8">
        <f t="shared" si="443"/>
        <v>0.89928004312770271</v>
      </c>
      <c r="BK182" s="8">
        <f t="shared" si="444"/>
        <v>8.8526096499335044E-2</v>
      </c>
      <c r="BL182" s="8">
        <f t="shared" si="445"/>
        <v>0</v>
      </c>
      <c r="BM182" s="8">
        <f t="shared" si="446"/>
        <v>0.42447422533089563</v>
      </c>
      <c r="BN182" s="8">
        <f t="shared" si="447"/>
        <v>0.56333191429614216</v>
      </c>
    </row>
    <row r="183" spans="1:66" x14ac:dyDescent="0.25">
      <c r="A183" t="s">
        <v>303</v>
      </c>
      <c r="B183" t="s">
        <v>346</v>
      </c>
      <c r="C183" t="s">
        <v>333</v>
      </c>
      <c r="D183" s="16"/>
      <c r="E183">
        <f>VLOOKUP(A183,home!$A$2:$E$405,3,FALSE)</f>
        <v>1.21818181818182</v>
      </c>
      <c r="F183">
        <f>VLOOKUP(B183,home!$B$2:$E$405,3,FALSE)</f>
        <v>1.37</v>
      </c>
      <c r="G183">
        <f>VLOOKUP(C183,away!$B$2:$E$405,4,FALSE)</f>
        <v>1.0900000000000001</v>
      </c>
      <c r="H183">
        <f>VLOOKUP(A183,away!$A$2:$E$405,3,FALSE)</f>
        <v>0.90909090909090895</v>
      </c>
      <c r="I183">
        <f>VLOOKUP(C183,away!$B$2:$E$405,3,FALSE)</f>
        <v>1.0900000000000001</v>
      </c>
      <c r="J183">
        <f>VLOOKUP(B183,home!$B$2:$E$405,4,FALSE)</f>
        <v>0.73</v>
      </c>
      <c r="K183" s="3">
        <f t="shared" si="392"/>
        <v>1.8191109090909121</v>
      </c>
      <c r="L183" s="3">
        <f t="shared" si="393"/>
        <v>0.72336363636363632</v>
      </c>
      <c r="M183" s="5">
        <f t="shared" si="394"/>
        <v>7.8671482564786593E-2</v>
      </c>
      <c r="N183" s="5">
        <f t="shared" si="395"/>
        <v>0.14311215216795878</v>
      </c>
      <c r="O183" s="5">
        <f t="shared" si="396"/>
        <v>5.6908089706182448E-2</v>
      </c>
      <c r="P183" s="5">
        <f t="shared" si="397"/>
        <v>0.10352212680004073</v>
      </c>
      <c r="Q183" s="5">
        <f t="shared" si="398"/>
        <v>0.13016843861610625</v>
      </c>
      <c r="R183" s="5">
        <f t="shared" si="399"/>
        <v>2.0582621354186075E-2</v>
      </c>
      <c r="S183" s="5">
        <f t="shared" si="400"/>
        <v>3.4055639946718667E-2</v>
      </c>
      <c r="T183" s="5">
        <f t="shared" si="401"/>
        <v>9.4159115097123394E-2</v>
      </c>
      <c r="U183" s="5">
        <f t="shared" si="402"/>
        <v>3.7442071043087451E-2</v>
      </c>
      <c r="V183" s="5">
        <f t="shared" si="403"/>
        <v>4.9792322903134366E-3</v>
      </c>
      <c r="W183" s="5">
        <f t="shared" si="404"/>
        <v>7.8930275568629901E-2</v>
      </c>
      <c r="X183" s="5">
        <f t="shared" si="405"/>
        <v>5.7095291154508003E-2</v>
      </c>
      <c r="Y183" s="5">
        <f t="shared" si="406"/>
        <v>2.0650328714382733E-2</v>
      </c>
      <c r="Z183" s="5">
        <f t="shared" si="407"/>
        <v>4.9629066095532911E-3</v>
      </c>
      <c r="AA183" s="5">
        <f t="shared" si="408"/>
        <v>9.0280775542377848E-3</v>
      </c>
      <c r="AB183" s="5">
        <f t="shared" si="409"/>
        <v>8.2115371835163771E-3</v>
      </c>
      <c r="AC183" s="5">
        <f t="shared" si="410"/>
        <v>4.0950410151813807E-4</v>
      </c>
      <c r="AD183" s="5">
        <f t="shared" si="411"/>
        <v>3.5895731336111639E-2</v>
      </c>
      <c r="AE183" s="5">
        <f t="shared" si="412"/>
        <v>2.5965666749221846E-2</v>
      </c>
      <c r="AF183" s="5">
        <f t="shared" si="413"/>
        <v>9.3913095601617352E-3</v>
      </c>
      <c r="AG183" s="5">
        <f t="shared" si="414"/>
        <v>2.2644439445517256E-3</v>
      </c>
      <c r="AH183" s="5">
        <f t="shared" si="415"/>
        <v>8.9749654300489833E-4</v>
      </c>
      <c r="AI183" s="5">
        <f t="shared" si="416"/>
        <v>1.6326457522515916E-3</v>
      </c>
      <c r="AJ183" s="5">
        <f t="shared" si="417"/>
        <v>1.4849818493009046E-3</v>
      </c>
      <c r="AK183" s="5">
        <f t="shared" si="418"/>
        <v>9.0044889395509103E-4</v>
      </c>
      <c r="AL183" s="5">
        <f t="shared" si="419"/>
        <v>2.1554308697608021E-5</v>
      </c>
      <c r="AM183" s="5">
        <f t="shared" si="420"/>
        <v>1.3059663292663434E-2</v>
      </c>
      <c r="AN183" s="5">
        <f t="shared" si="421"/>
        <v>9.4468855290657221E-3</v>
      </c>
      <c r="AO183" s="5">
        <f t="shared" si="422"/>
        <v>3.4167667343079971E-3</v>
      </c>
      <c r="AP183" s="5">
        <f t="shared" si="423"/>
        <v>8.2385493651177986E-4</v>
      </c>
      <c r="AQ183" s="5">
        <f t="shared" si="424"/>
        <v>1.4898667567782341E-4</v>
      </c>
      <c r="AR183" s="5">
        <f t="shared" si="425"/>
        <v>1.2984327259436322E-4</v>
      </c>
      <c r="AS183" s="5">
        <f t="shared" si="426"/>
        <v>2.3619931364847122E-4</v>
      </c>
      <c r="AT183" s="5">
        <f t="shared" si="427"/>
        <v>2.1483637408886E-4</v>
      </c>
      <c r="AU183" s="5">
        <f t="shared" si="428"/>
        <v>1.3027039725819383E-4</v>
      </c>
      <c r="AV183" s="5">
        <f t="shared" si="429"/>
        <v>5.924407519599682E-5</v>
      </c>
      <c r="AW183" s="5">
        <f t="shared" si="430"/>
        <v>7.878570923232229E-7</v>
      </c>
      <c r="AX183" s="5">
        <f t="shared" si="431"/>
        <v>3.9594959941230299E-3</v>
      </c>
      <c r="AY183" s="5">
        <f t="shared" si="432"/>
        <v>2.864155420476086E-3</v>
      </c>
      <c r="AZ183" s="5">
        <f t="shared" si="433"/>
        <v>1.0359129400331006E-3</v>
      </c>
      <c r="BA183" s="5">
        <f t="shared" si="434"/>
        <v>2.4978058375282972E-4</v>
      </c>
      <c r="BB183" s="5">
        <f t="shared" si="435"/>
        <v>4.517054783911968E-5</v>
      </c>
      <c r="BC183" s="5">
        <f t="shared" si="436"/>
        <v>6.5349463482886425E-6</v>
      </c>
      <c r="BD183" s="5">
        <f t="shared" si="437"/>
        <v>1.5653983636868907E-5</v>
      </c>
      <c r="BE183" s="5">
        <f t="shared" si="438"/>
        <v>2.8476332404558861E-5</v>
      </c>
      <c r="BF183" s="5">
        <f t="shared" si="439"/>
        <v>2.5900803464016039E-5</v>
      </c>
      <c r="BG183" s="5">
        <f t="shared" si="440"/>
        <v>1.5705478045203757E-5</v>
      </c>
      <c r="BH183" s="5">
        <f t="shared" si="441"/>
        <v>7.1425016111294934E-6</v>
      </c>
      <c r="BI183" s="5">
        <f t="shared" si="442"/>
        <v>2.5986005198010148E-6</v>
      </c>
      <c r="BJ183" s="8">
        <f t="shared" si="443"/>
        <v>0.63268996050955539</v>
      </c>
      <c r="BK183" s="8">
        <f t="shared" si="444"/>
        <v>0.22452369543255124</v>
      </c>
      <c r="BL183" s="8">
        <f t="shared" si="445"/>
        <v>0.13795384101219005</v>
      </c>
      <c r="BM183" s="8">
        <f t="shared" si="446"/>
        <v>0.4643021247912052</v>
      </c>
      <c r="BN183" s="8">
        <f t="shared" si="447"/>
        <v>0.53296491120926093</v>
      </c>
    </row>
    <row r="184" spans="1:66" x14ac:dyDescent="0.25">
      <c r="A184" t="s">
        <v>303</v>
      </c>
      <c r="B184" t="s">
        <v>390</v>
      </c>
      <c r="C184" t="s">
        <v>466</v>
      </c>
      <c r="D184" s="16"/>
      <c r="E184">
        <f>VLOOKUP(A184,home!$A$2:$E$405,3,FALSE)</f>
        <v>1.21818181818182</v>
      </c>
      <c r="F184">
        <f>VLOOKUP(B184,home!$B$2:$E$405,3,FALSE)</f>
        <v>0</v>
      </c>
      <c r="G184">
        <f>VLOOKUP(C184,away!$B$2:$E$405,4,FALSE)</f>
        <v>0.55000000000000004</v>
      </c>
      <c r="H184">
        <f>VLOOKUP(A184,away!$A$2:$E$405,3,FALSE)</f>
        <v>0.90909090909090895</v>
      </c>
      <c r="I184">
        <f>VLOOKUP(C184,away!$B$2:$E$405,3,FALSE)</f>
        <v>0.82</v>
      </c>
      <c r="J184">
        <f>VLOOKUP(B184,home!$B$2:$E$405,4,FALSE)</f>
        <v>0.55000000000000004</v>
      </c>
      <c r="K184" s="3">
        <f t="shared" si="392"/>
        <v>0</v>
      </c>
      <c r="L184" s="3">
        <f t="shared" si="393"/>
        <v>0.40999999999999992</v>
      </c>
      <c r="M184" s="5">
        <f t="shared" si="394"/>
        <v>0.6636502501363194</v>
      </c>
      <c r="N184" s="5">
        <f t="shared" si="395"/>
        <v>0</v>
      </c>
      <c r="O184" s="5">
        <f t="shared" si="396"/>
        <v>0.27209660255589091</v>
      </c>
      <c r="P184" s="5">
        <f t="shared" si="397"/>
        <v>0</v>
      </c>
      <c r="Q184" s="5">
        <f t="shared" si="398"/>
        <v>0</v>
      </c>
      <c r="R184" s="5">
        <f t="shared" si="399"/>
        <v>5.5779803523957623E-2</v>
      </c>
      <c r="S184" s="5">
        <f t="shared" si="400"/>
        <v>0</v>
      </c>
      <c r="T184" s="5">
        <f t="shared" si="401"/>
        <v>0</v>
      </c>
      <c r="U184" s="5">
        <f t="shared" si="402"/>
        <v>0</v>
      </c>
      <c r="V184" s="5">
        <f t="shared" si="403"/>
        <v>0</v>
      </c>
      <c r="W184" s="5">
        <f t="shared" si="404"/>
        <v>0</v>
      </c>
      <c r="X184" s="5">
        <f t="shared" si="405"/>
        <v>0</v>
      </c>
      <c r="Y184" s="5">
        <f t="shared" si="406"/>
        <v>0</v>
      </c>
      <c r="Z184" s="5">
        <f t="shared" si="407"/>
        <v>7.6232398149408756E-3</v>
      </c>
      <c r="AA184" s="5">
        <f t="shared" si="408"/>
        <v>0</v>
      </c>
      <c r="AB184" s="5">
        <f t="shared" si="409"/>
        <v>0</v>
      </c>
      <c r="AC184" s="5">
        <f t="shared" si="410"/>
        <v>0</v>
      </c>
      <c r="AD184" s="5">
        <f t="shared" si="411"/>
        <v>0</v>
      </c>
      <c r="AE184" s="5">
        <f t="shared" si="412"/>
        <v>0</v>
      </c>
      <c r="AF184" s="5">
        <f t="shared" si="413"/>
        <v>0</v>
      </c>
      <c r="AG184" s="5">
        <f t="shared" si="414"/>
        <v>0</v>
      </c>
      <c r="AH184" s="5">
        <f t="shared" si="415"/>
        <v>7.8138208103143932E-4</v>
      </c>
      <c r="AI184" s="5">
        <f t="shared" si="416"/>
        <v>0</v>
      </c>
      <c r="AJ184" s="5">
        <f t="shared" si="417"/>
        <v>0</v>
      </c>
      <c r="AK184" s="5">
        <f t="shared" si="418"/>
        <v>0</v>
      </c>
      <c r="AL184" s="5">
        <f t="shared" si="419"/>
        <v>0</v>
      </c>
      <c r="AM184" s="5">
        <f t="shared" si="420"/>
        <v>0</v>
      </c>
      <c r="AN184" s="5">
        <f t="shared" si="421"/>
        <v>0</v>
      </c>
      <c r="AO184" s="5">
        <f t="shared" si="422"/>
        <v>0</v>
      </c>
      <c r="AP184" s="5">
        <f t="shared" si="423"/>
        <v>0</v>
      </c>
      <c r="AQ184" s="5">
        <f t="shared" si="424"/>
        <v>0</v>
      </c>
      <c r="AR184" s="5">
        <f t="shared" si="425"/>
        <v>6.407333064457805E-5</v>
      </c>
      <c r="AS184" s="5">
        <f t="shared" si="426"/>
        <v>0</v>
      </c>
      <c r="AT184" s="5">
        <f t="shared" si="427"/>
        <v>0</v>
      </c>
      <c r="AU184" s="5">
        <f t="shared" si="428"/>
        <v>0</v>
      </c>
      <c r="AV184" s="5">
        <f t="shared" si="429"/>
        <v>0</v>
      </c>
      <c r="AW184" s="5">
        <f t="shared" si="430"/>
        <v>0</v>
      </c>
      <c r="AX184" s="5">
        <f t="shared" si="431"/>
        <v>0</v>
      </c>
      <c r="AY184" s="5">
        <f t="shared" si="432"/>
        <v>0</v>
      </c>
      <c r="AZ184" s="5">
        <f t="shared" si="433"/>
        <v>0</v>
      </c>
      <c r="BA184" s="5">
        <f t="shared" si="434"/>
        <v>0</v>
      </c>
      <c r="BB184" s="5">
        <f t="shared" si="435"/>
        <v>0</v>
      </c>
      <c r="BC184" s="5">
        <f t="shared" si="436"/>
        <v>0</v>
      </c>
      <c r="BD184" s="5">
        <f t="shared" si="437"/>
        <v>4.3783442607128317E-6</v>
      </c>
      <c r="BE184" s="5">
        <f t="shared" si="438"/>
        <v>0</v>
      </c>
      <c r="BF184" s="5">
        <f t="shared" si="439"/>
        <v>0</v>
      </c>
      <c r="BG184" s="5">
        <f t="shared" si="440"/>
        <v>0</v>
      </c>
      <c r="BH184" s="5">
        <f t="shared" si="441"/>
        <v>0</v>
      </c>
      <c r="BI184" s="5">
        <f t="shared" si="442"/>
        <v>0</v>
      </c>
      <c r="BJ184" s="8">
        <f t="shared" si="443"/>
        <v>0</v>
      </c>
      <c r="BK184" s="8">
        <f t="shared" si="444"/>
        <v>0.6636502501363194</v>
      </c>
      <c r="BL184" s="8">
        <f t="shared" si="445"/>
        <v>0.32872623983578525</v>
      </c>
      <c r="BM184" s="8">
        <f t="shared" si="446"/>
        <v>8.473073570877605E-3</v>
      </c>
      <c r="BN184" s="8">
        <f t="shared" si="447"/>
        <v>0.99152665621616798</v>
      </c>
    </row>
    <row r="185" spans="1:66" x14ac:dyDescent="0.25">
      <c r="A185" t="s">
        <v>35</v>
      </c>
      <c r="B185" t="s">
        <v>285</v>
      </c>
      <c r="C185" t="s">
        <v>284</v>
      </c>
      <c r="D185" s="16"/>
      <c r="E185">
        <f>VLOOKUP(A185,home!$A$2:$E$405,3,FALSE)</f>
        <v>1.5</v>
      </c>
      <c r="F185">
        <f>VLOOKUP(B185,home!$B$2:$E$405,3,FALSE)</f>
        <v>1.56</v>
      </c>
      <c r="G185">
        <f>VLOOKUP(C185,away!$B$2:$E$405,4,FALSE)</f>
        <v>2</v>
      </c>
      <c r="H185">
        <f>VLOOKUP(A185,away!$A$2:$E$405,3,FALSE)</f>
        <v>1.0249999999999999</v>
      </c>
      <c r="I185">
        <f>VLOOKUP(C185,away!$B$2:$E$405,3,FALSE)</f>
        <v>0.67</v>
      </c>
      <c r="J185">
        <f>VLOOKUP(B185,home!$B$2:$E$405,4,FALSE)</f>
        <v>0</v>
      </c>
      <c r="K185" s="3">
        <f t="shared" si="392"/>
        <v>4.68</v>
      </c>
      <c r="L185" s="3">
        <f t="shared" si="393"/>
        <v>0</v>
      </c>
      <c r="M185" s="5">
        <f t="shared" si="394"/>
        <v>9.2790138870647437E-3</v>
      </c>
      <c r="N185" s="5">
        <f t="shared" si="395"/>
        <v>4.3425784991462997E-2</v>
      </c>
      <c r="O185" s="5">
        <f t="shared" si="396"/>
        <v>0</v>
      </c>
      <c r="P185" s="5">
        <f t="shared" si="397"/>
        <v>0</v>
      </c>
      <c r="Q185" s="5">
        <f t="shared" si="398"/>
        <v>0.10161633688002343</v>
      </c>
      <c r="R185" s="5">
        <f t="shared" si="399"/>
        <v>0</v>
      </c>
      <c r="S185" s="5">
        <f t="shared" si="400"/>
        <v>0</v>
      </c>
      <c r="T185" s="5">
        <f t="shared" si="401"/>
        <v>0</v>
      </c>
      <c r="U185" s="5">
        <f t="shared" si="402"/>
        <v>0</v>
      </c>
      <c r="V185" s="5">
        <f t="shared" si="403"/>
        <v>0</v>
      </c>
      <c r="W185" s="5">
        <f t="shared" si="404"/>
        <v>0.15852148553283651</v>
      </c>
      <c r="X185" s="5">
        <f t="shared" si="405"/>
        <v>0</v>
      </c>
      <c r="Y185" s="5">
        <f t="shared" si="406"/>
        <v>0</v>
      </c>
      <c r="Z185" s="5">
        <f t="shared" si="407"/>
        <v>0</v>
      </c>
      <c r="AA185" s="5">
        <f t="shared" si="408"/>
        <v>0</v>
      </c>
      <c r="AB185" s="5">
        <f t="shared" si="409"/>
        <v>0</v>
      </c>
      <c r="AC185" s="5">
        <f t="shared" si="410"/>
        <v>0</v>
      </c>
      <c r="AD185" s="5">
        <f t="shared" si="411"/>
        <v>0.18547013807341875</v>
      </c>
      <c r="AE185" s="5">
        <f t="shared" si="412"/>
        <v>0</v>
      </c>
      <c r="AF185" s="5">
        <f t="shared" si="413"/>
        <v>0</v>
      </c>
      <c r="AG185" s="5">
        <f t="shared" si="414"/>
        <v>0</v>
      </c>
      <c r="AH185" s="5">
        <f t="shared" si="415"/>
        <v>0</v>
      </c>
      <c r="AI185" s="5">
        <f t="shared" si="416"/>
        <v>0</v>
      </c>
      <c r="AJ185" s="5">
        <f t="shared" si="417"/>
        <v>0</v>
      </c>
      <c r="AK185" s="5">
        <f t="shared" si="418"/>
        <v>0</v>
      </c>
      <c r="AL185" s="5">
        <f t="shared" si="419"/>
        <v>0</v>
      </c>
      <c r="AM185" s="5">
        <f t="shared" si="420"/>
        <v>0.1736000492367199</v>
      </c>
      <c r="AN185" s="5">
        <f t="shared" si="421"/>
        <v>0</v>
      </c>
      <c r="AO185" s="5">
        <f t="shared" si="422"/>
        <v>0</v>
      </c>
      <c r="AP185" s="5">
        <f t="shared" si="423"/>
        <v>0</v>
      </c>
      <c r="AQ185" s="5">
        <f t="shared" si="424"/>
        <v>0</v>
      </c>
      <c r="AR185" s="5">
        <f t="shared" si="425"/>
        <v>0</v>
      </c>
      <c r="AS185" s="5">
        <f t="shared" si="426"/>
        <v>0</v>
      </c>
      <c r="AT185" s="5">
        <f t="shared" si="427"/>
        <v>0</v>
      </c>
      <c r="AU185" s="5">
        <f t="shared" si="428"/>
        <v>0</v>
      </c>
      <c r="AV185" s="5">
        <f t="shared" si="429"/>
        <v>0</v>
      </c>
      <c r="AW185" s="5">
        <f t="shared" si="430"/>
        <v>0</v>
      </c>
      <c r="AX185" s="5">
        <f t="shared" si="431"/>
        <v>0.1354080384046415</v>
      </c>
      <c r="AY185" s="5">
        <f t="shared" si="432"/>
        <v>0</v>
      </c>
      <c r="AZ185" s="5">
        <f t="shared" si="433"/>
        <v>0</v>
      </c>
      <c r="BA185" s="5">
        <f t="shared" si="434"/>
        <v>0</v>
      </c>
      <c r="BB185" s="5">
        <f t="shared" si="435"/>
        <v>0</v>
      </c>
      <c r="BC185" s="5">
        <f t="shared" si="436"/>
        <v>0</v>
      </c>
      <c r="BD185" s="5">
        <f t="shared" si="437"/>
        <v>0</v>
      </c>
      <c r="BE185" s="5">
        <f t="shared" si="438"/>
        <v>0</v>
      </c>
      <c r="BF185" s="5">
        <f t="shared" si="439"/>
        <v>0</v>
      </c>
      <c r="BG185" s="5">
        <f t="shared" si="440"/>
        <v>0</v>
      </c>
      <c r="BH185" s="5">
        <f t="shared" si="441"/>
        <v>0</v>
      </c>
      <c r="BI185" s="5">
        <f t="shared" si="442"/>
        <v>0</v>
      </c>
      <c r="BJ185" s="8">
        <f t="shared" si="443"/>
        <v>0.79804183311910304</v>
      </c>
      <c r="BK185" s="8">
        <f t="shared" si="444"/>
        <v>9.2790138870647437E-3</v>
      </c>
      <c r="BL185" s="8">
        <f t="shared" si="445"/>
        <v>0</v>
      </c>
      <c r="BM185" s="8">
        <f t="shared" si="446"/>
        <v>0.65299971124761669</v>
      </c>
      <c r="BN185" s="8">
        <f t="shared" si="447"/>
        <v>0.15432113575855116</v>
      </c>
    </row>
    <row r="186" spans="1:66" x14ac:dyDescent="0.25">
      <c r="A186" t="s">
        <v>10</v>
      </c>
      <c r="B186" t="s">
        <v>453</v>
      </c>
      <c r="C186" t="s">
        <v>38</v>
      </c>
      <c r="D186" s="16"/>
      <c r="E186">
        <f>VLOOKUP(A186,home!$A$2:$E$405,3,FALSE)</f>
        <v>1.57377049180328</v>
      </c>
      <c r="F186">
        <f>VLOOKUP(B186,home!$B$2:$E$405,3,FALSE)</f>
        <v>1.27</v>
      </c>
      <c r="G186">
        <f>VLOOKUP(C186,away!$B$2:$E$405,4,FALSE)</f>
        <v>0.64</v>
      </c>
      <c r="H186">
        <f>VLOOKUP(A186,away!$A$2:$E$405,3,FALSE)</f>
        <v>1.5409836065573801</v>
      </c>
      <c r="I186">
        <f>VLOOKUP(C186,away!$B$2:$E$405,3,FALSE)</f>
        <v>0.64</v>
      </c>
      <c r="J186">
        <f>VLOOKUP(B186,home!$B$2:$E$405,4,FALSE)</f>
        <v>0.22</v>
      </c>
      <c r="K186" s="3">
        <f t="shared" si="392"/>
        <v>1.279160655737706</v>
      </c>
      <c r="L186" s="3">
        <f t="shared" si="393"/>
        <v>0.21697049180327913</v>
      </c>
      <c r="M186" s="5">
        <f t="shared" si="394"/>
        <v>0.22399508988110522</v>
      </c>
      <c r="N186" s="5">
        <f t="shared" si="395"/>
        <v>0.28652570605434097</v>
      </c>
      <c r="O186" s="5">
        <f t="shared" si="396"/>
        <v>4.8600324813023107E-2</v>
      </c>
      <c r="P186" s="5">
        <f t="shared" si="397"/>
        <v>6.2167623356892153E-2</v>
      </c>
      <c r="Q186" s="5">
        <f t="shared" si="398"/>
        <v>0.18325620502109002</v>
      </c>
      <c r="R186" s="5">
        <f t="shared" si="399"/>
        <v>5.2724181882403652E-3</v>
      </c>
      <c r="S186" s="5">
        <f t="shared" si="400"/>
        <v>4.3135023583505934E-3</v>
      </c>
      <c r="T186" s="5">
        <f t="shared" si="401"/>
        <v>3.9761188929428454E-2</v>
      </c>
      <c r="U186" s="5">
        <f t="shared" si="402"/>
        <v>6.7442699069929545E-3</v>
      </c>
      <c r="V186" s="5">
        <f t="shared" si="403"/>
        <v>1.3301888304056782E-4</v>
      </c>
      <c r="W186" s="5">
        <f t="shared" si="404"/>
        <v>7.813804246092701E-2</v>
      </c>
      <c r="X186" s="5">
        <f t="shared" si="405"/>
        <v>1.6953649501292842E-2</v>
      </c>
      <c r="Y186" s="5">
        <f t="shared" si="406"/>
        <v>1.8392208350779622E-3</v>
      </c>
      <c r="Z186" s="5">
        <f t="shared" si="407"/>
        <v>3.8131972243168888E-4</v>
      </c>
      <c r="AA186" s="5">
        <f t="shared" si="408"/>
        <v>4.8776918619143926E-4</v>
      </c>
      <c r="AB186" s="5">
        <f t="shared" si="409"/>
        <v>3.119675760286444E-4</v>
      </c>
      <c r="AC186" s="5">
        <f t="shared" si="410"/>
        <v>2.3073797690749251E-6</v>
      </c>
      <c r="AD186" s="5">
        <f t="shared" si="411"/>
        <v>2.4987777408095036E-2</v>
      </c>
      <c r="AE186" s="5">
        <f t="shared" si="412"/>
        <v>5.4216103533052474E-3</v>
      </c>
      <c r="AF186" s="5">
        <f t="shared" si="413"/>
        <v>5.8816473236119454E-4</v>
      </c>
      <c r="AG186" s="5">
        <f t="shared" si="414"/>
        <v>4.2538130413917504E-5</v>
      </c>
      <c r="AH186" s="5">
        <f t="shared" si="415"/>
        <v>2.0683781927573344E-5</v>
      </c>
      <c r="AI186" s="5">
        <f t="shared" si="416"/>
        <v>2.6457880053610435E-5</v>
      </c>
      <c r="AJ186" s="5">
        <f t="shared" si="417"/>
        <v>1.6921939599402951E-5</v>
      </c>
      <c r="AK186" s="5">
        <f t="shared" si="418"/>
        <v>7.2152931181087116E-6</v>
      </c>
      <c r="AL186" s="5">
        <f t="shared" si="419"/>
        <v>2.5615618003287771E-8</v>
      </c>
      <c r="AM186" s="5">
        <f t="shared" si="420"/>
        <v>6.3926763469533306E-3</v>
      </c>
      <c r="AN186" s="5">
        <f t="shared" si="421"/>
        <v>1.3870221309376541E-3</v>
      </c>
      <c r="AO186" s="5">
        <f t="shared" si="422"/>
        <v>1.5047143694578744E-4</v>
      </c>
      <c r="AP186" s="5">
        <f t="shared" si="423"/>
        <v>1.0882620558824543E-5</v>
      </c>
      <c r="AQ186" s="5">
        <f t="shared" si="424"/>
        <v>5.9030188368915907E-7</v>
      </c>
      <c r="AR186" s="5">
        <f t="shared" si="425"/>
        <v>8.9755406743547268E-7</v>
      </c>
      <c r="AS186" s="5">
        <f t="shared" si="426"/>
        <v>1.1481158494608046E-6</v>
      </c>
      <c r="AT186" s="5">
        <f t="shared" si="427"/>
        <v>7.3431231142956819E-7</v>
      </c>
      <c r="AU186" s="5">
        <f t="shared" si="428"/>
        <v>3.131011392681724E-7</v>
      </c>
      <c r="AV186" s="5">
        <f t="shared" si="429"/>
        <v>1.0012666465462459E-7</v>
      </c>
      <c r="AW186" s="5">
        <f t="shared" si="430"/>
        <v>1.9748226685183248E-10</v>
      </c>
      <c r="AX186" s="5">
        <f t="shared" si="431"/>
        <v>1.362876677981292E-3</v>
      </c>
      <c r="AY186" s="5">
        <f t="shared" si="432"/>
        <v>2.9570402308882018E-4</v>
      </c>
      <c r="AZ186" s="5">
        <f t="shared" si="433"/>
        <v>3.2079523658894752E-5</v>
      </c>
      <c r="BA186" s="5">
        <f t="shared" si="434"/>
        <v>2.3201033416951093E-6</v>
      </c>
      <c r="BB186" s="5">
        <f t="shared" si="435"/>
        <v>1.2584849077050472E-7</v>
      </c>
      <c r="BC186" s="5">
        <f t="shared" si="436"/>
        <v>5.4610817870353663E-9</v>
      </c>
      <c r="BD186" s="5">
        <f t="shared" si="437"/>
        <v>3.245712457191804E-8</v>
      </c>
      <c r="BE186" s="5">
        <f t="shared" si="438"/>
        <v>4.1517876750775093E-8</v>
      </c>
      <c r="BF186" s="5">
        <f t="shared" si="439"/>
        <v>2.655401722467937E-8</v>
      </c>
      <c r="BG186" s="5">
        <f t="shared" si="440"/>
        <v>1.1322284695197069E-8</v>
      </c>
      <c r="BH186" s="5">
        <f t="shared" si="441"/>
        <v>3.6207552787893197E-9</v>
      </c>
      <c r="BI186" s="5">
        <f t="shared" si="442"/>
        <v>9.2630553933638056E-10</v>
      </c>
      <c r="BJ186" s="8">
        <f t="shared" si="443"/>
        <v>0.6471488579012552</v>
      </c>
      <c r="BK186" s="8">
        <f t="shared" si="444"/>
        <v>0.29090727149786444</v>
      </c>
      <c r="BL186" s="8">
        <f t="shared" si="445"/>
        <v>6.1491338173571518E-2</v>
      </c>
      <c r="BM186" s="8">
        <f t="shared" si="446"/>
        <v>0.18981571615482448</v>
      </c>
      <c r="BN186" s="8">
        <f t="shared" si="447"/>
        <v>0.80981736731469189</v>
      </c>
    </row>
    <row r="187" spans="1:66" x14ac:dyDescent="0.25">
      <c r="A187" t="s">
        <v>10</v>
      </c>
      <c r="B187" t="s">
        <v>11</v>
      </c>
      <c r="C187" t="s">
        <v>225</v>
      </c>
      <c r="D187" s="16"/>
      <c r="E187">
        <f>VLOOKUP(A187,home!$A$2:$E$405,3,FALSE)</f>
        <v>1.57377049180328</v>
      </c>
      <c r="F187">
        <f>VLOOKUP(B187,home!$B$2:$E$405,3,FALSE)</f>
        <v>0.64</v>
      </c>
      <c r="G187">
        <f>VLOOKUP(C187,away!$B$2:$E$405,4,FALSE)</f>
        <v>0.32</v>
      </c>
      <c r="H187">
        <f>VLOOKUP(A187,away!$A$2:$E$405,3,FALSE)</f>
        <v>1.5409836065573801</v>
      </c>
      <c r="I187">
        <f>VLOOKUP(C187,away!$B$2:$E$405,3,FALSE)</f>
        <v>0.48</v>
      </c>
      <c r="J187">
        <f>VLOOKUP(B187,home!$B$2:$E$405,4,FALSE)</f>
        <v>0.81</v>
      </c>
      <c r="K187" s="3">
        <f t="shared" si="392"/>
        <v>0.32230819672131178</v>
      </c>
      <c r="L187" s="3">
        <f t="shared" si="393"/>
        <v>0.59913442622950941</v>
      </c>
      <c r="M187" s="5">
        <f t="shared" si="394"/>
        <v>0.39794454286130271</v>
      </c>
      <c r="N187" s="5">
        <f t="shared" si="395"/>
        <v>0.12826078800471324</v>
      </c>
      <c r="O187" s="5">
        <f t="shared" si="396"/>
        <v>0.23842227535837096</v>
      </c>
      <c r="P187" s="5">
        <f t="shared" si="397"/>
        <v>7.6845453628948596E-2</v>
      </c>
      <c r="Q187" s="5">
        <f t="shared" si="398"/>
        <v>2.0669751645926788E-2</v>
      </c>
      <c r="R187" s="5">
        <f t="shared" si="399"/>
        <v>7.1423496573585835E-2</v>
      </c>
      <c r="S187" s="5">
        <f t="shared" si="400"/>
        <v>3.7098283224209598E-3</v>
      </c>
      <c r="T187" s="5">
        <f t="shared" si="401"/>
        <v>1.2383959792688802E-2</v>
      </c>
      <c r="U187" s="5">
        <f t="shared" si="402"/>
        <v>2.3020378384163244E-2</v>
      </c>
      <c r="V187" s="5">
        <f t="shared" si="403"/>
        <v>7.9598874722077248E-5</v>
      </c>
      <c r="W187" s="5">
        <f t="shared" si="404"/>
        <v>2.2206767932253443E-3</v>
      </c>
      <c r="X187" s="5">
        <f t="shared" si="405"/>
        <v>1.3304839163502534E-3</v>
      </c>
      <c r="Y187" s="5">
        <f t="shared" si="406"/>
        <v>3.9856935891504979E-4</v>
      </c>
      <c r="Z187" s="5">
        <f t="shared" si="407"/>
        <v>1.4264091879640228E-2</v>
      </c>
      <c r="AA187" s="5">
        <f t="shared" si="408"/>
        <v>4.5974337315939483E-3</v>
      </c>
      <c r="AB187" s="5">
        <f t="shared" si="409"/>
        <v>7.4089528778788834E-4</v>
      </c>
      <c r="AC187" s="5">
        <f t="shared" si="410"/>
        <v>9.606884530302178E-7</v>
      </c>
      <c r="AD187" s="5">
        <f t="shared" si="411"/>
        <v>1.7893558318133143E-4</v>
      </c>
      <c r="AE187" s="5">
        <f t="shared" si="412"/>
        <v>1.0720646796138964E-4</v>
      </c>
      <c r="AF187" s="5">
        <f t="shared" si="413"/>
        <v>3.2115542835069734E-5</v>
      </c>
      <c r="AG187" s="5">
        <f t="shared" si="414"/>
        <v>6.4138424431795788E-6</v>
      </c>
      <c r="AH187" s="5">
        <f t="shared" si="415"/>
        <v>2.136527125998313E-3</v>
      </c>
      <c r="AI187" s="5">
        <f t="shared" si="416"/>
        <v>6.8862020522668312E-4</v>
      </c>
      <c r="AJ187" s="5">
        <f t="shared" si="417"/>
        <v>1.1097396828623592E-4</v>
      </c>
      <c r="AK187" s="5">
        <f t="shared" si="418"/>
        <v>1.1922606533781588E-5</v>
      </c>
      <c r="AL187" s="5">
        <f t="shared" si="419"/>
        <v>7.4205857367347148E-9</v>
      </c>
      <c r="AM187" s="5">
        <f t="shared" si="420"/>
        <v>1.1534481028890245E-5</v>
      </c>
      <c r="AN187" s="5">
        <f t="shared" si="421"/>
        <v>6.9107046730993172E-6</v>
      </c>
      <c r="AO187" s="5">
        <f t="shared" si="422"/>
        <v>2.070220539579474E-6</v>
      </c>
      <c r="AP187" s="5">
        <f t="shared" si="423"/>
        <v>4.1344679838316453E-7</v>
      </c>
      <c r="AQ187" s="5">
        <f t="shared" si="424"/>
        <v>6.1927552581431235E-8</v>
      </c>
      <c r="AR187" s="5">
        <f t="shared" si="425"/>
        <v>2.5601339075175639E-4</v>
      </c>
      <c r="AS187" s="5">
        <f t="shared" si="426"/>
        <v>8.2515214309707166E-5</v>
      </c>
      <c r="AT187" s="5">
        <f t="shared" si="427"/>
        <v>1.3297664963117147E-5</v>
      </c>
      <c r="AU187" s="5">
        <f t="shared" si="428"/>
        <v>1.4286488049554862E-6</v>
      </c>
      <c r="AV187" s="5">
        <f t="shared" si="429"/>
        <v>1.1511630501831491E-7</v>
      </c>
      <c r="AW187" s="5">
        <f t="shared" si="430"/>
        <v>3.9804421059929268E-11</v>
      </c>
      <c r="AX187" s="5">
        <f t="shared" si="431"/>
        <v>6.1960963008963277E-7</v>
      </c>
      <c r="AY187" s="5">
        <f t="shared" si="432"/>
        <v>3.7122946021003068E-7</v>
      </c>
      <c r="AZ187" s="5">
        <f t="shared" si="433"/>
        <v>1.112081748212136E-7</v>
      </c>
      <c r="BA187" s="5">
        <f t="shared" si="434"/>
        <v>2.2209548671179597E-8</v>
      </c>
      <c r="BB187" s="5">
        <f t="shared" si="435"/>
        <v>3.3266262999808873E-9</v>
      </c>
      <c r="BC187" s="5">
        <f t="shared" si="436"/>
        <v>3.9861926790380896E-10</v>
      </c>
      <c r="BD187" s="5">
        <f t="shared" si="437"/>
        <v>2.5564405995854121E-5</v>
      </c>
      <c r="BE187" s="5">
        <f t="shared" si="438"/>
        <v>8.2396175967752331E-6</v>
      </c>
      <c r="BF187" s="5">
        <f t="shared" si="439"/>
        <v>1.3278481446449067E-6</v>
      </c>
      <c r="BG187" s="5">
        <f t="shared" si="440"/>
        <v>1.4265878034007989E-7</v>
      </c>
      <c r="BH187" s="5">
        <f t="shared" si="441"/>
        <v>1.1495023559468213E-8</v>
      </c>
      <c r="BI187" s="5">
        <f t="shared" si="442"/>
        <v>7.4098806294423895E-10</v>
      </c>
      <c r="BJ187" s="8">
        <f t="shared" si="443"/>
        <v>0.16561101971089237</v>
      </c>
      <c r="BK187" s="8">
        <f t="shared" si="444"/>
        <v>0.47858076302589336</v>
      </c>
      <c r="BL187" s="8">
        <f t="shared" si="445"/>
        <v>0.34154118004321071</v>
      </c>
      <c r="BM187" s="8">
        <f t="shared" si="446"/>
        <v>6.6430375397132632E-2</v>
      </c>
      <c r="BN187" s="8">
        <f t="shared" si="447"/>
        <v>0.93356630807284802</v>
      </c>
    </row>
    <row r="188" spans="1:66" x14ac:dyDescent="0.25">
      <c r="A188" t="s">
        <v>10</v>
      </c>
      <c r="B188" t="s">
        <v>447</v>
      </c>
      <c r="C188" t="s">
        <v>37</v>
      </c>
      <c r="D188" s="16"/>
      <c r="E188">
        <f>VLOOKUP(A188,home!$A$2:$E$405,3,FALSE)</f>
        <v>1.57377049180328</v>
      </c>
      <c r="F188">
        <f>VLOOKUP(B188,home!$B$2:$E$405,3,FALSE)</f>
        <v>0.79</v>
      </c>
      <c r="G188">
        <f>VLOOKUP(C188,away!$B$2:$E$405,4,FALSE)</f>
        <v>1.43</v>
      </c>
      <c r="H188">
        <f>VLOOKUP(A188,away!$A$2:$E$405,3,FALSE)</f>
        <v>1.5409836065573801</v>
      </c>
      <c r="I188">
        <f>VLOOKUP(C188,away!$B$2:$E$405,3,FALSE)</f>
        <v>1.1100000000000001</v>
      </c>
      <c r="J188">
        <f>VLOOKUP(B188,home!$B$2:$E$405,4,FALSE)</f>
        <v>0.81</v>
      </c>
      <c r="K188" s="3">
        <f t="shared" si="392"/>
        <v>1.7778885245901654</v>
      </c>
      <c r="L188" s="3">
        <f t="shared" si="393"/>
        <v>1.3854983606557405</v>
      </c>
      <c r="M188" s="5">
        <f t="shared" si="394"/>
        <v>4.2282293022179604E-2</v>
      </c>
      <c r="N188" s="5">
        <f t="shared" si="395"/>
        <v>7.5173203557491936E-2</v>
      </c>
      <c r="O188" s="5">
        <f t="shared" si="396"/>
        <v>5.8582047666995492E-2</v>
      </c>
      <c r="P188" s="5">
        <f t="shared" si="397"/>
        <v>0.10415235029414535</v>
      </c>
      <c r="Q188" s="5">
        <f t="shared" si="398"/>
        <v>6.6824787980772779E-2</v>
      </c>
      <c r="R188" s="5">
        <f t="shared" si="399"/>
        <v>4.0582665503239364E-2</v>
      </c>
      <c r="S188" s="5">
        <f t="shared" si="400"/>
        <v>6.4138622201166395E-2</v>
      </c>
      <c r="T188" s="5">
        <f t="shared" si="401"/>
        <v>9.2585634198528111E-2</v>
      </c>
      <c r="U188" s="5">
        <f t="shared" si="402"/>
        <v>7.2151455295490427E-2</v>
      </c>
      <c r="V188" s="5">
        <f t="shared" si="403"/>
        <v>1.7554467496662052E-2</v>
      </c>
      <c r="W188" s="5">
        <f t="shared" si="404"/>
        <v>3.9602341236395583E-2</v>
      </c>
      <c r="X188" s="5">
        <f t="shared" si="405"/>
        <v>5.4868978861155306E-2</v>
      </c>
      <c r="Y188" s="5">
        <f t="shared" si="406"/>
        <v>3.8010440131492587E-2</v>
      </c>
      <c r="Z188" s="5">
        <f t="shared" si="407"/>
        <v>1.8742405508592803E-2</v>
      </c>
      <c r="AA188" s="5">
        <f t="shared" si="408"/>
        <v>3.3321907676942646E-2</v>
      </c>
      <c r="AB188" s="5">
        <f t="shared" si="409"/>
        <v>2.9621318638144642E-2</v>
      </c>
      <c r="AC188" s="5">
        <f t="shared" si="410"/>
        <v>2.7025778955809899E-3</v>
      </c>
      <c r="AD188" s="5">
        <f t="shared" si="411"/>
        <v>1.7602137007772897E-2</v>
      </c>
      <c r="AE188" s="5">
        <f t="shared" si="412"/>
        <v>2.438773196830709E-2</v>
      </c>
      <c r="AF188" s="5">
        <f t="shared" si="413"/>
        <v>1.6894581331100538E-2</v>
      </c>
      <c r="AG188" s="5">
        <f t="shared" si="414"/>
        <v>7.8024715794016257E-3</v>
      </c>
      <c r="AH188" s="5">
        <f t="shared" si="415"/>
        <v>6.4918930267251129E-3</v>
      </c>
      <c r="AI188" s="5">
        <f t="shared" si="416"/>
        <v>1.1541862115081493E-2</v>
      </c>
      <c r="AJ188" s="5">
        <f t="shared" si="417"/>
        <v>1.0260072103402684E-2</v>
      </c>
      <c r="AK188" s="5">
        <f t="shared" si="418"/>
        <v>6.0804214847024387E-3</v>
      </c>
      <c r="AL188" s="5">
        <f t="shared" si="419"/>
        <v>2.6628625796629559E-4</v>
      </c>
      <c r="AM188" s="5">
        <f t="shared" si="420"/>
        <v>6.2589274788766641E-3</v>
      </c>
      <c r="AN188" s="5">
        <f t="shared" si="421"/>
        <v>8.671733761446785E-3</v>
      </c>
      <c r="AO188" s="5">
        <f t="shared" si="422"/>
        <v>6.0073364552637809E-3</v>
      </c>
      <c r="AP188" s="5">
        <f t="shared" si="423"/>
        <v>2.7743849368918119E-3</v>
      </c>
      <c r="AQ188" s="5">
        <f t="shared" si="424"/>
        <v>9.6097644547289641E-4</v>
      </c>
      <c r="AR188" s="5">
        <f t="shared" si="425"/>
        <v>1.7989014292160144E-3</v>
      </c>
      <c r="AS188" s="5">
        <f t="shared" si="426"/>
        <v>3.1982462078719996E-3</v>
      </c>
      <c r="AT188" s="5">
        <f t="shared" si="427"/>
        <v>2.8430626158948212E-3</v>
      </c>
      <c r="AU188" s="5">
        <f t="shared" si="428"/>
        <v>1.6848827998302335E-3</v>
      </c>
      <c r="AV188" s="5">
        <f t="shared" si="429"/>
        <v>7.4888344877438006E-4</v>
      </c>
      <c r="AW188" s="5">
        <f t="shared" si="430"/>
        <v>1.8220353430791688E-5</v>
      </c>
      <c r="AX188" s="5">
        <f t="shared" si="431"/>
        <v>1.8546125568228108E-3</v>
      </c>
      <c r="AY188" s="5">
        <f t="shared" si="432"/>
        <v>2.5695626571295557E-3</v>
      </c>
      <c r="AZ188" s="5">
        <f t="shared" si="433"/>
        <v>1.7800624245276045E-3</v>
      </c>
      <c r="BA188" s="5">
        <f t="shared" si="434"/>
        <v>8.2209119034929291E-4</v>
      </c>
      <c r="BB188" s="5">
        <f t="shared" si="435"/>
        <v>2.8475149913461794E-4</v>
      </c>
      <c r="BC188" s="5">
        <f t="shared" si="436"/>
        <v>7.8904547049055485E-5</v>
      </c>
      <c r="BD188" s="5">
        <f t="shared" si="437"/>
        <v>4.1539583019334277E-4</v>
      </c>
      <c r="BE188" s="5">
        <f t="shared" si="438"/>
        <v>7.3852747966334908E-4</v>
      </c>
      <c r="BF188" s="5">
        <f t="shared" si="439"/>
        <v>6.5650976559398263E-4</v>
      </c>
      <c r="BG188" s="5">
        <f t="shared" si="440"/>
        <v>3.890670595103071E-4</v>
      </c>
      <c r="BH188" s="5">
        <f t="shared" si="441"/>
        <v>1.7292946509985346E-4</v>
      </c>
      <c r="BI188" s="5">
        <f t="shared" si="442"/>
        <v>6.1489862312909019E-5</v>
      </c>
      <c r="BJ188" s="8">
        <f t="shared" si="443"/>
        <v>0.46581565180538337</v>
      </c>
      <c r="BK188" s="8">
        <f t="shared" si="444"/>
        <v>0.23366615982483022</v>
      </c>
      <c r="BL188" s="8">
        <f t="shared" si="445"/>
        <v>0.2813415394746856</v>
      </c>
      <c r="BM188" s="8">
        <f t="shared" si="446"/>
        <v>0.60941706628496861</v>
      </c>
      <c r="BN188" s="8">
        <f t="shared" si="447"/>
        <v>0.38759734802482454</v>
      </c>
    </row>
    <row r="189" spans="1:66" s="10" customFormat="1" x14ac:dyDescent="0.25">
      <c r="A189" t="s">
        <v>10</v>
      </c>
      <c r="B189" t="s">
        <v>39</v>
      </c>
      <c r="C189" t="s">
        <v>226</v>
      </c>
      <c r="D189" s="16"/>
      <c r="E189">
        <f>VLOOKUP(A189,home!$A$2:$E$405,3,FALSE)</f>
        <v>1.57377049180328</v>
      </c>
      <c r="F189">
        <f>VLOOKUP(B189,home!$B$2:$E$405,3,FALSE)</f>
        <v>1.43</v>
      </c>
      <c r="G189">
        <f>VLOOKUP(C189,away!$B$2:$E$405,4,FALSE)</f>
        <v>1.48</v>
      </c>
      <c r="H189">
        <f>VLOOKUP(A189,away!$A$2:$E$405,3,FALSE)</f>
        <v>1.5409836065573801</v>
      </c>
      <c r="I189">
        <f>VLOOKUP(C189,away!$B$2:$E$405,3,FALSE)</f>
        <v>0.64</v>
      </c>
      <c r="J189">
        <f>VLOOKUP(B189,home!$B$2:$E$405,4,FALSE)</f>
        <v>0.81</v>
      </c>
      <c r="K189" s="3">
        <f t="shared" si="392"/>
        <v>3.330727868852462</v>
      </c>
      <c r="L189" s="3">
        <f t="shared" si="393"/>
        <v>0.79884590163934588</v>
      </c>
      <c r="M189" s="5">
        <f t="shared" si="394"/>
        <v>1.608973528122799E-2</v>
      </c>
      <c r="N189" s="5">
        <f t="shared" si="395"/>
        <v>5.3590529703644772E-2</v>
      </c>
      <c r="O189" s="5">
        <f t="shared" si="396"/>
        <v>1.2853219087870968E-2</v>
      </c>
      <c r="P189" s="5">
        <f t="shared" si="397"/>
        <v>4.2810575020438259E-2</v>
      </c>
      <c r="Q189" s="5">
        <f t="shared" si="398"/>
        <v>8.9247735395247677E-2</v>
      </c>
      <c r="R189" s="5">
        <f t="shared" si="399"/>
        <v>5.1338706956091662E-3</v>
      </c>
      <c r="S189" s="5">
        <f t="shared" si="400"/>
        <v>2.8476934230839232E-2</v>
      </c>
      <c r="T189" s="5">
        <f t="shared" si="401"/>
        <v>7.1295187651086403E-2</v>
      </c>
      <c r="U189" s="5">
        <f t="shared" si="402"/>
        <v>1.7099526200950427E-2</v>
      </c>
      <c r="V189" s="5">
        <f t="shared" si="403"/>
        <v>8.4188521987112151E-3</v>
      </c>
      <c r="W189" s="5">
        <f t="shared" si="404"/>
        <v>9.9086639837640572E-2</v>
      </c>
      <c r="X189" s="5">
        <f t="shared" si="405"/>
        <v>7.9154956141513119E-2</v>
      </c>
      <c r="Y189" s="5">
        <f t="shared" si="406"/>
        <v>3.1616306154044961E-2</v>
      </c>
      <c r="Z189" s="5">
        <f t="shared" si="407"/>
        <v>1.3670571882445737E-3</v>
      </c>
      <c r="AA189" s="5">
        <f t="shared" si="408"/>
        <v>4.5532954752012878E-3</v>
      </c>
      <c r="AB189" s="5">
        <f t="shared" si="409"/>
        <v>7.5828940671863734E-3</v>
      </c>
      <c r="AC189" s="5">
        <f t="shared" si="410"/>
        <v>1.4000226593978205E-3</v>
      </c>
      <c r="AD189" s="5">
        <f t="shared" si="411"/>
        <v>8.2507658184544017E-2</v>
      </c>
      <c r="AE189" s="5">
        <f t="shared" si="412"/>
        <v>6.5910904594583028E-2</v>
      </c>
      <c r="AF189" s="5">
        <f t="shared" si="413"/>
        <v>2.6326328004362288E-2</v>
      </c>
      <c r="AG189" s="5">
        <f t="shared" si="414"/>
        <v>7.0102264104993182E-3</v>
      </c>
      <c r="AH189" s="5">
        <f t="shared" si="415"/>
        <v>2.7301700803394636E-4</v>
      </c>
      <c r="AI189" s="5">
        <f t="shared" si="416"/>
        <v>9.0934535732938157E-4</v>
      </c>
      <c r="AJ189" s="5">
        <f t="shared" si="417"/>
        <v>1.5143909620342862E-3</v>
      </c>
      <c r="AK189" s="5">
        <f t="shared" si="418"/>
        <v>1.6813413938619624E-3</v>
      </c>
      <c r="AL189" s="5">
        <f t="shared" si="419"/>
        <v>1.4900375684960185E-4</v>
      </c>
      <c r="AM189" s="5">
        <f t="shared" si="420"/>
        <v>5.4962111301802737E-2</v>
      </c>
      <c r="AN189" s="5">
        <f t="shared" si="421"/>
        <v>4.3906257358890692E-2</v>
      </c>
      <c r="AO189" s="5">
        <f t="shared" si="422"/>
        <v>1.7537166873736097E-2</v>
      </c>
      <c r="AP189" s="5">
        <f t="shared" si="423"/>
        <v>4.6698312944831281E-3</v>
      </c>
      <c r="AQ189" s="5">
        <f t="shared" si="424"/>
        <v>9.3261889773625184E-4</v>
      </c>
      <c r="AR189" s="5">
        <f t="shared" si="425"/>
        <v>4.3619703589150893E-5</v>
      </c>
      <c r="AS189" s="5">
        <f t="shared" si="426"/>
        <v>1.4528536237546865E-4</v>
      </c>
      <c r="AT189" s="5">
        <f t="shared" si="427"/>
        <v>2.4195300270015124E-4</v>
      </c>
      <c r="AU189" s="5">
        <f t="shared" si="428"/>
        <v>2.6862653634864285E-4</v>
      </c>
      <c r="AV189" s="5">
        <f t="shared" si="429"/>
        <v>2.2368047273243344E-4</v>
      </c>
      <c r="AW189" s="5">
        <f t="shared" si="430"/>
        <v>1.1012777883679266E-5</v>
      </c>
      <c r="AX189" s="5">
        <f t="shared" si="431"/>
        <v>3.0510639307314211E-2</v>
      </c>
      <c r="AY189" s="5">
        <f t="shared" si="432"/>
        <v>2.4373299167044289E-2</v>
      </c>
      <c r="AZ189" s="5">
        <f t="shared" si="433"/>
        <v>9.7352550745115046E-3</v>
      </c>
      <c r="BA189" s="5">
        <f t="shared" si="434"/>
        <v>2.5923228725623871E-3</v>
      </c>
      <c r="BB189" s="5">
        <f t="shared" si="435"/>
        <v>5.1771662561809974E-4</v>
      </c>
      <c r="BC189" s="5">
        <f t="shared" si="436"/>
        <v>8.2715160917114144E-5</v>
      </c>
      <c r="BD189" s="5">
        <f t="shared" si="437"/>
        <v>5.8075702404860399E-6</v>
      </c>
      <c r="BE189" s="5">
        <f t="shared" si="438"/>
        <v>1.934343605030505E-5</v>
      </c>
      <c r="BF189" s="5">
        <f t="shared" si="439"/>
        <v>3.2213860766058221E-5</v>
      </c>
      <c r="BG189" s="5">
        <f t="shared" si="440"/>
        <v>3.5765201272281008E-5</v>
      </c>
      <c r="BH189" s="5">
        <f t="shared" si="441"/>
        <v>2.9781038153175973E-5</v>
      </c>
      <c r="BI189" s="5">
        <f t="shared" si="442"/>
        <v>1.9838506748028334E-5</v>
      </c>
      <c r="BJ189" s="8">
        <f t="shared" si="443"/>
        <v>0.79556640601178252</v>
      </c>
      <c r="BK189" s="8">
        <f t="shared" si="444"/>
        <v>0.12171842231450841</v>
      </c>
      <c r="BL189" s="8">
        <f t="shared" si="445"/>
        <v>5.2666814939053973E-2</v>
      </c>
      <c r="BM189" s="8">
        <f t="shared" si="446"/>
        <v>0.72723074888038997</v>
      </c>
      <c r="BN189" s="8">
        <f t="shared" si="447"/>
        <v>0.21972566518403885</v>
      </c>
    </row>
    <row r="190" spans="1:66" x14ac:dyDescent="0.25">
      <c r="A190" t="s">
        <v>13</v>
      </c>
      <c r="B190" t="s">
        <v>50</v>
      </c>
      <c r="C190" t="s">
        <v>47</v>
      </c>
      <c r="D190" s="16"/>
      <c r="E190">
        <f>VLOOKUP(A190,home!$A$2:$E$405,3,FALSE)</f>
        <v>1.8333333333333299</v>
      </c>
      <c r="F190">
        <f>VLOOKUP(B190,home!$B$2:$E$405,3,FALSE)</f>
        <v>0.27</v>
      </c>
      <c r="G190">
        <f>VLOOKUP(C190,away!$B$2:$E$405,4,FALSE)</f>
        <v>0.82</v>
      </c>
      <c r="H190">
        <f>VLOOKUP(A190,away!$A$2:$E$405,3,FALSE)</f>
        <v>1.3333333333333299</v>
      </c>
      <c r="I190">
        <f>VLOOKUP(C190,away!$B$2:$E$405,3,FALSE)</f>
        <v>1.64</v>
      </c>
      <c r="J190">
        <f>VLOOKUP(B190,home!$B$2:$E$405,4,FALSE)</f>
        <v>3</v>
      </c>
      <c r="K190" s="3">
        <f t="shared" si="392"/>
        <v>0.40589999999999926</v>
      </c>
      <c r="L190" s="3">
        <f t="shared" si="393"/>
        <v>6.5599999999999827</v>
      </c>
      <c r="M190" s="5">
        <f t="shared" si="394"/>
        <v>9.4351339133742329E-4</v>
      </c>
      <c r="N190" s="5">
        <f t="shared" si="395"/>
        <v>3.8297208554385941E-4</v>
      </c>
      <c r="O190" s="5">
        <f t="shared" si="396"/>
        <v>6.1894478471734805E-3</v>
      </c>
      <c r="P190" s="5">
        <f t="shared" si="397"/>
        <v>2.5122968811677111E-3</v>
      </c>
      <c r="Q190" s="5">
        <f t="shared" si="398"/>
        <v>7.772418476112612E-5</v>
      </c>
      <c r="R190" s="5">
        <f t="shared" si="399"/>
        <v>2.0301388938728963E-2</v>
      </c>
      <c r="S190" s="5">
        <f t="shared" si="400"/>
        <v>1.6723757386681896E-3</v>
      </c>
      <c r="T190" s="5">
        <f t="shared" si="401"/>
        <v>5.0987065203298603E-4</v>
      </c>
      <c r="U190" s="5">
        <f t="shared" si="402"/>
        <v>8.2403337702300697E-3</v>
      </c>
      <c r="V190" s="5">
        <f t="shared" si="403"/>
        <v>4.9478239653941364E-4</v>
      </c>
      <c r="W190" s="5">
        <f t="shared" si="404"/>
        <v>1.0516082198180344E-5</v>
      </c>
      <c r="X190" s="5">
        <f t="shared" si="405"/>
        <v>6.8985499220062876E-5</v>
      </c>
      <c r="Y190" s="5">
        <f t="shared" si="406"/>
        <v>2.2627243744180564E-4</v>
      </c>
      <c r="Z190" s="5">
        <f t="shared" si="407"/>
        <v>4.4392370479353876E-2</v>
      </c>
      <c r="AA190" s="5">
        <f t="shared" si="408"/>
        <v>1.8018863177569705E-2</v>
      </c>
      <c r="AB190" s="5">
        <f t="shared" si="409"/>
        <v>3.6569282818877647E-3</v>
      </c>
      <c r="AC190" s="5">
        <f t="shared" si="410"/>
        <v>8.2341191649692294E-5</v>
      </c>
      <c r="AD190" s="5">
        <f t="shared" si="411"/>
        <v>1.0671194410603486E-6</v>
      </c>
      <c r="AE190" s="5">
        <f t="shared" si="412"/>
        <v>7.0003035333558679E-6</v>
      </c>
      <c r="AF190" s="5">
        <f t="shared" si="413"/>
        <v>2.2960995589407184E-5</v>
      </c>
      <c r="AG190" s="5">
        <f t="shared" si="414"/>
        <v>5.0208043688836909E-5</v>
      </c>
      <c r="AH190" s="5">
        <f t="shared" si="415"/>
        <v>7.2803487586140164E-2</v>
      </c>
      <c r="AI190" s="5">
        <f t="shared" si="416"/>
        <v>2.9550935611214232E-2</v>
      </c>
      <c r="AJ190" s="5">
        <f t="shared" si="417"/>
        <v>5.9973623822959172E-3</v>
      </c>
      <c r="AK190" s="5">
        <f t="shared" si="418"/>
        <v>8.1144313032463619E-4</v>
      </c>
      <c r="AL190" s="5">
        <f t="shared" si="419"/>
        <v>8.7700088148160535E-6</v>
      </c>
      <c r="AM190" s="5">
        <f t="shared" si="420"/>
        <v>8.6628756225278923E-8</v>
      </c>
      <c r="AN190" s="5">
        <f t="shared" si="421"/>
        <v>5.6828464083782824E-7</v>
      </c>
      <c r="AO190" s="5">
        <f t="shared" si="422"/>
        <v>1.8639736219480717E-6</v>
      </c>
      <c r="AP190" s="5">
        <f t="shared" si="423"/>
        <v>4.0758889866597725E-6</v>
      </c>
      <c r="AQ190" s="5">
        <f t="shared" si="424"/>
        <v>6.6844579381220081E-6</v>
      </c>
      <c r="AR190" s="5">
        <f t="shared" si="425"/>
        <v>9.5518175713015643E-2</v>
      </c>
      <c r="AS190" s="5">
        <f t="shared" si="426"/>
        <v>3.8770827521912979E-2</v>
      </c>
      <c r="AT190" s="5">
        <f t="shared" si="427"/>
        <v>7.868539445572224E-3</v>
      </c>
      <c r="AU190" s="5">
        <f t="shared" si="428"/>
        <v>1.0646133869859199E-3</v>
      </c>
      <c r="AV190" s="5">
        <f t="shared" si="429"/>
        <v>1.0803164344439603E-4</v>
      </c>
      <c r="AW190" s="5">
        <f t="shared" si="430"/>
        <v>6.4866493197905159E-7</v>
      </c>
      <c r="AX190" s="5">
        <f t="shared" si="431"/>
        <v>5.8604353586401073E-9</v>
      </c>
      <c r="AY190" s="5">
        <f t="shared" si="432"/>
        <v>3.8444455952679005E-8</v>
      </c>
      <c r="AZ190" s="5">
        <f t="shared" si="433"/>
        <v>1.2609781552478679E-7</v>
      </c>
      <c r="BA190" s="5">
        <f t="shared" si="434"/>
        <v>2.7573388994753306E-7</v>
      </c>
      <c r="BB190" s="5">
        <f t="shared" si="435"/>
        <v>4.5220357951395296E-7</v>
      </c>
      <c r="BC190" s="5">
        <f t="shared" si="436"/>
        <v>5.9329109632230482E-7</v>
      </c>
      <c r="BD190" s="5">
        <f t="shared" si="437"/>
        <v>0.10443320544623017</v>
      </c>
      <c r="BE190" s="5">
        <f t="shared" si="438"/>
        <v>4.2389438090624745E-2</v>
      </c>
      <c r="BF190" s="5">
        <f t="shared" si="439"/>
        <v>8.6029364604922765E-3</v>
      </c>
      <c r="BG190" s="5">
        <f t="shared" si="440"/>
        <v>1.1639773031046029E-3</v>
      </c>
      <c r="BH190" s="5">
        <f t="shared" si="441"/>
        <v>1.1811459683253935E-4</v>
      </c>
      <c r="BI190" s="5">
        <f t="shared" si="442"/>
        <v>9.5885429708655266E-6</v>
      </c>
      <c r="BJ190" s="8">
        <f t="shared" si="443"/>
        <v>1.3723482686670934E-3</v>
      </c>
      <c r="BK190" s="8">
        <f t="shared" si="444"/>
        <v>5.7141180526331988E-3</v>
      </c>
      <c r="BL190" s="8">
        <f t="shared" si="445"/>
        <v>0.46561763887675117</v>
      </c>
      <c r="BM190" s="8">
        <f t="shared" si="446"/>
        <v>0.48668974256916891</v>
      </c>
      <c r="BN190" s="8">
        <f t="shared" si="447"/>
        <v>3.0407343328712561E-2</v>
      </c>
    </row>
    <row r="191" spans="1:66" x14ac:dyDescent="0.25">
      <c r="A191" t="s">
        <v>13</v>
      </c>
      <c r="B191" t="s">
        <v>48</v>
      </c>
      <c r="C191" t="s">
        <v>228</v>
      </c>
      <c r="D191" s="16"/>
      <c r="E191">
        <f>VLOOKUP(A191,home!$A$2:$E$405,3,FALSE)</f>
        <v>1.8333333333333299</v>
      </c>
      <c r="F191">
        <f>VLOOKUP(B191,home!$B$2:$E$405,3,FALSE)</f>
        <v>0.27</v>
      </c>
      <c r="G191">
        <f>VLOOKUP(C191,away!$B$2:$E$405,4,FALSE)</f>
        <v>0.55000000000000004</v>
      </c>
      <c r="H191">
        <f>VLOOKUP(A191,away!$A$2:$E$405,3,FALSE)</f>
        <v>1.3333333333333299</v>
      </c>
      <c r="I191">
        <f>VLOOKUP(C191,away!$B$2:$E$405,3,FALSE)</f>
        <v>0.82</v>
      </c>
      <c r="J191">
        <f>VLOOKUP(B191,home!$B$2:$E$405,4,FALSE)</f>
        <v>0.37</v>
      </c>
      <c r="K191" s="3">
        <f t="shared" si="392"/>
        <v>0.27224999999999955</v>
      </c>
      <c r="L191" s="3">
        <f t="shared" si="393"/>
        <v>0.40453333333333225</v>
      </c>
      <c r="M191" s="5">
        <f t="shared" si="394"/>
        <v>0.50824923413915957</v>
      </c>
      <c r="N191" s="5">
        <f t="shared" si="395"/>
        <v>0.13837085399438592</v>
      </c>
      <c r="O191" s="5">
        <f t="shared" si="396"/>
        <v>0.20560375685042742</v>
      </c>
      <c r="P191" s="5">
        <f t="shared" si="397"/>
        <v>5.5975622802528768E-2</v>
      </c>
      <c r="Q191" s="5">
        <f t="shared" si="398"/>
        <v>1.8835732499985752E-2</v>
      </c>
      <c r="R191" s="5">
        <f t="shared" si="399"/>
        <v>4.1586786552279681E-2</v>
      </c>
      <c r="S191" s="5">
        <f t="shared" si="400"/>
        <v>1.5412076092145592E-3</v>
      </c>
      <c r="T191" s="5">
        <f t="shared" si="401"/>
        <v>7.6196816539942144E-3</v>
      </c>
      <c r="U191" s="5">
        <f t="shared" si="402"/>
        <v>1.1322002638858122E-2</v>
      </c>
      <c r="V191" s="5">
        <f t="shared" si="403"/>
        <v>1.8859963008306376E-5</v>
      </c>
      <c r="W191" s="5">
        <f t="shared" si="404"/>
        <v>1.7093427243737042E-3</v>
      </c>
      <c r="X191" s="5">
        <f t="shared" si="405"/>
        <v>6.914861100999739E-4</v>
      </c>
      <c r="Y191" s="5">
        <f t="shared" si="406"/>
        <v>1.3986459053622101E-4</v>
      </c>
      <c r="Z191" s="5">
        <f t="shared" si="407"/>
        <v>5.6077471288718322E-3</v>
      </c>
      <c r="AA191" s="5">
        <f t="shared" si="408"/>
        <v>1.5267091558353535E-3</v>
      </c>
      <c r="AB191" s="5">
        <f t="shared" si="409"/>
        <v>2.0782328383808711E-4</v>
      </c>
      <c r="AC191" s="5">
        <f t="shared" si="410"/>
        <v>1.2982043362183787E-7</v>
      </c>
      <c r="AD191" s="5">
        <f t="shared" si="411"/>
        <v>1.1634213917768501E-4</v>
      </c>
      <c r="AE191" s="5">
        <f t="shared" si="412"/>
        <v>4.7064273368679373E-5</v>
      </c>
      <c r="AF191" s="5">
        <f t="shared" si="413"/>
        <v>9.5195336933715241E-6</v>
      </c>
      <c r="AG191" s="5">
        <f t="shared" si="414"/>
        <v>1.2836562322528501E-6</v>
      </c>
      <c r="AH191" s="5">
        <f t="shared" si="415"/>
        <v>5.6713015963323632E-4</v>
      </c>
      <c r="AI191" s="5">
        <f t="shared" si="416"/>
        <v>1.5440118596014832E-4</v>
      </c>
      <c r="AJ191" s="5">
        <f t="shared" si="417"/>
        <v>2.1017861438825152E-5</v>
      </c>
      <c r="AK191" s="5">
        <f t="shared" si="418"/>
        <v>1.9073709255733795E-6</v>
      </c>
      <c r="AL191" s="5">
        <f t="shared" si="419"/>
        <v>5.719067840237664E-10</v>
      </c>
      <c r="AM191" s="5">
        <f t="shared" si="420"/>
        <v>6.3348294782249401E-6</v>
      </c>
      <c r="AN191" s="5">
        <f t="shared" si="421"/>
        <v>2.5626496849245886E-6</v>
      </c>
      <c r="AO191" s="5">
        <f t="shared" si="422"/>
        <v>5.1833860960407876E-7</v>
      </c>
      <c r="AP191" s="5">
        <f t="shared" si="423"/>
        <v>6.9895081846167605E-8</v>
      </c>
      <c r="AQ191" s="5">
        <f t="shared" si="424"/>
        <v>7.0687226107090636E-9</v>
      </c>
      <c r="AR191" s="5">
        <f t="shared" si="425"/>
        <v>4.5884610782059583E-5</v>
      </c>
      <c r="AS191" s="5">
        <f t="shared" si="426"/>
        <v>1.2492085285415699E-5</v>
      </c>
      <c r="AT191" s="5">
        <f t="shared" si="427"/>
        <v>1.7004851094772088E-6</v>
      </c>
      <c r="AU191" s="5">
        <f t="shared" si="428"/>
        <v>1.5431902368505648E-7</v>
      </c>
      <c r="AV191" s="5">
        <f t="shared" si="429"/>
        <v>1.0503338549564135E-8</v>
      </c>
      <c r="AW191" s="5">
        <f t="shared" si="430"/>
        <v>1.7496248925841664E-12</v>
      </c>
      <c r="AX191" s="5">
        <f t="shared" si="431"/>
        <v>2.8744288757445603E-7</v>
      </c>
      <c r="AY191" s="5">
        <f t="shared" si="432"/>
        <v>1.1628022945345296E-7</v>
      </c>
      <c r="AZ191" s="5">
        <f t="shared" si="433"/>
        <v>2.3519614410785027E-8</v>
      </c>
      <c r="BA191" s="5">
        <f t="shared" si="434"/>
        <v>3.1714893387698481E-9</v>
      </c>
      <c r="BB191" s="5">
        <f t="shared" si="435"/>
        <v>3.2074328846092309E-10</v>
      </c>
      <c r="BC191" s="5">
        <f t="shared" si="436"/>
        <v>2.5950270325078345E-11</v>
      </c>
      <c r="BD191" s="5">
        <f t="shared" si="437"/>
        <v>3.0936424247281871E-6</v>
      </c>
      <c r="BE191" s="5">
        <f t="shared" si="438"/>
        <v>8.4224415013224738E-7</v>
      </c>
      <c r="BF191" s="5">
        <f t="shared" si="439"/>
        <v>1.1465048493675195E-7</v>
      </c>
      <c r="BG191" s="5">
        <f t="shared" si="440"/>
        <v>1.0404531508010224E-8</v>
      </c>
      <c r="BH191" s="5">
        <f t="shared" si="441"/>
        <v>7.0815842576394439E-10</v>
      </c>
      <c r="BI191" s="5">
        <f t="shared" si="442"/>
        <v>3.8559226282846726E-11</v>
      </c>
      <c r="BJ191" s="8">
        <f t="shared" si="443"/>
        <v>0.16755109471833934</v>
      </c>
      <c r="BK191" s="8">
        <f t="shared" si="444"/>
        <v>0.56578517118648108</v>
      </c>
      <c r="BL191" s="8">
        <f t="shared" si="445"/>
        <v>0.26105583875104454</v>
      </c>
      <c r="BM191" s="8">
        <f t="shared" si="446"/>
        <v>3.1377748667489859E-2</v>
      </c>
      <c r="BN191" s="8">
        <f t="shared" si="447"/>
        <v>0.9686219868387671</v>
      </c>
    </row>
    <row r="192" spans="1:66" x14ac:dyDescent="0.25">
      <c r="A192" t="s">
        <v>13</v>
      </c>
      <c r="B192" t="s">
        <v>53</v>
      </c>
      <c r="C192" t="s">
        <v>17</v>
      </c>
      <c r="D192" s="16"/>
      <c r="E192">
        <f>VLOOKUP(A192,home!$A$2:$E$405,3,FALSE)</f>
        <v>1.8333333333333299</v>
      </c>
      <c r="F192">
        <f>VLOOKUP(B192,home!$B$2:$E$405,3,FALSE)</f>
        <v>1.91</v>
      </c>
      <c r="G192">
        <f>VLOOKUP(C192,away!$B$2:$E$405,4,FALSE)</f>
        <v>2.1800000000000002</v>
      </c>
      <c r="H192">
        <f>VLOOKUP(A192,away!$A$2:$E$405,3,FALSE)</f>
        <v>1.3333333333333299</v>
      </c>
      <c r="I192">
        <f>VLOOKUP(C192,away!$B$2:$E$405,3,FALSE)</f>
        <v>0.27</v>
      </c>
      <c r="J192">
        <f>VLOOKUP(B192,home!$B$2:$E$405,4,FALSE)</f>
        <v>1.5</v>
      </c>
      <c r="K192" s="3">
        <f t="shared" si="392"/>
        <v>7.6336333333333188</v>
      </c>
      <c r="L192" s="3">
        <f t="shared" si="393"/>
        <v>0.5399999999999987</v>
      </c>
      <c r="M192" s="5">
        <f t="shared" si="394"/>
        <v>2.8199158346698354E-4</v>
      </c>
      <c r="N192" s="5">
        <f t="shared" si="395"/>
        <v>2.1526203512730107E-3</v>
      </c>
      <c r="O192" s="5">
        <f t="shared" si="396"/>
        <v>1.5227545507217073E-4</v>
      </c>
      <c r="P192" s="5">
        <f t="shared" si="397"/>
        <v>1.162414989687423E-3</v>
      </c>
      <c r="Q192" s="5">
        <f t="shared" si="398"/>
        <v>8.2161572337446677E-3</v>
      </c>
      <c r="R192" s="5">
        <f t="shared" si="399"/>
        <v>4.1114372869486006E-5</v>
      </c>
      <c r="S192" s="5">
        <f t="shared" si="400"/>
        <v>1.1979157246799668E-3</v>
      </c>
      <c r="T192" s="5">
        <f t="shared" si="401"/>
        <v>4.4367249062221099E-3</v>
      </c>
      <c r="U192" s="5">
        <f t="shared" si="402"/>
        <v>3.1385204721560349E-4</v>
      </c>
      <c r="V192" s="5">
        <f t="shared" si="403"/>
        <v>5.4866696438646669E-4</v>
      </c>
      <c r="W192" s="5">
        <f t="shared" si="404"/>
        <v>2.0906377243806985E-2</v>
      </c>
      <c r="X192" s="5">
        <f t="shared" si="405"/>
        <v>1.1289443711655746E-2</v>
      </c>
      <c r="Y192" s="5">
        <f t="shared" si="406"/>
        <v>3.0481498021470441E-3</v>
      </c>
      <c r="Z192" s="5">
        <f t="shared" si="407"/>
        <v>7.4005871165074644E-6</v>
      </c>
      <c r="AA192" s="5">
        <f t="shared" si="408"/>
        <v>5.6493368498808496E-5</v>
      </c>
      <c r="AB192" s="5">
        <f t="shared" si="409"/>
        <v>2.1562483044239354E-4</v>
      </c>
      <c r="AC192" s="5">
        <f t="shared" si="410"/>
        <v>1.4135588195307724E-4</v>
      </c>
      <c r="AD192" s="5">
        <f t="shared" si="411"/>
        <v>3.9897904551891551E-2</v>
      </c>
      <c r="AE192" s="5">
        <f t="shared" si="412"/>
        <v>2.1544868458021383E-2</v>
      </c>
      <c r="AF192" s="5">
        <f t="shared" si="413"/>
        <v>5.8171144836657602E-3</v>
      </c>
      <c r="AG192" s="5">
        <f t="shared" si="414"/>
        <v>1.0470806070598344E-3</v>
      </c>
      <c r="AH192" s="5">
        <f t="shared" si="415"/>
        <v>9.9907926072850491E-7</v>
      </c>
      <c r="AI192" s="5">
        <f t="shared" si="416"/>
        <v>7.6266047473391252E-6</v>
      </c>
      <c r="AJ192" s="5">
        <f t="shared" si="417"/>
        <v>2.9109352109723044E-5</v>
      </c>
      <c r="AK192" s="5">
        <f t="shared" si="418"/>
        <v>7.4070040192172792E-5</v>
      </c>
      <c r="AL192" s="5">
        <f t="shared" si="419"/>
        <v>2.3307673802538327E-5</v>
      </c>
      <c r="AM192" s="5">
        <f t="shared" si="420"/>
        <v>6.0913194823494062E-2</v>
      </c>
      <c r="AN192" s="5">
        <f t="shared" si="421"/>
        <v>3.2893125204686714E-2</v>
      </c>
      <c r="AO192" s="5">
        <f t="shared" si="422"/>
        <v>8.8811438052653919E-3</v>
      </c>
      <c r="AP192" s="5">
        <f t="shared" si="423"/>
        <v>1.5986058849477671E-3</v>
      </c>
      <c r="AQ192" s="5">
        <f t="shared" si="424"/>
        <v>2.1581179446794794E-4</v>
      </c>
      <c r="AR192" s="5">
        <f t="shared" si="425"/>
        <v>1.079005601586783E-7</v>
      </c>
      <c r="AS192" s="5">
        <f t="shared" si="426"/>
        <v>8.2367331271262376E-7</v>
      </c>
      <c r="AT192" s="5">
        <f t="shared" si="427"/>
        <v>3.1438100278500822E-6</v>
      </c>
      <c r="AU192" s="5">
        <f t="shared" si="428"/>
        <v>7.9995643407546448E-6</v>
      </c>
      <c r="AV192" s="5">
        <f t="shared" si="429"/>
        <v>1.526643525093231E-5</v>
      </c>
      <c r="AW192" s="5">
        <f t="shared" si="430"/>
        <v>2.6688335349227387E-6</v>
      </c>
      <c r="AX192" s="5">
        <f t="shared" si="431"/>
        <v>7.7498165740741823E-2</v>
      </c>
      <c r="AY192" s="5">
        <f t="shared" si="432"/>
        <v>4.1849009500000485E-2</v>
      </c>
      <c r="AZ192" s="5">
        <f t="shared" si="433"/>
        <v>1.1299232565000105E-2</v>
      </c>
      <c r="BA192" s="5">
        <f t="shared" si="434"/>
        <v>2.0338618617000144E-3</v>
      </c>
      <c r="BB192" s="5">
        <f t="shared" si="435"/>
        <v>2.7457135132950112E-4</v>
      </c>
      <c r="BC192" s="5">
        <f t="shared" si="436"/>
        <v>2.9653705943586061E-5</v>
      </c>
      <c r="BD192" s="5">
        <f t="shared" si="437"/>
        <v>9.7110504142810231E-9</v>
      </c>
      <c r="BE192" s="5">
        <f t="shared" si="438"/>
        <v>7.4130598144135958E-8</v>
      </c>
      <c r="BF192" s="5">
        <f t="shared" si="439"/>
        <v>2.8294290250650671E-7</v>
      </c>
      <c r="BG192" s="5">
        <f t="shared" si="440"/>
        <v>7.1996079066791624E-7</v>
      </c>
      <c r="BH192" s="5">
        <f t="shared" si="441"/>
        <v>1.3739791725839046E-6</v>
      </c>
      <c r="BI192" s="5">
        <f t="shared" si="442"/>
        <v>2.0976906422284443E-6</v>
      </c>
      <c r="BJ192" s="8">
        <f t="shared" si="443"/>
        <v>0.35584281758706549</v>
      </c>
      <c r="BK192" s="8">
        <f t="shared" si="444"/>
        <v>4.5204662317976943E-2</v>
      </c>
      <c r="BL192" s="8">
        <f t="shared" si="445"/>
        <v>9.2306494905737937E-4</v>
      </c>
      <c r="BM192" s="8">
        <f t="shared" si="446"/>
        <v>0.34812503078863705</v>
      </c>
      <c r="BN192" s="8">
        <f t="shared" si="447"/>
        <v>1.2006573986113741E-2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1.8333333333333299</v>
      </c>
      <c r="F193">
        <f>VLOOKUP(B193,home!$B$2:$E$405,3,FALSE)</f>
        <v>0.55000000000000004</v>
      </c>
      <c r="G193">
        <f>VLOOKUP(C193,away!$B$2:$E$405,4,FALSE)</f>
        <v>0.55000000000000004</v>
      </c>
      <c r="H193">
        <f>VLOOKUP(A193,away!$A$2:$E$405,3,FALSE)</f>
        <v>1.3333333333333299</v>
      </c>
      <c r="I193">
        <f>VLOOKUP(C193,away!$B$2:$E$405,3,FALSE)</f>
        <v>1.36</v>
      </c>
      <c r="J193">
        <f>VLOOKUP(B193,home!$B$2:$E$405,4,FALSE)</f>
        <v>0.5</v>
      </c>
      <c r="K193" s="3">
        <f t="shared" si="392"/>
        <v>0.55458333333333243</v>
      </c>
      <c r="L193" s="3">
        <f t="shared" si="393"/>
        <v>0.9066666666666644</v>
      </c>
      <c r="M193" s="5">
        <f t="shared" si="394"/>
        <v>0.23194616074536284</v>
      </c>
      <c r="N193" s="5">
        <f t="shared" si="395"/>
        <v>0.12863347498003228</v>
      </c>
      <c r="O193" s="5">
        <f t="shared" si="396"/>
        <v>0.21029785240912846</v>
      </c>
      <c r="P193" s="5">
        <f t="shared" si="397"/>
        <v>0.11662768398189564</v>
      </c>
      <c r="Q193" s="5">
        <f t="shared" si="398"/>
        <v>3.5668990666338052E-2</v>
      </c>
      <c r="R193" s="5">
        <f t="shared" si="399"/>
        <v>9.5335026425471328E-2</v>
      </c>
      <c r="S193" s="5">
        <f t="shared" si="400"/>
        <v>1.4660747808101898E-2</v>
      </c>
      <c r="T193" s="5">
        <f t="shared" si="401"/>
        <v>3.2339884870813088E-2</v>
      </c>
      <c r="U193" s="5">
        <f t="shared" si="402"/>
        <v>5.287121673845923E-2</v>
      </c>
      <c r="V193" s="5">
        <f t="shared" si="403"/>
        <v>8.1908331025659328E-4</v>
      </c>
      <c r="W193" s="5">
        <f t="shared" si="404"/>
        <v>6.5938092467910927E-3</v>
      </c>
      <c r="X193" s="5">
        <f t="shared" si="405"/>
        <v>5.9783870504239089E-3</v>
      </c>
      <c r="Y193" s="5">
        <f t="shared" si="406"/>
        <v>2.7102021295254989E-3</v>
      </c>
      <c r="Z193" s="5">
        <f t="shared" si="407"/>
        <v>2.8812363541920159E-2</v>
      </c>
      <c r="AA193" s="5">
        <f t="shared" si="408"/>
        <v>1.5978856614289862E-2</v>
      </c>
      <c r="AB193" s="5">
        <f t="shared" si="409"/>
        <v>4.4308037820041191E-3</v>
      </c>
      <c r="AC193" s="5">
        <f t="shared" si="410"/>
        <v>2.5740830640522023E-5</v>
      </c>
      <c r="AD193" s="5">
        <f t="shared" si="411"/>
        <v>9.1420417786238861E-4</v>
      </c>
      <c r="AE193" s="5">
        <f t="shared" si="412"/>
        <v>8.2887845459523018E-4</v>
      </c>
      <c r="AF193" s="5">
        <f t="shared" si="413"/>
        <v>3.7575823274983678E-4</v>
      </c>
      <c r="AG193" s="5">
        <f t="shared" si="414"/>
        <v>1.1356248811995041E-4</v>
      </c>
      <c r="AH193" s="5">
        <f t="shared" si="415"/>
        <v>6.5308024028352179E-3</v>
      </c>
      <c r="AI193" s="5">
        <f t="shared" si="416"/>
        <v>3.6218741659056921E-3</v>
      </c>
      <c r="AJ193" s="5">
        <f t="shared" si="417"/>
        <v>1.0043155239209309E-3</v>
      </c>
      <c r="AK193" s="5">
        <f t="shared" si="418"/>
        <v>1.8565888365816065E-4</v>
      </c>
      <c r="AL193" s="5">
        <f t="shared" si="419"/>
        <v>5.1772246658052409E-7</v>
      </c>
      <c r="AM193" s="5">
        <f t="shared" si="420"/>
        <v>1.0140048006123646E-4</v>
      </c>
      <c r="AN193" s="5">
        <f t="shared" si="421"/>
        <v>9.193643525552083E-5</v>
      </c>
      <c r="AO193" s="5">
        <f t="shared" si="422"/>
        <v>4.1677850649169337E-5</v>
      </c>
      <c r="AP193" s="5">
        <f t="shared" si="423"/>
        <v>1.2595972640637816E-5</v>
      </c>
      <c r="AQ193" s="5">
        <f t="shared" si="424"/>
        <v>2.8550871318778971E-6</v>
      </c>
      <c r="AR193" s="5">
        <f t="shared" si="425"/>
        <v>1.1842521690474501E-3</v>
      </c>
      <c r="AS193" s="5">
        <f t="shared" si="426"/>
        <v>6.5676651541756402E-4</v>
      </c>
      <c r="AT193" s="5">
        <f t="shared" si="427"/>
        <v>1.8211588167099503E-4</v>
      </c>
      <c r="AU193" s="5">
        <f t="shared" si="428"/>
        <v>3.3666144236679715E-5</v>
      </c>
      <c r="AV193" s="5">
        <f t="shared" si="429"/>
        <v>4.6676706228146489E-6</v>
      </c>
      <c r="AW193" s="5">
        <f t="shared" si="430"/>
        <v>7.2311766983441106E-9</v>
      </c>
      <c r="AX193" s="5">
        <f t="shared" si="431"/>
        <v>9.3725027056600983E-6</v>
      </c>
      <c r="AY193" s="5">
        <f t="shared" si="432"/>
        <v>8.4977357864651354E-6</v>
      </c>
      <c r="AZ193" s="5">
        <f t="shared" si="433"/>
        <v>3.8523068898641848E-6</v>
      </c>
      <c r="BA193" s="5">
        <f t="shared" si="434"/>
        <v>1.1642527489367288E-6</v>
      </c>
      <c r="BB193" s="5">
        <f t="shared" si="435"/>
        <v>2.6389728975899111E-7</v>
      </c>
      <c r="BC193" s="5">
        <f t="shared" si="436"/>
        <v>4.785337520963028E-8</v>
      </c>
      <c r="BD193" s="5">
        <f t="shared" si="437"/>
        <v>1.7895366110050304E-4</v>
      </c>
      <c r="BE193" s="5">
        <f t="shared" si="438"/>
        <v>9.9244717885320499E-5</v>
      </c>
      <c r="BF193" s="5">
        <f t="shared" si="439"/>
        <v>2.7519733230283613E-5</v>
      </c>
      <c r="BG193" s="5">
        <f t="shared" si="440"/>
        <v>5.0873284624315875E-6</v>
      </c>
      <c r="BH193" s="5">
        <f t="shared" si="441"/>
        <v>7.0533689411421164E-7</v>
      </c>
      <c r="BI193" s="5">
        <f t="shared" si="442"/>
        <v>7.8233617172167862E-8</v>
      </c>
      <c r="BJ193" s="8">
        <f t="shared" si="443"/>
        <v>0.21443081667178568</v>
      </c>
      <c r="BK193" s="8">
        <f t="shared" si="444"/>
        <v>0.36408843213451053</v>
      </c>
      <c r="BL193" s="8">
        <f t="shared" si="445"/>
        <v>0.39262946433785834</v>
      </c>
      <c r="BM193" s="8">
        <f t="shared" si="446"/>
        <v>0.1814433969732363</v>
      </c>
      <c r="BN193" s="8">
        <f t="shared" si="447"/>
        <v>0.81850918920822857</v>
      </c>
    </row>
    <row r="194" spans="1:66" x14ac:dyDescent="0.25">
      <c r="A194" t="s">
        <v>13</v>
      </c>
      <c r="B194" t="s">
        <v>51</v>
      </c>
      <c r="C194" t="s">
        <v>55</v>
      </c>
      <c r="D194" s="16"/>
      <c r="E194">
        <f>VLOOKUP(A194,home!$A$2:$E$405,3,FALSE)</f>
        <v>1.8333333333333299</v>
      </c>
      <c r="F194">
        <f>VLOOKUP(B194,home!$B$2:$E$405,3,FALSE)</f>
        <v>0.55000000000000004</v>
      </c>
      <c r="G194">
        <f>VLOOKUP(C194,away!$B$2:$E$405,4,FALSE)</f>
        <v>0.82</v>
      </c>
      <c r="H194">
        <f>VLOOKUP(A194,away!$A$2:$E$405,3,FALSE)</f>
        <v>1.3333333333333299</v>
      </c>
      <c r="I194">
        <f>VLOOKUP(C194,away!$B$2:$E$405,3,FALSE)</f>
        <v>0.27</v>
      </c>
      <c r="J194">
        <f>VLOOKUP(B194,home!$B$2:$E$405,4,FALSE)</f>
        <v>0</v>
      </c>
      <c r="K194" s="3">
        <f t="shared" si="392"/>
        <v>0.82683333333333175</v>
      </c>
      <c r="L194" s="3">
        <f t="shared" si="393"/>
        <v>0</v>
      </c>
      <c r="M194" s="5">
        <f t="shared" si="394"/>
        <v>0.43743229767381825</v>
      </c>
      <c r="N194" s="5">
        <f t="shared" si="395"/>
        <v>0.36168360479330131</v>
      </c>
      <c r="O194" s="5">
        <f t="shared" si="396"/>
        <v>0</v>
      </c>
      <c r="P194" s="5">
        <f t="shared" si="397"/>
        <v>0</v>
      </c>
      <c r="Q194" s="5">
        <f t="shared" si="398"/>
        <v>0.14952603028163039</v>
      </c>
      <c r="R194" s="5">
        <f t="shared" si="399"/>
        <v>0</v>
      </c>
      <c r="S194" s="5">
        <f t="shared" si="400"/>
        <v>0</v>
      </c>
      <c r="T194" s="5">
        <f t="shared" si="401"/>
        <v>0</v>
      </c>
      <c r="U194" s="5">
        <f t="shared" si="402"/>
        <v>0</v>
      </c>
      <c r="V194" s="5">
        <f t="shared" si="403"/>
        <v>0</v>
      </c>
      <c r="W194" s="5">
        <f t="shared" si="404"/>
        <v>4.1211035345953724E-2</v>
      </c>
      <c r="X194" s="5">
        <f t="shared" si="405"/>
        <v>0</v>
      </c>
      <c r="Y194" s="5">
        <f t="shared" si="406"/>
        <v>0</v>
      </c>
      <c r="Z194" s="5">
        <f t="shared" si="407"/>
        <v>0</v>
      </c>
      <c r="AA194" s="5">
        <f t="shared" si="408"/>
        <v>0</v>
      </c>
      <c r="AB194" s="5">
        <f t="shared" si="409"/>
        <v>0</v>
      </c>
      <c r="AC194" s="5">
        <f t="shared" si="410"/>
        <v>0</v>
      </c>
      <c r="AD194" s="5">
        <f t="shared" si="411"/>
        <v>8.5186644313031655E-3</v>
      </c>
      <c r="AE194" s="5">
        <f t="shared" si="412"/>
        <v>0</v>
      </c>
      <c r="AF194" s="5">
        <f t="shared" si="413"/>
        <v>0</v>
      </c>
      <c r="AG194" s="5">
        <f t="shared" si="414"/>
        <v>0</v>
      </c>
      <c r="AH194" s="5">
        <f t="shared" si="415"/>
        <v>0</v>
      </c>
      <c r="AI194" s="5">
        <f t="shared" si="416"/>
        <v>0</v>
      </c>
      <c r="AJ194" s="5">
        <f t="shared" si="417"/>
        <v>0</v>
      </c>
      <c r="AK194" s="5">
        <f t="shared" si="418"/>
        <v>0</v>
      </c>
      <c r="AL194" s="5">
        <f t="shared" si="419"/>
        <v>0</v>
      </c>
      <c r="AM194" s="5">
        <f t="shared" si="420"/>
        <v>1.4087031414564981E-3</v>
      </c>
      <c r="AN194" s="5">
        <f t="shared" si="421"/>
        <v>0</v>
      </c>
      <c r="AO194" s="5">
        <f t="shared" si="422"/>
        <v>0</v>
      </c>
      <c r="AP194" s="5">
        <f t="shared" si="423"/>
        <v>0</v>
      </c>
      <c r="AQ194" s="5">
        <f t="shared" si="424"/>
        <v>0</v>
      </c>
      <c r="AR194" s="5">
        <f t="shared" si="425"/>
        <v>0</v>
      </c>
      <c r="AS194" s="5">
        <f t="shared" si="426"/>
        <v>0</v>
      </c>
      <c r="AT194" s="5">
        <f t="shared" si="427"/>
        <v>0</v>
      </c>
      <c r="AU194" s="5">
        <f t="shared" si="428"/>
        <v>0</v>
      </c>
      <c r="AV194" s="5">
        <f t="shared" si="429"/>
        <v>0</v>
      </c>
      <c r="AW194" s="5">
        <f t="shared" si="430"/>
        <v>0</v>
      </c>
      <c r="AX194" s="5">
        <f t="shared" si="431"/>
        <v>1.9412711902126861E-4</v>
      </c>
      <c r="AY194" s="5">
        <f t="shared" si="432"/>
        <v>0</v>
      </c>
      <c r="AZ194" s="5">
        <f t="shared" si="433"/>
        <v>0</v>
      </c>
      <c r="BA194" s="5">
        <f t="shared" si="434"/>
        <v>0</v>
      </c>
      <c r="BB194" s="5">
        <f t="shared" si="435"/>
        <v>0</v>
      </c>
      <c r="BC194" s="5">
        <f t="shared" si="436"/>
        <v>0</v>
      </c>
      <c r="BD194" s="5">
        <f t="shared" si="437"/>
        <v>0</v>
      </c>
      <c r="BE194" s="5">
        <f t="shared" si="438"/>
        <v>0</v>
      </c>
      <c r="BF194" s="5">
        <f t="shared" si="439"/>
        <v>0</v>
      </c>
      <c r="BG194" s="5">
        <f t="shared" si="440"/>
        <v>0</v>
      </c>
      <c r="BH194" s="5">
        <f t="shared" si="441"/>
        <v>0</v>
      </c>
      <c r="BI194" s="5">
        <f t="shared" si="442"/>
        <v>0</v>
      </c>
      <c r="BJ194" s="8">
        <f t="shared" si="443"/>
        <v>0.56254216511266619</v>
      </c>
      <c r="BK194" s="8">
        <f t="shared" si="444"/>
        <v>0.43743229767381825</v>
      </c>
      <c r="BL194" s="8">
        <f t="shared" si="445"/>
        <v>0</v>
      </c>
      <c r="BM194" s="8">
        <f t="shared" si="446"/>
        <v>5.133253003773465E-2</v>
      </c>
      <c r="BN194" s="8">
        <f t="shared" si="447"/>
        <v>0.94864193274874986</v>
      </c>
    </row>
    <row r="195" spans="1:66" x14ac:dyDescent="0.25">
      <c r="A195" t="s">
        <v>13</v>
      </c>
      <c r="B195" t="s">
        <v>43</v>
      </c>
      <c r="C195" t="s">
        <v>229</v>
      </c>
      <c r="D195" s="16"/>
      <c r="E195">
        <f>VLOOKUP(A195,home!$A$2:$E$405,3,FALSE)</f>
        <v>1.8333333333333299</v>
      </c>
      <c r="F195">
        <f>VLOOKUP(B195,home!$B$2:$E$405,3,FALSE)</f>
        <v>2.1800000000000002</v>
      </c>
      <c r="G195">
        <f>VLOOKUP(C195,away!$B$2:$E$405,4,FALSE)</f>
        <v>1.64</v>
      </c>
      <c r="H195">
        <f>VLOOKUP(A195,away!$A$2:$E$405,3,FALSE)</f>
        <v>1.3333333333333299</v>
      </c>
      <c r="I195">
        <f>VLOOKUP(C195,away!$B$2:$E$405,3,FALSE)</f>
        <v>0.82</v>
      </c>
      <c r="J195">
        <f>VLOOKUP(B195,home!$B$2:$E$405,4,FALSE)</f>
        <v>1.5</v>
      </c>
      <c r="K195" s="3">
        <f t="shared" si="392"/>
        <v>6.5545333333333211</v>
      </c>
      <c r="L195" s="3">
        <f t="shared" si="393"/>
        <v>1.6399999999999957</v>
      </c>
      <c r="M195" s="5">
        <f t="shared" si="394"/>
        <v>2.7615912091118373E-4</v>
      </c>
      <c r="N195" s="5">
        <f t="shared" si="395"/>
        <v>1.8100941633163808E-3</v>
      </c>
      <c r="O195" s="5">
        <f t="shared" si="396"/>
        <v>4.529009582943401E-4</v>
      </c>
      <c r="P195" s="5">
        <f t="shared" si="397"/>
        <v>2.9685544278388563E-3</v>
      </c>
      <c r="Q195" s="5">
        <f t="shared" si="398"/>
        <v>5.9321612649646553E-3</v>
      </c>
      <c r="R195" s="5">
        <f t="shared" si="399"/>
        <v>3.7137878580135796E-4</v>
      </c>
      <c r="S195" s="5">
        <f t="shared" si="400"/>
        <v>7.9775704691244283E-3</v>
      </c>
      <c r="T195" s="5">
        <f t="shared" si="401"/>
        <v>9.7287444745420074E-3</v>
      </c>
      <c r="U195" s="5">
        <f t="shared" si="402"/>
        <v>2.4342146308278566E-3</v>
      </c>
      <c r="V195" s="5">
        <f t="shared" si="403"/>
        <v>9.5282636173979994E-3</v>
      </c>
      <c r="W195" s="5">
        <f t="shared" si="404"/>
        <v>1.2960849583306526E-2</v>
      </c>
      <c r="X195" s="5">
        <f t="shared" si="405"/>
        <v>2.1255793316622647E-2</v>
      </c>
      <c r="Y195" s="5">
        <f t="shared" si="406"/>
        <v>1.7429750519630527E-2</v>
      </c>
      <c r="Z195" s="5">
        <f t="shared" si="407"/>
        <v>2.030204029047419E-4</v>
      </c>
      <c r="AA195" s="5">
        <f t="shared" si="408"/>
        <v>1.3307039981858917E-3</v>
      </c>
      <c r="AB195" s="5">
        <f t="shared" si="409"/>
        <v>4.3610718564546774E-3</v>
      </c>
      <c r="AC195" s="5">
        <f t="shared" si="410"/>
        <v>6.4014654526247704E-3</v>
      </c>
      <c r="AD195" s="5">
        <f t="shared" si="411"/>
        <v>2.1238080155525491E-2</v>
      </c>
      <c r="AE195" s="5">
        <f t="shared" si="412"/>
        <v>3.4830451455061716E-2</v>
      </c>
      <c r="AF195" s="5">
        <f t="shared" si="413"/>
        <v>2.8560970193150535E-2</v>
      </c>
      <c r="AG195" s="5">
        <f t="shared" si="414"/>
        <v>1.5613330372255591E-2</v>
      </c>
      <c r="AH195" s="5">
        <f t="shared" si="415"/>
        <v>8.3238365190943896E-5</v>
      </c>
      <c r="AI195" s="5">
        <f t="shared" si="416"/>
        <v>5.4558863925621378E-4</v>
      </c>
      <c r="AJ195" s="5">
        <f t="shared" si="417"/>
        <v>1.7880394611464116E-3</v>
      </c>
      <c r="AK195" s="5">
        <f t="shared" si="418"/>
        <v>3.9065880831331669E-3</v>
      </c>
      <c r="AL195" s="5">
        <f t="shared" si="419"/>
        <v>2.7524853861565345E-3</v>
      </c>
      <c r="AM195" s="5">
        <f t="shared" si="420"/>
        <v>2.7841140863079337E-2</v>
      </c>
      <c r="AN195" s="5">
        <f t="shared" si="421"/>
        <v>4.5659471015449989E-2</v>
      </c>
      <c r="AO195" s="5">
        <f t="shared" si="422"/>
        <v>3.7440766232668905E-2</v>
      </c>
      <c r="AP195" s="5">
        <f t="shared" si="423"/>
        <v>2.0467618873858954E-2</v>
      </c>
      <c r="AQ195" s="5">
        <f t="shared" si="424"/>
        <v>8.3917237382821423E-3</v>
      </c>
      <c r="AR195" s="5">
        <f t="shared" si="425"/>
        <v>2.7302183782629517E-5</v>
      </c>
      <c r="AS195" s="5">
        <f t="shared" si="426"/>
        <v>1.7895307367603758E-4</v>
      </c>
      <c r="AT195" s="5">
        <f t="shared" si="427"/>
        <v>5.864769432560212E-4</v>
      </c>
      <c r="AU195" s="5">
        <f t="shared" si="428"/>
        <v>1.2813608912676749E-3</v>
      </c>
      <c r="AV195" s="5">
        <f t="shared" si="429"/>
        <v>2.0996806684609182E-3</v>
      </c>
      <c r="AW195" s="5">
        <f t="shared" si="430"/>
        <v>8.2187949526234304E-4</v>
      </c>
      <c r="AX195" s="5">
        <f t="shared" si="431"/>
        <v>3.0414280970846991E-2</v>
      </c>
      <c r="AY195" s="5">
        <f t="shared" si="432"/>
        <v>4.9879420792188933E-2</v>
      </c>
      <c r="AZ195" s="5">
        <f t="shared" si="433"/>
        <v>4.0901125049594825E-2</v>
      </c>
      <c r="BA195" s="5">
        <f t="shared" si="434"/>
        <v>2.2359281693778453E-2</v>
      </c>
      <c r="BB195" s="5">
        <f t="shared" si="435"/>
        <v>9.167305494449135E-3</v>
      </c>
      <c r="BC195" s="5">
        <f t="shared" si="436"/>
        <v>3.0068762021793075E-3</v>
      </c>
      <c r="BD195" s="5">
        <f t="shared" si="437"/>
        <v>7.4625969005853918E-6</v>
      </c>
      <c r="BE195" s="5">
        <f t="shared" si="438"/>
        <v>4.8913840138116883E-5</v>
      </c>
      <c r="BF195" s="5">
        <f t="shared" si="439"/>
        <v>1.6030369782331228E-4</v>
      </c>
      <c r="BG195" s="5">
        <f t="shared" si="440"/>
        <v>3.5023864361316407E-4</v>
      </c>
      <c r="BH195" s="5">
        <f t="shared" si="441"/>
        <v>5.7391271604598367E-4</v>
      </c>
      <c r="BI195" s="5">
        <f t="shared" si="442"/>
        <v>7.5234600554945183E-4</v>
      </c>
      <c r="BJ195" s="8">
        <f t="shared" si="443"/>
        <v>0.46488923642475299</v>
      </c>
      <c r="BK195" s="8">
        <f t="shared" si="444"/>
        <v>7.9783919266242703E-2</v>
      </c>
      <c r="BL195" s="8">
        <f t="shared" si="445"/>
        <v>2.1340676038804757E-2</v>
      </c>
      <c r="BM195" s="8">
        <f t="shared" si="446"/>
        <v>0.50534806211465177</v>
      </c>
      <c r="BN195" s="8">
        <f t="shared" si="447"/>
        <v>1.1811248721126774E-2</v>
      </c>
    </row>
    <row r="196" spans="1:66" x14ac:dyDescent="0.25">
      <c r="A196" t="s">
        <v>16</v>
      </c>
      <c r="B196" t="s">
        <v>233</v>
      </c>
      <c r="C196" t="s">
        <v>235</v>
      </c>
      <c r="D196" s="16"/>
      <c r="E196">
        <f>VLOOKUP(A196,home!$A$2:$E$405,3,FALSE)</f>
        <v>1.4629629629629599</v>
      </c>
      <c r="F196">
        <f>VLOOKUP(B196,home!$B$2:$E$405,3,FALSE)</f>
        <v>0.68</v>
      </c>
      <c r="G196">
        <f>VLOOKUP(C196,away!$B$2:$E$405,4,FALSE)</f>
        <v>0.46</v>
      </c>
      <c r="H196">
        <f>VLOOKUP(A196,away!$A$2:$E$405,3,FALSE)</f>
        <v>1.25925925925926</v>
      </c>
      <c r="I196">
        <f>VLOOKUP(C196,away!$B$2:$E$405,3,FALSE)</f>
        <v>1.1399999999999999</v>
      </c>
      <c r="J196">
        <f>VLOOKUP(B196,home!$B$2:$E$405,4,FALSE)</f>
        <v>1.59</v>
      </c>
      <c r="K196" s="3">
        <f t="shared" si="392"/>
        <v>0.45761481481481392</v>
      </c>
      <c r="L196" s="3">
        <f t="shared" si="393"/>
        <v>2.2825333333333342</v>
      </c>
      <c r="M196" s="5">
        <f t="shared" si="394"/>
        <v>6.4560781624406899E-2</v>
      </c>
      <c r="N196" s="5">
        <f t="shared" si="395"/>
        <v>2.9543970127352603E-2</v>
      </c>
      <c r="O196" s="5">
        <f t="shared" si="396"/>
        <v>0.14736213608376297</v>
      </c>
      <c r="P196" s="5">
        <f t="shared" si="397"/>
        <v>6.7435096614686579E-2</v>
      </c>
      <c r="Q196" s="5">
        <f t="shared" si="398"/>
        <v>6.7598792093614274E-3</v>
      </c>
      <c r="R196" s="5">
        <f t="shared" si="399"/>
        <v>0.16817949384119596</v>
      </c>
      <c r="S196" s="5">
        <f t="shared" si="400"/>
        <v>1.7609344794986794E-2</v>
      </c>
      <c r="T196" s="5">
        <f t="shared" si="401"/>
        <v>1.5429649624674443E-2</v>
      </c>
      <c r="U196" s="5">
        <f t="shared" si="402"/>
        <v>7.6961427929788023E-2</v>
      </c>
      <c r="V196" s="5">
        <f t="shared" si="403"/>
        <v>2.0437035159271756E-3</v>
      </c>
      <c r="W196" s="5">
        <f t="shared" si="404"/>
        <v>1.0311402908541466E-3</v>
      </c>
      <c r="X196" s="5">
        <f t="shared" si="405"/>
        <v>2.3536120852176191E-3</v>
      </c>
      <c r="Y196" s="5">
        <f t="shared" si="406"/>
        <v>2.6860990191226964E-3</v>
      </c>
      <c r="Z196" s="5">
        <f t="shared" si="407"/>
        <v>0.12795843355855263</v>
      </c>
      <c r="AA196" s="5">
        <f t="shared" si="408"/>
        <v>5.8555674876890729E-2</v>
      </c>
      <c r="AB196" s="5">
        <f t="shared" si="409"/>
        <v>1.3397972157572401E-2</v>
      </c>
      <c r="AC196" s="5">
        <f t="shared" si="410"/>
        <v>1.3341821127772579E-4</v>
      </c>
      <c r="AD196" s="5">
        <f t="shared" si="411"/>
        <v>1.1796626831182842E-4</v>
      </c>
      <c r="AE196" s="5">
        <f t="shared" si="412"/>
        <v>2.6926193963069218E-4</v>
      </c>
      <c r="AF196" s="5">
        <f t="shared" si="413"/>
        <v>3.0729967630252144E-4</v>
      </c>
      <c r="AG196" s="5">
        <f t="shared" si="414"/>
        <v>2.3380725149434962E-4</v>
      </c>
      <c r="AH196" s="5">
        <f t="shared" si="415"/>
        <v>7.3017347469628804E-2</v>
      </c>
      <c r="AI196" s="5">
        <f t="shared" si="416"/>
        <v>3.3413819940583102E-2</v>
      </c>
      <c r="AJ196" s="5">
        <f t="shared" si="417"/>
        <v>7.6453295121827365E-3</v>
      </c>
      <c r="AK196" s="5">
        <f t="shared" si="418"/>
        <v>1.1662053496385781E-3</v>
      </c>
      <c r="AL196" s="5">
        <f t="shared" si="419"/>
        <v>5.574325304804431E-6</v>
      </c>
      <c r="AM196" s="5">
        <f t="shared" si="420"/>
        <v>1.0796622405582405E-5</v>
      </c>
      <c r="AN196" s="5">
        <f t="shared" si="421"/>
        <v>2.4643650528155369E-5</v>
      </c>
      <c r="AO196" s="5">
        <f t="shared" si="422"/>
        <v>2.8124976892766133E-5</v>
      </c>
      <c r="AP196" s="5">
        <f t="shared" si="423"/>
        <v>2.1398732418989492E-5</v>
      </c>
      <c r="AQ196" s="5">
        <f t="shared" si="424"/>
        <v>1.2210830009356045E-5</v>
      </c>
      <c r="AR196" s="5">
        <f t="shared" si="425"/>
        <v>3.3332905902202017E-2</v>
      </c>
      <c r="AS196" s="5">
        <f t="shared" si="426"/>
        <v>1.5253631561675793E-2</v>
      </c>
      <c r="AT196" s="5">
        <f t="shared" si="427"/>
        <v>3.4901438911748343E-3</v>
      </c>
      <c r="AU196" s="5">
        <f t="shared" si="428"/>
        <v>5.3238051681234189E-4</v>
      </c>
      <c r="AV196" s="5">
        <f t="shared" si="429"/>
        <v>6.0906302903023691E-5</v>
      </c>
      <c r="AW196" s="5">
        <f t="shared" si="430"/>
        <v>1.6173611734256454E-7</v>
      </c>
      <c r="AX196" s="5">
        <f t="shared" si="431"/>
        <v>8.2344906045934354E-7</v>
      </c>
      <c r="AY196" s="5">
        <f t="shared" si="432"/>
        <v>1.8795499288004678E-6</v>
      </c>
      <c r="AZ196" s="5">
        <f t="shared" si="433"/>
        <v>2.1450676820756814E-6</v>
      </c>
      <c r="BA196" s="5">
        <f t="shared" si="434"/>
        <v>1.6320628288646045E-6</v>
      </c>
      <c r="BB196" s="5">
        <f t="shared" si="435"/>
        <v>9.3130945224443938E-7</v>
      </c>
      <c r="BC196" s="5">
        <f t="shared" si="436"/>
        <v>4.2514897367926833E-7</v>
      </c>
      <c r="BD196" s="5">
        <f t="shared" si="437"/>
        <v>1.2680578136439937E-2</v>
      </c>
      <c r="BE196" s="5">
        <f t="shared" si="438"/>
        <v>5.8028204156517389E-3</v>
      </c>
      <c r="BF196" s="5">
        <f t="shared" si="439"/>
        <v>1.3277282949560459E-3</v>
      </c>
      <c r="BG196" s="5">
        <f t="shared" si="440"/>
        <v>2.025293792735665E-4</v>
      </c>
      <c r="BH196" s="5">
        <f t="shared" si="441"/>
        <v>2.3170111097708087E-5</v>
      </c>
      <c r="BI196" s="5">
        <f t="shared" si="442"/>
        <v>2.1205972198432707E-6</v>
      </c>
      <c r="BJ196" s="8">
        <f t="shared" si="443"/>
        <v>5.8837696892503302E-2</v>
      </c>
      <c r="BK196" s="8">
        <f t="shared" si="444"/>
        <v>0.15178979863651876</v>
      </c>
      <c r="BL196" s="8">
        <f t="shared" si="445"/>
        <v>0.65240832227065038</v>
      </c>
      <c r="BM196" s="8">
        <f t="shared" si="446"/>
        <v>0.5071511760436469</v>
      </c>
      <c r="BN196" s="8">
        <f t="shared" si="447"/>
        <v>0.48384135750076646</v>
      </c>
    </row>
    <row r="197" spans="1:66" x14ac:dyDescent="0.25">
      <c r="A197" t="s">
        <v>16</v>
      </c>
      <c r="B197" t="s">
        <v>56</v>
      </c>
      <c r="C197" t="s">
        <v>58</v>
      </c>
      <c r="D197" s="16"/>
      <c r="E197">
        <f>VLOOKUP(A197,home!$A$2:$E$405,3,FALSE)</f>
        <v>1.4629629629629599</v>
      </c>
      <c r="F197">
        <f>VLOOKUP(B197,home!$B$2:$E$405,3,FALSE)</f>
        <v>0.91</v>
      </c>
      <c r="G197">
        <f>VLOOKUP(C197,away!$B$2:$E$405,4,FALSE)</f>
        <v>0.85</v>
      </c>
      <c r="H197">
        <f>VLOOKUP(A197,away!$A$2:$E$405,3,FALSE)</f>
        <v>1.25925925925926</v>
      </c>
      <c r="I197">
        <f>VLOOKUP(C197,away!$B$2:$E$405,3,FALSE)</f>
        <v>0.68</v>
      </c>
      <c r="J197">
        <f>VLOOKUP(B197,home!$B$2:$E$405,4,FALSE)</f>
        <v>0.26</v>
      </c>
      <c r="K197" s="3">
        <f t="shared" si="392"/>
        <v>1.1316018518518496</v>
      </c>
      <c r="L197" s="3">
        <f t="shared" si="393"/>
        <v>0.22263703703703719</v>
      </c>
      <c r="M197" s="5">
        <f t="shared" si="394"/>
        <v>0.25814369573583318</v>
      </c>
      <c r="N197" s="5">
        <f t="shared" si="395"/>
        <v>0.29211588413854922</v>
      </c>
      <c r="O197" s="5">
        <f t="shared" si="396"/>
        <v>5.7472347548416347E-2</v>
      </c>
      <c r="P197" s="5">
        <f t="shared" si="397"/>
        <v>6.5035814916061044E-2</v>
      </c>
      <c r="Q197" s="5">
        <f t="shared" si="398"/>
        <v>0.1652794377232614</v>
      </c>
      <c r="R197" s="5">
        <f t="shared" si="399"/>
        <v>6.3977365848711222E-3</v>
      </c>
      <c r="S197" s="5">
        <f t="shared" si="400"/>
        <v>4.0962236262826425E-3</v>
      </c>
      <c r="T197" s="5">
        <f t="shared" si="401"/>
        <v>3.6797324297854428E-2</v>
      </c>
      <c r="U197" s="5">
        <f t="shared" si="402"/>
        <v>7.2396905671004898E-3</v>
      </c>
      <c r="V197" s="5">
        <f t="shared" si="403"/>
        <v>1.1466535284816774E-4</v>
      </c>
      <c r="W197" s="5">
        <f t="shared" si="404"/>
        <v>6.2343505933558335E-2</v>
      </c>
      <c r="X197" s="5">
        <f t="shared" si="405"/>
        <v>1.3879973439548375E-2</v>
      </c>
      <c r="Y197" s="5">
        <f t="shared" si="406"/>
        <v>1.5450980803669121E-3</v>
      </c>
      <c r="Z197" s="5">
        <f t="shared" si="407"/>
        <v>4.7479103899971992E-4</v>
      </c>
      <c r="AA197" s="5">
        <f t="shared" si="408"/>
        <v>5.3727441897474684E-4</v>
      </c>
      <c r="AB197" s="5">
        <f t="shared" si="409"/>
        <v>3.0399036373222513E-4</v>
      </c>
      <c r="AC197" s="5">
        <f t="shared" si="410"/>
        <v>1.8055241102879839E-6</v>
      </c>
      <c r="AD197" s="5">
        <f t="shared" si="411"/>
        <v>1.7637006691337855E-2</v>
      </c>
      <c r="AE197" s="5">
        <f t="shared" si="412"/>
        <v>3.9266509119618587E-3</v>
      </c>
      <c r="AF197" s="5">
        <f t="shared" si="413"/>
        <v>4.371089622589841E-4</v>
      </c>
      <c r="AG197" s="5">
        <f t="shared" si="414"/>
        <v>3.2438881406558108E-5</v>
      </c>
      <c r="AH197" s="5">
        <f t="shared" si="415"/>
        <v>2.6426517533658504E-5</v>
      </c>
      <c r="AI197" s="5">
        <f t="shared" si="416"/>
        <v>2.9904296179083338E-5</v>
      </c>
      <c r="AJ197" s="5">
        <f t="shared" si="417"/>
        <v>1.6919878467288453E-5</v>
      </c>
      <c r="AK197" s="5">
        <f t="shared" si="418"/>
        <v>6.3821886022306153E-6</v>
      </c>
      <c r="AL197" s="5">
        <f t="shared" si="419"/>
        <v>1.8195095801733396E-8</v>
      </c>
      <c r="AM197" s="5">
        <f t="shared" si="420"/>
        <v>3.9916138866082718E-3</v>
      </c>
      <c r="AN197" s="5">
        <f t="shared" si="421"/>
        <v>8.8868108871035774E-4</v>
      </c>
      <c r="AO197" s="5">
        <f t="shared" si="422"/>
        <v>9.8926662230661226E-5</v>
      </c>
      <c r="AP197" s="5">
        <f t="shared" si="423"/>
        <v>7.34157965433273E-6</v>
      </c>
      <c r="AQ197" s="5">
        <f t="shared" si="424"/>
        <v>4.0862688535300871E-7</v>
      </c>
      <c r="AR197" s="5">
        <f t="shared" si="425"/>
        <v>1.1767043125802087E-6</v>
      </c>
      <c r="AS197" s="5">
        <f t="shared" si="426"/>
        <v>1.331560779197822E-6</v>
      </c>
      <c r="AT197" s="5">
        <f t="shared" si="427"/>
        <v>7.5339832179677383E-7</v>
      </c>
      <c r="AU197" s="5">
        <f t="shared" si="428"/>
        <v>2.8418231204243494E-7</v>
      </c>
      <c r="AV197" s="5">
        <f t="shared" si="429"/>
        <v>8.039530764268993E-8</v>
      </c>
      <c r="AW197" s="5">
        <f t="shared" si="430"/>
        <v>1.2733356809582629E-10</v>
      </c>
      <c r="AX197" s="5">
        <f t="shared" si="431"/>
        <v>7.5281961099391297E-4</v>
      </c>
      <c r="AY197" s="5">
        <f t="shared" si="432"/>
        <v>1.6760552761505975E-4</v>
      </c>
      <c r="AZ197" s="5">
        <f t="shared" si="433"/>
        <v>1.8657599029623107E-5</v>
      </c>
      <c r="BA197" s="5">
        <f t="shared" si="434"/>
        <v>1.3846241887267963E-6</v>
      </c>
      <c r="BB197" s="5">
        <f t="shared" si="435"/>
        <v>7.7067156696986336E-8</v>
      </c>
      <c r="BC197" s="5">
        <f t="shared" si="436"/>
        <v>3.4316006839772206E-9</v>
      </c>
      <c r="BD197" s="5">
        <f t="shared" si="437"/>
        <v>4.3662993603593514E-8</v>
      </c>
      <c r="BE197" s="5">
        <f t="shared" si="438"/>
        <v>4.9409124419221887E-8</v>
      </c>
      <c r="BF197" s="5">
        <f t="shared" si="439"/>
        <v>2.7955728345584974E-8</v>
      </c>
      <c r="BG197" s="5">
        <f t="shared" si="440"/>
        <v>1.0544917988577066E-8</v>
      </c>
      <c r="BH197" s="5">
        <f t="shared" si="441"/>
        <v>2.9831621808749235E-9</v>
      </c>
      <c r="BI197" s="5">
        <f t="shared" si="442"/>
        <v>6.7515036965049239E-10</v>
      </c>
      <c r="BJ197" s="8">
        <f t="shared" si="443"/>
        <v>0.59992194876477767</v>
      </c>
      <c r="BK197" s="8">
        <f t="shared" si="444"/>
        <v>0.32755982887784618</v>
      </c>
      <c r="BL197" s="8">
        <f t="shared" si="445"/>
        <v>7.2034433835987371E-2</v>
      </c>
      <c r="BM197" s="8">
        <f t="shared" si="446"/>
        <v>0.155378480470337</v>
      </c>
      <c r="BN197" s="8">
        <f t="shared" si="447"/>
        <v>0.84444491664699217</v>
      </c>
    </row>
    <row r="198" spans="1:66" x14ac:dyDescent="0.25">
      <c r="A198" t="s">
        <v>16</v>
      </c>
      <c r="B198" t="s">
        <v>236</v>
      </c>
      <c r="C198" t="s">
        <v>467</v>
      </c>
      <c r="D198" s="16"/>
      <c r="E198">
        <f>VLOOKUP(A198,home!$A$2:$E$405,3,FALSE)</f>
        <v>1.4629629629629599</v>
      </c>
      <c r="F198">
        <f>VLOOKUP(B198,home!$B$2:$E$405,3,FALSE)</f>
        <v>0</v>
      </c>
      <c r="G198" t="e">
        <f>VLOOKUP(C198,away!$B$2:$E$405,4,FALSE)</f>
        <v>#N/A</v>
      </c>
      <c r="H198">
        <f>VLOOKUP(A198,away!$A$2:$E$405,3,FALSE)</f>
        <v>1.25925925925926</v>
      </c>
      <c r="I198" t="e">
        <f>VLOOKUP(C198,away!$B$2:$E$405,3,FALSE)</f>
        <v>#N/A</v>
      </c>
      <c r="J198">
        <f>VLOOKUP(B198,home!$B$2:$E$405,4,FALSE)</f>
        <v>1.06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448</v>
      </c>
      <c r="C199" t="s">
        <v>59</v>
      </c>
      <c r="D199" s="16"/>
      <c r="E199">
        <f>VLOOKUP(A199,home!$A$2:$E$405,3,FALSE)</f>
        <v>1.4629629629629599</v>
      </c>
      <c r="F199">
        <f>VLOOKUP(B199,home!$B$2:$E$405,3,FALSE)</f>
        <v>1.1399999999999999</v>
      </c>
      <c r="G199">
        <f>VLOOKUP(C199,away!$B$2:$E$405,4,FALSE)</f>
        <v>1.59</v>
      </c>
      <c r="H199">
        <f>VLOOKUP(A199,away!$A$2:$E$405,3,FALSE)</f>
        <v>1.25925925925926</v>
      </c>
      <c r="I199">
        <f>VLOOKUP(C199,away!$B$2:$E$405,3,FALSE)</f>
        <v>0.23</v>
      </c>
      <c r="J199">
        <f>VLOOKUP(B199,home!$B$2:$E$405,4,FALSE)</f>
        <v>0.79</v>
      </c>
      <c r="K199" s="3">
        <f t="shared" si="392"/>
        <v>2.6517666666666613</v>
      </c>
      <c r="L199" s="3">
        <f t="shared" si="393"/>
        <v>0.22880740740740754</v>
      </c>
      <c r="M199" s="5">
        <f t="shared" si="394"/>
        <v>5.6102546570282325E-2</v>
      </c>
      <c r="N199" s="5">
        <f t="shared" si="395"/>
        <v>0.14877086291018871</v>
      </c>
      <c r="O199" s="5">
        <f t="shared" si="396"/>
        <v>1.2836678229699642E-2</v>
      </c>
      <c r="P199" s="5">
        <f t="shared" si="397"/>
        <v>3.4039875440243117E-2</v>
      </c>
      <c r="Q199" s="5">
        <f t="shared" si="398"/>
        <v>0.19725280761823702</v>
      </c>
      <c r="R199" s="5">
        <f t="shared" si="399"/>
        <v>1.4685635327303425E-3</v>
      </c>
      <c r="S199" s="5">
        <f t="shared" si="400"/>
        <v>5.1633713210134406E-3</v>
      </c>
      <c r="T199" s="5">
        <f t="shared" si="401"/>
        <v>4.5132903514960937E-2</v>
      </c>
      <c r="U199" s="5">
        <f t="shared" si="402"/>
        <v>3.8942878239765564E-3</v>
      </c>
      <c r="V199" s="5">
        <f t="shared" si="403"/>
        <v>3.480937583918316E-4</v>
      </c>
      <c r="W199" s="5">
        <f t="shared" si="404"/>
        <v>0.17435614004948416</v>
      </c>
      <c r="X199" s="5">
        <f t="shared" si="405"/>
        <v>3.9893976370285328E-2</v>
      </c>
      <c r="Y199" s="5">
        <f t="shared" si="406"/>
        <v>4.5640186522286821E-3</v>
      </c>
      <c r="Z199" s="5">
        <f t="shared" si="407"/>
        <v>1.1200607151236435E-4</v>
      </c>
      <c r="AA199" s="5">
        <f t="shared" si="408"/>
        <v>2.9701396690077011E-4</v>
      </c>
      <c r="AB199" s="5">
        <f t="shared" si="409"/>
        <v>3.9380586848094873E-4</v>
      </c>
      <c r="AC199" s="5">
        <f t="shared" si="410"/>
        <v>1.3200234327086363E-5</v>
      </c>
      <c r="AD199" s="5">
        <f t="shared" si="411"/>
        <v>0.11558795007797154</v>
      </c>
      <c r="AE199" s="5">
        <f t="shared" si="412"/>
        <v>2.6447379184877516E-2</v>
      </c>
      <c r="AF199" s="5">
        <f t="shared" si="413"/>
        <v>3.0256781320062297E-3</v>
      </c>
      <c r="AG199" s="5">
        <f t="shared" si="414"/>
        <v>2.3076585634454434E-4</v>
      </c>
      <c r="AH199" s="5">
        <f t="shared" si="415"/>
        <v>6.406954709158195E-6</v>
      </c>
      <c r="AI199" s="5">
        <f t="shared" si="416"/>
        <v>1.6989748932588695E-5</v>
      </c>
      <c r="AJ199" s="5">
        <f t="shared" si="417"/>
        <v>2.2526424947237101E-5</v>
      </c>
      <c r="AK199" s="5">
        <f t="shared" si="418"/>
        <v>1.9911607598083879E-5</v>
      </c>
      <c r="AL199" s="5">
        <f t="shared" si="419"/>
        <v>3.2036644305487224E-7</v>
      </c>
      <c r="AM199" s="5">
        <f t="shared" si="420"/>
        <v>6.1302454617019018E-2</v>
      </c>
      <c r="AN199" s="5">
        <f t="shared" si="421"/>
        <v>1.4026455708630382E-2</v>
      </c>
      <c r="AO199" s="5">
        <f t="shared" si="422"/>
        <v>1.6046784829032744E-3</v>
      </c>
      <c r="AP199" s="5">
        <f t="shared" si="423"/>
        <v>1.2238744113185002E-4</v>
      </c>
      <c r="AQ199" s="5">
        <f t="shared" si="424"/>
        <v>7.0007882761513303E-6</v>
      </c>
      <c r="AR199" s="5">
        <f t="shared" si="425"/>
        <v>2.9319173927583374E-7</v>
      </c>
      <c r="AS199" s="5">
        <f t="shared" si="426"/>
        <v>7.7747608115367848E-7</v>
      </c>
      <c r="AT199" s="5">
        <f t="shared" si="427"/>
        <v>1.0308425780669745E-6</v>
      </c>
      <c r="AU199" s="5">
        <f t="shared" si="428"/>
        <v>9.1118466236624287E-7</v>
      </c>
      <c r="AV199" s="5">
        <f t="shared" si="429"/>
        <v>6.0406227871017966E-7</v>
      </c>
      <c r="AW199" s="5">
        <f t="shared" si="430"/>
        <v>5.3994547502204844E-9</v>
      </c>
      <c r="AX199" s="5">
        <f t="shared" si="431"/>
        <v>2.7093300956376125E-2</v>
      </c>
      <c r="AY199" s="5">
        <f t="shared" si="432"/>
        <v>6.1991479499370564E-3</v>
      </c>
      <c r="AZ199" s="5">
        <f t="shared" si="433"/>
        <v>7.0920548528002154E-4</v>
      </c>
      <c r="BA199" s="5">
        <f t="shared" si="434"/>
        <v>5.409048946867801E-5</v>
      </c>
      <c r="BB199" s="5">
        <f t="shared" si="435"/>
        <v>3.0940761651814747E-6</v>
      </c>
      <c r="BC199" s="5">
        <f t="shared" si="436"/>
        <v>1.4158950913524549E-7</v>
      </c>
      <c r="BD199" s="5">
        <f t="shared" si="437"/>
        <v>1.118074028949533E-8</v>
      </c>
      <c r="BE199" s="5">
        <f t="shared" si="438"/>
        <v>2.9648714408340672E-8</v>
      </c>
      <c r="BF199" s="5">
        <f t="shared" si="439"/>
        <v>3.9310736288778687E-8</v>
      </c>
      <c r="BG199" s="5">
        <f t="shared" si="440"/>
        <v>3.4747633377568933E-8</v>
      </c>
      <c r="BH199" s="5">
        <f t="shared" si="441"/>
        <v>2.3035653984047796E-8</v>
      </c>
      <c r="BI199" s="5">
        <f t="shared" si="442"/>
        <v>1.2217035875953007E-8</v>
      </c>
      <c r="BJ199" s="8">
        <f t="shared" si="443"/>
        <v>0.86638443995128134</v>
      </c>
      <c r="BK199" s="8">
        <f t="shared" si="444"/>
        <v>0.10186655564063792</v>
      </c>
      <c r="BL199" s="8">
        <f t="shared" si="445"/>
        <v>1.8959951055829118E-2</v>
      </c>
      <c r="BM199" s="8">
        <f t="shared" si="446"/>
        <v>0.53065247586739717</v>
      </c>
      <c r="BN199" s="8">
        <f t="shared" si="447"/>
        <v>0.45047133430138114</v>
      </c>
    </row>
    <row r="200" spans="1:66" x14ac:dyDescent="0.25">
      <c r="A200" t="s">
        <v>61</v>
      </c>
      <c r="B200" t="s">
        <v>240</v>
      </c>
      <c r="C200" t="s">
        <v>64</v>
      </c>
      <c r="D200" s="16"/>
      <c r="E200">
        <f>VLOOKUP(A200,home!$A$2:$E$405,3,FALSE)</f>
        <v>1.675</v>
      </c>
      <c r="F200">
        <f>VLOOKUP(B200,home!$B$2:$E$405,3,FALSE)</f>
        <v>2.69</v>
      </c>
      <c r="G200">
        <f>VLOOKUP(C200,away!$B$2:$E$405,4,FALSE)</f>
        <v>1.79</v>
      </c>
      <c r="H200">
        <f>VLOOKUP(A200,away!$A$2:$E$405,3,FALSE)</f>
        <v>1.0249999999999999</v>
      </c>
      <c r="I200">
        <f>VLOOKUP(C200,away!$B$2:$E$405,3,FALSE)</f>
        <v>0.6</v>
      </c>
      <c r="J200">
        <f>VLOOKUP(B200,home!$B$2:$E$405,4,FALSE)</f>
        <v>0.98</v>
      </c>
      <c r="K200" s="3">
        <f t="shared" si="392"/>
        <v>8.0652925</v>
      </c>
      <c r="L200" s="3">
        <f t="shared" si="393"/>
        <v>0.6026999999999999</v>
      </c>
      <c r="M200" s="5">
        <f t="shared" si="394"/>
        <v>1.7200405600576368E-4</v>
      </c>
      <c r="N200" s="5">
        <f t="shared" si="395"/>
        <v>1.3872630228728661E-3</v>
      </c>
      <c r="O200" s="5">
        <f t="shared" si="396"/>
        <v>1.0366684455467375E-4</v>
      </c>
      <c r="P200" s="5">
        <f t="shared" si="397"/>
        <v>8.3610342388547613E-4</v>
      </c>
      <c r="Q200" s="5">
        <f t="shared" si="398"/>
        <v>5.5943410269519269E-3</v>
      </c>
      <c r="R200" s="5">
        <f t="shared" si="399"/>
        <v>3.1240003606550929E-5</v>
      </c>
      <c r="S200" s="5">
        <f t="shared" si="400"/>
        <v>1.0160646086880519E-3</v>
      </c>
      <c r="T200" s="5">
        <f t="shared" si="401"/>
        <v>3.371709336943926E-3</v>
      </c>
      <c r="U200" s="5">
        <f t="shared" si="402"/>
        <v>2.5195976678788818E-4</v>
      </c>
      <c r="V200" s="5">
        <f t="shared" si="403"/>
        <v>5.4878234201153567E-4</v>
      </c>
      <c r="W200" s="5">
        <f t="shared" si="404"/>
        <v>1.503999890903923E-2</v>
      </c>
      <c r="X200" s="5">
        <f t="shared" si="405"/>
        <v>9.0646073424779424E-3</v>
      </c>
      <c r="Y200" s="5">
        <f t="shared" si="406"/>
        <v>2.7316194226557275E-3</v>
      </c>
      <c r="Z200" s="5">
        <f t="shared" si="407"/>
        <v>6.2761167245560822E-6</v>
      </c>
      <c r="AA200" s="5">
        <f t="shared" si="408"/>
        <v>5.0618717147686744E-5</v>
      </c>
      <c r="AB200" s="5">
        <f t="shared" si="409"/>
        <v>2.0412737988542964E-4</v>
      </c>
      <c r="AC200" s="5">
        <f t="shared" si="410"/>
        <v>1.6672528172401055E-4</v>
      </c>
      <c r="AD200" s="5">
        <f t="shared" si="411"/>
        <v>3.0325497600270555E-2</v>
      </c>
      <c r="AE200" s="5">
        <f t="shared" si="412"/>
        <v>1.8277177403683061E-2</v>
      </c>
      <c r="AF200" s="5">
        <f t="shared" si="413"/>
        <v>5.507827410599889E-3</v>
      </c>
      <c r="AG200" s="5">
        <f t="shared" si="414"/>
        <v>1.1065225267895178E-3</v>
      </c>
      <c r="AH200" s="5">
        <f t="shared" si="415"/>
        <v>9.4565388747248738E-7</v>
      </c>
      <c r="AI200" s="5">
        <f t="shared" si="416"/>
        <v>7.6269752062276978E-6</v>
      </c>
      <c r="AJ200" s="5">
        <f t="shared" si="417"/>
        <v>3.0756892964237101E-5</v>
      </c>
      <c r="AK200" s="5">
        <f t="shared" si="418"/>
        <v>8.268777938258812E-5</v>
      </c>
      <c r="AL200" s="5">
        <f t="shared" si="419"/>
        <v>3.24177422637161E-5</v>
      </c>
      <c r="AM200" s="5">
        <f t="shared" si="420"/>
        <v>4.8916801670846041E-2</v>
      </c>
      <c r="AN200" s="5">
        <f t="shared" si="421"/>
        <v>2.9482156367018904E-2</v>
      </c>
      <c r="AO200" s="5">
        <f t="shared" si="422"/>
        <v>8.8844478212011437E-3</v>
      </c>
      <c r="AP200" s="5">
        <f t="shared" si="423"/>
        <v>1.7848855672793101E-3</v>
      </c>
      <c r="AQ200" s="5">
        <f t="shared" si="424"/>
        <v>2.6893763284980995E-4</v>
      </c>
      <c r="AR200" s="5">
        <f t="shared" si="425"/>
        <v>1.1398911959593365E-7</v>
      </c>
      <c r="AS200" s="5">
        <f t="shared" si="426"/>
        <v>9.1935559135868678E-7</v>
      </c>
      <c r="AT200" s="5">
        <f t="shared" si="427"/>
        <v>3.7074358779091407E-6</v>
      </c>
      <c r="AU200" s="5">
        <f t="shared" si="428"/>
        <v>9.967184926777172E-6</v>
      </c>
      <c r="AV200" s="5">
        <f t="shared" si="429"/>
        <v>2.0097065459012235E-5</v>
      </c>
      <c r="AW200" s="5">
        <f t="shared" si="430"/>
        <v>4.3772522854573572E-6</v>
      </c>
      <c r="AX200" s="5">
        <f t="shared" si="431"/>
        <v>6.5754718939976989E-2</v>
      </c>
      <c r="AY200" s="5">
        <f t="shared" si="432"/>
        <v>3.9630369105124123E-2</v>
      </c>
      <c r="AZ200" s="5">
        <f t="shared" si="433"/>
        <v>1.1942611729829151E-2</v>
      </c>
      <c r="BA200" s="5">
        <f t="shared" si="434"/>
        <v>2.3992706965226766E-3</v>
      </c>
      <c r="BB200" s="5">
        <f t="shared" si="435"/>
        <v>3.6151011219855421E-4</v>
      </c>
      <c r="BC200" s="5">
        <f t="shared" si="436"/>
        <v>4.3576428924413732E-5</v>
      </c>
      <c r="BD200" s="5">
        <f t="shared" si="437"/>
        <v>1.1450207063411528E-8</v>
      </c>
      <c r="BE200" s="5">
        <f t="shared" si="438"/>
        <v>9.2349269151980036E-8</v>
      </c>
      <c r="BF200" s="5">
        <f t="shared" si="439"/>
        <v>3.72411933935973E-7</v>
      </c>
      <c r="BG200" s="5">
        <f t="shared" si="440"/>
        <v>1.0012037258947665E-6</v>
      </c>
      <c r="BH200" s="5">
        <f t="shared" si="441"/>
        <v>2.0187502253577781E-6</v>
      </c>
      <c r="BI200" s="5">
        <f t="shared" si="442"/>
        <v>3.2563622103902804E-6</v>
      </c>
      <c r="BJ200" s="8">
        <f t="shared" si="443"/>
        <v>0.30187585007405576</v>
      </c>
      <c r="BK200" s="8">
        <f t="shared" si="444"/>
        <v>4.240246655970268E-2</v>
      </c>
      <c r="BL200" s="8">
        <f t="shared" si="445"/>
        <v>8.0518757196920189E-4</v>
      </c>
      <c r="BM200" s="8">
        <f t="shared" si="446"/>
        <v>0.29733917009173627</v>
      </c>
      <c r="BN200" s="8">
        <f t="shared" si="447"/>
        <v>8.1246183778772574E-3</v>
      </c>
    </row>
    <row r="201" spans="1:66" x14ac:dyDescent="0.25">
      <c r="A201" t="s">
        <v>61</v>
      </c>
      <c r="B201" t="s">
        <v>67</v>
      </c>
      <c r="C201" t="s">
        <v>65</v>
      </c>
      <c r="D201" s="16"/>
      <c r="E201">
        <f>VLOOKUP(A201,home!$A$2:$E$405,3,FALSE)</f>
        <v>1.675</v>
      </c>
      <c r="F201">
        <f>VLOOKUP(B201,home!$B$2:$E$405,3,FALSE)</f>
        <v>0.6</v>
      </c>
      <c r="G201">
        <f>VLOOKUP(C201,away!$B$2:$E$405,4,FALSE)</f>
        <v>0.3</v>
      </c>
      <c r="H201">
        <f>VLOOKUP(A201,away!$A$2:$E$405,3,FALSE)</f>
        <v>1.0249999999999999</v>
      </c>
      <c r="I201">
        <f>VLOOKUP(C201,away!$B$2:$E$405,3,FALSE)</f>
        <v>0.9</v>
      </c>
      <c r="J201">
        <f>VLOOKUP(B201,home!$B$2:$E$405,4,FALSE)</f>
        <v>1.46</v>
      </c>
      <c r="K201" s="3">
        <f t="shared" si="392"/>
        <v>0.30149999999999993</v>
      </c>
      <c r="L201" s="3">
        <f t="shared" si="393"/>
        <v>1.3468499999999999</v>
      </c>
      <c r="M201" s="5">
        <f t="shared" si="394"/>
        <v>0.19236705254176123</v>
      </c>
      <c r="N201" s="5">
        <f t="shared" si="395"/>
        <v>5.7998666341341001E-2</v>
      </c>
      <c r="O201" s="5">
        <f t="shared" si="396"/>
        <v>0.25908956471587102</v>
      </c>
      <c r="P201" s="5">
        <f t="shared" si="397"/>
        <v>7.8115503761835112E-2</v>
      </c>
      <c r="Q201" s="5">
        <f t="shared" si="398"/>
        <v>8.7432989509571516E-3</v>
      </c>
      <c r="R201" s="5">
        <f t="shared" si="399"/>
        <v>0.17447739011878549</v>
      </c>
      <c r="S201" s="5">
        <f t="shared" si="400"/>
        <v>7.9301936679626803E-3</v>
      </c>
      <c r="T201" s="5">
        <f t="shared" si="401"/>
        <v>1.1775912192096638E-2</v>
      </c>
      <c r="U201" s="5">
        <f t="shared" si="402"/>
        <v>5.2604933120813817E-2</v>
      </c>
      <c r="V201" s="5">
        <f t="shared" si="403"/>
        <v>3.5780617494680044E-4</v>
      </c>
      <c r="W201" s="5">
        <f t="shared" si="404"/>
        <v>8.7870154457119398E-4</v>
      </c>
      <c r="X201" s="5">
        <f t="shared" si="405"/>
        <v>1.1834791753057123E-3</v>
      </c>
      <c r="Y201" s="5">
        <f t="shared" si="406"/>
        <v>7.9698446363024947E-4</v>
      </c>
      <c r="Z201" s="5">
        <f t="shared" si="407"/>
        <v>7.8331624293828742E-2</v>
      </c>
      <c r="AA201" s="5">
        <f t="shared" si="408"/>
        <v>2.3616984724589361E-2</v>
      </c>
      <c r="AB201" s="5">
        <f t="shared" si="409"/>
        <v>3.5602604472318449E-3</v>
      </c>
      <c r="AC201" s="5">
        <f t="shared" si="410"/>
        <v>9.0810150555137492E-6</v>
      </c>
      <c r="AD201" s="5">
        <f t="shared" si="411"/>
        <v>6.6232128922053695E-5</v>
      </c>
      <c r="AE201" s="5">
        <f t="shared" si="412"/>
        <v>8.9204742838668E-5</v>
      </c>
      <c r="AF201" s="5">
        <f t="shared" si="413"/>
        <v>6.0072703946130008E-5</v>
      </c>
      <c r="AG201" s="5">
        <f t="shared" si="414"/>
        <v>2.6969640436615065E-5</v>
      </c>
      <c r="AH201" s="5">
        <f t="shared" si="415"/>
        <v>2.6375237045035808E-2</v>
      </c>
      <c r="AI201" s="5">
        <f t="shared" si="416"/>
        <v>7.9521339690782952E-3</v>
      </c>
      <c r="AJ201" s="5">
        <f t="shared" si="417"/>
        <v>1.1987841958385525E-3</v>
      </c>
      <c r="AK201" s="5">
        <f t="shared" si="418"/>
        <v>1.2047781168177455E-4</v>
      </c>
      <c r="AL201" s="5">
        <f t="shared" si="419"/>
        <v>1.4750302743787536E-7</v>
      </c>
      <c r="AM201" s="5">
        <f t="shared" si="420"/>
        <v>3.993797373999838E-6</v>
      </c>
      <c r="AN201" s="5">
        <f t="shared" si="421"/>
        <v>5.37904599317168E-6</v>
      </c>
      <c r="AO201" s="5">
        <f t="shared" si="422"/>
        <v>3.6223840479516395E-6</v>
      </c>
      <c r="AP201" s="5">
        <f t="shared" si="423"/>
        <v>1.6262693183278884E-6</v>
      </c>
      <c r="AQ201" s="5">
        <f t="shared" si="424"/>
        <v>5.4758520784747909E-7</v>
      </c>
      <c r="AR201" s="5">
        <f t="shared" si="425"/>
        <v>7.1046976028212912E-3</v>
      </c>
      <c r="AS201" s="5">
        <f t="shared" si="426"/>
        <v>2.1420663272506192E-3</v>
      </c>
      <c r="AT201" s="5">
        <f t="shared" si="427"/>
        <v>3.2291649883303068E-4</v>
      </c>
      <c r="AU201" s="5">
        <f t="shared" si="428"/>
        <v>3.2453108132719591E-5</v>
      </c>
      <c r="AV201" s="5">
        <f t="shared" si="429"/>
        <v>2.4461530255037374E-6</v>
      </c>
      <c r="AW201" s="5">
        <f t="shared" si="430"/>
        <v>1.6638147897268818E-9</v>
      </c>
      <c r="AX201" s="5">
        <f t="shared" si="431"/>
        <v>2.0068831804349185E-7</v>
      </c>
      <c r="AY201" s="5">
        <f t="shared" si="432"/>
        <v>2.7029706115687692E-7</v>
      </c>
      <c r="AZ201" s="5">
        <f t="shared" si="433"/>
        <v>1.8202479840956986E-7</v>
      </c>
      <c r="BA201" s="5">
        <f t="shared" si="434"/>
        <v>8.172003324597639E-8</v>
      </c>
      <c r="BB201" s="5">
        <f t="shared" si="435"/>
        <v>2.7516156694335823E-8</v>
      </c>
      <c r="BC201" s="5">
        <f t="shared" si="436"/>
        <v>7.4120271287532365E-9</v>
      </c>
      <c r="BD201" s="5">
        <f t="shared" si="437"/>
        <v>1.5948269943933083E-3</v>
      </c>
      <c r="BE201" s="5">
        <f t="shared" si="438"/>
        <v>4.808403388095824E-4</v>
      </c>
      <c r="BF201" s="5">
        <f t="shared" si="439"/>
        <v>7.2486681075544524E-5</v>
      </c>
      <c r="BG201" s="5">
        <f t="shared" si="440"/>
        <v>7.2849114480922253E-6</v>
      </c>
      <c r="BH201" s="5">
        <f t="shared" si="441"/>
        <v>5.4910020039995111E-7</v>
      </c>
      <c r="BI201" s="5">
        <f t="shared" si="442"/>
        <v>3.311074208411705E-8</v>
      </c>
      <c r="BJ201" s="8">
        <f t="shared" si="443"/>
        <v>8.1635460624381373E-2</v>
      </c>
      <c r="BK201" s="8">
        <f t="shared" si="444"/>
        <v>0.27878005496164998</v>
      </c>
      <c r="BL201" s="8">
        <f t="shared" si="445"/>
        <v>0.56075636697565812</v>
      </c>
      <c r="BM201" s="8">
        <f t="shared" si="446"/>
        <v>0.22871176179172073</v>
      </c>
      <c r="BN201" s="8">
        <f t="shared" si="447"/>
        <v>0.7707914764305509</v>
      </c>
    </row>
    <row r="202" spans="1:66" x14ac:dyDescent="0.25">
      <c r="A202" t="s">
        <v>61</v>
      </c>
      <c r="B202" t="s">
        <v>69</v>
      </c>
      <c r="C202" t="s">
        <v>242</v>
      </c>
      <c r="D202" s="16"/>
      <c r="E202">
        <f>VLOOKUP(A202,home!$A$2:$E$405,3,FALSE)</f>
        <v>1.675</v>
      </c>
      <c r="F202">
        <f>VLOOKUP(B202,home!$B$2:$E$405,3,FALSE)</f>
        <v>1.79</v>
      </c>
      <c r="G202">
        <f>VLOOKUP(C202,away!$B$2:$E$405,4,FALSE)</f>
        <v>1.49</v>
      </c>
      <c r="H202">
        <f>VLOOKUP(A202,away!$A$2:$E$405,3,FALSE)</f>
        <v>1.0249999999999999</v>
      </c>
      <c r="I202">
        <f>VLOOKUP(C202,away!$B$2:$E$405,3,FALSE)</f>
        <v>0.6</v>
      </c>
      <c r="J202">
        <f>VLOOKUP(B202,home!$B$2:$E$405,4,FALSE)</f>
        <v>0</v>
      </c>
      <c r="K202" s="3">
        <f t="shared" si="392"/>
        <v>4.4673924999999999</v>
      </c>
      <c r="L202" s="3">
        <f t="shared" si="393"/>
        <v>0</v>
      </c>
      <c r="M202" s="5">
        <f t="shared" si="394"/>
        <v>1.1477203675904185E-2</v>
      </c>
      <c r="N202" s="5">
        <f t="shared" si="395"/>
        <v>5.127317362270678E-2</v>
      </c>
      <c r="O202" s="5">
        <f t="shared" si="396"/>
        <v>0</v>
      </c>
      <c r="P202" s="5">
        <f t="shared" si="397"/>
        <v>0</v>
      </c>
      <c r="Q202" s="5">
        <f t="shared" si="398"/>
        <v>0.11452869564663906</v>
      </c>
      <c r="R202" s="5">
        <f t="shared" si="399"/>
        <v>0</v>
      </c>
      <c r="S202" s="5">
        <f t="shared" si="400"/>
        <v>0</v>
      </c>
      <c r="T202" s="5">
        <f t="shared" si="401"/>
        <v>0</v>
      </c>
      <c r="U202" s="5">
        <f t="shared" si="402"/>
        <v>0</v>
      </c>
      <c r="V202" s="5">
        <f t="shared" si="403"/>
        <v>0</v>
      </c>
      <c r="W202" s="5">
        <f t="shared" si="404"/>
        <v>0.17054821198885933</v>
      </c>
      <c r="X202" s="5">
        <f t="shared" si="405"/>
        <v>0</v>
      </c>
      <c r="Y202" s="5">
        <f t="shared" si="406"/>
        <v>0</v>
      </c>
      <c r="Z202" s="5">
        <f t="shared" si="407"/>
        <v>0</v>
      </c>
      <c r="AA202" s="5">
        <f t="shared" si="408"/>
        <v>0</v>
      </c>
      <c r="AB202" s="5">
        <f t="shared" si="409"/>
        <v>0</v>
      </c>
      <c r="AC202" s="5">
        <f t="shared" si="410"/>
        <v>0</v>
      </c>
      <c r="AD202" s="5">
        <f t="shared" si="411"/>
        <v>0.19047645078186007</v>
      </c>
      <c r="AE202" s="5">
        <f t="shared" si="412"/>
        <v>0</v>
      </c>
      <c r="AF202" s="5">
        <f t="shared" si="413"/>
        <v>0</v>
      </c>
      <c r="AG202" s="5">
        <f t="shared" si="414"/>
        <v>0</v>
      </c>
      <c r="AH202" s="5">
        <f t="shared" si="415"/>
        <v>0</v>
      </c>
      <c r="AI202" s="5">
        <f t="shared" si="416"/>
        <v>0</v>
      </c>
      <c r="AJ202" s="5">
        <f t="shared" si="417"/>
        <v>0</v>
      </c>
      <c r="AK202" s="5">
        <f t="shared" si="418"/>
        <v>0</v>
      </c>
      <c r="AL202" s="5">
        <f t="shared" si="419"/>
        <v>0</v>
      </c>
      <c r="AM202" s="5">
        <f t="shared" si="420"/>
        <v>0.17018661352990014</v>
      </c>
      <c r="AN202" s="5">
        <f t="shared" si="421"/>
        <v>0</v>
      </c>
      <c r="AO202" s="5">
        <f t="shared" si="422"/>
        <v>0</v>
      </c>
      <c r="AP202" s="5">
        <f t="shared" si="423"/>
        <v>0</v>
      </c>
      <c r="AQ202" s="5">
        <f t="shared" si="424"/>
        <v>0</v>
      </c>
      <c r="AR202" s="5">
        <f t="shared" si="425"/>
        <v>0</v>
      </c>
      <c r="AS202" s="5">
        <f t="shared" si="426"/>
        <v>0</v>
      </c>
      <c r="AT202" s="5">
        <f t="shared" si="427"/>
        <v>0</v>
      </c>
      <c r="AU202" s="5">
        <f t="shared" si="428"/>
        <v>0</v>
      </c>
      <c r="AV202" s="5">
        <f t="shared" si="429"/>
        <v>0</v>
      </c>
      <c r="AW202" s="5">
        <f t="shared" si="430"/>
        <v>0</v>
      </c>
      <c r="AX202" s="5">
        <f t="shared" si="431"/>
        <v>0.12671506681397904</v>
      </c>
      <c r="AY202" s="5">
        <f t="shared" si="432"/>
        <v>0</v>
      </c>
      <c r="AZ202" s="5">
        <f t="shared" si="433"/>
        <v>0</v>
      </c>
      <c r="BA202" s="5">
        <f t="shared" si="434"/>
        <v>0</v>
      </c>
      <c r="BB202" s="5">
        <f t="shared" si="435"/>
        <v>0</v>
      </c>
      <c r="BC202" s="5">
        <f t="shared" si="436"/>
        <v>0</v>
      </c>
      <c r="BD202" s="5">
        <f t="shared" si="437"/>
        <v>0</v>
      </c>
      <c r="BE202" s="5">
        <f t="shared" si="438"/>
        <v>0</v>
      </c>
      <c r="BF202" s="5">
        <f t="shared" si="439"/>
        <v>0</v>
      </c>
      <c r="BG202" s="5">
        <f t="shared" si="440"/>
        <v>0</v>
      </c>
      <c r="BH202" s="5">
        <f t="shared" si="441"/>
        <v>0</v>
      </c>
      <c r="BI202" s="5">
        <f t="shared" si="442"/>
        <v>0</v>
      </c>
      <c r="BJ202" s="8">
        <f t="shared" si="443"/>
        <v>0.82372821238394445</v>
      </c>
      <c r="BK202" s="8">
        <f t="shared" si="444"/>
        <v>1.1477203675904185E-2</v>
      </c>
      <c r="BL202" s="8">
        <f t="shared" si="445"/>
        <v>0</v>
      </c>
      <c r="BM202" s="8">
        <f t="shared" si="446"/>
        <v>0.65792634311459863</v>
      </c>
      <c r="BN202" s="8">
        <f t="shared" si="447"/>
        <v>0.17727907294525003</v>
      </c>
    </row>
    <row r="203" spans="1:66" x14ac:dyDescent="0.25">
      <c r="A203" t="s">
        <v>61</v>
      </c>
      <c r="B203" t="s">
        <v>337</v>
      </c>
      <c r="C203" t="s">
        <v>71</v>
      </c>
      <c r="D203" s="16"/>
      <c r="E203">
        <f>VLOOKUP(A203,home!$A$2:$E$405,3,FALSE)</f>
        <v>1.675</v>
      </c>
      <c r="F203">
        <f>VLOOKUP(B203,home!$B$2:$E$405,3,FALSE)</f>
        <v>1.79</v>
      </c>
      <c r="G203">
        <f>VLOOKUP(C203,away!$B$2:$E$405,4,FALSE)</f>
        <v>1.49</v>
      </c>
      <c r="H203">
        <f>VLOOKUP(A203,away!$A$2:$E$405,3,FALSE)</f>
        <v>1.0249999999999999</v>
      </c>
      <c r="I203">
        <f>VLOOKUP(C203,away!$B$2:$E$405,3,FALSE)</f>
        <v>0.9</v>
      </c>
      <c r="J203">
        <f>VLOOKUP(B203,home!$B$2:$E$405,4,FALSE)</f>
        <v>0.98</v>
      </c>
      <c r="K203" s="3">
        <f t="shared" si="392"/>
        <v>4.4673924999999999</v>
      </c>
      <c r="L203" s="3">
        <f t="shared" si="393"/>
        <v>0.90405000000000002</v>
      </c>
      <c r="M203" s="5">
        <f t="shared" si="394"/>
        <v>4.6474225657135099E-3</v>
      </c>
      <c r="N203" s="5">
        <f t="shared" si="395"/>
        <v>2.076186071439929E-2</v>
      </c>
      <c r="O203" s="5">
        <f t="shared" si="396"/>
        <v>4.2015023705332987E-3</v>
      </c>
      <c r="P203" s="5">
        <f t="shared" si="397"/>
        <v>1.8769760178852679E-2</v>
      </c>
      <c r="Q203" s="5">
        <f t="shared" si="398"/>
        <v>4.6375690420776022E-2</v>
      </c>
      <c r="R203" s="5">
        <f t="shared" si="399"/>
        <v>1.8991841090403145E-3</v>
      </c>
      <c r="S203" s="5">
        <f t="shared" si="400"/>
        <v>1.895157435062908E-2</v>
      </c>
      <c r="T203" s="5">
        <f t="shared" si="401"/>
        <v>4.1925942924902558E-2</v>
      </c>
      <c r="U203" s="5">
        <f t="shared" si="402"/>
        <v>8.4844008448458821E-3</v>
      </c>
      <c r="V203" s="5">
        <f t="shared" si="403"/>
        <v>8.5045109662220102E-3</v>
      </c>
      <c r="W203" s="5">
        <f t="shared" si="404"/>
        <v>6.9059470522698882E-2</v>
      </c>
      <c r="X203" s="5">
        <f t="shared" si="405"/>
        <v>6.243321432604592E-2</v>
      </c>
      <c r="Y203" s="5">
        <f t="shared" si="406"/>
        <v>2.8221373705730905E-2</v>
      </c>
      <c r="Z203" s="5">
        <f t="shared" si="407"/>
        <v>5.7231913125929885E-4</v>
      </c>
      <c r="AA203" s="5">
        <f t="shared" si="408"/>
        <v>2.5567741945943068E-3</v>
      </c>
      <c r="AB203" s="5">
        <f t="shared" si="409"/>
        <v>5.7110569305620744E-3</v>
      </c>
      <c r="AC203" s="5">
        <f t="shared" si="410"/>
        <v>2.1467225787158229E-3</v>
      </c>
      <c r="AD203" s="5">
        <f t="shared" si="411"/>
        <v>7.7128940166769008E-2</v>
      </c>
      <c r="AE203" s="5">
        <f t="shared" si="412"/>
        <v>6.9728418357767524E-2</v>
      </c>
      <c r="AF203" s="5">
        <f t="shared" si="413"/>
        <v>3.1518988308169862E-2</v>
      </c>
      <c r="AG203" s="5">
        <f t="shared" si="414"/>
        <v>9.4982471266669907E-3</v>
      </c>
      <c r="AH203" s="5">
        <f t="shared" si="415"/>
        <v>1.2935127765374227E-4</v>
      </c>
      <c r="AI203" s="5">
        <f t="shared" si="416"/>
        <v>5.7786292765574568E-4</v>
      </c>
      <c r="AJ203" s="5">
        <f t="shared" si="417"/>
        <v>1.2907702545186606E-3</v>
      </c>
      <c r="AK203" s="5">
        <f t="shared" si="418"/>
        <v>1.9221257847532518E-3</v>
      </c>
      <c r="AL203" s="5">
        <f t="shared" si="419"/>
        <v>3.4680270539881938E-4</v>
      </c>
      <c r="AM203" s="5">
        <f t="shared" si="420"/>
        <v>6.8913049766794521E-2</v>
      </c>
      <c r="AN203" s="5">
        <f t="shared" si="421"/>
        <v>6.2300842641670587E-2</v>
      </c>
      <c r="AO203" s="5">
        <f t="shared" si="422"/>
        <v>2.8161538395101146E-2</v>
      </c>
      <c r="AP203" s="5">
        <f t="shared" si="423"/>
        <v>8.4864795953637322E-3</v>
      </c>
      <c r="AQ203" s="5">
        <f t="shared" si="424"/>
        <v>1.918050469547145E-3</v>
      </c>
      <c r="AR203" s="5">
        <f t="shared" si="425"/>
        <v>2.3388004512573143E-5</v>
      </c>
      <c r="AS203" s="5">
        <f t="shared" si="426"/>
        <v>1.044833959494354E-4</v>
      </c>
      <c r="AT203" s="5">
        <f t="shared" si="427"/>
        <v>2.3338416971951907E-4</v>
      </c>
      <c r="AU203" s="5">
        <f t="shared" si="428"/>
        <v>3.4753956314123553E-4</v>
      </c>
      <c r="AV203" s="5">
        <f t="shared" si="429"/>
        <v>3.8814890945760802E-4</v>
      </c>
      <c r="AW203" s="5">
        <f t="shared" si="430"/>
        <v>3.8906891805031179E-5</v>
      </c>
      <c r="AX203" s="5">
        <f t="shared" si="431"/>
        <v>5.1310273613384083E-2</v>
      </c>
      <c r="AY203" s="5">
        <f t="shared" si="432"/>
        <v>4.6387052860179884E-2</v>
      </c>
      <c r="AZ203" s="5">
        <f t="shared" si="433"/>
        <v>2.0968107569122811E-2</v>
      </c>
      <c r="BA203" s="5">
        <f t="shared" si="434"/>
        <v>6.3187392159551603E-3</v>
      </c>
      <c r="BB203" s="5">
        <f t="shared" si="435"/>
        <v>1.4281140470460655E-3</v>
      </c>
      <c r="BC203" s="5">
        <f t="shared" si="436"/>
        <v>2.5821730084639916E-4</v>
      </c>
      <c r="BD203" s="5">
        <f t="shared" si="437"/>
        <v>3.5239875799319573E-6</v>
      </c>
      <c r="BE203" s="5">
        <f t="shared" si="438"/>
        <v>1.5743035684681174E-5</v>
      </c>
      <c r="BF203" s="5">
        <f t="shared" si="439"/>
        <v>3.5165159772488526E-5</v>
      </c>
      <c r="BG203" s="5">
        <f t="shared" si="440"/>
        <v>5.2365523676305652E-5</v>
      </c>
      <c r="BH203" s="5">
        <f t="shared" si="441"/>
        <v>5.848433693252507E-5</v>
      </c>
      <c r="BI203" s="5">
        <f t="shared" si="442"/>
        <v>5.2254497635967093E-5</v>
      </c>
      <c r="BJ203" s="8">
        <f t="shared" si="443"/>
        <v>0.75310261204893858</v>
      </c>
      <c r="BK203" s="8">
        <f t="shared" si="444"/>
        <v>9.9753846205711802E-2</v>
      </c>
      <c r="BL203" s="8">
        <f t="shared" si="445"/>
        <v>2.8087509278219548E-2</v>
      </c>
      <c r="BM203" s="8">
        <f t="shared" si="446"/>
        <v>0.73851272033643944</v>
      </c>
      <c r="BN203" s="8">
        <f t="shared" si="447"/>
        <v>9.6655420359315111E-2</v>
      </c>
    </row>
    <row r="204" spans="1:66" x14ac:dyDescent="0.25">
      <c r="A204" t="s">
        <v>61</v>
      </c>
      <c r="B204" t="s">
        <v>70</v>
      </c>
      <c r="C204" t="s">
        <v>62</v>
      </c>
      <c r="D204" s="16"/>
      <c r="E204">
        <f>VLOOKUP(A204,home!$A$2:$E$405,3,FALSE)</f>
        <v>1.675</v>
      </c>
      <c r="F204">
        <f>VLOOKUP(B204,home!$B$2:$E$405,3,FALSE)</f>
        <v>0.3</v>
      </c>
      <c r="G204">
        <f>VLOOKUP(C204,away!$B$2:$E$405,4,FALSE)</f>
        <v>0.3</v>
      </c>
      <c r="H204">
        <f>VLOOKUP(A204,away!$A$2:$E$405,3,FALSE)</f>
        <v>1.0249999999999999</v>
      </c>
      <c r="I204">
        <f>VLOOKUP(C204,away!$B$2:$E$405,3,FALSE)</f>
        <v>0.6</v>
      </c>
      <c r="J204">
        <f>VLOOKUP(B204,home!$B$2:$E$405,4,FALSE)</f>
        <v>0.49</v>
      </c>
      <c r="K204" s="3">
        <f t="shared" si="392"/>
        <v>0.15074999999999997</v>
      </c>
      <c r="L204" s="3">
        <f t="shared" si="393"/>
        <v>0.30134999999999995</v>
      </c>
      <c r="M204" s="5">
        <f t="shared" si="394"/>
        <v>0.63629053748977926</v>
      </c>
      <c r="N204" s="5">
        <f t="shared" si="395"/>
        <v>9.5920798526584208E-2</v>
      </c>
      <c r="O204" s="5">
        <f t="shared" si="396"/>
        <v>0.19174615347254495</v>
      </c>
      <c r="P204" s="5">
        <f t="shared" si="397"/>
        <v>2.8905732635986146E-2</v>
      </c>
      <c r="Q204" s="5">
        <f t="shared" si="398"/>
        <v>7.230030188941282E-3</v>
      </c>
      <c r="R204" s="5">
        <f t="shared" si="399"/>
        <v>2.8891351674475704E-2</v>
      </c>
      <c r="S204" s="5">
        <f t="shared" si="400"/>
        <v>3.2828610909388844E-4</v>
      </c>
      <c r="T204" s="5">
        <f t="shared" si="401"/>
        <v>2.1787695974374546E-3</v>
      </c>
      <c r="U204" s="5">
        <f t="shared" si="402"/>
        <v>4.3553712649272115E-3</v>
      </c>
      <c r="V204" s="5">
        <f t="shared" si="403"/>
        <v>1.6570610678386747E-6</v>
      </c>
      <c r="W204" s="5">
        <f t="shared" si="404"/>
        <v>3.6330901699429944E-4</v>
      </c>
      <c r="X204" s="5">
        <f t="shared" si="405"/>
        <v>1.0948317227123212E-4</v>
      </c>
      <c r="Y204" s="5">
        <f t="shared" si="406"/>
        <v>1.6496376981967896E-5</v>
      </c>
      <c r="Z204" s="5">
        <f t="shared" si="407"/>
        <v>2.902136275701084E-3</v>
      </c>
      <c r="AA204" s="5">
        <f t="shared" si="408"/>
        <v>4.3749704356193831E-4</v>
      </c>
      <c r="AB204" s="5">
        <f t="shared" si="409"/>
        <v>3.2976339658481087E-5</v>
      </c>
      <c r="AC204" s="5">
        <f t="shared" si="410"/>
        <v>4.7048637145982813E-9</v>
      </c>
      <c r="AD204" s="5">
        <f t="shared" si="411"/>
        <v>1.3692208577972648E-5</v>
      </c>
      <c r="AE204" s="5">
        <f t="shared" si="412"/>
        <v>4.1261470549720567E-6</v>
      </c>
      <c r="AF204" s="5">
        <f t="shared" si="413"/>
        <v>6.2170720750791453E-7</v>
      </c>
      <c r="AG204" s="5">
        <f t="shared" si="414"/>
        <v>6.2450488994169998E-8</v>
      </c>
      <c r="AH204" s="5">
        <f t="shared" si="415"/>
        <v>2.1863969167063035E-4</v>
      </c>
      <c r="AI204" s="5">
        <f t="shared" si="416"/>
        <v>3.2959933519347518E-5</v>
      </c>
      <c r="AJ204" s="5">
        <f t="shared" si="417"/>
        <v>2.4843549890208179E-6</v>
      </c>
      <c r="AK204" s="5">
        <f t="shared" si="418"/>
        <v>1.2483883819829612E-7</v>
      </c>
      <c r="AL204" s="5">
        <f t="shared" si="419"/>
        <v>8.5493984027769832E-12</v>
      </c>
      <c r="AM204" s="5">
        <f t="shared" si="420"/>
        <v>4.1282008862587562E-7</v>
      </c>
      <c r="AN204" s="5">
        <f t="shared" si="421"/>
        <v>1.2440333370740761E-7</v>
      </c>
      <c r="AO204" s="5">
        <f t="shared" si="422"/>
        <v>1.8744472306363635E-8</v>
      </c>
      <c r="AP204" s="5">
        <f t="shared" si="423"/>
        <v>1.8828822431742267E-9</v>
      </c>
      <c r="AQ204" s="5">
        <f t="shared" si="424"/>
        <v>1.4185164099513826E-10</v>
      </c>
      <c r="AR204" s="5">
        <f t="shared" si="425"/>
        <v>1.3177414216988892E-5</v>
      </c>
      <c r="AS204" s="5">
        <f t="shared" si="426"/>
        <v>1.9864951932110749E-6</v>
      </c>
      <c r="AT204" s="5">
        <f t="shared" si="427"/>
        <v>1.4973207518828472E-7</v>
      </c>
      <c r="AU204" s="5">
        <f t="shared" si="428"/>
        <v>7.5240367782113068E-9</v>
      </c>
      <c r="AV204" s="5">
        <f t="shared" si="429"/>
        <v>2.8356213607883842E-10</v>
      </c>
      <c r="AW204" s="5">
        <f t="shared" si="430"/>
        <v>1.0788512561334268E-14</v>
      </c>
      <c r="AX204" s="5">
        <f t="shared" si="431"/>
        <v>1.0372104726725116E-8</v>
      </c>
      <c r="AY204" s="5">
        <f t="shared" si="432"/>
        <v>3.1256337593986131E-9</v>
      </c>
      <c r="AZ204" s="5">
        <f t="shared" si="433"/>
        <v>4.7095486669738596E-10</v>
      </c>
      <c r="BA204" s="5">
        <f t="shared" si="434"/>
        <v>4.7307416359752407E-11</v>
      </c>
      <c r="BB204" s="5">
        <f t="shared" si="435"/>
        <v>3.5640224800028459E-12</v>
      </c>
      <c r="BC204" s="5">
        <f t="shared" si="436"/>
        <v>2.1480363486977155E-13</v>
      </c>
      <c r="BD204" s="5">
        <f t="shared" si="437"/>
        <v>6.6183562904826672E-7</v>
      </c>
      <c r="BE204" s="5">
        <f t="shared" si="438"/>
        <v>9.9771721079026171E-8</v>
      </c>
      <c r="BF204" s="5">
        <f t="shared" si="439"/>
        <v>7.5202934763315947E-9</v>
      </c>
      <c r="BG204" s="5">
        <f t="shared" si="440"/>
        <v>3.7789474718566271E-10</v>
      </c>
      <c r="BH204" s="5">
        <f t="shared" si="441"/>
        <v>1.424190828455965E-11</v>
      </c>
      <c r="BI204" s="5">
        <f t="shared" si="442"/>
        <v>4.2939353477947372E-13</v>
      </c>
      <c r="BJ204" s="8">
        <f t="shared" si="443"/>
        <v>0.10583796140494801</v>
      </c>
      <c r="BK204" s="8">
        <f t="shared" si="444"/>
        <v>0.66552622113497395</v>
      </c>
      <c r="BL204" s="8">
        <f t="shared" si="445"/>
        <v>0.22573364958347947</v>
      </c>
      <c r="BM204" s="8">
        <f t="shared" si="446"/>
        <v>1.1015361285168015E-2</v>
      </c>
      <c r="BN204" s="8">
        <f t="shared" si="447"/>
        <v>0.98898460398831156</v>
      </c>
    </row>
    <row r="205" spans="1:66" x14ac:dyDescent="0.25">
      <c r="A205" t="s">
        <v>61</v>
      </c>
      <c r="B205" t="s">
        <v>87</v>
      </c>
      <c r="C205" t="s">
        <v>311</v>
      </c>
      <c r="D205" s="16"/>
      <c r="E205">
        <f>VLOOKUP(A205,home!$A$2:$E$405,3,FALSE)</f>
        <v>1.675</v>
      </c>
      <c r="F205">
        <f>VLOOKUP(B205,home!$B$2:$E$405,3,FALSE)</f>
        <v>0.9</v>
      </c>
      <c r="G205">
        <f>VLOOKUP(C205,away!$B$2:$E$405,4,FALSE)</f>
        <v>1.79</v>
      </c>
      <c r="H205">
        <f>VLOOKUP(A205,away!$A$2:$E$405,3,FALSE)</f>
        <v>1.0249999999999999</v>
      </c>
      <c r="I205">
        <f>VLOOKUP(C205,away!$B$2:$E$405,3,FALSE)</f>
        <v>0.6</v>
      </c>
      <c r="J205">
        <f>VLOOKUP(B205,home!$B$2:$E$405,4,FALSE)</f>
        <v>1.95</v>
      </c>
      <c r="K205" s="3">
        <f t="shared" si="392"/>
        <v>2.6984250000000003</v>
      </c>
      <c r="L205" s="3">
        <f t="shared" si="393"/>
        <v>1.1992499999999997</v>
      </c>
      <c r="M205" s="5">
        <f t="shared" si="394"/>
        <v>2.0289028642432139E-2</v>
      </c>
      <c r="N205" s="5">
        <f t="shared" si="395"/>
        <v>5.474842211445495E-2</v>
      </c>
      <c r="O205" s="5">
        <f t="shared" si="396"/>
        <v>2.433161759943674E-2</v>
      </c>
      <c r="P205" s="5">
        <f t="shared" si="397"/>
        <v>6.5657045220760088E-2</v>
      </c>
      <c r="Q205" s="5">
        <f t="shared" si="398"/>
        <v>7.3867255472099075E-2</v>
      </c>
      <c r="R205" s="5">
        <f t="shared" si="399"/>
        <v>1.4589846203062255E-2</v>
      </c>
      <c r="S205" s="5">
        <f t="shared" si="400"/>
        <v>5.3117964185152036E-2</v>
      </c>
      <c r="T205" s="5">
        <f t="shared" si="401"/>
        <v>8.8585306124914789E-2</v>
      </c>
      <c r="U205" s="5">
        <f t="shared" si="402"/>
        <v>3.9369605740498262E-2</v>
      </c>
      <c r="V205" s="5">
        <f t="shared" si="403"/>
        <v>1.9099367763966986E-2</v>
      </c>
      <c r="W205" s="5">
        <f t="shared" si="404"/>
        <v>6.6441749615766321E-2</v>
      </c>
      <c r="X205" s="5">
        <f t="shared" si="405"/>
        <v>7.9680268226707748E-2</v>
      </c>
      <c r="Y205" s="5">
        <f t="shared" si="406"/>
        <v>4.7778280835439627E-2</v>
      </c>
      <c r="Z205" s="5">
        <f t="shared" si="407"/>
        <v>5.8322910196741346E-3</v>
      </c>
      <c r="AA205" s="5">
        <f t="shared" si="408"/>
        <v>1.5737999894764178E-2</v>
      </c>
      <c r="AB205" s="5">
        <f t="shared" si="409"/>
        <v>2.1233906183014521E-2</v>
      </c>
      <c r="AC205" s="5">
        <f t="shared" si="410"/>
        <v>3.86295000572408E-3</v>
      </c>
      <c r="AD205" s="5">
        <f t="shared" si="411"/>
        <v>4.4822019551731068E-2</v>
      </c>
      <c r="AE205" s="5">
        <f t="shared" si="412"/>
        <v>5.3752806947413467E-2</v>
      </c>
      <c r="AF205" s="5">
        <f t="shared" si="413"/>
        <v>3.2231526865842804E-2</v>
      </c>
      <c r="AG205" s="5">
        <f t="shared" si="414"/>
        <v>1.2884552864620657E-2</v>
      </c>
      <c r="AH205" s="5">
        <f t="shared" si="415"/>
        <v>1.7485937513360512E-3</v>
      </c>
      <c r="AI205" s="5">
        <f t="shared" si="416"/>
        <v>4.7184490934489842E-3</v>
      </c>
      <c r="AJ205" s="5">
        <f t="shared" si="417"/>
        <v>6.3661904974950398E-3</v>
      </c>
      <c r="AK205" s="5">
        <f t="shared" si="418"/>
        <v>5.7262291977343517E-3</v>
      </c>
      <c r="AL205" s="5">
        <f t="shared" si="419"/>
        <v>5.0003356529533202E-4</v>
      </c>
      <c r="AM205" s="5">
        <f t="shared" si="420"/>
        <v>2.418977162177597E-2</v>
      </c>
      <c r="AN205" s="5">
        <f t="shared" si="421"/>
        <v>2.9009583617414823E-2</v>
      </c>
      <c r="AO205" s="5">
        <f t="shared" si="422"/>
        <v>1.7394871576592363E-2</v>
      </c>
      <c r="AP205" s="5">
        <f t="shared" si="423"/>
        <v>6.9535999127427958E-3</v>
      </c>
      <c r="AQ205" s="5">
        <f t="shared" si="424"/>
        <v>2.0847761738391991E-3</v>
      </c>
      <c r="AR205" s="5">
        <f t="shared" si="425"/>
        <v>4.19400211257952E-4</v>
      </c>
      <c r="AS205" s="5">
        <f t="shared" si="426"/>
        <v>1.1317200150637392E-3</v>
      </c>
      <c r="AT205" s="5">
        <f t="shared" si="427"/>
        <v>1.5269307908241858E-3</v>
      </c>
      <c r="AU205" s="5">
        <f t="shared" si="428"/>
        <v>1.3734360730765845E-3</v>
      </c>
      <c r="AV205" s="5">
        <f t="shared" si="429"/>
        <v>9.2652855887292085E-4</v>
      </c>
      <c r="AW205" s="5">
        <f t="shared" si="430"/>
        <v>4.4948658633705345E-5</v>
      </c>
      <c r="AX205" s="5">
        <f t="shared" si="431"/>
        <v>1.0879047414748476E-2</v>
      </c>
      <c r="AY205" s="5">
        <f t="shared" si="432"/>
        <v>1.3046697612137108E-2</v>
      </c>
      <c r="AZ205" s="5">
        <f t="shared" si="433"/>
        <v>7.8231260556777121E-3</v>
      </c>
      <c r="BA205" s="5">
        <f t="shared" si="434"/>
        <v>3.1272946407571649E-3</v>
      </c>
      <c r="BB205" s="5">
        <f t="shared" si="435"/>
        <v>9.376020244820073E-4</v>
      </c>
      <c r="BC205" s="5">
        <f t="shared" si="436"/>
        <v>2.2488384557200951E-4</v>
      </c>
      <c r="BD205" s="5">
        <f t="shared" si="437"/>
        <v>8.3827617225183042E-5</v>
      </c>
      <c r="BE205" s="5">
        <f t="shared" si="438"/>
        <v>2.2620253801086456E-4</v>
      </c>
      <c r="BF205" s="5">
        <f t="shared" si="439"/>
        <v>3.0519529181598373E-4</v>
      </c>
      <c r="BG205" s="5">
        <f t="shared" si="440"/>
        <v>2.7451553510618199E-4</v>
      </c>
      <c r="BH205" s="5">
        <f t="shared" si="441"/>
        <v>1.8518989570472482E-4</v>
      </c>
      <c r="BI205" s="5">
        <f t="shared" si="442"/>
        <v>9.9944208863404359E-5</v>
      </c>
      <c r="BJ205" s="8">
        <f t="shared" si="443"/>
        <v>0.67046344311472983</v>
      </c>
      <c r="BK205" s="8">
        <f t="shared" si="444"/>
        <v>0.17557308699546778</v>
      </c>
      <c r="BL205" s="8">
        <f t="shared" si="445"/>
        <v>0.14037532889661217</v>
      </c>
      <c r="BM205" s="8">
        <f t="shared" si="446"/>
        <v>0.72575918582073529</v>
      </c>
      <c r="BN205" s="8">
        <f t="shared" si="447"/>
        <v>0.25348321525224526</v>
      </c>
    </row>
    <row r="206" spans="1:66" x14ac:dyDescent="0.25">
      <c r="A206" t="s">
        <v>61</v>
      </c>
      <c r="B206" t="s">
        <v>82</v>
      </c>
      <c r="C206" t="s">
        <v>239</v>
      </c>
      <c r="D206" s="16"/>
      <c r="E206">
        <f>VLOOKUP(A206,home!$A$2:$E$405,3,FALSE)</f>
        <v>1.675</v>
      </c>
      <c r="F206">
        <f>VLOOKUP(B206,home!$B$2:$E$405,3,FALSE)</f>
        <v>0.3</v>
      </c>
      <c r="G206">
        <f>VLOOKUP(C206,away!$B$2:$E$405,4,FALSE)</f>
        <v>0</v>
      </c>
      <c r="H206">
        <f>VLOOKUP(A206,away!$A$2:$E$405,3,FALSE)</f>
        <v>1.0249999999999999</v>
      </c>
      <c r="I206">
        <f>VLOOKUP(C206,away!$B$2:$E$405,3,FALSE)</f>
        <v>1.79</v>
      </c>
      <c r="J206">
        <f>VLOOKUP(B206,home!$B$2:$E$405,4,FALSE)</f>
        <v>2.44</v>
      </c>
      <c r="K206" s="3">
        <f t="shared" si="392"/>
        <v>0</v>
      </c>
      <c r="L206" s="3">
        <f t="shared" si="393"/>
        <v>4.4767899999999994</v>
      </c>
      <c r="M206" s="5">
        <f t="shared" si="394"/>
        <v>1.1369851863732929E-2</v>
      </c>
      <c r="N206" s="5">
        <f t="shared" si="395"/>
        <v>0</v>
      </c>
      <c r="O206" s="5">
        <f t="shared" si="396"/>
        <v>5.0900439125040928E-2</v>
      </c>
      <c r="P206" s="5">
        <f t="shared" si="397"/>
        <v>0</v>
      </c>
      <c r="Q206" s="5">
        <f t="shared" si="398"/>
        <v>0</v>
      </c>
      <c r="R206" s="5">
        <f t="shared" si="399"/>
        <v>0.11393528843529599</v>
      </c>
      <c r="S206" s="5">
        <f t="shared" si="400"/>
        <v>0</v>
      </c>
      <c r="T206" s="5">
        <f t="shared" si="401"/>
        <v>0</v>
      </c>
      <c r="U206" s="5">
        <f t="shared" si="402"/>
        <v>0</v>
      </c>
      <c r="V206" s="5">
        <f t="shared" si="403"/>
        <v>0</v>
      </c>
      <c r="W206" s="5">
        <f t="shared" si="404"/>
        <v>0</v>
      </c>
      <c r="X206" s="5">
        <f t="shared" si="405"/>
        <v>0</v>
      </c>
      <c r="Y206" s="5">
        <f t="shared" si="406"/>
        <v>0</v>
      </c>
      <c r="Z206" s="5">
        <f t="shared" si="407"/>
        <v>0.17002145330474958</v>
      </c>
      <c r="AA206" s="5">
        <f t="shared" si="408"/>
        <v>0</v>
      </c>
      <c r="AB206" s="5">
        <f t="shared" si="409"/>
        <v>0</v>
      </c>
      <c r="AC206" s="5">
        <f t="shared" si="410"/>
        <v>0</v>
      </c>
      <c r="AD206" s="5">
        <f t="shared" si="411"/>
        <v>0</v>
      </c>
      <c r="AE206" s="5">
        <f t="shared" si="412"/>
        <v>0</v>
      </c>
      <c r="AF206" s="5">
        <f t="shared" si="413"/>
        <v>0</v>
      </c>
      <c r="AG206" s="5">
        <f t="shared" si="414"/>
        <v>0</v>
      </c>
      <c r="AH206" s="5">
        <f t="shared" si="415"/>
        <v>0.19028758548504243</v>
      </c>
      <c r="AI206" s="5">
        <f t="shared" si="416"/>
        <v>0</v>
      </c>
      <c r="AJ206" s="5">
        <f t="shared" si="417"/>
        <v>0</v>
      </c>
      <c r="AK206" s="5">
        <f t="shared" si="418"/>
        <v>0</v>
      </c>
      <c r="AL206" s="5">
        <f t="shared" si="419"/>
        <v>0</v>
      </c>
      <c r="AM206" s="5">
        <f t="shared" si="420"/>
        <v>0</v>
      </c>
      <c r="AN206" s="5">
        <f t="shared" si="421"/>
        <v>0</v>
      </c>
      <c r="AO206" s="5">
        <f t="shared" si="422"/>
        <v>0</v>
      </c>
      <c r="AP206" s="5">
        <f t="shared" si="423"/>
        <v>0</v>
      </c>
      <c r="AQ206" s="5">
        <f t="shared" si="424"/>
        <v>0</v>
      </c>
      <c r="AR206" s="5">
        <f t="shared" si="425"/>
        <v>0.17037551196471656</v>
      </c>
      <c r="AS206" s="5">
        <f t="shared" si="426"/>
        <v>0</v>
      </c>
      <c r="AT206" s="5">
        <f t="shared" si="427"/>
        <v>0</v>
      </c>
      <c r="AU206" s="5">
        <f t="shared" si="428"/>
        <v>0</v>
      </c>
      <c r="AV206" s="5">
        <f t="shared" si="429"/>
        <v>0</v>
      </c>
      <c r="AW206" s="5">
        <f t="shared" si="430"/>
        <v>0</v>
      </c>
      <c r="AX206" s="5">
        <f t="shared" si="431"/>
        <v>0</v>
      </c>
      <c r="AY206" s="5">
        <f t="shared" si="432"/>
        <v>0</v>
      </c>
      <c r="AZ206" s="5">
        <f t="shared" si="433"/>
        <v>0</v>
      </c>
      <c r="BA206" s="5">
        <f t="shared" si="434"/>
        <v>0</v>
      </c>
      <c r="BB206" s="5">
        <f t="shared" si="435"/>
        <v>0</v>
      </c>
      <c r="BC206" s="5">
        <f t="shared" si="436"/>
        <v>0</v>
      </c>
      <c r="BD206" s="5">
        <f t="shared" si="437"/>
        <v>0.12712256470142055</v>
      </c>
      <c r="BE206" s="5">
        <f t="shared" si="438"/>
        <v>0</v>
      </c>
      <c r="BF206" s="5">
        <f t="shared" si="439"/>
        <v>0</v>
      </c>
      <c r="BG206" s="5">
        <f t="shared" si="440"/>
        <v>0</v>
      </c>
      <c r="BH206" s="5">
        <f t="shared" si="441"/>
        <v>0</v>
      </c>
      <c r="BI206" s="5">
        <f t="shared" si="442"/>
        <v>0</v>
      </c>
      <c r="BJ206" s="8">
        <f t="shared" si="443"/>
        <v>0</v>
      </c>
      <c r="BK206" s="8">
        <f t="shared" si="444"/>
        <v>1.1369851863732929E-2</v>
      </c>
      <c r="BL206" s="8">
        <f t="shared" si="445"/>
        <v>0.65262138971151651</v>
      </c>
      <c r="BM206" s="8">
        <f t="shared" si="446"/>
        <v>0.65780711545592918</v>
      </c>
      <c r="BN206" s="8">
        <f t="shared" si="447"/>
        <v>0.17620557942406984</v>
      </c>
    </row>
    <row r="207" spans="1:66" x14ac:dyDescent="0.25">
      <c r="A207" t="s">
        <v>72</v>
      </c>
      <c r="B207" t="s">
        <v>106</v>
      </c>
      <c r="C207" t="s">
        <v>83</v>
      </c>
      <c r="D207" s="16"/>
      <c r="E207">
        <f>VLOOKUP(A207,home!$A$2:$E$405,3,FALSE)</f>
        <v>1.3571428571428601</v>
      </c>
      <c r="F207">
        <f>VLOOKUP(B207,home!$B$2:$E$405,3,FALSE)</f>
        <v>0.98</v>
      </c>
      <c r="G207">
        <f>VLOOKUP(C207,away!$B$2:$E$405,4,FALSE)</f>
        <v>0.74</v>
      </c>
      <c r="H207">
        <f>VLOOKUP(A207,away!$A$2:$E$405,3,FALSE)</f>
        <v>1.2380952380952399</v>
      </c>
      <c r="I207">
        <f>VLOOKUP(C207,away!$B$2:$E$405,3,FALSE)</f>
        <v>0.37</v>
      </c>
      <c r="J207">
        <f>VLOOKUP(B207,home!$B$2:$E$405,4,FALSE)</f>
        <v>1.08</v>
      </c>
      <c r="K207" s="3">
        <f t="shared" si="392"/>
        <v>0.98420000000000218</v>
      </c>
      <c r="L207" s="3">
        <f t="shared" si="393"/>
        <v>0.49474285714285793</v>
      </c>
      <c r="M207" s="5">
        <f t="shared" si="394"/>
        <v>0.22787846118330313</v>
      </c>
      <c r="N207" s="5">
        <f t="shared" si="395"/>
        <v>0.22427798149660744</v>
      </c>
      <c r="O207" s="5">
        <f t="shared" si="396"/>
        <v>0.11274124096714522</v>
      </c>
      <c r="P207" s="5">
        <f t="shared" si="397"/>
        <v>0.11095992935986457</v>
      </c>
      <c r="Q207" s="5">
        <f t="shared" si="398"/>
        <v>0.11036719469448075</v>
      </c>
      <c r="R207" s="5">
        <f t="shared" si="399"/>
        <v>2.7888961836958416E-2</v>
      </c>
      <c r="S207" s="5">
        <f t="shared" si="400"/>
        <v>1.3507316421671814E-2</v>
      </c>
      <c r="T207" s="5">
        <f t="shared" si="401"/>
        <v>5.4603381237989475E-2</v>
      </c>
      <c r="U207" s="5">
        <f t="shared" si="402"/>
        <v>2.7448316239934534E-2</v>
      </c>
      <c r="V207" s="5">
        <f t="shared" si="403"/>
        <v>7.3078471948374239E-4</v>
      </c>
      <c r="W207" s="5">
        <f t="shared" si="404"/>
        <v>3.6207797672769403E-2</v>
      </c>
      <c r="X207" s="5">
        <f t="shared" si="405"/>
        <v>1.7913549271476453E-2</v>
      </c>
      <c r="Y207" s="5">
        <f t="shared" si="406"/>
        <v>4.4313002740698094E-3</v>
      </c>
      <c r="Z207" s="5">
        <f t="shared" si="407"/>
        <v>4.5992882206549787E-3</v>
      </c>
      <c r="AA207" s="5">
        <f t="shared" si="408"/>
        <v>4.5266194667686402E-3</v>
      </c>
      <c r="AB207" s="5">
        <f t="shared" si="409"/>
        <v>2.2275494395968525E-3</v>
      </c>
      <c r="AC207" s="5">
        <f t="shared" si="410"/>
        <v>2.2239876366035278E-5</v>
      </c>
      <c r="AD207" s="5">
        <f t="shared" si="411"/>
        <v>8.9089286173849314E-3</v>
      </c>
      <c r="AE207" s="5">
        <f t="shared" si="412"/>
        <v>4.407628798246791E-3</v>
      </c>
      <c r="AF207" s="5">
        <f t="shared" si="413"/>
        <v>1.0903214324348789E-3</v>
      </c>
      <c r="AG207" s="5">
        <f t="shared" si="414"/>
        <v>1.798095802289752E-4</v>
      </c>
      <c r="AH207" s="5">
        <f t="shared" si="415"/>
        <v>5.6886624877758372E-4</v>
      </c>
      <c r="AI207" s="5">
        <f t="shared" si="416"/>
        <v>5.598781620468991E-4</v>
      </c>
      <c r="AJ207" s="5">
        <f t="shared" si="417"/>
        <v>2.7551604354327967E-4</v>
      </c>
      <c r="AK207" s="5">
        <f t="shared" si="418"/>
        <v>9.0387630018432159E-5</v>
      </c>
      <c r="AL207" s="5">
        <f t="shared" si="419"/>
        <v>4.3316689040872135E-7</v>
      </c>
      <c r="AM207" s="5">
        <f t="shared" si="420"/>
        <v>1.7536335090460541E-3</v>
      </c>
      <c r="AN207" s="5">
        <f t="shared" si="421"/>
        <v>8.6759765264690051E-4</v>
      </c>
      <c r="AO207" s="5">
        <f t="shared" si="422"/>
        <v>2.1461887076048211E-4</v>
      </c>
      <c r="AP207" s="5">
        <f t="shared" si="423"/>
        <v>3.5393717772271569E-5</v>
      </c>
      <c r="AQ207" s="5">
        <f t="shared" si="424"/>
        <v>4.3776972638903955E-6</v>
      </c>
      <c r="AR207" s="5">
        <f t="shared" si="425"/>
        <v>5.6288502650472339E-5</v>
      </c>
      <c r="AS207" s="5">
        <f t="shared" si="426"/>
        <v>5.5399144308594997E-5</v>
      </c>
      <c r="AT207" s="5">
        <f t="shared" si="427"/>
        <v>2.7261918914259658E-5</v>
      </c>
      <c r="AU207" s="5">
        <f t="shared" si="428"/>
        <v>8.9437268651381392E-6</v>
      </c>
      <c r="AV207" s="5">
        <f t="shared" si="429"/>
        <v>2.2006039951672436E-6</v>
      </c>
      <c r="AW207" s="5">
        <f t="shared" si="430"/>
        <v>5.8588940729390682E-9</v>
      </c>
      <c r="AX207" s="5">
        <f t="shared" si="431"/>
        <v>2.8765434993385493E-4</v>
      </c>
      <c r="AY207" s="5">
        <f t="shared" si="432"/>
        <v>1.4231493495584684E-4</v>
      </c>
      <c r="AZ207" s="5">
        <f t="shared" si="433"/>
        <v>3.5204648767077817E-5</v>
      </c>
      <c r="BA207" s="5">
        <f t="shared" si="434"/>
        <v>5.8057495052449573E-6</v>
      </c>
      <c r="BB207" s="5">
        <f t="shared" si="435"/>
        <v>7.1808827452015582E-7</v>
      </c>
      <c r="BC207" s="5">
        <f t="shared" si="436"/>
        <v>7.1053808923377391E-8</v>
      </c>
      <c r="BD207" s="5">
        <f t="shared" si="437"/>
        <v>4.6413891042646677E-6</v>
      </c>
      <c r="BE207" s="5">
        <f t="shared" si="438"/>
        <v>4.5680551564172958E-6</v>
      </c>
      <c r="BF207" s="5">
        <f t="shared" si="439"/>
        <v>2.247939942472956E-6</v>
      </c>
      <c r="BG207" s="5">
        <f t="shared" si="440"/>
        <v>7.3747416379396285E-7</v>
      </c>
      <c r="BH207" s="5">
        <f t="shared" si="441"/>
        <v>1.8145551800150494E-7</v>
      </c>
      <c r="BI207" s="5">
        <f t="shared" si="442"/>
        <v>3.571770416341632E-8</v>
      </c>
      <c r="BJ207" s="8">
        <f t="shared" si="443"/>
        <v>0.46573528334842385</v>
      </c>
      <c r="BK207" s="8">
        <f t="shared" si="444"/>
        <v>0.3532414796625355</v>
      </c>
      <c r="BL207" s="8">
        <f t="shared" si="445"/>
        <v>0.17648984196311257</v>
      </c>
      <c r="BM207" s="8">
        <f t="shared" si="446"/>
        <v>0.18580981458030579</v>
      </c>
      <c r="BN207" s="8">
        <f t="shared" si="447"/>
        <v>0.81411376953835957</v>
      </c>
    </row>
    <row r="208" spans="1:66" x14ac:dyDescent="0.25">
      <c r="A208" t="s">
        <v>72</v>
      </c>
      <c r="B208" t="s">
        <v>89</v>
      </c>
      <c r="C208" t="s">
        <v>326</v>
      </c>
      <c r="D208" s="16"/>
      <c r="E208">
        <f>VLOOKUP(A208,home!$A$2:$E$405,3,FALSE)</f>
        <v>1.3571428571428601</v>
      </c>
      <c r="F208">
        <f>VLOOKUP(B208,home!$B$2:$E$405,3,FALSE)</f>
        <v>0.49</v>
      </c>
      <c r="G208">
        <f>VLOOKUP(C208,away!$B$2:$E$405,4,FALSE)</f>
        <v>0.74</v>
      </c>
      <c r="H208">
        <f>VLOOKUP(A208,away!$A$2:$E$405,3,FALSE)</f>
        <v>1.2380952380952399</v>
      </c>
      <c r="I208">
        <f>VLOOKUP(C208,away!$B$2:$E$405,3,FALSE)</f>
        <v>0.25</v>
      </c>
      <c r="J208">
        <f>VLOOKUP(B208,home!$B$2:$E$405,4,FALSE)</f>
        <v>0.54</v>
      </c>
      <c r="K208" s="3">
        <f t="shared" si="392"/>
        <v>0.49210000000000109</v>
      </c>
      <c r="L208" s="3">
        <f t="shared" si="393"/>
        <v>0.1671428571428574</v>
      </c>
      <c r="M208" s="5">
        <f t="shared" si="394"/>
        <v>0.51724281297167929</v>
      </c>
      <c r="N208" s="5">
        <f t="shared" si="395"/>
        <v>0.25453518826336397</v>
      </c>
      <c r="O208" s="5">
        <f t="shared" si="396"/>
        <v>8.6453441596695102E-2</v>
      </c>
      <c r="P208" s="5">
        <f t="shared" si="397"/>
        <v>4.2543738609733754E-2</v>
      </c>
      <c r="Q208" s="5">
        <f t="shared" si="398"/>
        <v>6.2628383072200838E-2</v>
      </c>
      <c r="R208" s="5">
        <f t="shared" si="399"/>
        <v>7.2250376191523875E-3</v>
      </c>
      <c r="S208" s="5">
        <f t="shared" si="400"/>
        <v>8.7481626109730615E-4</v>
      </c>
      <c r="T208" s="5">
        <f t="shared" si="401"/>
        <v>1.0467886884925014E-2</v>
      </c>
      <c r="U208" s="5">
        <f t="shared" si="402"/>
        <v>3.5554410123848981E-3</v>
      </c>
      <c r="V208" s="5">
        <f t="shared" si="403"/>
        <v>7.994945810168315E-6</v>
      </c>
      <c r="W208" s="5">
        <f t="shared" si="404"/>
        <v>1.0273142436610035E-2</v>
      </c>
      <c r="X208" s="5">
        <f t="shared" si="405"/>
        <v>1.7170823786905372E-3</v>
      </c>
      <c r="Y208" s="5">
        <f t="shared" si="406"/>
        <v>1.4349902736199511E-4</v>
      </c>
      <c r="Z208" s="5">
        <f t="shared" si="407"/>
        <v>4.0253781020991957E-4</v>
      </c>
      <c r="AA208" s="5">
        <f t="shared" si="408"/>
        <v>1.9808885640430185E-4</v>
      </c>
      <c r="AB208" s="5">
        <f t="shared" si="409"/>
        <v>4.8739763118278579E-5</v>
      </c>
      <c r="AC208" s="5">
        <f t="shared" si="410"/>
        <v>4.1099517989509758E-8</v>
      </c>
      <c r="AD208" s="5">
        <f t="shared" si="411"/>
        <v>1.2638533482639521E-3</v>
      </c>
      <c r="AE208" s="5">
        <f t="shared" si="412"/>
        <v>2.1124405963840375E-4</v>
      </c>
      <c r="AF208" s="5">
        <f t="shared" si="413"/>
        <v>1.7653967841209481E-5</v>
      </c>
      <c r="AG208" s="5">
        <f t="shared" si="414"/>
        <v>9.8357820829595875E-7</v>
      </c>
      <c r="AH208" s="5">
        <f t="shared" si="415"/>
        <v>1.6820329926628801E-5</v>
      </c>
      <c r="AI208" s="5">
        <f t="shared" si="416"/>
        <v>8.2772843568940517E-6</v>
      </c>
      <c r="AJ208" s="5">
        <f t="shared" si="417"/>
        <v>2.0366258160137861E-6</v>
      </c>
      <c r="AK208" s="5">
        <f t="shared" si="418"/>
        <v>3.340745213534621E-7</v>
      </c>
      <c r="AL208" s="5">
        <f t="shared" si="419"/>
        <v>1.3521905816620735E-10</v>
      </c>
      <c r="AM208" s="5">
        <f t="shared" si="420"/>
        <v>1.2438844653613846E-4</v>
      </c>
      <c r="AN208" s="5">
        <f t="shared" si="421"/>
        <v>2.0790640349611748E-5</v>
      </c>
      <c r="AO208" s="5">
        <f t="shared" si="422"/>
        <v>1.7375035149318414E-6</v>
      </c>
      <c r="AP208" s="5">
        <f t="shared" si="423"/>
        <v>9.6803767260488505E-8</v>
      </c>
      <c r="AQ208" s="5">
        <f t="shared" si="424"/>
        <v>4.0450145605275604E-9</v>
      </c>
      <c r="AR208" s="5">
        <f t="shared" si="425"/>
        <v>5.6227960040444988E-7</v>
      </c>
      <c r="AS208" s="5">
        <f t="shared" si="426"/>
        <v>2.7669779135903039E-7</v>
      </c>
      <c r="AT208" s="5">
        <f t="shared" si="427"/>
        <v>6.8081491563889586E-8</v>
      </c>
      <c r="AU208" s="5">
        <f t="shared" si="428"/>
        <v>1.1167633999530048E-8</v>
      </c>
      <c r="AV208" s="5">
        <f t="shared" si="429"/>
        <v>1.3738981727921867E-9</v>
      </c>
      <c r="AW208" s="5">
        <f t="shared" si="430"/>
        <v>3.0894174314524317E-13</v>
      </c>
      <c r="AX208" s="5">
        <f t="shared" si="431"/>
        <v>1.0201925756738977E-5</v>
      </c>
      <c r="AY208" s="5">
        <f t="shared" si="432"/>
        <v>1.7051790193406604E-6</v>
      </c>
      <c r="AZ208" s="5">
        <f t="shared" si="433"/>
        <v>1.4250424661632683E-7</v>
      </c>
      <c r="BA208" s="5">
        <f t="shared" si="434"/>
        <v>7.9395223114810818E-9</v>
      </c>
      <c r="BB208" s="5">
        <f t="shared" si="435"/>
        <v>3.3175861087260271E-10</v>
      </c>
      <c r="BC208" s="5">
        <f t="shared" si="436"/>
        <v>1.1090216420598462E-11</v>
      </c>
      <c r="BD208" s="5">
        <f t="shared" si="437"/>
        <v>1.5663503154123975E-8</v>
      </c>
      <c r="BE208" s="5">
        <f t="shared" si="438"/>
        <v>7.7080099021444261E-9</v>
      </c>
      <c r="BF208" s="5">
        <f t="shared" si="439"/>
        <v>1.8965558364226403E-9</v>
      </c>
      <c r="BG208" s="5">
        <f t="shared" si="440"/>
        <v>3.1109837570119448E-10</v>
      </c>
      <c r="BH208" s="5">
        <f t="shared" si="441"/>
        <v>3.8272877670639526E-11</v>
      </c>
      <c r="BI208" s="5">
        <f t="shared" si="442"/>
        <v>3.7668166203443508E-12</v>
      </c>
      <c r="BJ208" s="8">
        <f t="shared" si="443"/>
        <v>0.34141799234768061</v>
      </c>
      <c r="BK208" s="8">
        <f t="shared" si="444"/>
        <v>0.56067110920207686</v>
      </c>
      <c r="BL208" s="8">
        <f t="shared" si="445"/>
        <v>9.7509162383998316E-2</v>
      </c>
      <c r="BM208" s="8">
        <f t="shared" si="446"/>
        <v>2.9370494432429988E-2</v>
      </c>
      <c r="BN208" s="8">
        <f t="shared" si="447"/>
        <v>0.97062860213282531</v>
      </c>
    </row>
    <row r="209" spans="1:66" x14ac:dyDescent="0.25">
      <c r="A209" t="s">
        <v>72</v>
      </c>
      <c r="B209" t="s">
        <v>74</v>
      </c>
      <c r="C209" t="s">
        <v>76</v>
      </c>
      <c r="D209" s="16"/>
      <c r="E209">
        <f>VLOOKUP(A209,home!$A$2:$E$405,3,FALSE)</f>
        <v>1.3571428571428601</v>
      </c>
      <c r="F209">
        <f>VLOOKUP(B209,home!$B$2:$E$405,3,FALSE)</f>
        <v>0.55000000000000004</v>
      </c>
      <c r="G209">
        <f>VLOOKUP(C209,away!$B$2:$E$405,4,FALSE)</f>
        <v>0.98</v>
      </c>
      <c r="H209">
        <f>VLOOKUP(A209,away!$A$2:$E$405,3,FALSE)</f>
        <v>1.2380952380952399</v>
      </c>
      <c r="I209">
        <f>VLOOKUP(C209,away!$B$2:$E$405,3,FALSE)</f>
        <v>0.74</v>
      </c>
      <c r="J209">
        <f>VLOOKUP(B209,home!$B$2:$E$405,4,FALSE)</f>
        <v>1.21</v>
      </c>
      <c r="K209" s="3">
        <f t="shared" si="392"/>
        <v>0.73150000000000159</v>
      </c>
      <c r="L209" s="3">
        <f t="shared" si="393"/>
        <v>1.1085904761904779</v>
      </c>
      <c r="M209" s="5">
        <f t="shared" si="394"/>
        <v>0.15880305756124022</v>
      </c>
      <c r="N209" s="5">
        <f t="shared" si="395"/>
        <v>0.11616443660604749</v>
      </c>
      <c r="O209" s="5">
        <f t="shared" si="396"/>
        <v>0.17604755720231915</v>
      </c>
      <c r="P209" s="5">
        <f t="shared" si="397"/>
        <v>0.12877878809349677</v>
      </c>
      <c r="Q209" s="5">
        <f t="shared" si="398"/>
        <v>4.2487142688661939E-2</v>
      </c>
      <c r="R209" s="5">
        <f t="shared" si="399"/>
        <v>9.7582322635544727E-2</v>
      </c>
      <c r="S209" s="5">
        <f t="shared" si="400"/>
        <v>2.6107772289639883E-2</v>
      </c>
      <c r="T209" s="5">
        <f t="shared" si="401"/>
        <v>4.710084174519652E-2</v>
      </c>
      <c r="U209" s="5">
        <f t="shared" si="402"/>
        <v>7.1381469007901127E-2</v>
      </c>
      <c r="V209" s="5">
        <f t="shared" si="403"/>
        <v>2.3524087192676409E-3</v>
      </c>
      <c r="W209" s="5">
        <f t="shared" si="404"/>
        <v>1.0359781625585429E-2</v>
      </c>
      <c r="X209" s="5">
        <f t="shared" si="405"/>
        <v>1.1484755245537114E-2</v>
      </c>
      <c r="Y209" s="5">
        <f t="shared" si="406"/>
        <v>6.3659451432905413E-3</v>
      </c>
      <c r="Z209" s="5">
        <f t="shared" si="407"/>
        <v>3.605961117277047E-2</v>
      </c>
      <c r="AA209" s="5">
        <f t="shared" si="408"/>
        <v>2.6377605572881657E-2</v>
      </c>
      <c r="AB209" s="5">
        <f t="shared" si="409"/>
        <v>9.6476092382814845E-3</v>
      </c>
      <c r="AC209" s="5">
        <f t="shared" si="410"/>
        <v>1.1922800347020896E-4</v>
      </c>
      <c r="AD209" s="5">
        <f t="shared" si="411"/>
        <v>1.8945450647789392E-3</v>
      </c>
      <c r="AE209" s="5">
        <f t="shared" si="412"/>
        <v>2.1002746155276042E-3</v>
      </c>
      <c r="AF209" s="5">
        <f t="shared" si="413"/>
        <v>1.1641722180792599E-3</v>
      </c>
      <c r="AG209" s="5">
        <f t="shared" si="414"/>
        <v>4.3019674453607075E-4</v>
      </c>
      <c r="AH209" s="5">
        <f t="shared" si="415"/>
        <v>9.9938353803162711E-3</v>
      </c>
      <c r="AI209" s="5">
        <f t="shared" si="416"/>
        <v>7.3104905807013683E-3</v>
      </c>
      <c r="AJ209" s="5">
        <f t="shared" si="417"/>
        <v>2.67381192989153E-3</v>
      </c>
      <c r="AK209" s="5">
        <f t="shared" si="418"/>
        <v>6.5196447557188644E-4</v>
      </c>
      <c r="AL209" s="5">
        <f t="shared" si="419"/>
        <v>3.8674413527030904E-6</v>
      </c>
      <c r="AM209" s="5">
        <f t="shared" si="420"/>
        <v>2.7717194297715951E-4</v>
      </c>
      <c r="AN209" s="5">
        <f t="shared" si="421"/>
        <v>3.0727017625168925E-4</v>
      </c>
      <c r="AO209" s="5">
        <f t="shared" si="422"/>
        <v>1.7031839550499616E-4</v>
      </c>
      <c r="AP209" s="5">
        <f t="shared" si="423"/>
        <v>6.2937783725627308E-5</v>
      </c>
      <c r="AQ209" s="5">
        <f t="shared" si="424"/>
        <v>1.7443056907691615E-5</v>
      </c>
      <c r="AR209" s="5">
        <f t="shared" si="425"/>
        <v>2.2158141446468119E-3</v>
      </c>
      <c r="AS209" s="5">
        <f t="shared" si="426"/>
        <v>1.6208680468091463E-3</v>
      </c>
      <c r="AT209" s="5">
        <f t="shared" si="427"/>
        <v>5.9283248812044636E-4</v>
      </c>
      <c r="AU209" s="5">
        <f t="shared" si="428"/>
        <v>1.4455232168670253E-4</v>
      </c>
      <c r="AV209" s="5">
        <f t="shared" si="429"/>
        <v>2.6435005828455777E-5</v>
      </c>
      <c r="AW209" s="5">
        <f t="shared" si="430"/>
        <v>8.7117761891208713E-8</v>
      </c>
      <c r="AX209" s="5">
        <f t="shared" si="431"/>
        <v>3.3791879381298746E-5</v>
      </c>
      <c r="AY209" s="5">
        <f t="shared" si="432"/>
        <v>3.7461355654685172E-5</v>
      </c>
      <c r="AZ209" s="5">
        <f t="shared" si="433"/>
        <v>2.0764651051984147E-5</v>
      </c>
      <c r="BA209" s="5">
        <f t="shared" si="434"/>
        <v>7.6731647992160734E-6</v>
      </c>
      <c r="BB209" s="5">
        <f t="shared" si="435"/>
        <v>2.1265993546627394E-6</v>
      </c>
      <c r="BC209" s="5">
        <f t="shared" si="436"/>
        <v>4.715055582503858E-7</v>
      </c>
      <c r="BD209" s="5">
        <f t="shared" si="437"/>
        <v>4.0940507629393417E-4</v>
      </c>
      <c r="BE209" s="5">
        <f t="shared" si="438"/>
        <v>2.9947981330901352E-4</v>
      </c>
      <c r="BF209" s="5">
        <f t="shared" si="439"/>
        <v>1.0953474171777189E-4</v>
      </c>
      <c r="BG209" s="5">
        <f t="shared" si="440"/>
        <v>2.6708221188850116E-5</v>
      </c>
      <c r="BH209" s="5">
        <f t="shared" si="441"/>
        <v>4.8842659499109746E-6</v>
      </c>
      <c r="BI209" s="5">
        <f t="shared" si="442"/>
        <v>7.1456810847197739E-7</v>
      </c>
      <c r="BJ209" s="8">
        <f t="shared" si="443"/>
        <v>0.24048952220840814</v>
      </c>
      <c r="BK209" s="8">
        <f t="shared" si="444"/>
        <v>0.31620258346412211</v>
      </c>
      <c r="BL209" s="8">
        <f t="shared" si="445"/>
        <v>0.40711789471706872</v>
      </c>
      <c r="BM209" s="8">
        <f t="shared" si="446"/>
        <v>0.27996893253716643</v>
      </c>
      <c r="BN209" s="8">
        <f t="shared" si="447"/>
        <v>0.7198633047873102</v>
      </c>
    </row>
    <row r="210" spans="1:66" x14ac:dyDescent="0.25">
      <c r="A210" t="s">
        <v>72</v>
      </c>
      <c r="B210" t="s">
        <v>103</v>
      </c>
      <c r="C210" t="s">
        <v>81</v>
      </c>
      <c r="D210" s="16"/>
      <c r="E210">
        <f>VLOOKUP(A210,home!$A$2:$E$405,3,FALSE)</f>
        <v>1.3571428571428601</v>
      </c>
      <c r="F210">
        <f>VLOOKUP(B210,home!$B$2:$E$405,3,FALSE)</f>
        <v>0.18</v>
      </c>
      <c r="G210">
        <f>VLOOKUP(C210,away!$B$2:$E$405,4,FALSE)</f>
        <v>0.74</v>
      </c>
      <c r="H210">
        <f>VLOOKUP(A210,away!$A$2:$E$405,3,FALSE)</f>
        <v>1.2380952380952399</v>
      </c>
      <c r="I210">
        <f>VLOOKUP(C210,away!$B$2:$E$405,3,FALSE)</f>
        <v>1.1100000000000001</v>
      </c>
      <c r="J210">
        <f>VLOOKUP(B210,home!$B$2:$E$405,4,FALSE)</f>
        <v>1.21</v>
      </c>
      <c r="K210" s="3">
        <f t="shared" si="392"/>
        <v>0.18077142857142894</v>
      </c>
      <c r="L210" s="3">
        <f t="shared" si="393"/>
        <v>1.6628857142857167</v>
      </c>
      <c r="M210" s="5">
        <f t="shared" si="394"/>
        <v>0.15823766886514415</v>
      </c>
      <c r="N210" s="5">
        <f t="shared" si="395"/>
        <v>2.8604849454564832E-2</v>
      </c>
      <c r="O210" s="5">
        <f t="shared" si="396"/>
        <v>0.26313115901772194</v>
      </c>
      <c r="P210" s="5">
        <f t="shared" si="397"/>
        <v>4.7566595517289437E-2</v>
      </c>
      <c r="Q210" s="5">
        <f t="shared" si="398"/>
        <v>2.5854697499861721E-3</v>
      </c>
      <c r="R210" s="5">
        <f t="shared" si="399"/>
        <v>0.21877852265700656</v>
      </c>
      <c r="S210" s="5">
        <f t="shared" si="400"/>
        <v>3.5746561253908395E-3</v>
      </c>
      <c r="T210" s="5">
        <f t="shared" si="401"/>
        <v>4.2993407119698698E-3</v>
      </c>
      <c r="U210" s="5">
        <f t="shared" si="402"/>
        <v>3.9548906081453818E-2</v>
      </c>
      <c r="V210" s="5">
        <f t="shared" si="403"/>
        <v>1.1939439876830425E-4</v>
      </c>
      <c r="W210" s="5">
        <f t="shared" si="404"/>
        <v>1.5579302007773848E-4</v>
      </c>
      <c r="X210" s="5">
        <f t="shared" si="405"/>
        <v>2.5906598747269915E-4</v>
      </c>
      <c r="Y210" s="5">
        <f t="shared" si="406"/>
        <v>2.1539856481283699E-4</v>
      </c>
      <c r="Z210" s="5">
        <f t="shared" si="407"/>
        <v>0.12126789330629011</v>
      </c>
      <c r="AA210" s="5">
        <f t="shared" si="408"/>
        <v>2.1921770312825689E-2</v>
      </c>
      <c r="AB210" s="5">
        <f t="shared" si="409"/>
        <v>1.9814148681321199E-3</v>
      </c>
      <c r="AC210" s="5">
        <f t="shared" si="410"/>
        <v>2.2431388785189851E-6</v>
      </c>
      <c r="AD210" s="5">
        <f t="shared" si="411"/>
        <v>7.0407317002275253E-6</v>
      </c>
      <c r="AE210" s="5">
        <f t="shared" si="412"/>
        <v>1.1707932162426937E-5</v>
      </c>
      <c r="AF210" s="5">
        <f t="shared" si="413"/>
        <v>9.7344765683630183E-6</v>
      </c>
      <c r="AG210" s="5">
        <f t="shared" si="414"/>
        <v>5.3957740071933051E-6</v>
      </c>
      <c r="AH210" s="5">
        <f t="shared" si="415"/>
        <v>5.0413661845138562E-2</v>
      </c>
      <c r="AI210" s="5">
        <f t="shared" si="416"/>
        <v>9.113349671262639E-3</v>
      </c>
      <c r="AJ210" s="5">
        <f t="shared" si="417"/>
        <v>8.2371661957255466E-4</v>
      </c>
      <c r="AK210" s="5">
        <f t="shared" si="418"/>
        <v>4.9634810019386309E-5</v>
      </c>
      <c r="AL210" s="5">
        <f t="shared" si="419"/>
        <v>2.6971701615384943E-8</v>
      </c>
      <c r="AM210" s="5">
        <f t="shared" si="420"/>
        <v>2.5455262552765526E-7</v>
      </c>
      <c r="AN210" s="5">
        <f t="shared" si="421"/>
        <v>4.2329192452385967E-7</v>
      </c>
      <c r="AO210" s="5">
        <f t="shared" si="422"/>
        <v>3.5194304713161706E-7</v>
      </c>
      <c r="AP210" s="5">
        <f t="shared" si="423"/>
        <v>1.9508035510578363E-7</v>
      </c>
      <c r="AQ210" s="5">
        <f t="shared" si="424"/>
        <v>8.1099083910798038E-8</v>
      </c>
      <c r="AR210" s="5">
        <f t="shared" si="425"/>
        <v>1.6766431617422368E-2</v>
      </c>
      <c r="AS210" s="5">
        <f t="shared" si="426"/>
        <v>3.0308917955266155E-3</v>
      </c>
      <c r="AT210" s="5">
        <f t="shared" si="427"/>
        <v>2.7394931986138478E-4</v>
      </c>
      <c r="AU210" s="5">
        <f t="shared" si="428"/>
        <v>1.6507403302504616E-5</v>
      </c>
      <c r="AV210" s="5">
        <f t="shared" si="429"/>
        <v>7.4601671924962094E-7</v>
      </c>
      <c r="AW210" s="5">
        <f t="shared" si="430"/>
        <v>2.2521537633042166E-10</v>
      </c>
      <c r="AX210" s="5">
        <f t="shared" si="431"/>
        <v>7.6693069605403607E-9</v>
      </c>
      <c r="AY210" s="5">
        <f t="shared" si="432"/>
        <v>1.2753180983154578E-8</v>
      </c>
      <c r="AZ210" s="5">
        <f t="shared" si="433"/>
        <v>1.0603541234294011E-8</v>
      </c>
      <c r="BA210" s="5">
        <f t="shared" si="434"/>
        <v>5.8774924131156832E-9</v>
      </c>
      <c r="BB210" s="5">
        <f t="shared" si="435"/>
        <v>2.4433995423981878E-9</v>
      </c>
      <c r="BC210" s="5">
        <f t="shared" si="436"/>
        <v>8.1261883866924097E-10</v>
      </c>
      <c r="BD210" s="5">
        <f t="shared" si="437"/>
        <v>4.6467766026933354E-3</v>
      </c>
      <c r="BE210" s="5">
        <f t="shared" si="438"/>
        <v>8.4000444472116548E-4</v>
      </c>
      <c r="BF210" s="5">
        <f t="shared" si="439"/>
        <v>7.5924401739297496E-5</v>
      </c>
      <c r="BG210" s="5">
        <f t="shared" si="440"/>
        <v>4.574987521947963E-6</v>
      </c>
      <c r="BH210" s="5">
        <f t="shared" si="441"/>
        <v>2.0675675750974876E-7</v>
      </c>
      <c r="BI210" s="5">
        <f t="shared" si="442"/>
        <v>7.4751428843667662E-9</v>
      </c>
      <c r="BJ210" s="8">
        <f t="shared" si="443"/>
        <v>3.6155142529898536E-2</v>
      </c>
      <c r="BK210" s="8">
        <f t="shared" si="444"/>
        <v>0.20950059777035387</v>
      </c>
      <c r="BL210" s="8">
        <f t="shared" si="445"/>
        <v>0.63141815670454149</v>
      </c>
      <c r="BM210" s="8">
        <f t="shared" si="446"/>
        <v>0.27943751252140531</v>
      </c>
      <c r="BN210" s="8">
        <f t="shared" si="447"/>
        <v>0.71890426526171314</v>
      </c>
    </row>
    <row r="211" spans="1:66" x14ac:dyDescent="0.25">
      <c r="A211" t="s">
        <v>72</v>
      </c>
      <c r="B211" t="s">
        <v>88</v>
      </c>
      <c r="C211" t="s">
        <v>68</v>
      </c>
      <c r="D211" s="16"/>
      <c r="E211">
        <f>VLOOKUP(A211,home!$A$2:$E$405,3,FALSE)</f>
        <v>1.3571428571428601</v>
      </c>
      <c r="F211">
        <f>VLOOKUP(B211,home!$B$2:$E$405,3,FALSE)</f>
        <v>1.47</v>
      </c>
      <c r="G211">
        <f>VLOOKUP(C211,away!$B$2:$E$405,4,FALSE)</f>
        <v>0.74</v>
      </c>
      <c r="H211">
        <f>VLOOKUP(A211,away!$A$2:$E$405,3,FALSE)</f>
        <v>1.2380952380952399</v>
      </c>
      <c r="I211">
        <f>VLOOKUP(C211,away!$B$2:$E$405,3,FALSE)</f>
        <v>2.0299999999999998</v>
      </c>
      <c r="J211">
        <f>VLOOKUP(B211,home!$B$2:$E$405,4,FALSE)</f>
        <v>1.35</v>
      </c>
      <c r="K211" s="3">
        <f t="shared" si="392"/>
        <v>1.4763000000000033</v>
      </c>
      <c r="L211" s="3">
        <f t="shared" si="393"/>
        <v>3.3930000000000047</v>
      </c>
      <c r="M211" s="5">
        <f t="shared" si="394"/>
        <v>7.6787385240101886E-3</v>
      </c>
      <c r="N211" s="5">
        <f t="shared" si="395"/>
        <v>1.1336121682996267E-2</v>
      </c>
      <c r="O211" s="5">
        <f t="shared" si="396"/>
        <v>2.6053959811966607E-2</v>
      </c>
      <c r="P211" s="5">
        <f t="shared" si="397"/>
        <v>3.8463460870406384E-2</v>
      </c>
      <c r="Q211" s="5">
        <f t="shared" si="398"/>
        <v>8.367758220303714E-3</v>
      </c>
      <c r="R211" s="5">
        <f t="shared" si="399"/>
        <v>4.4200542821001422E-2</v>
      </c>
      <c r="S211" s="5">
        <f t="shared" si="400"/>
        <v>4.8166694877788782E-2</v>
      </c>
      <c r="T211" s="5">
        <f t="shared" si="401"/>
        <v>2.8391803641490541E-2</v>
      </c>
      <c r="U211" s="5">
        <f t="shared" si="402"/>
        <v>6.5253261366644541E-2</v>
      </c>
      <c r="V211" s="5">
        <f t="shared" si="403"/>
        <v>2.6807901351326099E-2</v>
      </c>
      <c r="W211" s="5">
        <f t="shared" si="404"/>
        <v>4.1177738202114672E-3</v>
      </c>
      <c r="X211" s="5">
        <f t="shared" si="405"/>
        <v>1.3971606571977529E-2</v>
      </c>
      <c r="Y211" s="5">
        <f t="shared" si="406"/>
        <v>2.3702830549359916E-2</v>
      </c>
      <c r="Z211" s="5">
        <f t="shared" si="407"/>
        <v>4.9990813930552665E-2</v>
      </c>
      <c r="AA211" s="5">
        <f t="shared" si="408"/>
        <v>7.3801438605675063E-2</v>
      </c>
      <c r="AB211" s="5">
        <f t="shared" si="409"/>
        <v>5.4476531906779181E-2</v>
      </c>
      <c r="AC211" s="5">
        <f t="shared" si="410"/>
        <v>8.392692541719933E-3</v>
      </c>
      <c r="AD211" s="5">
        <f t="shared" si="411"/>
        <v>1.5197673726945501E-3</v>
      </c>
      <c r="AE211" s="5">
        <f t="shared" si="412"/>
        <v>5.1565706955526156E-3</v>
      </c>
      <c r="AF211" s="5">
        <f t="shared" si="413"/>
        <v>8.7481221850050257E-3</v>
      </c>
      <c r="AG211" s="5">
        <f t="shared" si="414"/>
        <v>9.8941261912406965E-3</v>
      </c>
      <c r="AH211" s="5">
        <f t="shared" si="415"/>
        <v>4.2404707916591358E-2</v>
      </c>
      <c r="AI211" s="5">
        <f t="shared" si="416"/>
        <v>6.2602070297263959E-2</v>
      </c>
      <c r="AJ211" s="5">
        <f t="shared" si="417"/>
        <v>4.6209718189925503E-2</v>
      </c>
      <c r="AK211" s="5">
        <f t="shared" si="418"/>
        <v>2.2739802321262395E-2</v>
      </c>
      <c r="AL211" s="5">
        <f t="shared" si="419"/>
        <v>1.6815887149505858E-3</v>
      </c>
      <c r="AM211" s="5">
        <f t="shared" si="420"/>
        <v>4.4872651446179401E-4</v>
      </c>
      <c r="AN211" s="5">
        <f t="shared" si="421"/>
        <v>1.522529063568869E-3</v>
      </c>
      <c r="AO211" s="5">
        <f t="shared" si="422"/>
        <v>2.5829705563445906E-3</v>
      </c>
      <c r="AP211" s="5">
        <f t="shared" si="423"/>
        <v>2.9213396992257357E-3</v>
      </c>
      <c r="AQ211" s="5">
        <f t="shared" si="424"/>
        <v>2.4780263998682335E-3</v>
      </c>
      <c r="AR211" s="5">
        <f t="shared" si="425"/>
        <v>2.8775834792198942E-2</v>
      </c>
      <c r="AS211" s="5">
        <f t="shared" si="426"/>
        <v>4.2481764903723386E-2</v>
      </c>
      <c r="AT211" s="5">
        <f t="shared" si="427"/>
        <v>3.1357914763683492E-2</v>
      </c>
      <c r="AU211" s="5">
        <f t="shared" si="428"/>
        <v>1.5431229855208685E-2</v>
      </c>
      <c r="AV211" s="5">
        <f t="shared" si="429"/>
        <v>5.6952811588111552E-3</v>
      </c>
      <c r="AW211" s="5">
        <f t="shared" si="430"/>
        <v>2.3397839782383675E-4</v>
      </c>
      <c r="AX211" s="5">
        <f t="shared" si="431"/>
        <v>1.1040915888332466E-4</v>
      </c>
      <c r="AY211" s="5">
        <f t="shared" si="432"/>
        <v>3.7461827609112106E-4</v>
      </c>
      <c r="AZ211" s="5">
        <f t="shared" si="433"/>
        <v>6.3553990538858796E-4</v>
      </c>
      <c r="BA211" s="5">
        <f t="shared" si="434"/>
        <v>7.1879563299449378E-4</v>
      </c>
      <c r="BB211" s="5">
        <f t="shared" si="435"/>
        <v>6.0971839568758023E-4</v>
      </c>
      <c r="BC211" s="5">
        <f t="shared" si="436"/>
        <v>4.1375490331359261E-4</v>
      </c>
      <c r="BD211" s="5">
        <f t="shared" si="437"/>
        <v>1.6272734574988512E-2</v>
      </c>
      <c r="BE211" s="5">
        <f t="shared" si="438"/>
        <v>2.4023438053055592E-2</v>
      </c>
      <c r="BF211" s="5">
        <f t="shared" si="439"/>
        <v>1.7732900798863027E-2</v>
      </c>
      <c r="BG211" s="5">
        <f t="shared" si="440"/>
        <v>8.7263604831205165E-3</v>
      </c>
      <c r="BH211" s="5">
        <f t="shared" si="441"/>
        <v>3.2206814953077106E-3</v>
      </c>
      <c r="BI211" s="5">
        <f t="shared" si="442"/>
        <v>9.5093841830455692E-4</v>
      </c>
      <c r="BJ211" s="8">
        <f t="shared" si="443"/>
        <v>0.1280229094366602</v>
      </c>
      <c r="BK211" s="8">
        <f t="shared" si="444"/>
        <v>0.13156569515629307</v>
      </c>
      <c r="BL211" s="8">
        <f t="shared" si="445"/>
        <v>0.63241111253437554</v>
      </c>
      <c r="BM211" s="8">
        <f t="shared" si="446"/>
        <v>0.80574930924892973</v>
      </c>
      <c r="BN211" s="8">
        <f t="shared" si="447"/>
        <v>0.13610058193068458</v>
      </c>
    </row>
    <row r="212" spans="1:66" x14ac:dyDescent="0.25">
      <c r="A212" t="s">
        <v>72</v>
      </c>
      <c r="B212" t="s">
        <v>102</v>
      </c>
      <c r="C212" t="s">
        <v>365</v>
      </c>
      <c r="D212" s="16"/>
      <c r="E212">
        <f>VLOOKUP(A212,home!$A$2:$E$405,3,FALSE)</f>
        <v>1.3571428571428601</v>
      </c>
      <c r="F212">
        <f>VLOOKUP(B212,home!$B$2:$E$405,3,FALSE)</f>
        <v>0</v>
      </c>
      <c r="G212">
        <f>VLOOKUP(C212,away!$B$2:$E$405,4,FALSE)</f>
        <v>1.29</v>
      </c>
      <c r="H212">
        <f>VLOOKUP(A212,away!$A$2:$E$405,3,FALSE)</f>
        <v>1.2380952380952399</v>
      </c>
      <c r="I212">
        <f>VLOOKUP(C212,away!$B$2:$E$405,3,FALSE)</f>
        <v>1.84</v>
      </c>
      <c r="J212">
        <f>VLOOKUP(B212,home!$B$2:$E$405,4,FALSE)</f>
        <v>1.08</v>
      </c>
      <c r="K212" s="3">
        <f t="shared" si="392"/>
        <v>0</v>
      </c>
      <c r="L212" s="3">
        <f t="shared" si="393"/>
        <v>2.4603428571428614</v>
      </c>
      <c r="M212" s="5">
        <f t="shared" si="394"/>
        <v>8.5405664005041071E-2</v>
      </c>
      <c r="N212" s="5">
        <f t="shared" si="395"/>
        <v>0</v>
      </c>
      <c r="O212" s="5">
        <f t="shared" si="396"/>
        <v>0.21012721539434595</v>
      </c>
      <c r="P212" s="5">
        <f t="shared" si="397"/>
        <v>0</v>
      </c>
      <c r="Q212" s="5">
        <f t="shared" si="398"/>
        <v>0</v>
      </c>
      <c r="R212" s="5">
        <f t="shared" si="399"/>
        <v>0.25849249674339936</v>
      </c>
      <c r="S212" s="5">
        <f t="shared" si="400"/>
        <v>0</v>
      </c>
      <c r="T212" s="5">
        <f t="shared" si="401"/>
        <v>0</v>
      </c>
      <c r="U212" s="5">
        <f t="shared" si="402"/>
        <v>0</v>
      </c>
      <c r="V212" s="5">
        <f t="shared" si="403"/>
        <v>0</v>
      </c>
      <c r="W212" s="5">
        <f t="shared" si="404"/>
        <v>0</v>
      </c>
      <c r="X212" s="5">
        <f t="shared" si="405"/>
        <v>0</v>
      </c>
      <c r="Y212" s="5">
        <f t="shared" si="406"/>
        <v>0</v>
      </c>
      <c r="Z212" s="5">
        <f t="shared" si="407"/>
        <v>0.21199338932921563</v>
      </c>
      <c r="AA212" s="5">
        <f t="shared" si="408"/>
        <v>0</v>
      </c>
      <c r="AB212" s="5">
        <f t="shared" si="409"/>
        <v>0</v>
      </c>
      <c r="AC212" s="5">
        <f t="shared" si="410"/>
        <v>0</v>
      </c>
      <c r="AD212" s="5">
        <f t="shared" si="411"/>
        <v>0</v>
      </c>
      <c r="AE212" s="5">
        <f t="shared" si="412"/>
        <v>0</v>
      </c>
      <c r="AF212" s="5">
        <f t="shared" si="413"/>
        <v>0</v>
      </c>
      <c r="AG212" s="5">
        <f t="shared" si="414"/>
        <v>0</v>
      </c>
      <c r="AH212" s="5">
        <f t="shared" si="415"/>
        <v>0.13039410529941037</v>
      </c>
      <c r="AI212" s="5">
        <f t="shared" si="416"/>
        <v>0</v>
      </c>
      <c r="AJ212" s="5">
        <f t="shared" si="417"/>
        <v>0</v>
      </c>
      <c r="AK212" s="5">
        <f t="shared" si="418"/>
        <v>0</v>
      </c>
      <c r="AL212" s="5">
        <f t="shared" si="419"/>
        <v>0</v>
      </c>
      <c r="AM212" s="5">
        <f t="shared" si="420"/>
        <v>0</v>
      </c>
      <c r="AN212" s="5">
        <f t="shared" si="421"/>
        <v>0</v>
      </c>
      <c r="AO212" s="5">
        <f t="shared" si="422"/>
        <v>0</v>
      </c>
      <c r="AP212" s="5">
        <f t="shared" si="423"/>
        <v>0</v>
      </c>
      <c r="AQ212" s="5">
        <f t="shared" si="424"/>
        <v>0</v>
      </c>
      <c r="AR212" s="5">
        <f t="shared" si="425"/>
        <v>6.4162841117387653E-2</v>
      </c>
      <c r="AS212" s="5">
        <f t="shared" si="426"/>
        <v>0</v>
      </c>
      <c r="AT212" s="5">
        <f t="shared" si="427"/>
        <v>0</v>
      </c>
      <c r="AU212" s="5">
        <f t="shared" si="428"/>
        <v>0</v>
      </c>
      <c r="AV212" s="5">
        <f t="shared" si="429"/>
        <v>0</v>
      </c>
      <c r="AW212" s="5">
        <f t="shared" si="430"/>
        <v>0</v>
      </c>
      <c r="AX212" s="5">
        <f t="shared" si="431"/>
        <v>0</v>
      </c>
      <c r="AY212" s="5">
        <f t="shared" si="432"/>
        <v>0</v>
      </c>
      <c r="AZ212" s="5">
        <f t="shared" si="433"/>
        <v>0</v>
      </c>
      <c r="BA212" s="5">
        <f t="shared" si="434"/>
        <v>0</v>
      </c>
      <c r="BB212" s="5">
        <f t="shared" si="435"/>
        <v>0</v>
      </c>
      <c r="BC212" s="5">
        <f t="shared" si="436"/>
        <v>0</v>
      </c>
      <c r="BD212" s="5">
        <f t="shared" si="437"/>
        <v>2.631043130619283E-2</v>
      </c>
      <c r="BE212" s="5">
        <f t="shared" si="438"/>
        <v>0</v>
      </c>
      <c r="BF212" s="5">
        <f t="shared" si="439"/>
        <v>0</v>
      </c>
      <c r="BG212" s="5">
        <f t="shared" si="440"/>
        <v>0</v>
      </c>
      <c r="BH212" s="5">
        <f t="shared" si="441"/>
        <v>0</v>
      </c>
      <c r="BI212" s="5">
        <f t="shared" si="442"/>
        <v>0</v>
      </c>
      <c r="BJ212" s="8">
        <f t="shared" si="443"/>
        <v>0</v>
      </c>
      <c r="BK212" s="8">
        <f t="shared" si="444"/>
        <v>8.5405664005041071E-2</v>
      </c>
      <c r="BL212" s="8">
        <f t="shared" si="445"/>
        <v>0.68948708986073626</v>
      </c>
      <c r="BM212" s="8">
        <f t="shared" si="446"/>
        <v>0.43286076705220644</v>
      </c>
      <c r="BN212" s="8">
        <f t="shared" si="447"/>
        <v>0.55402537614278635</v>
      </c>
    </row>
    <row r="213" spans="1:66" x14ac:dyDescent="0.25">
      <c r="A213" t="s">
        <v>72</v>
      </c>
      <c r="B213" t="s">
        <v>73</v>
      </c>
      <c r="C213" t="s">
        <v>79</v>
      </c>
      <c r="D213" s="16"/>
      <c r="E213">
        <f>VLOOKUP(A213,home!$A$2:$E$405,3,FALSE)</f>
        <v>1.3571428571428601</v>
      </c>
      <c r="F213">
        <f>VLOOKUP(B213,home!$B$2:$E$405,3,FALSE)</f>
        <v>1.23</v>
      </c>
      <c r="G213">
        <f>VLOOKUP(C213,away!$B$2:$E$405,4,FALSE)</f>
        <v>1.23</v>
      </c>
      <c r="H213">
        <f>VLOOKUP(A213,away!$A$2:$E$405,3,FALSE)</f>
        <v>1.2380952380952399</v>
      </c>
      <c r="I213">
        <f>VLOOKUP(C213,away!$B$2:$E$405,3,FALSE)</f>
        <v>1.47</v>
      </c>
      <c r="J213">
        <f>VLOOKUP(B213,home!$B$2:$E$405,4,FALSE)</f>
        <v>1.35</v>
      </c>
      <c r="K213" s="3">
        <f t="shared" si="392"/>
        <v>2.0532214285714327</v>
      </c>
      <c r="L213" s="3">
        <f t="shared" si="393"/>
        <v>2.4570000000000038</v>
      </c>
      <c r="M213" s="5">
        <f t="shared" si="394"/>
        <v>1.0996025072092866E-2</v>
      </c>
      <c r="N213" s="5">
        <f t="shared" si="395"/>
        <v>2.2577274307129802E-2</v>
      </c>
      <c r="O213" s="5">
        <f t="shared" si="396"/>
        <v>2.7017233602132217E-2</v>
      </c>
      <c r="P213" s="5">
        <f t="shared" si="397"/>
        <v>5.5472362972618018E-2</v>
      </c>
      <c r="Q213" s="5">
        <f t="shared" si="398"/>
        <v>2.3178071703067089E-2</v>
      </c>
      <c r="R213" s="5">
        <f t="shared" si="399"/>
        <v>3.3190671480219487E-2</v>
      </c>
      <c r="S213" s="5">
        <f t="shared" si="400"/>
        <v>6.9961259491294656E-2</v>
      </c>
      <c r="T213" s="5">
        <f t="shared" si="401"/>
        <v>5.6948522174435925E-2</v>
      </c>
      <c r="U213" s="5">
        <f t="shared" si="402"/>
        <v>6.814779791186136E-2</v>
      </c>
      <c r="V213" s="5">
        <f t="shared" si="403"/>
        <v>3.9215346303962811E-2</v>
      </c>
      <c r="W213" s="5">
        <f t="shared" si="404"/>
        <v>1.5863237831234167E-2</v>
      </c>
      <c r="X213" s="5">
        <f t="shared" si="405"/>
        <v>3.8975975351342416E-2</v>
      </c>
      <c r="Y213" s="5">
        <f t="shared" si="406"/>
        <v>4.7881985719124241E-2</v>
      </c>
      <c r="Z213" s="5">
        <f t="shared" si="407"/>
        <v>2.7183159942299799E-2</v>
      </c>
      <c r="AA213" s="5">
        <f t="shared" si="408"/>
        <v>5.5813046489814534E-2</v>
      </c>
      <c r="AB213" s="5">
        <f t="shared" si="409"/>
        <v>5.7298271523370407E-2</v>
      </c>
      <c r="AC213" s="5">
        <f t="shared" si="410"/>
        <v>1.2364513028617435E-2</v>
      </c>
      <c r="AD213" s="5">
        <f t="shared" si="411"/>
        <v>8.142684960403752E-3</v>
      </c>
      <c r="AE213" s="5">
        <f t="shared" si="412"/>
        <v>2.0006576947712049E-2</v>
      </c>
      <c r="AF213" s="5">
        <f t="shared" si="413"/>
        <v>2.4578079780264297E-2</v>
      </c>
      <c r="AG213" s="5">
        <f t="shared" si="414"/>
        <v>2.012944734003649E-2</v>
      </c>
      <c r="AH213" s="5">
        <f t="shared" si="415"/>
        <v>1.669725599455768E-2</v>
      </c>
      <c r="AI213" s="5">
        <f t="shared" si="416"/>
        <v>3.4283163806368637E-2</v>
      </c>
      <c r="AJ213" s="5">
        <f t="shared" si="417"/>
        <v>3.5195463283230338E-2</v>
      </c>
      <c r="AK213" s="5">
        <f t="shared" si="418"/>
        <v>2.40880264672092E-2</v>
      </c>
      <c r="AL213" s="5">
        <f t="shared" si="419"/>
        <v>2.4950425274815635E-3</v>
      </c>
      <c r="AM213" s="5">
        <f t="shared" si="420"/>
        <v>3.3437470493614617E-3</v>
      </c>
      <c r="AN213" s="5">
        <f t="shared" si="421"/>
        <v>8.2155865002811242E-3</v>
      </c>
      <c r="AO213" s="5">
        <f t="shared" si="422"/>
        <v>1.0092848015595379E-2</v>
      </c>
      <c r="AP213" s="5">
        <f t="shared" si="423"/>
        <v>8.2660425247726276E-3</v>
      </c>
      <c r="AQ213" s="5">
        <f t="shared" si="424"/>
        <v>5.0774166208415955E-3</v>
      </c>
      <c r="AR213" s="5">
        <f t="shared" si="425"/>
        <v>8.2050315957256561E-3</v>
      </c>
      <c r="AS213" s="5">
        <f t="shared" si="426"/>
        <v>1.6846746694449573E-2</v>
      </c>
      <c r="AT213" s="5">
        <f t="shared" si="427"/>
        <v>1.7295050657379411E-2</v>
      </c>
      <c r="AU213" s="5">
        <f t="shared" si="428"/>
        <v>1.1836856205986618E-2</v>
      </c>
      <c r="AV213" s="5">
        <f t="shared" si="429"/>
        <v>6.0759217022626159E-3</v>
      </c>
      <c r="AW213" s="5">
        <f t="shared" si="430"/>
        <v>3.4963620391396456E-4</v>
      </c>
      <c r="AX213" s="5">
        <f t="shared" si="431"/>
        <v>1.1442421822452436E-3</v>
      </c>
      <c r="AY213" s="5">
        <f t="shared" si="432"/>
        <v>2.811403041776568E-3</v>
      </c>
      <c r="AZ213" s="5">
        <f t="shared" si="433"/>
        <v>3.4538086368225201E-3</v>
      </c>
      <c r="BA213" s="5">
        <f t="shared" si="434"/>
        <v>2.8286692735576481E-3</v>
      </c>
      <c r="BB213" s="5">
        <f t="shared" si="435"/>
        <v>1.7375101012827884E-3</v>
      </c>
      <c r="BC213" s="5">
        <f t="shared" si="436"/>
        <v>8.5381246377036338E-4</v>
      </c>
      <c r="BD213" s="5">
        <f t="shared" si="437"/>
        <v>3.3599604384496637E-3</v>
      </c>
      <c r="BE213" s="5">
        <f t="shared" si="438"/>
        <v>6.8987427713771143E-3</v>
      </c>
      <c r="BF213" s="5">
        <f t="shared" si="439"/>
        <v>7.0823232441968847E-3</v>
      </c>
      <c r="BG213" s="5">
        <f t="shared" si="440"/>
        <v>4.8471926163515307E-3</v>
      </c>
      <c r="BH213" s="5">
        <f t="shared" si="441"/>
        <v>2.4880899370765468E-3</v>
      </c>
      <c r="BI213" s="5">
        <f t="shared" si="442"/>
        <v>1.0217199150037025E-3</v>
      </c>
      <c r="BJ213" s="8">
        <f t="shared" si="443"/>
        <v>0.32610694252505762</v>
      </c>
      <c r="BK213" s="8">
        <f t="shared" si="444"/>
        <v>0.19331595243784394</v>
      </c>
      <c r="BL213" s="8">
        <f t="shared" si="445"/>
        <v>0.43768856633702319</v>
      </c>
      <c r="BM213" s="8">
        <f t="shared" si="446"/>
        <v>0.80940121526710207</v>
      </c>
      <c r="BN213" s="8">
        <f t="shared" si="447"/>
        <v>0.17243163913725948</v>
      </c>
    </row>
    <row r="214" spans="1:66" x14ac:dyDescent="0.25">
      <c r="A214" t="s">
        <v>72</v>
      </c>
      <c r="B214" t="s">
        <v>86</v>
      </c>
      <c r="C214" t="s">
        <v>75</v>
      </c>
      <c r="D214" s="16"/>
      <c r="E214">
        <f>VLOOKUP(A214,home!$A$2:$E$405,3,FALSE)</f>
        <v>1.3571428571428601</v>
      </c>
      <c r="F214">
        <f>VLOOKUP(B214,home!$B$2:$E$405,3,FALSE)</f>
        <v>0.98</v>
      </c>
      <c r="G214">
        <f>VLOOKUP(C214,away!$B$2:$E$405,4,FALSE)</f>
        <v>0.74</v>
      </c>
      <c r="H214">
        <f>VLOOKUP(A214,away!$A$2:$E$405,3,FALSE)</f>
        <v>1.2380952380952399</v>
      </c>
      <c r="I214">
        <f>VLOOKUP(C214,away!$B$2:$E$405,3,FALSE)</f>
        <v>0.98</v>
      </c>
      <c r="J214">
        <f>VLOOKUP(B214,home!$B$2:$E$405,4,FALSE)</f>
        <v>1.08</v>
      </c>
      <c r="K214" s="3">
        <f t="shared" si="392"/>
        <v>0.98420000000000218</v>
      </c>
      <c r="L214" s="3">
        <f t="shared" si="393"/>
        <v>1.310400000000002</v>
      </c>
      <c r="M214" s="5">
        <f t="shared" si="394"/>
        <v>0.10080170588759697</v>
      </c>
      <c r="N214" s="5">
        <f t="shared" si="395"/>
        <v>9.9209038934573154E-2</v>
      </c>
      <c r="O214" s="5">
        <f t="shared" si="396"/>
        <v>0.13209055539510728</v>
      </c>
      <c r="P214" s="5">
        <f t="shared" si="397"/>
        <v>0.13000352461986486</v>
      </c>
      <c r="Q214" s="5">
        <f t="shared" si="398"/>
        <v>4.8820768059703555E-2</v>
      </c>
      <c r="R214" s="5">
        <f t="shared" si="399"/>
        <v>8.6545731894874425E-2</v>
      </c>
      <c r="S214" s="5">
        <f t="shared" si="400"/>
        <v>4.1916246021753499E-2</v>
      </c>
      <c r="T214" s="5">
        <f t="shared" si="401"/>
        <v>6.397473446543564E-2</v>
      </c>
      <c r="U214" s="5">
        <f t="shared" si="402"/>
        <v>8.5178309330935592E-2</v>
      </c>
      <c r="V214" s="5">
        <f t="shared" si="403"/>
        <v>6.0065779351192103E-3</v>
      </c>
      <c r="W214" s="5">
        <f t="shared" si="404"/>
        <v>1.6016466641453449E-2</v>
      </c>
      <c r="X214" s="5">
        <f t="shared" si="405"/>
        <v>2.0987977886960635E-2</v>
      </c>
      <c r="Y214" s="5">
        <f t="shared" si="406"/>
        <v>1.3751323111536628E-2</v>
      </c>
      <c r="Z214" s="5">
        <f t="shared" si="407"/>
        <v>3.7803175691681214E-2</v>
      </c>
      <c r="AA214" s="5">
        <f t="shared" si="408"/>
        <v>3.7205885515752733E-2</v>
      </c>
      <c r="AB214" s="5">
        <f t="shared" si="409"/>
        <v>1.8309016262301959E-2</v>
      </c>
      <c r="AC214" s="5">
        <f t="shared" si="410"/>
        <v>4.8416610090666178E-4</v>
      </c>
      <c r="AD214" s="5">
        <f t="shared" si="411"/>
        <v>3.9408516171296299E-3</v>
      </c>
      <c r="AE214" s="5">
        <f t="shared" si="412"/>
        <v>5.1640919590866755E-3</v>
      </c>
      <c r="AF214" s="5">
        <f t="shared" si="413"/>
        <v>3.3835130515935947E-3</v>
      </c>
      <c r="AG214" s="5">
        <f t="shared" si="414"/>
        <v>1.4779185009360849E-3</v>
      </c>
      <c r="AH214" s="5">
        <f t="shared" si="415"/>
        <v>1.2384320356594777E-2</v>
      </c>
      <c r="AI214" s="5">
        <f t="shared" si="416"/>
        <v>1.2188648094960607E-2</v>
      </c>
      <c r="AJ214" s="5">
        <f t="shared" si="417"/>
        <v>5.9980337275301271E-3</v>
      </c>
      <c r="AK214" s="5">
        <f t="shared" si="418"/>
        <v>1.967754931545055E-3</v>
      </c>
      <c r="AL214" s="5">
        <f t="shared" si="419"/>
        <v>2.4977077149670744E-5</v>
      </c>
      <c r="AM214" s="5">
        <f t="shared" si="420"/>
        <v>7.757172323157982E-4</v>
      </c>
      <c r="AN214" s="5">
        <f t="shared" si="421"/>
        <v>1.0164998612266236E-3</v>
      </c>
      <c r="AO214" s="5">
        <f t="shared" si="422"/>
        <v>6.6601070907568486E-4</v>
      </c>
      <c r="AP214" s="5">
        <f t="shared" si="423"/>
        <v>2.9091347772425963E-4</v>
      </c>
      <c r="AQ214" s="5">
        <f t="shared" si="424"/>
        <v>9.5303255302467554E-5</v>
      </c>
      <c r="AR214" s="5">
        <f t="shared" si="425"/>
        <v>3.2456826790563656E-3</v>
      </c>
      <c r="AS214" s="5">
        <f t="shared" si="426"/>
        <v>3.1944008927272819E-3</v>
      </c>
      <c r="AT214" s="5">
        <f t="shared" si="427"/>
        <v>1.5719646793110988E-3</v>
      </c>
      <c r="AU214" s="5">
        <f t="shared" si="428"/>
        <v>5.1570921245932904E-4</v>
      </c>
      <c r="AV214" s="5">
        <f t="shared" si="429"/>
        <v>1.2689025172561819E-4</v>
      </c>
      <c r="AW214" s="5">
        <f t="shared" si="430"/>
        <v>8.948007916376986E-7</v>
      </c>
      <c r="AX214" s="5">
        <f t="shared" si="431"/>
        <v>1.2724348334086833E-4</v>
      </c>
      <c r="AY214" s="5">
        <f t="shared" si="432"/>
        <v>1.6673986056987415E-4</v>
      </c>
      <c r="AZ214" s="5">
        <f t="shared" si="433"/>
        <v>1.0924795664538171E-4</v>
      </c>
      <c r="BA214" s="5">
        <f t="shared" si="434"/>
        <v>4.7719507462702815E-5</v>
      </c>
      <c r="BB214" s="5">
        <f t="shared" si="435"/>
        <v>1.5632910644781457E-5</v>
      </c>
      <c r="BC214" s="5">
        <f t="shared" si="436"/>
        <v>4.0970732217843325E-6</v>
      </c>
      <c r="BD214" s="5">
        <f t="shared" si="437"/>
        <v>7.0885709710591057E-4</v>
      </c>
      <c r="BE214" s="5">
        <f t="shared" si="438"/>
        <v>6.9765715497163878E-4</v>
      </c>
      <c r="BF214" s="5">
        <f t="shared" si="439"/>
        <v>3.4331708596154419E-4</v>
      </c>
      <c r="BG214" s="5">
        <f t="shared" si="440"/>
        <v>1.1263089200111751E-4</v>
      </c>
      <c r="BH214" s="5">
        <f t="shared" si="441"/>
        <v>2.7712830976875023E-5</v>
      </c>
      <c r="BI214" s="5">
        <f t="shared" si="442"/>
        <v>5.454993649488093E-6</v>
      </c>
      <c r="BJ214" s="8">
        <f t="shared" si="443"/>
        <v>0.28004180955593933</v>
      </c>
      <c r="BK214" s="8">
        <f t="shared" si="444"/>
        <v>0.27940393750296072</v>
      </c>
      <c r="BL214" s="8">
        <f t="shared" si="445"/>
        <v>0.40241853327954868</v>
      </c>
      <c r="BM214" s="8">
        <f t="shared" si="446"/>
        <v>0.40203028617863151</v>
      </c>
      <c r="BN214" s="8">
        <f t="shared" si="447"/>
        <v>0.59747132479172027</v>
      </c>
    </row>
    <row r="215" spans="1:66" x14ac:dyDescent="0.25">
      <c r="A215" t="s">
        <v>72</v>
      </c>
      <c r="B215" t="s">
        <v>85</v>
      </c>
      <c r="C215" t="s">
        <v>77</v>
      </c>
      <c r="D215" s="16"/>
      <c r="E215">
        <f>VLOOKUP(A215,home!$A$2:$E$405,3,FALSE)</f>
        <v>1.3571428571428601</v>
      </c>
      <c r="F215">
        <f>VLOOKUP(B215,home!$B$2:$E$405,3,FALSE)</f>
        <v>0.55000000000000004</v>
      </c>
      <c r="G215">
        <f>VLOOKUP(C215,away!$B$2:$E$405,4,FALSE)</f>
        <v>0.25</v>
      </c>
      <c r="H215">
        <f>VLOOKUP(A215,away!$A$2:$E$405,3,FALSE)</f>
        <v>1.2380952380952399</v>
      </c>
      <c r="I215">
        <f>VLOOKUP(C215,away!$B$2:$E$405,3,FALSE)</f>
        <v>0.98</v>
      </c>
      <c r="J215">
        <f>VLOOKUP(B215,home!$B$2:$E$405,4,FALSE)</f>
        <v>1.62</v>
      </c>
      <c r="K215" s="3">
        <f t="shared" si="392"/>
        <v>0.18660714285714328</v>
      </c>
      <c r="L215" s="3">
        <f t="shared" si="393"/>
        <v>1.9656000000000031</v>
      </c>
      <c r="M215" s="5">
        <f t="shared" si="394"/>
        <v>0.11622734411316969</v>
      </c>
      <c r="N215" s="5">
        <f t="shared" si="395"/>
        <v>2.1688852606832603E-2</v>
      </c>
      <c r="O215" s="5">
        <f t="shared" si="396"/>
        <v>0.22845646758884666</v>
      </c>
      <c r="P215" s="5">
        <f t="shared" si="397"/>
        <v>4.2631608683990227E-2</v>
      </c>
      <c r="Q215" s="5">
        <f t="shared" si="398"/>
        <v>2.0236474084053685E-3</v>
      </c>
      <c r="R215" s="5">
        <f t="shared" si="399"/>
        <v>0.22452701634631891</v>
      </c>
      <c r="S215" s="5">
        <f t="shared" si="400"/>
        <v>3.9092652268110659E-3</v>
      </c>
      <c r="T215" s="5">
        <f t="shared" si="401"/>
        <v>3.9776813459615982E-3</v>
      </c>
      <c r="U215" s="5">
        <f t="shared" si="402"/>
        <v>4.1898345014625672E-2</v>
      </c>
      <c r="V215" s="5">
        <f t="shared" si="403"/>
        <v>1.5932210431868562E-4</v>
      </c>
      <c r="W215" s="5">
        <f t="shared" si="404"/>
        <v>1.2587568701092952E-4</v>
      </c>
      <c r="X215" s="5">
        <f t="shared" si="405"/>
        <v>2.4742125038868342E-4</v>
      </c>
      <c r="Y215" s="5">
        <f t="shared" si="406"/>
        <v>2.4316560488199851E-4</v>
      </c>
      <c r="Z215" s="5">
        <f t="shared" si="407"/>
        <v>0.14711010111010833</v>
      </c>
      <c r="AA215" s="5">
        <f t="shared" si="408"/>
        <v>2.7451795653582776E-2</v>
      </c>
      <c r="AB215" s="5">
        <f t="shared" si="409"/>
        <v>2.5613505766066136E-3</v>
      </c>
      <c r="AC215" s="5">
        <f t="shared" si="410"/>
        <v>3.652409453348282E-6</v>
      </c>
      <c r="AD215" s="5">
        <f t="shared" si="411"/>
        <v>5.8723255770723921E-6</v>
      </c>
      <c r="AE215" s="5">
        <f t="shared" si="412"/>
        <v>1.154264315429351E-5</v>
      </c>
      <c r="AF215" s="5">
        <f t="shared" si="413"/>
        <v>1.1344109692039682E-5</v>
      </c>
      <c r="AG215" s="5">
        <f t="shared" si="414"/>
        <v>7.4326606702244094E-6</v>
      </c>
      <c r="AH215" s="5">
        <f t="shared" si="415"/>
        <v>7.2289903685507376E-2</v>
      </c>
      <c r="AI215" s="5">
        <f t="shared" si="416"/>
        <v>1.3489812384170602E-2</v>
      </c>
      <c r="AJ215" s="5">
        <f t="shared" si="417"/>
        <v>1.2586476733444925E-3</v>
      </c>
      <c r="AK215" s="5">
        <f t="shared" si="418"/>
        <v>7.8290882062202275E-5</v>
      </c>
      <c r="AL215" s="5">
        <f t="shared" si="419"/>
        <v>5.3587421017635518E-8</v>
      </c>
      <c r="AM215" s="5">
        <f t="shared" si="420"/>
        <v>2.1916357957288086E-7</v>
      </c>
      <c r="AN215" s="5">
        <f t="shared" si="421"/>
        <v>4.3078793200845521E-7</v>
      </c>
      <c r="AO215" s="5">
        <f t="shared" si="422"/>
        <v>4.2337837957791059E-7</v>
      </c>
      <c r="AP215" s="5">
        <f t="shared" si="423"/>
        <v>2.7739751429944734E-7</v>
      </c>
      <c r="AQ215" s="5">
        <f t="shared" si="424"/>
        <v>1.363131385267487E-7</v>
      </c>
      <c r="AR215" s="5">
        <f t="shared" si="425"/>
        <v>2.8418606936846696E-2</v>
      </c>
      <c r="AS215" s="5">
        <f t="shared" si="426"/>
        <v>5.3031150444651544E-3</v>
      </c>
      <c r="AT215" s="5">
        <f t="shared" si="427"/>
        <v>4.9479957334518749E-4</v>
      </c>
      <c r="AU215" s="5">
        <f t="shared" si="428"/>
        <v>3.0777711556293E-5</v>
      </c>
      <c r="AV215" s="5">
        <f t="shared" si="429"/>
        <v>1.4358352043002784E-6</v>
      </c>
      <c r="AW215" s="5">
        <f t="shared" si="430"/>
        <v>5.459888358934362E-10</v>
      </c>
      <c r="AX215" s="5">
        <f t="shared" si="431"/>
        <v>6.8162482337399173E-9</v>
      </c>
      <c r="AY215" s="5">
        <f t="shared" si="432"/>
        <v>1.3398017528239201E-8</v>
      </c>
      <c r="AZ215" s="5">
        <f t="shared" si="433"/>
        <v>1.3167571626753511E-8</v>
      </c>
      <c r="BA215" s="5">
        <f t="shared" si="434"/>
        <v>8.6273929298489113E-9</v>
      </c>
      <c r="BB215" s="5">
        <f t="shared" si="435"/>
        <v>4.2395008857277636E-9</v>
      </c>
      <c r="BC215" s="5">
        <f t="shared" si="436"/>
        <v>1.6666325881973005E-9</v>
      </c>
      <c r="BD215" s="5">
        <f t="shared" si="437"/>
        <v>9.3099356325109881E-3</v>
      </c>
      <c r="BE215" s="5">
        <f t="shared" si="438"/>
        <v>1.7373004885667864E-3</v>
      </c>
      <c r="BF215" s="5">
        <f t="shared" si="439"/>
        <v>1.620963402278836E-4</v>
      </c>
      <c r="BG215" s="5">
        <f t="shared" si="440"/>
        <v>1.0082778305841597E-5</v>
      </c>
      <c r="BH215" s="5">
        <f t="shared" si="441"/>
        <v>4.7037961292877171E-7</v>
      </c>
      <c r="BI215" s="5">
        <f t="shared" si="442"/>
        <v>1.7555239125377414E-8</v>
      </c>
      <c r="BJ215" s="8">
        <f t="shared" si="443"/>
        <v>2.8344370598482587E-2</v>
      </c>
      <c r="BK215" s="8">
        <f t="shared" si="444"/>
        <v>0.16293125952318158</v>
      </c>
      <c r="BL215" s="8">
        <f t="shared" si="445"/>
        <v>0.65748026808094662</v>
      </c>
      <c r="BM215" s="8">
        <f t="shared" si="446"/>
        <v>0.36031104971312672</v>
      </c>
      <c r="BN215" s="8">
        <f t="shared" si="447"/>
        <v>0.63555493674756347</v>
      </c>
    </row>
    <row r="216" spans="1:66" x14ac:dyDescent="0.25">
      <c r="A216" t="s">
        <v>72</v>
      </c>
      <c r="B216" t="s">
        <v>367</v>
      </c>
      <c r="C216" t="s">
        <v>80</v>
      </c>
      <c r="D216" s="16"/>
      <c r="E216">
        <f>VLOOKUP(A216,home!$A$2:$E$405,3,FALSE)</f>
        <v>1.3571428571428601</v>
      </c>
      <c r="F216">
        <f>VLOOKUP(B216,home!$B$2:$E$405,3,FALSE)</f>
        <v>1.84</v>
      </c>
      <c r="G216">
        <f>VLOOKUP(C216,away!$B$2:$E$405,4,FALSE)</f>
        <v>0.92</v>
      </c>
      <c r="H216">
        <f>VLOOKUP(A216,away!$A$2:$E$405,3,FALSE)</f>
        <v>1.2380952380952399</v>
      </c>
      <c r="I216">
        <f>VLOOKUP(C216,away!$B$2:$E$405,3,FALSE)</f>
        <v>0.55000000000000004</v>
      </c>
      <c r="J216">
        <f>VLOOKUP(B216,home!$B$2:$E$405,4,FALSE)</f>
        <v>1.62</v>
      </c>
      <c r="K216" s="3">
        <f t="shared" si="392"/>
        <v>2.2973714285714339</v>
      </c>
      <c r="L216" s="3">
        <f t="shared" si="393"/>
        <v>1.103142857142859</v>
      </c>
      <c r="M216" s="5">
        <f t="shared" si="394"/>
        <v>3.3356110977034427E-2</v>
      </c>
      <c r="N216" s="5">
        <f t="shared" si="395"/>
        <v>7.6631376326896858E-2</v>
      </c>
      <c r="O216" s="5">
        <f t="shared" si="396"/>
        <v>3.6796555566380042E-2</v>
      </c>
      <c r="P216" s="5">
        <f t="shared" si="397"/>
        <v>8.4535355428042663E-2</v>
      </c>
      <c r="Q216" s="5">
        <f t="shared" si="398"/>
        <v>8.8025367252759126E-2</v>
      </c>
      <c r="R216" s="5">
        <f t="shared" si="399"/>
        <v>2.0295928720256231E-2</v>
      </c>
      <c r="S216" s="5">
        <f t="shared" si="400"/>
        <v>5.3560098195092783E-2</v>
      </c>
      <c r="T216" s="5">
        <f t="shared" si="401"/>
        <v>9.7104555132258158E-2</v>
      </c>
      <c r="U216" s="5">
        <f t="shared" si="402"/>
        <v>4.6627286758239045E-2</v>
      </c>
      <c r="V216" s="5">
        <f t="shared" si="403"/>
        <v>1.5082100417656123E-2</v>
      </c>
      <c r="W216" s="5">
        <f t="shared" si="404"/>
        <v>6.7408987905332118E-2</v>
      </c>
      <c r="X216" s="5">
        <f t="shared" si="405"/>
        <v>7.4361743514996512E-2</v>
      </c>
      <c r="Y216" s="5">
        <f t="shared" si="406"/>
        <v>4.101581310162887E-2</v>
      </c>
      <c r="Z216" s="5">
        <f t="shared" si="407"/>
        <v>7.4631029322770881E-3</v>
      </c>
      <c r="AA216" s="5">
        <f t="shared" si="408"/>
        <v>1.7145519445101069E-2</v>
      </c>
      <c r="AB216" s="5">
        <f t="shared" si="409"/>
        <v>1.9694813250595574E-2</v>
      </c>
      <c r="AC216" s="5">
        <f t="shared" si="410"/>
        <v>2.3889376677593737E-3</v>
      </c>
      <c r="AD216" s="5">
        <f t="shared" si="411"/>
        <v>3.8715870710656845E-2</v>
      </c>
      <c r="AE216" s="5">
        <f t="shared" si="412"/>
        <v>4.2709136232527527E-2</v>
      </c>
      <c r="AF216" s="5">
        <f t="shared" si="413"/>
        <v>2.3557139284827014E-2</v>
      </c>
      <c r="AG216" s="5">
        <f t="shared" si="414"/>
        <v>8.6622966455921178E-3</v>
      </c>
      <c r="AH216" s="5">
        <f t="shared" si="415"/>
        <v>2.0582171729658497E-3</v>
      </c>
      <c r="AI216" s="5">
        <f t="shared" si="416"/>
        <v>4.728489326966811E-3</v>
      </c>
      <c r="AJ216" s="5">
        <f t="shared" si="417"/>
        <v>5.4315481400392619E-3</v>
      </c>
      <c r="AK216" s="5">
        <f t="shared" si="418"/>
        <v>4.1594278366121722E-3</v>
      </c>
      <c r="AL216" s="5">
        <f t="shared" si="419"/>
        <v>2.4217414911290996E-4</v>
      </c>
      <c r="AM216" s="5">
        <f t="shared" si="420"/>
        <v>1.7788947040585729E-2</v>
      </c>
      <c r="AN216" s="5">
        <f t="shared" si="421"/>
        <v>1.9623749863914748E-2</v>
      </c>
      <c r="AO216" s="5">
        <f t="shared" si="422"/>
        <v>1.0823899746367854E-2</v>
      </c>
      <c r="AP216" s="5">
        <f t="shared" si="423"/>
        <v>3.9801025638786999E-3</v>
      </c>
      <c r="AQ216" s="5">
        <f t="shared" si="424"/>
        <v>1.0976554285096923E-3</v>
      </c>
      <c r="AR216" s="5">
        <f t="shared" si="425"/>
        <v>4.5410151456120863E-4</v>
      </c>
      <c r="AS216" s="5">
        <f t="shared" si="426"/>
        <v>1.0432398452239354E-3</v>
      </c>
      <c r="AT216" s="5">
        <f t="shared" si="427"/>
        <v>1.1983547067823774E-3</v>
      </c>
      <c r="AU216" s="5">
        <f t="shared" si="428"/>
        <v>9.1768862155197748E-4</v>
      </c>
      <c r="AV216" s="5">
        <f t="shared" si="429"/>
        <v>5.2706790486965413E-4</v>
      </c>
      <c r="AW216" s="5">
        <f t="shared" si="430"/>
        <v>1.7048581680046195E-5</v>
      </c>
      <c r="AX216" s="5">
        <f t="shared" si="431"/>
        <v>6.8113031125686717E-3</v>
      </c>
      <c r="AY216" s="5">
        <f t="shared" si="432"/>
        <v>7.5138403764650544E-3</v>
      </c>
      <c r="AZ216" s="5">
        <f t="shared" si="433"/>
        <v>4.144419670504519E-3</v>
      </c>
      <c r="BA216" s="5">
        <f t="shared" si="434"/>
        <v>1.5239623188398066E-3</v>
      </c>
      <c r="BB216" s="5">
        <f t="shared" si="435"/>
        <v>4.2028703664575038E-4</v>
      </c>
      <c r="BC216" s="5">
        <f t="shared" si="436"/>
        <v>9.2727328485099617E-5</v>
      </c>
      <c r="BD216" s="5">
        <f t="shared" si="437"/>
        <v>8.3489807034325191E-5</v>
      </c>
      <c r="BE216" s="5">
        <f t="shared" si="438"/>
        <v>1.9180709725760098E-4</v>
      </c>
      <c r="BF216" s="5">
        <f t="shared" si="439"/>
        <v>2.2032607251841742E-4</v>
      </c>
      <c r="BG216" s="5">
        <f t="shared" si="440"/>
        <v>1.6872360799105669E-4</v>
      </c>
      <c r="BH216" s="5">
        <f t="shared" si="441"/>
        <v>9.6905199081035126E-5</v>
      </c>
      <c r="BI216" s="5">
        <f t="shared" si="442"/>
        <v>4.4525447129759363E-5</v>
      </c>
      <c r="BJ216" s="8">
        <f t="shared" si="443"/>
        <v>0.63201318059424094</v>
      </c>
      <c r="BK216" s="8">
        <f t="shared" si="444"/>
        <v>0.19667861721116331</v>
      </c>
      <c r="BL216" s="8">
        <f t="shared" si="445"/>
        <v>0.1618840160411574</v>
      </c>
      <c r="BM216" s="8">
        <f t="shared" si="446"/>
        <v>0.65090143071268425</v>
      </c>
      <c r="BN216" s="8">
        <f t="shared" si="447"/>
        <v>0.33964069427136934</v>
      </c>
    </row>
    <row r="217" spans="1:66" x14ac:dyDescent="0.25">
      <c r="A217" t="s">
        <v>72</v>
      </c>
      <c r="B217" t="s">
        <v>63</v>
      </c>
      <c r="C217" t="s">
        <v>78</v>
      </c>
      <c r="D217" s="16"/>
      <c r="E217">
        <f>VLOOKUP(A217,home!$A$2:$E$405,3,FALSE)</f>
        <v>1.3571428571428601</v>
      </c>
      <c r="F217">
        <f>VLOOKUP(B217,home!$B$2:$E$405,3,FALSE)</f>
        <v>1.47</v>
      </c>
      <c r="G217">
        <f>VLOOKUP(C217,away!$B$2:$E$405,4,FALSE)</f>
        <v>1.1100000000000001</v>
      </c>
      <c r="H217">
        <f>VLOOKUP(A217,away!$A$2:$E$405,3,FALSE)</f>
        <v>1.2380952380952399</v>
      </c>
      <c r="I217">
        <f>VLOOKUP(C217,away!$B$2:$E$405,3,FALSE)</f>
        <v>1.1100000000000001</v>
      </c>
      <c r="J217">
        <f>VLOOKUP(B217,home!$B$2:$E$405,4,FALSE)</f>
        <v>0.61</v>
      </c>
      <c r="K217" s="3">
        <f t="shared" si="392"/>
        <v>2.2144500000000051</v>
      </c>
      <c r="L217" s="3">
        <f t="shared" si="393"/>
        <v>0.8383142857142869</v>
      </c>
      <c r="M217" s="5">
        <f t="shared" si="394"/>
        <v>4.7228191567687504E-2</v>
      </c>
      <c r="N217" s="5">
        <f t="shared" si="395"/>
        <v>0.1045844688170658</v>
      </c>
      <c r="O217" s="5">
        <f t="shared" si="396"/>
        <v>3.9592067679643454E-2</v>
      </c>
      <c r="P217" s="5">
        <f t="shared" si="397"/>
        <v>8.7674654273186631E-2</v>
      </c>
      <c r="Q217" s="5">
        <f t="shared" si="398"/>
        <v>0.11579853848597602</v>
      </c>
      <c r="R217" s="5">
        <f t="shared" si="399"/>
        <v>1.6595297968406003E-2</v>
      </c>
      <c r="S217" s="5">
        <f t="shared" si="400"/>
        <v>4.0689918175810372E-2</v>
      </c>
      <c r="T217" s="5">
        <f t="shared" si="401"/>
        <v>9.7075569077629334E-2</v>
      </c>
      <c r="U217" s="5">
        <f t="shared" si="402"/>
        <v>3.674945758613675E-2</v>
      </c>
      <c r="V217" s="5">
        <f t="shared" si="403"/>
        <v>8.3929967110510893E-3</v>
      </c>
      <c r="W217" s="5">
        <f t="shared" si="404"/>
        <v>8.5476691183423381E-2</v>
      </c>
      <c r="X217" s="5">
        <f t="shared" si="405"/>
        <v>7.1656331314652252E-2</v>
      </c>
      <c r="Y217" s="5">
        <f t="shared" si="406"/>
        <v>3.0035263101474495E-2</v>
      </c>
      <c r="Z217" s="5">
        <f t="shared" si="407"/>
        <v>4.6373584542000112E-3</v>
      </c>
      <c r="AA217" s="5">
        <f t="shared" si="408"/>
        <v>1.0269198428903238E-2</v>
      </c>
      <c r="AB217" s="5">
        <f t="shared" si="409"/>
        <v>1.1370313230442419E-2</v>
      </c>
      <c r="AC217" s="5">
        <f t="shared" si="410"/>
        <v>9.7380010293053945E-4</v>
      </c>
      <c r="AD217" s="5">
        <f t="shared" si="411"/>
        <v>4.7320964697783095E-2</v>
      </c>
      <c r="AE217" s="5">
        <f t="shared" si="412"/>
        <v>3.9669840719933021E-2</v>
      </c>
      <c r="AF217" s="5">
        <f t="shared" si="413"/>
        <v>1.6627897093765092E-2</v>
      </c>
      <c r="AG217" s="5">
        <f t="shared" si="414"/>
        <v>4.6464678916967829E-3</v>
      </c>
      <c r="AH217" s="5">
        <f t="shared" si="415"/>
        <v>9.7189096003344813E-4</v>
      </c>
      <c r="AI217" s="5">
        <f t="shared" si="416"/>
        <v>2.152203936446074E-3</v>
      </c>
      <c r="AJ217" s="5">
        <f t="shared" si="417"/>
        <v>2.3829740035315105E-3</v>
      </c>
      <c r="AK217" s="5">
        <f t="shared" si="418"/>
        <v>1.7589922607067886E-3</v>
      </c>
      <c r="AL217" s="5">
        <f t="shared" si="419"/>
        <v>7.2310697929871276E-5</v>
      </c>
      <c r="AM217" s="5">
        <f t="shared" si="420"/>
        <v>2.0957982055001202E-2</v>
      </c>
      <c r="AN217" s="5">
        <f t="shared" si="421"/>
        <v>1.7569375756451174E-2</v>
      </c>
      <c r="AO217" s="5">
        <f t="shared" si="422"/>
        <v>7.3643293438576361E-3</v>
      </c>
      <c r="AP217" s="5">
        <f t="shared" si="423"/>
        <v>2.0578741645535929E-3</v>
      </c>
      <c r="AQ217" s="5">
        <f t="shared" si="424"/>
        <v>4.3128632758690754E-4</v>
      </c>
      <c r="AR217" s="5">
        <f t="shared" si="425"/>
        <v>1.6295001519052256E-4</v>
      </c>
      <c r="AS217" s="5">
        <f t="shared" si="426"/>
        <v>3.608446611386534E-4</v>
      </c>
      <c r="AT217" s="5">
        <f t="shared" si="427"/>
        <v>3.9953622992924663E-4</v>
      </c>
      <c r="AU217" s="5">
        <f t="shared" si="428"/>
        <v>2.9491766812227409E-4</v>
      </c>
      <c r="AV217" s="5">
        <f t="shared" si="429"/>
        <v>1.6327010754334286E-4</v>
      </c>
      <c r="AW217" s="5">
        <f t="shared" si="430"/>
        <v>3.7288318403403337E-6</v>
      </c>
      <c r="AX217" s="5">
        <f t="shared" si="431"/>
        <v>7.7350672269495876E-3</v>
      </c>
      <c r="AY217" s="5">
        <f t="shared" si="432"/>
        <v>6.4844173573122329E-3</v>
      </c>
      <c r="AZ217" s="5">
        <f t="shared" si="433"/>
        <v>2.7179898525842641E-3</v>
      </c>
      <c r="BA217" s="5">
        <f t="shared" si="434"/>
        <v>7.5950990728261916E-4</v>
      </c>
      <c r="BB217" s="5">
        <f t="shared" si="435"/>
        <v>1.591770013541383E-4</v>
      </c>
      <c r="BC217" s="5">
        <f t="shared" si="436"/>
        <v>2.6688070838467307E-5</v>
      </c>
      <c r="BD217" s="5">
        <f t="shared" si="437"/>
        <v>2.2767220931929178E-5</v>
      </c>
      <c r="BE217" s="5">
        <f t="shared" si="438"/>
        <v>5.041687239271067E-5</v>
      </c>
      <c r="BF217" s="5">
        <f t="shared" si="439"/>
        <v>5.5822821535019228E-5</v>
      </c>
      <c r="BG217" s="5">
        <f t="shared" si="440"/>
        <v>4.1205615716074537E-5</v>
      </c>
      <c r="BH217" s="5">
        <f t="shared" si="441"/>
        <v>2.2811943930615372E-5</v>
      </c>
      <c r="BI217" s="5">
        <f t="shared" si="442"/>
        <v>1.0103181847430263E-5</v>
      </c>
      <c r="BJ217" s="8">
        <f t="shared" si="443"/>
        <v>0.67915572944717129</v>
      </c>
      <c r="BK217" s="8">
        <f t="shared" si="444"/>
        <v>0.19151628888590824</v>
      </c>
      <c r="BL217" s="8">
        <f t="shared" si="445"/>
        <v>0.1234270423925275</v>
      </c>
      <c r="BM217" s="8">
        <f t="shared" si="446"/>
        <v>0.58078251186236962</v>
      </c>
      <c r="BN217" s="8">
        <f t="shared" si="447"/>
        <v>0.41147321879196541</v>
      </c>
    </row>
    <row r="218" spans="1:66" x14ac:dyDescent="0.25">
      <c r="A218" t="s">
        <v>72</v>
      </c>
      <c r="B218" t="s">
        <v>90</v>
      </c>
      <c r="C218" t="s">
        <v>237</v>
      </c>
      <c r="D218" s="16"/>
      <c r="E218">
        <f>VLOOKUP(A218,home!$A$2:$E$405,3,FALSE)</f>
        <v>1.3571428571428601</v>
      </c>
      <c r="F218">
        <f>VLOOKUP(B218,home!$B$2:$E$405,3,FALSE)</f>
        <v>0.18</v>
      </c>
      <c r="G218">
        <f>VLOOKUP(C218,away!$B$2:$E$405,4,FALSE)</f>
        <v>0.98</v>
      </c>
      <c r="H218">
        <f>VLOOKUP(A218,away!$A$2:$E$405,3,FALSE)</f>
        <v>1.2380952380952399</v>
      </c>
      <c r="I218">
        <f>VLOOKUP(C218,away!$B$2:$E$405,3,FALSE)</f>
        <v>0</v>
      </c>
      <c r="J218">
        <f>VLOOKUP(B218,home!$B$2:$E$405,4,FALSE)</f>
        <v>0.61</v>
      </c>
      <c r="K218" s="3">
        <f t="shared" si="392"/>
        <v>0.2394000000000005</v>
      </c>
      <c r="L218" s="3">
        <f t="shared" si="393"/>
        <v>0</v>
      </c>
      <c r="M218" s="5">
        <f t="shared" si="394"/>
        <v>0.7870999794045308</v>
      </c>
      <c r="N218" s="5">
        <f t="shared" si="395"/>
        <v>0.18843173506944505</v>
      </c>
      <c r="O218" s="5">
        <f t="shared" si="396"/>
        <v>0</v>
      </c>
      <c r="P218" s="5">
        <f t="shared" si="397"/>
        <v>0</v>
      </c>
      <c r="Q218" s="5">
        <f t="shared" si="398"/>
        <v>2.2555278687812614E-2</v>
      </c>
      <c r="R218" s="5">
        <f t="shared" si="399"/>
        <v>0</v>
      </c>
      <c r="S218" s="5">
        <f t="shared" si="400"/>
        <v>0</v>
      </c>
      <c r="T218" s="5">
        <f t="shared" si="401"/>
        <v>0</v>
      </c>
      <c r="U218" s="5">
        <f t="shared" si="402"/>
        <v>0</v>
      </c>
      <c r="V218" s="5">
        <f t="shared" si="403"/>
        <v>0</v>
      </c>
      <c r="W218" s="5">
        <f t="shared" si="404"/>
        <v>1.7999112392874516E-3</v>
      </c>
      <c r="X218" s="5">
        <f t="shared" si="405"/>
        <v>0</v>
      </c>
      <c r="Y218" s="5">
        <f t="shared" si="406"/>
        <v>0</v>
      </c>
      <c r="Z218" s="5">
        <f t="shared" si="407"/>
        <v>0</v>
      </c>
      <c r="AA218" s="5">
        <f t="shared" si="408"/>
        <v>0</v>
      </c>
      <c r="AB218" s="5">
        <f t="shared" si="409"/>
        <v>0</v>
      </c>
      <c r="AC218" s="5">
        <f t="shared" si="410"/>
        <v>0</v>
      </c>
      <c r="AD218" s="5">
        <f t="shared" si="411"/>
        <v>1.0772468767135413E-4</v>
      </c>
      <c r="AE218" s="5">
        <f t="shared" si="412"/>
        <v>0</v>
      </c>
      <c r="AF218" s="5">
        <f t="shared" si="413"/>
        <v>0</v>
      </c>
      <c r="AG218" s="5">
        <f t="shared" si="414"/>
        <v>0</v>
      </c>
      <c r="AH218" s="5">
        <f t="shared" si="415"/>
        <v>0</v>
      </c>
      <c r="AI218" s="5">
        <f t="shared" si="416"/>
        <v>0</v>
      </c>
      <c r="AJ218" s="5">
        <f t="shared" si="417"/>
        <v>0</v>
      </c>
      <c r="AK218" s="5">
        <f t="shared" si="418"/>
        <v>0</v>
      </c>
      <c r="AL218" s="5">
        <f t="shared" si="419"/>
        <v>0</v>
      </c>
      <c r="AM218" s="5">
        <f t="shared" si="420"/>
        <v>5.1578580457044446E-6</v>
      </c>
      <c r="AN218" s="5">
        <f t="shared" si="421"/>
        <v>0</v>
      </c>
      <c r="AO218" s="5">
        <f t="shared" si="422"/>
        <v>0</v>
      </c>
      <c r="AP218" s="5">
        <f t="shared" si="423"/>
        <v>0</v>
      </c>
      <c r="AQ218" s="5">
        <f t="shared" si="424"/>
        <v>0</v>
      </c>
      <c r="AR218" s="5">
        <f t="shared" si="425"/>
        <v>0</v>
      </c>
      <c r="AS218" s="5">
        <f t="shared" si="426"/>
        <v>0</v>
      </c>
      <c r="AT218" s="5">
        <f t="shared" si="427"/>
        <v>0</v>
      </c>
      <c r="AU218" s="5">
        <f t="shared" si="428"/>
        <v>0</v>
      </c>
      <c r="AV218" s="5">
        <f t="shared" si="429"/>
        <v>0</v>
      </c>
      <c r="AW218" s="5">
        <f t="shared" si="430"/>
        <v>0</v>
      </c>
      <c r="AX218" s="5">
        <f t="shared" si="431"/>
        <v>2.0579853602360796E-7</v>
      </c>
      <c r="AY218" s="5">
        <f t="shared" si="432"/>
        <v>0</v>
      </c>
      <c r="AZ218" s="5">
        <f t="shared" si="433"/>
        <v>0</v>
      </c>
      <c r="BA218" s="5">
        <f t="shared" si="434"/>
        <v>0</v>
      </c>
      <c r="BB218" s="5">
        <f t="shared" si="435"/>
        <v>0</v>
      </c>
      <c r="BC218" s="5">
        <f t="shared" si="436"/>
        <v>0</v>
      </c>
      <c r="BD218" s="5">
        <f t="shared" si="437"/>
        <v>0</v>
      </c>
      <c r="BE218" s="5">
        <f t="shared" si="438"/>
        <v>0</v>
      </c>
      <c r="BF218" s="5">
        <f t="shared" si="439"/>
        <v>0</v>
      </c>
      <c r="BG218" s="5">
        <f t="shared" si="440"/>
        <v>0</v>
      </c>
      <c r="BH218" s="5">
        <f t="shared" si="441"/>
        <v>0</v>
      </c>
      <c r="BI218" s="5">
        <f t="shared" si="442"/>
        <v>0</v>
      </c>
      <c r="BJ218" s="8">
        <f t="shared" si="443"/>
        <v>0.21290001334079819</v>
      </c>
      <c r="BK218" s="8">
        <f t="shared" si="444"/>
        <v>0.7870999794045308</v>
      </c>
      <c r="BL218" s="8">
        <f t="shared" si="445"/>
        <v>0</v>
      </c>
      <c r="BM218" s="8">
        <f t="shared" si="446"/>
        <v>1.9129995835405337E-3</v>
      </c>
      <c r="BN218" s="8">
        <f t="shared" si="447"/>
        <v>0.9980869931617885</v>
      </c>
    </row>
    <row r="219" spans="1:66" x14ac:dyDescent="0.25">
      <c r="A219" t="s">
        <v>91</v>
      </c>
      <c r="B219" t="s">
        <v>94</v>
      </c>
      <c r="C219" t="s">
        <v>122</v>
      </c>
      <c r="D219" s="16"/>
      <c r="E219">
        <f>VLOOKUP(A219,home!$A$2:$E$405,3,FALSE)</f>
        <v>1.4025974025974</v>
      </c>
      <c r="F219">
        <f>VLOOKUP(B219,home!$B$2:$E$405,3,FALSE)</f>
        <v>0.95</v>
      </c>
      <c r="G219">
        <f>VLOOKUP(C219,away!$B$2:$E$405,4,FALSE)</f>
        <v>1.07</v>
      </c>
      <c r="H219">
        <f>VLOOKUP(A219,away!$A$2:$E$405,3,FALSE)</f>
        <v>1.05194805194805</v>
      </c>
      <c r="I219">
        <f>VLOOKUP(C219,away!$B$2:$E$405,3,FALSE)</f>
        <v>0.71</v>
      </c>
      <c r="J219">
        <f>VLOOKUP(B219,home!$B$2:$E$405,4,FALSE)</f>
        <v>0.32</v>
      </c>
      <c r="K219" s="3">
        <f t="shared" si="392"/>
        <v>1.4257402597402571</v>
      </c>
      <c r="L219" s="3">
        <f t="shared" si="393"/>
        <v>0.23900259740259697</v>
      </c>
      <c r="M219" s="5">
        <f t="shared" si="394"/>
        <v>0.18923931326373183</v>
      </c>
      <c r="N219" s="5">
        <f t="shared" si="395"/>
        <v>0.2698061076457009</v>
      </c>
      <c r="O219" s="5">
        <f t="shared" si="396"/>
        <v>4.5228687400715624E-2</v>
      </c>
      <c r="P219" s="5">
        <f t="shared" si="397"/>
        <v>6.4484360522407178E-2</v>
      </c>
      <c r="Q219" s="5">
        <f t="shared" si="398"/>
        <v>0.19233671499714472</v>
      </c>
      <c r="R219" s="5">
        <f t="shared" si="399"/>
        <v>5.4048868829405725E-3</v>
      </c>
      <c r="S219" s="5">
        <f t="shared" si="400"/>
        <v>5.4933521479607937E-3</v>
      </c>
      <c r="T219" s="5">
        <f t="shared" si="401"/>
        <v>4.596897446020061E-2</v>
      </c>
      <c r="U219" s="5">
        <f t="shared" si="402"/>
        <v>7.7059648283503996E-3</v>
      </c>
      <c r="V219" s="5">
        <f t="shared" si="403"/>
        <v>2.0798784957422702E-4</v>
      </c>
      <c r="W219" s="5">
        <f t="shared" si="404"/>
        <v>9.1407399332538927E-2</v>
      </c>
      <c r="X219" s="5">
        <f t="shared" si="405"/>
        <v>2.1846605862293211E-2</v>
      </c>
      <c r="Y219" s="5">
        <f t="shared" si="406"/>
        <v>2.6106977727594393E-3</v>
      </c>
      <c r="Z219" s="5">
        <f t="shared" si="407"/>
        <v>4.3059400123000776E-4</v>
      </c>
      <c r="AA219" s="5">
        <f t="shared" si="408"/>
        <v>6.1391520315626778E-4</v>
      </c>
      <c r="AB219" s="5">
        <f t="shared" si="409"/>
        <v>4.376418106032551E-4</v>
      </c>
      <c r="AC219" s="5">
        <f t="shared" si="410"/>
        <v>4.429564358521123E-6</v>
      </c>
      <c r="AD219" s="5">
        <f t="shared" si="411"/>
        <v>3.258080231663886E-2</v>
      </c>
      <c r="AE219" s="5">
        <f t="shared" si="412"/>
        <v>7.7868963791372352E-3</v>
      </c>
      <c r="AF219" s="5">
        <f t="shared" si="413"/>
        <v>9.3054423015933826E-4</v>
      </c>
      <c r="AG219" s="5">
        <f t="shared" si="414"/>
        <v>7.4134162668693977E-5</v>
      </c>
      <c r="AH219" s="5">
        <f t="shared" si="415"/>
        <v>2.572827117998721E-5</v>
      </c>
      <c r="AI219" s="5">
        <f t="shared" si="416"/>
        <v>3.6681832034822737E-5</v>
      </c>
      <c r="AJ219" s="5">
        <f t="shared" si="417"/>
        <v>2.6149382366538331E-5</v>
      </c>
      <c r="AK219" s="5">
        <f t="shared" si="418"/>
        <v>1.2427409069105214E-5</v>
      </c>
      <c r="AL219" s="5">
        <f t="shared" si="419"/>
        <v>6.0375958911667521E-8</v>
      </c>
      <c r="AM219" s="5">
        <f t="shared" si="420"/>
        <v>9.2903523114941256E-3</v>
      </c>
      <c r="AN219" s="5">
        <f t="shared" si="421"/>
        <v>2.2204183332323168E-3</v>
      </c>
      <c r="AO219" s="5">
        <f t="shared" si="422"/>
        <v>2.6534287448143438E-4</v>
      </c>
      <c r="AP219" s="5">
        <f t="shared" si="423"/>
        <v>2.113921206777803E-5</v>
      </c>
      <c r="AQ219" s="5">
        <f t="shared" si="424"/>
        <v>1.2630816478108175E-6</v>
      </c>
      <c r="AR219" s="5">
        <f t="shared" si="425"/>
        <v>1.2298247277390645E-6</v>
      </c>
      <c r="AS219" s="5">
        <f t="shared" si="426"/>
        <v>1.7534106267616847E-6</v>
      </c>
      <c r="AT219" s="5">
        <f t="shared" si="427"/>
        <v>1.249954061215266E-6</v>
      </c>
      <c r="AU219" s="5">
        <f t="shared" si="428"/>
        <v>5.9403660930014726E-7</v>
      </c>
      <c r="AV219" s="5">
        <f t="shared" si="429"/>
        <v>2.1173547740970334E-7</v>
      </c>
      <c r="AW219" s="5">
        <f t="shared" si="430"/>
        <v>5.7148465644429471E-10</v>
      </c>
      <c r="AX219" s="5">
        <f t="shared" si="431"/>
        <v>2.2076048862780203E-3</v>
      </c>
      <c r="AY219" s="5">
        <f t="shared" si="432"/>
        <v>5.2762330185911156E-4</v>
      </c>
      <c r="AZ219" s="5">
        <f t="shared" si="433"/>
        <v>6.3051669797231056E-5</v>
      </c>
      <c r="BA219" s="5">
        <f t="shared" si="434"/>
        <v>5.0231709507030343E-6</v>
      </c>
      <c r="BB219" s="5">
        <f t="shared" si="435"/>
        <v>3.0013772610382421E-7</v>
      </c>
      <c r="BC219" s="5">
        <f t="shared" si="436"/>
        <v>1.4346739223464646E-8</v>
      </c>
      <c r="BD219" s="5">
        <f t="shared" si="437"/>
        <v>4.8988550713263024E-8</v>
      </c>
      <c r="BE219" s="5">
        <f t="shared" si="438"/>
        <v>6.9844949018226377E-8</v>
      </c>
      <c r="BF219" s="5">
        <f t="shared" si="439"/>
        <v>4.979037787739556E-8</v>
      </c>
      <c r="BG219" s="5">
        <f t="shared" si="440"/>
        <v>2.3662715429161154E-8</v>
      </c>
      <c r="BH219" s="5">
        <f t="shared" si="441"/>
        <v>8.434221510533001E-9</v>
      </c>
      <c r="BI219" s="5">
        <f t="shared" si="442"/>
        <v>2.4050018334268355E-9</v>
      </c>
      <c r="BJ219" s="8">
        <f t="shared" si="443"/>
        <v>0.67995101048551587</v>
      </c>
      <c r="BK219" s="8">
        <f t="shared" si="444"/>
        <v>0.25995712702585061</v>
      </c>
      <c r="BL219" s="8">
        <f t="shared" si="445"/>
        <v>5.9497325107735366E-2</v>
      </c>
      <c r="BM219" s="8">
        <f t="shared" si="446"/>
        <v>0.2328083631773164</v>
      </c>
      <c r="BN219" s="8">
        <f t="shared" si="447"/>
        <v>0.76650007071264081</v>
      </c>
    </row>
    <row r="220" spans="1:66" x14ac:dyDescent="0.25">
      <c r="A220" t="s">
        <v>91</v>
      </c>
      <c r="B220" t="s">
        <v>92</v>
      </c>
      <c r="C220" t="s">
        <v>117</v>
      </c>
      <c r="D220" s="16"/>
      <c r="E220">
        <f>VLOOKUP(A220,home!$A$2:$E$405,3,FALSE)</f>
        <v>1.4025974025974</v>
      </c>
      <c r="F220">
        <f>VLOOKUP(B220,home!$B$2:$E$405,3,FALSE)</f>
        <v>1.66</v>
      </c>
      <c r="G220">
        <f>VLOOKUP(C220,away!$B$2:$E$405,4,FALSE)</f>
        <v>1.07</v>
      </c>
      <c r="H220">
        <f>VLOOKUP(A220,away!$A$2:$E$405,3,FALSE)</f>
        <v>1.05194805194805</v>
      </c>
      <c r="I220">
        <f>VLOOKUP(C220,away!$B$2:$E$405,3,FALSE)</f>
        <v>1.6</v>
      </c>
      <c r="J220">
        <f>VLOOKUP(B220,home!$B$2:$E$405,4,FALSE)</f>
        <v>1.58</v>
      </c>
      <c r="K220" s="3">
        <f t="shared" si="392"/>
        <v>2.491293506493502</v>
      </c>
      <c r="L220" s="3">
        <f t="shared" si="393"/>
        <v>2.6593246753246707</v>
      </c>
      <c r="M220" s="5">
        <f t="shared" si="394"/>
        <v>5.7958207481731442E-3</v>
      </c>
      <c r="N220" s="5">
        <f t="shared" si="395"/>
        <v>1.4439090594724065E-2</v>
      </c>
      <c r="O220" s="5">
        <f t="shared" si="396"/>
        <v>1.5412969129375535E-2</v>
      </c>
      <c r="P220" s="5">
        <f t="shared" si="397"/>
        <v>3.8398229907798079E-2</v>
      </c>
      <c r="Q220" s="5">
        <f t="shared" si="398"/>
        <v>1.7986006319153734E-2</v>
      </c>
      <c r="R220" s="5">
        <f t="shared" si="399"/>
        <v>2.0494044562882889E-2</v>
      </c>
      <c r="S220" s="5">
        <f t="shared" si="400"/>
        <v>6.3598587849566485E-2</v>
      </c>
      <c r="T220" s="5">
        <f t="shared" si="401"/>
        <v>4.7830630415070977E-2</v>
      </c>
      <c r="U220" s="5">
        <f t="shared" si="402"/>
        <v>5.1056680141298598E-2</v>
      </c>
      <c r="V220" s="5">
        <f t="shared" si="403"/>
        <v>4.6816745762284243E-2</v>
      </c>
      <c r="W220" s="5">
        <f t="shared" si="404"/>
        <v>1.4936140250219596E-2</v>
      </c>
      <c r="X220" s="5">
        <f t="shared" si="405"/>
        <v>3.9720046321518966E-2</v>
      </c>
      <c r="Y220" s="5">
        <f t="shared" si="406"/>
        <v>5.2814249643927169E-2</v>
      </c>
      <c r="Z220" s="5">
        <f t="shared" si="407"/>
        <v>1.8166772801092624E-2</v>
      </c>
      <c r="AA220" s="5">
        <f t="shared" si="408"/>
        <v>4.5258763113304824E-2</v>
      </c>
      <c r="AB220" s="5">
        <f t="shared" si="409"/>
        <v>5.6376431328051979E-2</v>
      </c>
      <c r="AC220" s="5">
        <f t="shared" si="410"/>
        <v>1.9385521971605087E-2</v>
      </c>
      <c r="AD220" s="5">
        <f t="shared" si="411"/>
        <v>9.3025773043620783E-3</v>
      </c>
      <c r="AE220" s="5">
        <f t="shared" si="412"/>
        <v>2.4738573369605329E-2</v>
      </c>
      <c r="AF220" s="5">
        <f t="shared" si="413"/>
        <v>3.2893949297060625E-2</v>
      </c>
      <c r="AG220" s="5">
        <f t="shared" si="414"/>
        <v>2.9158563678183976E-2</v>
      </c>
      <c r="AH220" s="5">
        <f t="shared" si="415"/>
        <v>1.2077836795240677E-2</v>
      </c>
      <c r="AI220" s="5">
        <f t="shared" si="416"/>
        <v>3.0089436380471384E-2</v>
      </c>
      <c r="AJ220" s="5">
        <f t="shared" si="417"/>
        <v>3.7480808734358863E-2</v>
      </c>
      <c r="AK220" s="5">
        <f t="shared" si="418"/>
        <v>3.1125231806011053E-2</v>
      </c>
      <c r="AL220" s="5">
        <f t="shared" si="419"/>
        <v>5.137286067951571E-3</v>
      </c>
      <c r="AM220" s="5">
        <f t="shared" si="420"/>
        <v>4.6350900864022149E-3</v>
      </c>
      <c r="AN220" s="5">
        <f t="shared" si="421"/>
        <v>1.2326209439122169E-2</v>
      </c>
      <c r="AO220" s="5">
        <f t="shared" si="422"/>
        <v>1.6389696457338732E-2</v>
      </c>
      <c r="AP220" s="5">
        <f t="shared" si="423"/>
        <v>1.4528508070027408E-2</v>
      </c>
      <c r="AQ220" s="5">
        <f t="shared" si="424"/>
        <v>9.6590050015693749E-3</v>
      </c>
      <c r="AR220" s="5">
        <f t="shared" si="425"/>
        <v>6.423777882825556E-3</v>
      </c>
      <c r="AS220" s="5">
        <f t="shared" si="426"/>
        <v>1.6003516126639885E-2</v>
      </c>
      <c r="AT220" s="5">
        <f t="shared" si="427"/>
        <v>1.9934727903680997E-2</v>
      </c>
      <c r="AU220" s="5">
        <f t="shared" si="428"/>
        <v>1.6554419393385096E-2</v>
      </c>
      <c r="AV220" s="5">
        <f t="shared" si="429"/>
        <v>1.0310479384627596E-2</v>
      </c>
      <c r="AW220" s="5">
        <f t="shared" si="430"/>
        <v>9.4542592801080878E-4</v>
      </c>
      <c r="AX220" s="5">
        <f t="shared" si="431"/>
        <v>1.9245616390443723E-3</v>
      </c>
      <c r="AY220" s="5">
        <f t="shared" si="432"/>
        <v>5.1180342558939914E-3</v>
      </c>
      <c r="AZ220" s="5">
        <f t="shared" si="433"/>
        <v>6.8052573929279171E-3</v>
      </c>
      <c r="BA220" s="5">
        <f t="shared" si="434"/>
        <v>6.0324629689829492E-3</v>
      </c>
      <c r="BB220" s="5">
        <f t="shared" si="435"/>
        <v>4.0105694065996709E-3</v>
      </c>
      <c r="BC220" s="5">
        <f t="shared" si="436"/>
        <v>2.1330812370145458E-3</v>
      </c>
      <c r="BD220" s="5">
        <f t="shared" si="437"/>
        <v>2.8471518387671452E-3</v>
      </c>
      <c r="BE220" s="5">
        <f t="shared" si="438"/>
        <v>7.0930908879216223E-3</v>
      </c>
      <c r="BF220" s="5">
        <f t="shared" si="439"/>
        <v>8.8354856350236852E-3</v>
      </c>
      <c r="BG220" s="5">
        <f t="shared" si="440"/>
        <v>7.3372626630837066E-3</v>
      </c>
      <c r="BH220" s="5">
        <f t="shared" si="441"/>
        <v>4.5698187069944151E-3</v>
      </c>
      <c r="BI220" s="5">
        <f t="shared" si="442"/>
        <v>2.2769519341175439E-3</v>
      </c>
      <c r="BJ220" s="8">
        <f t="shared" si="443"/>
        <v>0.36738230314874987</v>
      </c>
      <c r="BK220" s="8">
        <f t="shared" si="444"/>
        <v>0.18425022656327261</v>
      </c>
      <c r="BL220" s="8">
        <f t="shared" si="445"/>
        <v>0.40155888434806308</v>
      </c>
      <c r="BM220" s="8">
        <f t="shared" si="446"/>
        <v>0.85465941727118744</v>
      </c>
      <c r="BN220" s="8">
        <f t="shared" si="447"/>
        <v>0.11252616126210743</v>
      </c>
    </row>
    <row r="221" spans="1:66" x14ac:dyDescent="0.25">
      <c r="A221" t="s">
        <v>91</v>
      </c>
      <c r="B221" t="s">
        <v>98</v>
      </c>
      <c r="C221" t="s">
        <v>99</v>
      </c>
      <c r="D221" s="16"/>
      <c r="E221">
        <f>VLOOKUP(A221,home!$A$2:$E$405,3,FALSE)</f>
        <v>1.4025974025974</v>
      </c>
      <c r="F221">
        <f>VLOOKUP(B221,home!$B$2:$E$405,3,FALSE)</f>
        <v>0.89</v>
      </c>
      <c r="G221">
        <f>VLOOKUP(C221,away!$B$2:$E$405,4,FALSE)</f>
        <v>1.43</v>
      </c>
      <c r="H221">
        <f>VLOOKUP(A221,away!$A$2:$E$405,3,FALSE)</f>
        <v>1.05194805194805</v>
      </c>
      <c r="I221">
        <f>VLOOKUP(C221,away!$B$2:$E$405,3,FALSE)</f>
        <v>0.71</v>
      </c>
      <c r="J221">
        <f>VLOOKUP(B221,home!$B$2:$E$405,4,FALSE)</f>
        <v>0.71</v>
      </c>
      <c r="K221" s="3">
        <f t="shared" si="392"/>
        <v>1.7850857142857111</v>
      </c>
      <c r="L221" s="3">
        <f t="shared" si="393"/>
        <v>0.53028701298701197</v>
      </c>
      <c r="M221" s="5">
        <f t="shared" si="394"/>
        <v>9.8729378011455524E-2</v>
      </c>
      <c r="N221" s="5">
        <f t="shared" si="395"/>
        <v>0.17624040226856305</v>
      </c>
      <c r="O221" s="5">
        <f t="shared" si="396"/>
        <v>5.2354906959760326E-2</v>
      </c>
      <c r="P221" s="5">
        <f t="shared" si="397"/>
        <v>9.3457996486625713E-2</v>
      </c>
      <c r="Q221" s="5">
        <f t="shared" si="398"/>
        <v>0.15730211218478951</v>
      </c>
      <c r="R221" s="5">
        <f t="shared" si="399"/>
        <v>1.3881563613452112E-2</v>
      </c>
      <c r="S221" s="5">
        <f t="shared" si="400"/>
        <v>2.2117016442362011E-2</v>
      </c>
      <c r="T221" s="5">
        <f t="shared" si="401"/>
        <v>8.3415267207019889E-2</v>
      </c>
      <c r="U221" s="5">
        <f t="shared" si="402"/>
        <v>2.47797808983217E-2</v>
      </c>
      <c r="V221" s="5">
        <f t="shared" si="403"/>
        <v>2.3262377381679951E-3</v>
      </c>
      <c r="W221" s="5">
        <f t="shared" si="404"/>
        <v>9.3599251096011971E-2</v>
      </c>
      <c r="X221" s="5">
        <f t="shared" si="405"/>
        <v>4.9634467281525499E-2</v>
      </c>
      <c r="Y221" s="5">
        <f t="shared" si="406"/>
        <v>1.3160256697960863E-2</v>
      </c>
      <c r="Z221" s="5">
        <f t="shared" si="407"/>
        <v>2.4537376347222384E-3</v>
      </c>
      <c r="AA221" s="5">
        <f t="shared" si="408"/>
        <v>4.3801319983478781E-3</v>
      </c>
      <c r="AB221" s="5">
        <f t="shared" si="409"/>
        <v>3.9094555284682614E-3</v>
      </c>
      <c r="AC221" s="5">
        <f t="shared" si="410"/>
        <v>1.3762717006047539E-4</v>
      </c>
      <c r="AD221" s="5">
        <f t="shared" si="411"/>
        <v>4.177067149983308E-2</v>
      </c>
      <c r="AE221" s="5">
        <f t="shared" si="412"/>
        <v>2.2150444620108192E-2</v>
      </c>
      <c r="AF221" s="5">
        <f t="shared" si="413"/>
        <v>5.8730465569657008E-3</v>
      </c>
      <c r="AG221" s="5">
        <f t="shared" si="414"/>
        <v>1.0381334386089991E-3</v>
      </c>
      <c r="AH221" s="5">
        <f t="shared" si="415"/>
        <v>3.2529630024266784E-4</v>
      </c>
      <c r="AI221" s="5">
        <f t="shared" si="416"/>
        <v>5.8068177847318185E-4</v>
      </c>
      <c r="AJ221" s="5">
        <f t="shared" si="417"/>
        <v>5.1828337364924861E-4</v>
      </c>
      <c r="AK221" s="5">
        <f t="shared" si="418"/>
        <v>3.0839341541769218E-4</v>
      </c>
      <c r="AL221" s="5">
        <f t="shared" si="419"/>
        <v>5.2111579491501442E-6</v>
      </c>
      <c r="AM221" s="5">
        <f t="shared" si="420"/>
        <v>1.4912845794094661E-2</v>
      </c>
      <c r="AN221" s="5">
        <f t="shared" si="421"/>
        <v>7.9080884512863821E-3</v>
      </c>
      <c r="AO221" s="5">
        <f t="shared" si="422"/>
        <v>2.0967783016348704E-3</v>
      </c>
      <c r="AP221" s="5">
        <f t="shared" si="423"/>
        <v>3.7063143415664521E-4</v>
      </c>
      <c r="AQ221" s="5">
        <f t="shared" si="424"/>
        <v>4.9135259034504936E-5</v>
      </c>
      <c r="AR221" s="5">
        <f t="shared" si="425"/>
        <v>3.4500080678282114E-5</v>
      </c>
      <c r="AS221" s="5">
        <f t="shared" si="426"/>
        <v>6.1585601160505884E-5</v>
      </c>
      <c r="AT221" s="5">
        <f t="shared" si="427"/>
        <v>5.4967788418658299E-5</v>
      </c>
      <c r="AU221" s="5">
        <f t="shared" si="428"/>
        <v>3.2707404617342144E-5</v>
      </c>
      <c r="AV221" s="5">
        <f t="shared" si="429"/>
        <v>1.4596380183445005E-5</v>
      </c>
      <c r="AW221" s="5">
        <f t="shared" si="430"/>
        <v>1.3702562812279315E-7</v>
      </c>
      <c r="AX221" s="5">
        <f t="shared" si="431"/>
        <v>4.4367846643973523E-3</v>
      </c>
      <c r="AY221" s="5">
        <f t="shared" si="432"/>
        <v>2.3527692869498543E-3</v>
      </c>
      <c r="AZ221" s="5">
        <f t="shared" si="433"/>
        <v>6.2382149871211012E-4</v>
      </c>
      <c r="BA221" s="5">
        <f t="shared" si="434"/>
        <v>1.1026814639637536E-4</v>
      </c>
      <c r="BB221" s="5">
        <f t="shared" si="435"/>
        <v>1.4618441495037106E-5</v>
      </c>
      <c r="BC221" s="5">
        <f t="shared" si="436"/>
        <v>1.5503939349857234E-6</v>
      </c>
      <c r="BD221" s="5">
        <f t="shared" si="437"/>
        <v>3.0491574551161908E-6</v>
      </c>
      <c r="BE221" s="5">
        <f t="shared" si="438"/>
        <v>5.4430074137356861E-6</v>
      </c>
      <c r="BF221" s="5">
        <f t="shared" si="439"/>
        <v>4.8581173885053959E-6</v>
      </c>
      <c r="BG221" s="5">
        <f t="shared" si="440"/>
        <v>2.8907186495146614E-6</v>
      </c>
      <c r="BH221" s="5">
        <f t="shared" si="441"/>
        <v>1.2900451413169774E-6</v>
      </c>
      <c r="BI221" s="5">
        <f t="shared" si="442"/>
        <v>4.6056823050972541E-7</v>
      </c>
      <c r="BJ221" s="8">
        <f t="shared" si="443"/>
        <v>0.67706134452347966</v>
      </c>
      <c r="BK221" s="8">
        <f t="shared" si="444"/>
        <v>0.21912623629357073</v>
      </c>
      <c r="BL221" s="8">
        <f t="shared" si="445"/>
        <v>0.10125484273546999</v>
      </c>
      <c r="BM221" s="8">
        <f t="shared" si="446"/>
        <v>0.40557716940127453</v>
      </c>
      <c r="BN221" s="8">
        <f t="shared" si="447"/>
        <v>0.59196635952464627</v>
      </c>
    </row>
    <row r="222" spans="1:66" x14ac:dyDescent="0.25">
      <c r="A222" t="s">
        <v>91</v>
      </c>
      <c r="B222" t="s">
        <v>118</v>
      </c>
      <c r="C222" t="s">
        <v>389</v>
      </c>
      <c r="D222" s="16"/>
      <c r="E222">
        <f>VLOOKUP(A222,home!$A$2:$E$405,3,FALSE)</f>
        <v>1.4025974025974</v>
      </c>
      <c r="F222">
        <f>VLOOKUP(B222,home!$B$2:$E$405,3,FALSE)</f>
        <v>0.95</v>
      </c>
      <c r="G222">
        <f>VLOOKUP(C222,away!$B$2:$E$405,4,FALSE)</f>
        <v>0.89</v>
      </c>
      <c r="H222">
        <f>VLOOKUP(A222,away!$A$2:$E$405,3,FALSE)</f>
        <v>1.05194805194805</v>
      </c>
      <c r="I222">
        <f>VLOOKUP(C222,away!$B$2:$E$405,3,FALSE)</f>
        <v>0.89</v>
      </c>
      <c r="J222">
        <f>VLOOKUP(B222,home!$B$2:$E$405,4,FALSE)</f>
        <v>1.58</v>
      </c>
      <c r="K222" s="3">
        <f t="shared" si="392"/>
        <v>1.1858961038961016</v>
      </c>
      <c r="L222" s="3">
        <f t="shared" si="393"/>
        <v>1.479249350649348</v>
      </c>
      <c r="M222" s="5">
        <f t="shared" si="394"/>
        <v>6.9589230727159182E-2</v>
      </c>
      <c r="N222" s="5">
        <f t="shared" si="395"/>
        <v>8.2525597592464944E-2</v>
      </c>
      <c r="O222" s="5">
        <f t="shared" si="396"/>
        <v>0.10293982436533788</v>
      </c>
      <c r="P222" s="5">
        <f t="shared" si="397"/>
        <v>0.12207593665060316</v>
      </c>
      <c r="Q222" s="5">
        <f t="shared" si="398"/>
        <v>4.8933392328300858E-2</v>
      </c>
      <c r="R222" s="5">
        <f t="shared" si="399"/>
        <v>7.6136834174192008E-2</v>
      </c>
      <c r="S222" s="5">
        <f t="shared" si="400"/>
        <v>5.3537501971932092E-2</v>
      </c>
      <c r="T222" s="5">
        <f t="shared" si="401"/>
        <v>7.2384688826708829E-2</v>
      </c>
      <c r="U222" s="5">
        <f t="shared" si="402"/>
        <v>9.0290375010157853E-2</v>
      </c>
      <c r="V222" s="5">
        <f t="shared" si="403"/>
        <v>1.0435268393086772E-2</v>
      </c>
      <c r="W222" s="5">
        <f t="shared" si="404"/>
        <v>1.9343306437517124E-2</v>
      </c>
      <c r="X222" s="5">
        <f t="shared" si="405"/>
        <v>2.8613573487108558E-2</v>
      </c>
      <c r="Y222" s="5">
        <f t="shared" si="406"/>
        <v>2.1163305000281372E-2</v>
      </c>
      <c r="Z222" s="5">
        <f t="shared" si="407"/>
        <v>3.7541787504223531E-2</v>
      </c>
      <c r="AA222" s="5">
        <f t="shared" si="408"/>
        <v>4.4520659534554037E-2</v>
      </c>
      <c r="AB222" s="5">
        <f t="shared" si="409"/>
        <v>2.639843834245624E-2</v>
      </c>
      <c r="AC222" s="5">
        <f t="shared" si="410"/>
        <v>1.1441202449495248E-3</v>
      </c>
      <c r="AD222" s="5">
        <f t="shared" si="411"/>
        <v>5.7347879351799828E-3</v>
      </c>
      <c r="AE222" s="5">
        <f t="shared" si="412"/>
        <v>8.4831813292267043E-3</v>
      </c>
      <c r="AF222" s="5">
        <f t="shared" si="413"/>
        <v>6.2743702363496391E-3</v>
      </c>
      <c r="AG222" s="5">
        <f t="shared" si="414"/>
        <v>3.0937860326179329E-3</v>
      </c>
      <c r="AH222" s="5">
        <f t="shared" si="415"/>
        <v>1.3883416196959614E-2</v>
      </c>
      <c r="AI222" s="5">
        <f t="shared" si="416"/>
        <v>1.6464289176742437E-2</v>
      </c>
      <c r="AJ222" s="5">
        <f t="shared" si="417"/>
        <v>9.7624681940588088E-3</v>
      </c>
      <c r="AK222" s="5">
        <f t="shared" si="418"/>
        <v>3.8590909985813174E-3</v>
      </c>
      <c r="AL222" s="5">
        <f t="shared" si="419"/>
        <v>8.0282278785772369E-5</v>
      </c>
      <c r="AM222" s="5">
        <f t="shared" si="420"/>
        <v>1.3601725338000619E-3</v>
      </c>
      <c r="AN222" s="5">
        <f t="shared" si="421"/>
        <v>2.0120343373948198E-3</v>
      </c>
      <c r="AO222" s="5">
        <f t="shared" si="422"/>
        <v>1.4881502435377394E-3</v>
      </c>
      <c r="AP222" s="5">
        <f t="shared" si="423"/>
        <v>7.3378176047395668E-4</v>
      </c>
      <c r="AQ222" s="5">
        <f t="shared" si="424"/>
        <v>2.7136154817485888E-4</v>
      </c>
      <c r="AR222" s="5">
        <f t="shared" si="425"/>
        <v>4.1074068788294312E-3</v>
      </c>
      <c r="AS222" s="5">
        <f t="shared" si="426"/>
        <v>4.8709578147198692E-3</v>
      </c>
      <c r="AT222" s="5">
        <f t="shared" si="427"/>
        <v>2.8882249473592817E-3</v>
      </c>
      <c r="AU222" s="5">
        <f t="shared" si="428"/>
        <v>1.1417115707496317E-3</v>
      </c>
      <c r="AV222" s="5">
        <f t="shared" si="429"/>
        <v>3.3848782588127157E-4</v>
      </c>
      <c r="AW222" s="5">
        <f t="shared" si="430"/>
        <v>3.9120574152738944E-6</v>
      </c>
      <c r="AX222" s="5">
        <f t="shared" si="431"/>
        <v>2.6883721807666313E-4</v>
      </c>
      <c r="AY222" s="5">
        <f t="shared" si="432"/>
        <v>3.9767728027028109E-4</v>
      </c>
      <c r="AZ222" s="5">
        <f t="shared" si="433"/>
        <v>2.9413192930390612E-4</v>
      </c>
      <c r="BA222" s="5">
        <f t="shared" si="434"/>
        <v>1.4503148847601433E-4</v>
      </c>
      <c r="BB222" s="5">
        <f t="shared" si="435"/>
        <v>5.3634433787963139E-5</v>
      </c>
      <c r="BC222" s="5">
        <f t="shared" si="436"/>
        <v>1.5867740270657987E-5</v>
      </c>
      <c r="BD222" s="5">
        <f t="shared" si="437"/>
        <v>1.0126464930601846E-3</v>
      </c>
      <c r="BE222" s="5">
        <f t="shared" si="438"/>
        <v>1.2008935307441235E-3</v>
      </c>
      <c r="BF222" s="5">
        <f t="shared" si="439"/>
        <v>7.1206747965174501E-4</v>
      </c>
      <c r="BG222" s="5">
        <f t="shared" si="440"/>
        <v>2.8147934994337366E-4</v>
      </c>
      <c r="BH222" s="5">
        <f t="shared" si="441"/>
        <v>8.3451316106263518E-5</v>
      </c>
      <c r="BI222" s="5">
        <f t="shared" si="442"/>
        <v>1.9792918127083976E-5</v>
      </c>
      <c r="BJ222" s="8">
        <f t="shared" si="443"/>
        <v>0.30359066971932297</v>
      </c>
      <c r="BK222" s="8">
        <f t="shared" si="444"/>
        <v>0.25726001754678679</v>
      </c>
      <c r="BL222" s="8">
        <f t="shared" si="445"/>
        <v>0.40091251611821238</v>
      </c>
      <c r="BM222" s="8">
        <f t="shared" si="446"/>
        <v>0.49671040982763276</v>
      </c>
      <c r="BN222" s="8">
        <f t="shared" si="447"/>
        <v>0.50220081583805809</v>
      </c>
    </row>
    <row r="223" spans="1:66" x14ac:dyDescent="0.25">
      <c r="A223" t="s">
        <v>91</v>
      </c>
      <c r="B223" t="s">
        <v>351</v>
      </c>
      <c r="C223" t="s">
        <v>100</v>
      </c>
      <c r="D223" s="16"/>
      <c r="E223">
        <f>VLOOKUP(A223,home!$A$2:$E$405,3,FALSE)</f>
        <v>1.4025974025974</v>
      </c>
      <c r="F223">
        <f>VLOOKUP(B223,home!$B$2:$E$405,3,FALSE)</f>
        <v>0.71</v>
      </c>
      <c r="G223">
        <f>VLOOKUP(C223,away!$B$2:$E$405,4,FALSE)</f>
        <v>1.07</v>
      </c>
      <c r="H223">
        <f>VLOOKUP(A223,away!$A$2:$E$405,3,FALSE)</f>
        <v>1.05194805194805</v>
      </c>
      <c r="I223">
        <f>VLOOKUP(C223,away!$B$2:$E$405,3,FALSE)</f>
        <v>1.07</v>
      </c>
      <c r="J223">
        <f>VLOOKUP(B223,home!$B$2:$E$405,4,FALSE)</f>
        <v>0.95</v>
      </c>
      <c r="K223" s="3">
        <f t="shared" si="392"/>
        <v>1.0655532467532447</v>
      </c>
      <c r="L223" s="3">
        <f t="shared" si="393"/>
        <v>1.0693051948051928</v>
      </c>
      <c r="M223" s="5">
        <f t="shared" si="394"/>
        <v>0.11826133008136763</v>
      </c>
      <c r="N223" s="5">
        <f t="shared" si="395"/>
        <v>0.12601374423355843</v>
      </c>
      <c r="O223" s="5">
        <f t="shared" si="396"/>
        <v>0.12645745460057803</v>
      </c>
      <c r="P223" s="5">
        <f t="shared" si="397"/>
        <v>0.13474715132579693</v>
      </c>
      <c r="Q223" s="5">
        <f t="shared" si="398"/>
        <v>6.7137177151800578E-2</v>
      </c>
      <c r="R223" s="5">
        <f t="shared" si="399"/>
        <v>6.7610806563119949E-2</v>
      </c>
      <c r="S223" s="5">
        <f t="shared" si="400"/>
        <v>3.8382780698316084E-2</v>
      </c>
      <c r="T223" s="5">
        <f t="shared" si="401"/>
        <v>7.1790132292976858E-2</v>
      </c>
      <c r="U223" s="5">
        <f t="shared" si="402"/>
        <v>7.2042914448938039E-2</v>
      </c>
      <c r="V223" s="5">
        <f t="shared" si="403"/>
        <v>4.8592669542410821E-3</v>
      </c>
      <c r="W223" s="5">
        <f t="shared" si="404"/>
        <v>2.3846079030649624E-2</v>
      </c>
      <c r="X223" s="5">
        <f t="shared" si="405"/>
        <v>2.5498736183208817E-2</v>
      </c>
      <c r="Y223" s="5">
        <f t="shared" si="406"/>
        <v>1.3632965530836162E-2</v>
      </c>
      <c r="Z223" s="5">
        <f t="shared" si="407"/>
        <v>2.4098862227637737E-2</v>
      </c>
      <c r="AA223" s="5">
        <f t="shared" si="408"/>
        <v>2.567862088971852E-2</v>
      </c>
      <c r="AB223" s="5">
        <f t="shared" si="409"/>
        <v>1.3680968930592631E-2</v>
      </c>
      <c r="AC223" s="5">
        <f t="shared" si="410"/>
        <v>3.4604104061586663E-4</v>
      </c>
      <c r="AD223" s="5">
        <f t="shared" si="411"/>
        <v>6.3523167333607916E-3</v>
      </c>
      <c r="AE223" s="5">
        <f t="shared" si="412"/>
        <v>6.7925652820306475E-3</v>
      </c>
      <c r="AF223" s="5">
        <f t="shared" si="413"/>
        <v>3.631662671064385E-3</v>
      </c>
      <c r="AG223" s="5">
        <f t="shared" si="414"/>
        <v>1.2944519199830835E-3</v>
      </c>
      <c r="AH223" s="5">
        <f t="shared" si="415"/>
        <v>6.4422596422269163E-3</v>
      </c>
      <c r="AI223" s="5">
        <f t="shared" si="416"/>
        <v>6.8645706782022864E-3</v>
      </c>
      <c r="AJ223" s="5">
        <f t="shared" si="417"/>
        <v>3.6572827868627845E-3</v>
      </c>
      <c r="AK223" s="5">
        <f t="shared" si="418"/>
        <v>1.2990098492787986E-3</v>
      </c>
      <c r="AL223" s="5">
        <f t="shared" si="419"/>
        <v>1.5771188919563426E-5</v>
      </c>
      <c r="AM223" s="5">
        <f t="shared" si="420"/>
        <v>1.3537463439275118E-3</v>
      </c>
      <c r="AN223" s="5">
        <f t="shared" si="421"/>
        <v>1.4475679980102253E-3</v>
      </c>
      <c r="AO223" s="5">
        <f t="shared" si="422"/>
        <v>7.739459900530434E-4</v>
      </c>
      <c r="AP223" s="5">
        <f t="shared" si="423"/>
        <v>2.7586148922078923E-4</v>
      </c>
      <c r="AQ223" s="5">
        <f t="shared" si="424"/>
        <v>7.3745030867621643E-5</v>
      </c>
      <c r="AR223" s="5">
        <f t="shared" si="425"/>
        <v>1.3777483403434173E-3</v>
      </c>
      <c r="AS223" s="5">
        <f t="shared" si="426"/>
        <v>1.4680642172618225E-3</v>
      </c>
      <c r="AT223" s="5">
        <f t="shared" si="427"/>
        <v>7.8215029657279791E-4</v>
      </c>
      <c r="AU223" s="5">
        <f t="shared" si="428"/>
        <v>2.7780759598738605E-4</v>
      </c>
      <c r="AV223" s="5">
        <f t="shared" si="429"/>
        <v>7.4004696469268208E-5</v>
      </c>
      <c r="AW223" s="5">
        <f t="shared" si="430"/>
        <v>4.9915883992538456E-7</v>
      </c>
      <c r="AX223" s="5">
        <f t="shared" si="431"/>
        <v>2.4041480200871572E-4</v>
      </c>
      <c r="AY223" s="5">
        <f t="shared" si="432"/>
        <v>2.5707679669598161E-4</v>
      </c>
      <c r="AZ223" s="5">
        <f t="shared" si="433"/>
        <v>1.3744677708544579E-4</v>
      </c>
      <c r="BA223" s="5">
        <f t="shared" si="434"/>
        <v>4.8990850915566189E-5</v>
      </c>
      <c r="BB223" s="5">
        <f t="shared" si="435"/>
        <v>1.3096542845485412E-5</v>
      </c>
      <c r="BC223" s="5">
        <f t="shared" si="436"/>
        <v>2.8008402597332671E-6</v>
      </c>
      <c r="BD223" s="5">
        <f t="shared" si="437"/>
        <v>2.4553890957724139E-4</v>
      </c>
      <c r="BE223" s="5">
        <f t="shared" si="438"/>
        <v>2.6163478230428093E-4</v>
      </c>
      <c r="BF223" s="5">
        <f t="shared" si="439"/>
        <v>1.3939289587395245E-4</v>
      </c>
      <c r="BG223" s="5">
        <f t="shared" si="440"/>
        <v>4.9510184257609013E-5</v>
      </c>
      <c r="BH223" s="5">
        <f t="shared" si="441"/>
        <v>1.3188934395761663E-5</v>
      </c>
      <c r="BI223" s="5">
        <f t="shared" si="442"/>
        <v>2.8107023733238775E-6</v>
      </c>
      <c r="BJ223" s="8">
        <f t="shared" si="443"/>
        <v>0.35061452449135933</v>
      </c>
      <c r="BK223" s="8">
        <f t="shared" si="444"/>
        <v>0.29686941808595313</v>
      </c>
      <c r="BL223" s="8">
        <f t="shared" si="445"/>
        <v>0.32842573994493479</v>
      </c>
      <c r="BM223" s="8">
        <f t="shared" si="446"/>
        <v>0.35952430315580741</v>
      </c>
      <c r="BN223" s="8">
        <f t="shared" si="447"/>
        <v>0.64022766395622155</v>
      </c>
    </row>
    <row r="224" spans="1:66" x14ac:dyDescent="0.25">
      <c r="A224" t="s">
        <v>91</v>
      </c>
      <c r="B224" t="s">
        <v>107</v>
      </c>
      <c r="C224" t="s">
        <v>93</v>
      </c>
      <c r="D224" s="16"/>
      <c r="E224">
        <f>VLOOKUP(A224,home!$A$2:$E$405,3,FALSE)</f>
        <v>1.4025974025974</v>
      </c>
      <c r="F224">
        <f>VLOOKUP(B224,home!$B$2:$E$405,3,FALSE)</f>
        <v>1.07</v>
      </c>
      <c r="G224">
        <f>VLOOKUP(C224,away!$B$2:$E$405,4,FALSE)</f>
        <v>0.71</v>
      </c>
      <c r="H224">
        <f>VLOOKUP(A224,away!$A$2:$E$405,3,FALSE)</f>
        <v>1.05194805194805</v>
      </c>
      <c r="I224">
        <f>VLOOKUP(C224,away!$B$2:$E$405,3,FALSE)</f>
        <v>0.71</v>
      </c>
      <c r="J224">
        <f>VLOOKUP(B224,home!$B$2:$E$405,4,FALSE)</f>
        <v>0.71</v>
      </c>
      <c r="K224" s="3">
        <f t="shared" si="392"/>
        <v>1.0655532467532447</v>
      </c>
      <c r="L224" s="3">
        <f t="shared" si="393"/>
        <v>0.53028701298701197</v>
      </c>
      <c r="M224" s="5">
        <f t="shared" si="394"/>
        <v>0.20273810424543681</v>
      </c>
      <c r="N224" s="5">
        <f t="shared" si="395"/>
        <v>0.21602824521932296</v>
      </c>
      <c r="O224" s="5">
        <f t="shared" si="396"/>
        <v>0.10750938371896213</v>
      </c>
      <c r="P224" s="5">
        <f t="shared" si="397"/>
        <v>0.11455697287818051</v>
      </c>
      <c r="Q224" s="5">
        <f t="shared" si="398"/>
        <v>0.11509479904192785</v>
      </c>
      <c r="R224" s="5">
        <f t="shared" si="399"/>
        <v>2.8505414980201458E-2</v>
      </c>
      <c r="S224" s="5">
        <f t="shared" si="400"/>
        <v>1.6182577128082673E-2</v>
      </c>
      <c r="T224" s="5">
        <f t="shared" si="401"/>
        <v>6.1033277194284322E-2</v>
      </c>
      <c r="U224" s="5">
        <f t="shared" si="402"/>
        <v>3.037403748220224E-2</v>
      </c>
      <c r="V224" s="5">
        <f t="shared" si="403"/>
        <v>1.0159944229858736E-3</v>
      </c>
      <c r="W224" s="5">
        <f t="shared" si="404"/>
        <v>4.0879878934512823E-2</v>
      </c>
      <c r="X224" s="5">
        <f t="shared" si="405"/>
        <v>2.1678068891453479E-2</v>
      </c>
      <c r="Y224" s="5">
        <f t="shared" si="406"/>
        <v>5.7477991998877648E-3</v>
      </c>
      <c r="Z224" s="5">
        <f t="shared" si="407"/>
        <v>5.0386837879354196E-3</v>
      </c>
      <c r="AA224" s="5">
        <f t="shared" si="408"/>
        <v>5.3689858695975239E-3</v>
      </c>
      <c r="AB224" s="5">
        <f t="shared" si="409"/>
        <v>2.8604701625609672E-3</v>
      </c>
      <c r="AC224" s="5">
        <f t="shared" si="410"/>
        <v>3.5880417617953472E-5</v>
      </c>
      <c r="AD224" s="5">
        <f t="shared" si="411"/>
        <v>1.0889921931387426E-2</v>
      </c>
      <c r="AE224" s="5">
        <f t="shared" si="412"/>
        <v>5.7747841726571896E-3</v>
      </c>
      <c r="AF224" s="5">
        <f t="shared" si="413"/>
        <v>1.531146524781527E-3</v>
      </c>
      <c r="AG224" s="5">
        <f t="shared" si="414"/>
        <v>2.706490390239467E-4</v>
      </c>
      <c r="AH224" s="5">
        <f t="shared" si="415"/>
        <v>6.6798714382258902E-4</v>
      </c>
      <c r="AI224" s="5">
        <f t="shared" si="416"/>
        <v>7.1177586988958636E-4</v>
      </c>
      <c r="AJ224" s="5">
        <f t="shared" si="417"/>
        <v>3.792175445607319E-4</v>
      </c>
      <c r="AK224" s="5">
        <f t="shared" si="418"/>
        <v>1.346921619441604E-4</v>
      </c>
      <c r="AL224" s="5">
        <f t="shared" si="419"/>
        <v>8.1096783324789387E-7</v>
      </c>
      <c r="AM224" s="5">
        <f t="shared" si="420"/>
        <v>2.3207583341758476E-3</v>
      </c>
      <c r="AN224" s="5">
        <f t="shared" si="421"/>
        <v>1.230668004894824E-3</v>
      </c>
      <c r="AO224" s="5">
        <f t="shared" si="422"/>
        <v>3.2630363014718076E-4</v>
      </c>
      <c r="AP224" s="5">
        <f t="shared" si="423"/>
        <v>5.7678192452522416E-5</v>
      </c>
      <c r="AQ224" s="5">
        <f t="shared" si="424"/>
        <v>7.6464990975345303E-6</v>
      </c>
      <c r="AR224" s="5">
        <f t="shared" si="425"/>
        <v>7.0844981442281274E-5</v>
      </c>
      <c r="AS224" s="5">
        <f t="shared" si="426"/>
        <v>7.5489099991996164E-5</v>
      </c>
      <c r="AT224" s="5">
        <f t="shared" si="427"/>
        <v>4.0218827795475931E-5</v>
      </c>
      <c r="AU224" s="5">
        <f t="shared" si="428"/>
        <v>1.4285100846026342E-5</v>
      </c>
      <c r="AV224" s="5">
        <f t="shared" si="429"/>
        <v>3.8053838966702216E-6</v>
      </c>
      <c r="AW224" s="5">
        <f t="shared" si="430"/>
        <v>1.2728794512756611E-8</v>
      </c>
      <c r="AX224" s="5">
        <f t="shared" si="431"/>
        <v>4.1214859631845429E-4</v>
      </c>
      <c r="AY224" s="5">
        <f t="shared" si="432"/>
        <v>2.1855704804850289E-4</v>
      </c>
      <c r="AZ224" s="5">
        <f t="shared" si="433"/>
        <v>5.7948982088449723E-5</v>
      </c>
      <c r="BA224" s="5">
        <f t="shared" si="434"/>
        <v>1.024319753910729E-5</v>
      </c>
      <c r="BB224" s="5">
        <f t="shared" si="435"/>
        <v>1.3579586566122787E-6</v>
      </c>
      <c r="BC224" s="5">
        <f t="shared" si="436"/>
        <v>1.4402156795495618E-7</v>
      </c>
      <c r="BD224" s="5">
        <f t="shared" si="437"/>
        <v>6.2613622656912709E-6</v>
      </c>
      <c r="BE224" s="5">
        <f t="shared" si="438"/>
        <v>6.6718148913055851E-6</v>
      </c>
      <c r="BF224" s="5">
        <f t="shared" si="439"/>
        <v>3.5545870095836565E-6</v>
      </c>
      <c r="BG224" s="5">
        <f t="shared" si="440"/>
        <v>1.2625339096429241E-6</v>
      </c>
      <c r="BH224" s="5">
        <f t="shared" si="441"/>
        <v>3.3632427663902128E-7</v>
      </c>
      <c r="BI224" s="5">
        <f t="shared" si="442"/>
        <v>7.1674284986929129E-8</v>
      </c>
      <c r="BJ224" s="8">
        <f t="shared" si="443"/>
        <v>0.48357202461422627</v>
      </c>
      <c r="BK224" s="8">
        <f t="shared" si="444"/>
        <v>0.33474889710818556</v>
      </c>
      <c r="BL224" s="8">
        <f t="shared" si="445"/>
        <v>0.17673476662435172</v>
      </c>
      <c r="BM224" s="8">
        <f t="shared" si="446"/>
        <v>0.21544290773141336</v>
      </c>
      <c r="BN224" s="8">
        <f t="shared" si="447"/>
        <v>0.78443292008403165</v>
      </c>
    </row>
    <row r="225" spans="1:66" x14ac:dyDescent="0.25">
      <c r="A225" t="s">
        <v>91</v>
      </c>
      <c r="B225" t="s">
        <v>129</v>
      </c>
      <c r="C225" t="s">
        <v>371</v>
      </c>
      <c r="D225" s="16"/>
      <c r="E225">
        <f>VLOOKUP(A225,home!$A$2:$E$405,3,FALSE)</f>
        <v>1.4025974025974</v>
      </c>
      <c r="F225">
        <f>VLOOKUP(B225,home!$B$2:$E$405,3,FALSE)</f>
        <v>1.07</v>
      </c>
      <c r="G225">
        <f>VLOOKUP(C225,away!$B$2:$E$405,4,FALSE)</f>
        <v>0.95</v>
      </c>
      <c r="H225">
        <f>VLOOKUP(A225,away!$A$2:$E$405,3,FALSE)</f>
        <v>1.05194805194805</v>
      </c>
      <c r="I225">
        <f>VLOOKUP(C225,away!$B$2:$E$405,3,FALSE)</f>
        <v>0</v>
      </c>
      <c r="J225">
        <f>VLOOKUP(B225,home!$B$2:$E$405,4,FALSE)</f>
        <v>1.19</v>
      </c>
      <c r="K225" s="3">
        <f t="shared" si="392"/>
        <v>1.4257402597402571</v>
      </c>
      <c r="L225" s="3">
        <f t="shared" si="393"/>
        <v>0</v>
      </c>
      <c r="M225" s="5">
        <f t="shared" si="394"/>
        <v>0.24033049035703344</v>
      </c>
      <c r="N225" s="5">
        <f t="shared" si="395"/>
        <v>0.3426488557451402</v>
      </c>
      <c r="O225" s="5">
        <f t="shared" si="396"/>
        <v>0</v>
      </c>
      <c r="P225" s="5">
        <f t="shared" si="397"/>
        <v>0</v>
      </c>
      <c r="Q225" s="5">
        <f t="shared" si="398"/>
        <v>0.24426413429488911</v>
      </c>
      <c r="R225" s="5">
        <f t="shared" si="399"/>
        <v>0</v>
      </c>
      <c r="S225" s="5">
        <f t="shared" si="400"/>
        <v>0</v>
      </c>
      <c r="T225" s="5">
        <f t="shared" si="401"/>
        <v>0</v>
      </c>
      <c r="U225" s="5">
        <f t="shared" si="402"/>
        <v>0</v>
      </c>
      <c r="V225" s="5">
        <f t="shared" si="403"/>
        <v>0</v>
      </c>
      <c r="W225" s="5">
        <f t="shared" si="404"/>
        <v>0.11608573675827469</v>
      </c>
      <c r="X225" s="5">
        <f t="shared" si="405"/>
        <v>0</v>
      </c>
      <c r="Y225" s="5">
        <f t="shared" si="406"/>
        <v>0</v>
      </c>
      <c r="Z225" s="5">
        <f t="shared" si="407"/>
        <v>0</v>
      </c>
      <c r="AA225" s="5">
        <f t="shared" si="408"/>
        <v>0</v>
      </c>
      <c r="AB225" s="5">
        <f t="shared" si="409"/>
        <v>0</v>
      </c>
      <c r="AC225" s="5">
        <f t="shared" si="410"/>
        <v>0</v>
      </c>
      <c r="AD225" s="5">
        <f t="shared" si="411"/>
        <v>4.137702711947041E-2</v>
      </c>
      <c r="AE225" s="5">
        <f t="shared" si="412"/>
        <v>0</v>
      </c>
      <c r="AF225" s="5">
        <f t="shared" si="413"/>
        <v>0</v>
      </c>
      <c r="AG225" s="5">
        <f t="shared" si="414"/>
        <v>0</v>
      </c>
      <c r="AH225" s="5">
        <f t="shared" si="415"/>
        <v>0</v>
      </c>
      <c r="AI225" s="5">
        <f t="shared" si="416"/>
        <v>0</v>
      </c>
      <c r="AJ225" s="5">
        <f t="shared" si="417"/>
        <v>0</v>
      </c>
      <c r="AK225" s="5">
        <f t="shared" si="418"/>
        <v>0</v>
      </c>
      <c r="AL225" s="5">
        <f t="shared" si="419"/>
        <v>0</v>
      </c>
      <c r="AM225" s="5">
        <f t="shared" si="420"/>
        <v>1.1798578678518674E-2</v>
      </c>
      <c r="AN225" s="5">
        <f t="shared" si="421"/>
        <v>0</v>
      </c>
      <c r="AO225" s="5">
        <f t="shared" si="422"/>
        <v>0</v>
      </c>
      <c r="AP225" s="5">
        <f t="shared" si="423"/>
        <v>0</v>
      </c>
      <c r="AQ225" s="5">
        <f t="shared" si="424"/>
        <v>0</v>
      </c>
      <c r="AR225" s="5">
        <f t="shared" si="425"/>
        <v>0</v>
      </c>
      <c r="AS225" s="5">
        <f t="shared" si="426"/>
        <v>0</v>
      </c>
      <c r="AT225" s="5">
        <f t="shared" si="427"/>
        <v>0</v>
      </c>
      <c r="AU225" s="5">
        <f t="shared" si="428"/>
        <v>0</v>
      </c>
      <c r="AV225" s="5">
        <f t="shared" si="429"/>
        <v>0</v>
      </c>
      <c r="AW225" s="5">
        <f t="shared" si="430"/>
        <v>0</v>
      </c>
      <c r="AX225" s="5">
        <f t="shared" si="431"/>
        <v>2.8036181049461767E-3</v>
      </c>
      <c r="AY225" s="5">
        <f t="shared" si="432"/>
        <v>0</v>
      </c>
      <c r="AZ225" s="5">
        <f t="shared" si="433"/>
        <v>0</v>
      </c>
      <c r="BA225" s="5">
        <f t="shared" si="434"/>
        <v>0</v>
      </c>
      <c r="BB225" s="5">
        <f t="shared" si="435"/>
        <v>0</v>
      </c>
      <c r="BC225" s="5">
        <f t="shared" si="436"/>
        <v>0</v>
      </c>
      <c r="BD225" s="5">
        <f t="shared" si="437"/>
        <v>0</v>
      </c>
      <c r="BE225" s="5">
        <f t="shared" si="438"/>
        <v>0</v>
      </c>
      <c r="BF225" s="5">
        <f t="shared" si="439"/>
        <v>0</v>
      </c>
      <c r="BG225" s="5">
        <f t="shared" si="440"/>
        <v>0</v>
      </c>
      <c r="BH225" s="5">
        <f t="shared" si="441"/>
        <v>0</v>
      </c>
      <c r="BI225" s="5">
        <f t="shared" si="442"/>
        <v>0</v>
      </c>
      <c r="BJ225" s="8">
        <f t="shared" si="443"/>
        <v>0.7589779507012393</v>
      </c>
      <c r="BK225" s="8">
        <f t="shared" si="444"/>
        <v>0.24033049035703344</v>
      </c>
      <c r="BL225" s="8">
        <f t="shared" si="445"/>
        <v>0</v>
      </c>
      <c r="BM225" s="8">
        <f t="shared" si="446"/>
        <v>0.17206496066120994</v>
      </c>
      <c r="BN225" s="8">
        <f t="shared" si="447"/>
        <v>0.82724348039706275</v>
      </c>
    </row>
    <row r="226" spans="1:66" x14ac:dyDescent="0.25">
      <c r="A226" t="s">
        <v>91</v>
      </c>
      <c r="B226" t="s">
        <v>105</v>
      </c>
      <c r="C226" t="s">
        <v>97</v>
      </c>
      <c r="D226" s="16"/>
      <c r="E226">
        <f>VLOOKUP(A226,home!$A$2:$E$405,3,FALSE)</f>
        <v>1.4025974025974</v>
      </c>
      <c r="F226">
        <f>VLOOKUP(B226,home!$B$2:$E$405,3,FALSE)</f>
        <v>1.07</v>
      </c>
      <c r="G226">
        <f>VLOOKUP(C226,away!$B$2:$E$405,4,FALSE)</f>
        <v>1.43</v>
      </c>
      <c r="H226">
        <f>VLOOKUP(A226,away!$A$2:$E$405,3,FALSE)</f>
        <v>1.05194805194805</v>
      </c>
      <c r="I226">
        <f>VLOOKUP(C226,away!$B$2:$E$405,3,FALSE)</f>
        <v>0.71</v>
      </c>
      <c r="J226">
        <f>VLOOKUP(B226,home!$B$2:$E$405,4,FALSE)</f>
        <v>0.48</v>
      </c>
      <c r="K226" s="3">
        <f t="shared" si="392"/>
        <v>2.1461142857142819</v>
      </c>
      <c r="L226" s="3">
        <f t="shared" si="393"/>
        <v>0.35850389610389544</v>
      </c>
      <c r="M226" s="5">
        <f t="shared" si="394"/>
        <v>8.1706789167916863E-2</v>
      </c>
      <c r="N226" s="5">
        <f t="shared" si="395"/>
        <v>0.17535210747311131</v>
      </c>
      <c r="O226" s="5">
        <f t="shared" si="396"/>
        <v>2.9292202254837755E-2</v>
      </c>
      <c r="P226" s="5">
        <f t="shared" si="397"/>
        <v>6.2864413719139409E-2</v>
      </c>
      <c r="Q226" s="5">
        <f t="shared" si="398"/>
        <v>0.18816283143907517</v>
      </c>
      <c r="R226" s="5">
        <f t="shared" si="399"/>
        <v>5.250684316911323E-3</v>
      </c>
      <c r="S226" s="5">
        <f t="shared" si="400"/>
        <v>1.2091818049934146E-2</v>
      </c>
      <c r="T226" s="5">
        <f t="shared" si="401"/>
        <v>6.7457108172849001E-2</v>
      </c>
      <c r="U226" s="5">
        <f t="shared" si="402"/>
        <v>1.1268568622299326E-2</v>
      </c>
      <c r="V226" s="5">
        <f t="shared" si="403"/>
        <v>1.0337031016622025E-3</v>
      </c>
      <c r="W226" s="5">
        <f t="shared" si="404"/>
        <v>0.13460631353061589</v>
      </c>
      <c r="X226" s="5">
        <f t="shared" si="405"/>
        <v>4.82568878409083E-2</v>
      </c>
      <c r="Y226" s="5">
        <f t="shared" si="406"/>
        <v>8.6501411524071616E-3</v>
      </c>
      <c r="Z226" s="5">
        <f t="shared" si="407"/>
        <v>6.2746359494144342E-4</v>
      </c>
      <c r="AA226" s="5">
        <f t="shared" si="408"/>
        <v>1.3466085848694712E-3</v>
      </c>
      <c r="AB226" s="5">
        <f t="shared" si="409"/>
        <v>1.444987960626933E-3</v>
      </c>
      <c r="AC226" s="5">
        <f t="shared" si="410"/>
        <v>4.9707573345054671E-5</v>
      </c>
      <c r="AD226" s="5">
        <f t="shared" si="411"/>
        <v>7.2220133103847617E-2</v>
      </c>
      <c r="AE226" s="5">
        <f t="shared" si="412"/>
        <v>2.5891199094871288E-2</v>
      </c>
      <c r="AF226" s="5">
        <f t="shared" si="413"/>
        <v>4.6410478751565034E-3</v>
      </c>
      <c r="AG226" s="5">
        <f t="shared" si="414"/>
        <v>5.5461124841610398E-4</v>
      </c>
      <c r="AH226" s="5">
        <f t="shared" si="415"/>
        <v>5.6237035862465989E-5</v>
      </c>
      <c r="AI226" s="5">
        <f t="shared" si="416"/>
        <v>1.2069110605066464E-4</v>
      </c>
      <c r="AJ226" s="5">
        <f t="shared" si="417"/>
        <v>1.2950845342699443E-4</v>
      </c>
      <c r="AK226" s="5">
        <f t="shared" si="418"/>
        <v>9.2646647340145172E-5</v>
      </c>
      <c r="AL226" s="5">
        <f t="shared" si="419"/>
        <v>1.5297810561695589E-6</v>
      </c>
      <c r="AM226" s="5">
        <f t="shared" si="420"/>
        <v>3.0998531874070853E-2</v>
      </c>
      <c r="AN226" s="5">
        <f t="shared" si="421"/>
        <v>1.1113094450355189E-2</v>
      </c>
      <c r="AO226" s="5">
        <f t="shared" si="422"/>
        <v>1.9920438291114568E-3</v>
      </c>
      <c r="AP226" s="5">
        <f t="shared" si="423"/>
        <v>2.3805182464872659E-4</v>
      </c>
      <c r="AQ226" s="5">
        <f t="shared" si="424"/>
        <v>2.1335626652802452E-5</v>
      </c>
      <c r="AR226" s="5">
        <f t="shared" si="425"/>
        <v>4.0322392924057109E-6</v>
      </c>
      <c r="AS226" s="5">
        <f t="shared" si="426"/>
        <v>8.6536463488503436E-6</v>
      </c>
      <c r="AT226" s="5">
        <f t="shared" si="427"/>
        <v>9.2858570263934799E-6</v>
      </c>
      <c r="AU226" s="5">
        <f t="shared" si="428"/>
        <v>6.6428368064811309E-6</v>
      </c>
      <c r="AV226" s="5">
        <f t="shared" si="429"/>
        <v>3.5640717420144492E-6</v>
      </c>
      <c r="AW226" s="5">
        <f t="shared" si="430"/>
        <v>3.2694409891388591E-8</v>
      </c>
      <c r="AX226" s="5">
        <f t="shared" si="431"/>
        <v>1.1087732015185495E-2</v>
      </c>
      <c r="AY226" s="5">
        <f t="shared" si="432"/>
        <v>3.974995126399896E-3</v>
      </c>
      <c r="AZ226" s="5">
        <f t="shared" si="433"/>
        <v>7.1252561990417951E-4</v>
      </c>
      <c r="BA226" s="5">
        <f t="shared" si="434"/>
        <v>8.5147736936497221E-5</v>
      </c>
      <c r="BB226" s="5">
        <f t="shared" si="435"/>
        <v>7.6314488590409547E-6</v>
      </c>
      <c r="BC226" s="5">
        <f t="shared" si="436"/>
        <v>5.4718082977676208E-7</v>
      </c>
      <c r="BD226" s="5">
        <f t="shared" si="437"/>
        <v>2.4092891605844354E-7</v>
      </c>
      <c r="BE226" s="5">
        <f t="shared" si="438"/>
        <v>5.170609885946827E-7</v>
      </c>
      <c r="BF226" s="5">
        <f t="shared" si="439"/>
        <v>5.5483598710429915E-7</v>
      </c>
      <c r="BG226" s="5">
        <f t="shared" si="440"/>
        <v>3.9691381271764049E-7</v>
      </c>
      <c r="BH226" s="5">
        <f t="shared" si="441"/>
        <v>2.1295560091766289E-7</v>
      </c>
      <c r="BI226" s="5">
        <f t="shared" si="442"/>
        <v>9.1405411470453136E-8</v>
      </c>
      <c r="BJ226" s="8">
        <f t="shared" si="443"/>
        <v>0.78602401766421248</v>
      </c>
      <c r="BK226" s="8">
        <f t="shared" si="444"/>
        <v>0.16172295651945373</v>
      </c>
      <c r="BL226" s="8">
        <f t="shared" si="445"/>
        <v>4.90363277341581E-2</v>
      </c>
      <c r="BM226" s="8">
        <f t="shared" si="446"/>
        <v>0.45080677470978353</v>
      </c>
      <c r="BN226" s="8">
        <f t="shared" si="447"/>
        <v>0.54262902837099181</v>
      </c>
    </row>
    <row r="227" spans="1:66" x14ac:dyDescent="0.25">
      <c r="A227" t="s">
        <v>91</v>
      </c>
      <c r="B227" t="s">
        <v>108</v>
      </c>
      <c r="C227" t="s">
        <v>95</v>
      </c>
      <c r="D227" s="16"/>
      <c r="E227">
        <f>VLOOKUP(A227,home!$A$2:$E$405,3,FALSE)</f>
        <v>1.4025974025974</v>
      </c>
      <c r="F227">
        <f>VLOOKUP(B227,home!$B$2:$E$405,3,FALSE)</f>
        <v>1.07</v>
      </c>
      <c r="G227">
        <f>VLOOKUP(C227,away!$B$2:$E$405,4,FALSE)</f>
        <v>0.89</v>
      </c>
      <c r="H227">
        <f>VLOOKUP(A227,away!$A$2:$E$405,3,FALSE)</f>
        <v>1.05194805194805</v>
      </c>
      <c r="I227">
        <f>VLOOKUP(C227,away!$B$2:$E$405,3,FALSE)</f>
        <v>0.53</v>
      </c>
      <c r="J227">
        <f>VLOOKUP(B227,home!$B$2:$E$405,4,FALSE)</f>
        <v>0.48</v>
      </c>
      <c r="K227" s="3">
        <f t="shared" si="392"/>
        <v>1.335693506493504</v>
      </c>
      <c r="L227" s="3">
        <f t="shared" si="393"/>
        <v>0.26761558441558392</v>
      </c>
      <c r="M227" s="5">
        <f t="shared" si="394"/>
        <v>0.20122952823588902</v>
      </c>
      <c r="N227" s="5">
        <f t="shared" si="395"/>
        <v>0.26878097417942814</v>
      </c>
      <c r="O227" s="5">
        <f t="shared" si="396"/>
        <v>5.3852157800519697E-2</v>
      </c>
      <c r="P227" s="5">
        <f t="shared" si="397"/>
        <v>7.192997748481765E-2</v>
      </c>
      <c r="Q227" s="5">
        <f t="shared" si="398"/>
        <v>0.17950450094023021</v>
      </c>
      <c r="R227" s="5">
        <f t="shared" si="399"/>
        <v>7.2058383409131632E-3</v>
      </c>
      <c r="S227" s="5">
        <f t="shared" si="400"/>
        <v>6.4278857411290352E-3</v>
      </c>
      <c r="T227" s="5">
        <f t="shared" si="401"/>
        <v>4.8038201924347448E-2</v>
      </c>
      <c r="U227" s="5">
        <f t="shared" si="402"/>
        <v>9.6247914807996333E-3</v>
      </c>
      <c r="V227" s="5">
        <f t="shared" si="403"/>
        <v>2.5529590826937486E-4</v>
      </c>
      <c r="W227" s="5">
        <f t="shared" si="404"/>
        <v>7.99209987640742E-2</v>
      </c>
      <c r="X227" s="5">
        <f t="shared" si="405"/>
        <v>2.1388104791324879E-2</v>
      </c>
      <c r="Y227" s="5">
        <f t="shared" si="406"/>
        <v>2.8618950816360791E-3</v>
      </c>
      <c r="Z227" s="5">
        <f t="shared" si="407"/>
        <v>6.4279821293589925E-4</v>
      </c>
      <c r="AA227" s="5">
        <f t="shared" si="408"/>
        <v>8.5858139900410913E-4</v>
      </c>
      <c r="AB227" s="5">
        <f t="shared" si="409"/>
        <v>5.7340079972294851E-4</v>
      </c>
      <c r="AC227" s="5">
        <f t="shared" si="410"/>
        <v>5.7035084185855305E-6</v>
      </c>
      <c r="AD227" s="5">
        <f t="shared" si="411"/>
        <v>2.6687489770412312E-2</v>
      </c>
      <c r="AE227" s="5">
        <f t="shared" si="412"/>
        <v>7.1419881714938098E-3</v>
      </c>
      <c r="AF227" s="5">
        <f t="shared" si="413"/>
        <v>9.5565366920175173E-4</v>
      </c>
      <c r="AG227" s="5">
        <f t="shared" si="414"/>
        <v>8.5249271727441312E-5</v>
      </c>
      <c r="AH227" s="5">
        <f t="shared" si="415"/>
        <v>4.3005704854033408E-5</v>
      </c>
      <c r="AI227" s="5">
        <f t="shared" si="416"/>
        <v>5.744244071570858E-5</v>
      </c>
      <c r="AJ227" s="5">
        <f t="shared" si="417"/>
        <v>3.8362747530555017E-5</v>
      </c>
      <c r="AK227" s="5">
        <f t="shared" si="418"/>
        <v>1.7080290922604016E-5</v>
      </c>
      <c r="AL227" s="5">
        <f t="shared" si="419"/>
        <v>8.1549310527113246E-8</v>
      </c>
      <c r="AM227" s="5">
        <f t="shared" si="420"/>
        <v>7.1292613581903077E-3</v>
      </c>
      <c r="AN227" s="5">
        <f t="shared" si="421"/>
        <v>1.9079014448235392E-3</v>
      </c>
      <c r="AO227" s="5">
        <f t="shared" si="422"/>
        <v>2.5529208008189419E-4</v>
      </c>
      <c r="AP227" s="5">
        <f t="shared" si="423"/>
        <v>2.277337973592872E-5</v>
      </c>
      <c r="AQ227" s="5">
        <f t="shared" si="424"/>
        <v>1.5236278317871453E-6</v>
      </c>
      <c r="AR227" s="5">
        <f t="shared" si="425"/>
        <v>2.3017993675432552E-6</v>
      </c>
      <c r="AS227" s="5">
        <f t="shared" si="426"/>
        <v>3.0744984684783795E-6</v>
      </c>
      <c r="AT227" s="5">
        <f t="shared" si="427"/>
        <v>2.0532938200353978E-6</v>
      </c>
      <c r="AU227" s="5">
        <f t="shared" si="428"/>
        <v>9.1419040744817414E-7</v>
      </c>
      <c r="AV227" s="5">
        <f t="shared" si="429"/>
        <v>3.052695477317942E-7</v>
      </c>
      <c r="AW227" s="5">
        <f t="shared" si="430"/>
        <v>8.0972212863664934E-10</v>
      </c>
      <c r="AX227" s="5">
        <f t="shared" si="431"/>
        <v>1.5870846837049773E-3</v>
      </c>
      <c r="AY227" s="5">
        <f t="shared" si="432"/>
        <v>4.2472859514672973E-4</v>
      </c>
      <c r="AZ227" s="5">
        <f t="shared" si="433"/>
        <v>5.6831995604101012E-5</v>
      </c>
      <c r="BA227" s="5">
        <f t="shared" si="434"/>
        <v>5.069709239031796E-6</v>
      </c>
      <c r="BB227" s="5">
        <f t="shared" si="435"/>
        <v>3.3918330020514487E-7</v>
      </c>
      <c r="BC227" s="5">
        <f t="shared" si="436"/>
        <v>1.8154147421681273E-8</v>
      </c>
      <c r="BD227" s="5">
        <f t="shared" si="437"/>
        <v>1.0266623049208486E-7</v>
      </c>
      <c r="BE227" s="5">
        <f t="shared" si="438"/>
        <v>1.3713061740444312E-7</v>
      </c>
      <c r="BF227" s="5">
        <f t="shared" si="439"/>
        <v>9.1582237604279887E-8</v>
      </c>
      <c r="BG227" s="5">
        <f t="shared" si="440"/>
        <v>4.0775266692727286E-8</v>
      </c>
      <c r="BH227" s="5">
        <f t="shared" si="441"/>
        <v>1.3615814736754171E-8</v>
      </c>
      <c r="BI227" s="5">
        <f t="shared" si="442"/>
        <v>3.6373110659002209E-9</v>
      </c>
      <c r="BJ227" s="8">
        <f t="shared" si="443"/>
        <v>0.64675588077568225</v>
      </c>
      <c r="BK227" s="8">
        <f t="shared" si="444"/>
        <v>0.28027320102298098</v>
      </c>
      <c r="BL227" s="8">
        <f t="shared" si="445"/>
        <v>7.2279699464071673E-2</v>
      </c>
      <c r="BM227" s="8">
        <f t="shared" si="446"/>
        <v>0.21702387470844819</v>
      </c>
      <c r="BN227" s="8">
        <f t="shared" si="447"/>
        <v>0.78250297698179783</v>
      </c>
    </row>
    <row r="228" spans="1:66" x14ac:dyDescent="0.25">
      <c r="A228" t="s">
        <v>91</v>
      </c>
      <c r="B228" t="s">
        <v>101</v>
      </c>
      <c r="C228" t="s">
        <v>109</v>
      </c>
      <c r="D228" s="16"/>
      <c r="E228">
        <f>VLOOKUP(A228,home!$A$2:$E$405,3,FALSE)</f>
        <v>1.4025974025974</v>
      </c>
      <c r="F228">
        <f>VLOOKUP(B228,home!$B$2:$E$405,3,FALSE)</f>
        <v>1.07</v>
      </c>
      <c r="G228">
        <f>VLOOKUP(C228,away!$B$2:$E$405,4,FALSE)</f>
        <v>1.07</v>
      </c>
      <c r="H228">
        <f>VLOOKUP(A228,away!$A$2:$E$405,3,FALSE)</f>
        <v>1.05194805194805</v>
      </c>
      <c r="I228">
        <f>VLOOKUP(C228,away!$B$2:$E$405,3,FALSE)</f>
        <v>0.18</v>
      </c>
      <c r="J228">
        <f>VLOOKUP(B228,home!$B$2:$E$405,4,FALSE)</f>
        <v>0</v>
      </c>
      <c r="K228" s="3">
        <f t="shared" si="392"/>
        <v>1.6058337662337634</v>
      </c>
      <c r="L228" s="3">
        <f t="shared" si="393"/>
        <v>0</v>
      </c>
      <c r="M228" s="5">
        <f t="shared" si="394"/>
        <v>0.20072212978903756</v>
      </c>
      <c r="N228" s="5">
        <f t="shared" si="395"/>
        <v>0.32232637364559247</v>
      </c>
      <c r="O228" s="5">
        <f t="shared" si="396"/>
        <v>0</v>
      </c>
      <c r="P228" s="5">
        <f t="shared" si="397"/>
        <v>0</v>
      </c>
      <c r="Q228" s="5">
        <f t="shared" si="398"/>
        <v>0.25880128727388657</v>
      </c>
      <c r="R228" s="5">
        <f t="shared" si="399"/>
        <v>0</v>
      </c>
      <c r="S228" s="5">
        <f t="shared" si="400"/>
        <v>0</v>
      </c>
      <c r="T228" s="5">
        <f t="shared" si="401"/>
        <v>0</v>
      </c>
      <c r="U228" s="5">
        <f t="shared" si="402"/>
        <v>0</v>
      </c>
      <c r="V228" s="5">
        <f t="shared" si="403"/>
        <v>0</v>
      </c>
      <c r="W228" s="5">
        <f t="shared" si="404"/>
        <v>0.1385306152830571</v>
      </c>
      <c r="X228" s="5">
        <f t="shared" si="405"/>
        <v>0</v>
      </c>
      <c r="Y228" s="5">
        <f t="shared" si="406"/>
        <v>0</v>
      </c>
      <c r="Z228" s="5">
        <f t="shared" si="407"/>
        <v>0</v>
      </c>
      <c r="AA228" s="5">
        <f t="shared" si="408"/>
        <v>0</v>
      </c>
      <c r="AB228" s="5">
        <f t="shared" si="409"/>
        <v>0</v>
      </c>
      <c r="AC228" s="5">
        <f t="shared" si="410"/>
        <v>0</v>
      </c>
      <c r="AD228" s="5">
        <f t="shared" si="411"/>
        <v>5.561428491966805E-2</v>
      </c>
      <c r="AE228" s="5">
        <f t="shared" si="412"/>
        <v>0</v>
      </c>
      <c r="AF228" s="5">
        <f t="shared" si="413"/>
        <v>0</v>
      </c>
      <c r="AG228" s="5">
        <f t="shared" si="414"/>
        <v>0</v>
      </c>
      <c r="AH228" s="5">
        <f t="shared" si="415"/>
        <v>0</v>
      </c>
      <c r="AI228" s="5">
        <f t="shared" si="416"/>
        <v>0</v>
      </c>
      <c r="AJ228" s="5">
        <f t="shared" si="417"/>
        <v>0</v>
      </c>
      <c r="AK228" s="5">
        <f t="shared" si="418"/>
        <v>0</v>
      </c>
      <c r="AL228" s="5">
        <f t="shared" si="419"/>
        <v>0</v>
      </c>
      <c r="AM228" s="5">
        <f t="shared" si="420"/>
        <v>1.7861459321789615E-2</v>
      </c>
      <c r="AN228" s="5">
        <f t="shared" si="421"/>
        <v>0</v>
      </c>
      <c r="AO228" s="5">
        <f t="shared" si="422"/>
        <v>0</v>
      </c>
      <c r="AP228" s="5">
        <f t="shared" si="423"/>
        <v>0</v>
      </c>
      <c r="AQ228" s="5">
        <f t="shared" si="424"/>
        <v>0</v>
      </c>
      <c r="AR228" s="5">
        <f t="shared" si="425"/>
        <v>0</v>
      </c>
      <c r="AS228" s="5">
        <f t="shared" si="426"/>
        <v>0</v>
      </c>
      <c r="AT228" s="5">
        <f t="shared" si="427"/>
        <v>0</v>
      </c>
      <c r="AU228" s="5">
        <f t="shared" si="428"/>
        <v>0</v>
      </c>
      <c r="AV228" s="5">
        <f t="shared" si="429"/>
        <v>0</v>
      </c>
      <c r="AW228" s="5">
        <f t="shared" si="430"/>
        <v>0</v>
      </c>
      <c r="AX228" s="5">
        <f t="shared" si="431"/>
        <v>4.7804224155234354E-3</v>
      </c>
      <c r="AY228" s="5">
        <f t="shared" si="432"/>
        <v>0</v>
      </c>
      <c r="AZ228" s="5">
        <f t="shared" si="433"/>
        <v>0</v>
      </c>
      <c r="BA228" s="5">
        <f t="shared" si="434"/>
        <v>0</v>
      </c>
      <c r="BB228" s="5">
        <f t="shared" si="435"/>
        <v>0</v>
      </c>
      <c r="BC228" s="5">
        <f t="shared" si="436"/>
        <v>0</v>
      </c>
      <c r="BD228" s="5">
        <f t="shared" si="437"/>
        <v>0</v>
      </c>
      <c r="BE228" s="5">
        <f t="shared" si="438"/>
        <v>0</v>
      </c>
      <c r="BF228" s="5">
        <f t="shared" si="439"/>
        <v>0</v>
      </c>
      <c r="BG228" s="5">
        <f t="shared" si="440"/>
        <v>0</v>
      </c>
      <c r="BH228" s="5">
        <f t="shared" si="441"/>
        <v>0</v>
      </c>
      <c r="BI228" s="5">
        <f t="shared" si="442"/>
        <v>0</v>
      </c>
      <c r="BJ228" s="8">
        <f t="shared" si="443"/>
        <v>0.79791444285951729</v>
      </c>
      <c r="BK228" s="8">
        <f t="shared" si="444"/>
        <v>0.20072212978903756</v>
      </c>
      <c r="BL228" s="8">
        <f t="shared" si="445"/>
        <v>0</v>
      </c>
      <c r="BM228" s="8">
        <f t="shared" si="446"/>
        <v>0.2167867819400382</v>
      </c>
      <c r="BN228" s="8">
        <f t="shared" si="447"/>
        <v>0.78184979070851668</v>
      </c>
    </row>
    <row r="229" spans="1:66" x14ac:dyDescent="0.25">
      <c r="A229" t="s">
        <v>91</v>
      </c>
      <c r="B229" t="s">
        <v>370</v>
      </c>
      <c r="C229" t="s">
        <v>113</v>
      </c>
      <c r="D229" s="16"/>
      <c r="E229">
        <f>VLOOKUP(A229,home!$A$2:$E$405,3,FALSE)</f>
        <v>1.4025974025974</v>
      </c>
      <c r="F229">
        <f>VLOOKUP(B229,home!$B$2:$E$405,3,FALSE)</f>
        <v>1.07</v>
      </c>
      <c r="G229">
        <f>VLOOKUP(C229,away!$B$2:$E$405,4,FALSE)</f>
        <v>1.25</v>
      </c>
      <c r="H229">
        <f>VLOOKUP(A229,away!$A$2:$E$405,3,FALSE)</f>
        <v>1.05194805194805</v>
      </c>
      <c r="I229">
        <f>VLOOKUP(C229,away!$B$2:$E$405,3,FALSE)</f>
        <v>0.18</v>
      </c>
      <c r="J229">
        <f>VLOOKUP(B229,home!$B$2:$E$405,4,FALSE)</f>
        <v>0</v>
      </c>
      <c r="K229" s="3">
        <f t="shared" si="392"/>
        <v>1.8759740259740227</v>
      </c>
      <c r="L229" s="3">
        <f t="shared" si="393"/>
        <v>0</v>
      </c>
      <c r="M229" s="5">
        <f t="shared" si="394"/>
        <v>0.15320566784633102</v>
      </c>
      <c r="N229" s="5">
        <f t="shared" si="395"/>
        <v>0.28740985351172049</v>
      </c>
      <c r="O229" s="5">
        <f t="shared" si="396"/>
        <v>0</v>
      </c>
      <c r="P229" s="5">
        <f t="shared" si="397"/>
        <v>0</v>
      </c>
      <c r="Q229" s="5">
        <f t="shared" si="398"/>
        <v>0.26958670999849327</v>
      </c>
      <c r="R229" s="5">
        <f t="shared" si="399"/>
        <v>0</v>
      </c>
      <c r="S229" s="5">
        <f t="shared" si="400"/>
        <v>0</v>
      </c>
      <c r="T229" s="5">
        <f t="shared" si="401"/>
        <v>0</v>
      </c>
      <c r="U229" s="5">
        <f t="shared" si="402"/>
        <v>0</v>
      </c>
      <c r="V229" s="5">
        <f t="shared" si="403"/>
        <v>0</v>
      </c>
      <c r="W229" s="5">
        <f t="shared" si="404"/>
        <v>0.16857922190165492</v>
      </c>
      <c r="X229" s="5">
        <f t="shared" si="405"/>
        <v>0</v>
      </c>
      <c r="Y229" s="5">
        <f t="shared" si="406"/>
        <v>0</v>
      </c>
      <c r="Z229" s="5">
        <f t="shared" si="407"/>
        <v>0</v>
      </c>
      <c r="AA229" s="5">
        <f t="shared" si="408"/>
        <v>0</v>
      </c>
      <c r="AB229" s="5">
        <f t="shared" si="409"/>
        <v>0</v>
      </c>
      <c r="AC229" s="5">
        <f t="shared" si="410"/>
        <v>0</v>
      </c>
      <c r="AD229" s="5">
        <f t="shared" si="411"/>
        <v>7.9062560401603962E-2</v>
      </c>
      <c r="AE229" s="5">
        <f t="shared" si="412"/>
        <v>0</v>
      </c>
      <c r="AF229" s="5">
        <f t="shared" si="413"/>
        <v>0</v>
      </c>
      <c r="AG229" s="5">
        <f t="shared" si="414"/>
        <v>0</v>
      </c>
      <c r="AH229" s="5">
        <f t="shared" si="415"/>
        <v>0</v>
      </c>
      <c r="AI229" s="5">
        <f t="shared" si="416"/>
        <v>0</v>
      </c>
      <c r="AJ229" s="5">
        <f t="shared" si="417"/>
        <v>0</v>
      </c>
      <c r="AK229" s="5">
        <f t="shared" si="418"/>
        <v>0</v>
      </c>
      <c r="AL229" s="5">
        <f t="shared" si="419"/>
        <v>0</v>
      </c>
      <c r="AM229" s="5">
        <f t="shared" si="420"/>
        <v>2.9663861948082244E-2</v>
      </c>
      <c r="AN229" s="5">
        <f t="shared" si="421"/>
        <v>0</v>
      </c>
      <c r="AO229" s="5">
        <f t="shared" si="422"/>
        <v>0</v>
      </c>
      <c r="AP229" s="5">
        <f t="shared" si="423"/>
        <v>0</v>
      </c>
      <c r="AQ229" s="5">
        <f t="shared" si="424"/>
        <v>0</v>
      </c>
      <c r="AR229" s="5">
        <f t="shared" si="425"/>
        <v>0</v>
      </c>
      <c r="AS229" s="5">
        <f t="shared" si="426"/>
        <v>0</v>
      </c>
      <c r="AT229" s="5">
        <f t="shared" si="427"/>
        <v>0</v>
      </c>
      <c r="AU229" s="5">
        <f t="shared" si="428"/>
        <v>0</v>
      </c>
      <c r="AV229" s="5">
        <f t="shared" si="429"/>
        <v>0</v>
      </c>
      <c r="AW229" s="5">
        <f t="shared" si="430"/>
        <v>0</v>
      </c>
      <c r="AX229" s="5">
        <f t="shared" si="431"/>
        <v>9.274772420780248E-3</v>
      </c>
      <c r="AY229" s="5">
        <f t="shared" si="432"/>
        <v>0</v>
      </c>
      <c r="AZ229" s="5">
        <f t="shared" si="433"/>
        <v>0</v>
      </c>
      <c r="BA229" s="5">
        <f t="shared" si="434"/>
        <v>0</v>
      </c>
      <c r="BB229" s="5">
        <f t="shared" si="435"/>
        <v>0</v>
      </c>
      <c r="BC229" s="5">
        <f t="shared" si="436"/>
        <v>0</v>
      </c>
      <c r="BD229" s="5">
        <f t="shared" si="437"/>
        <v>0</v>
      </c>
      <c r="BE229" s="5">
        <f t="shared" si="438"/>
        <v>0</v>
      </c>
      <c r="BF229" s="5">
        <f t="shared" si="439"/>
        <v>0</v>
      </c>
      <c r="BG229" s="5">
        <f t="shared" si="440"/>
        <v>0</v>
      </c>
      <c r="BH229" s="5">
        <f t="shared" si="441"/>
        <v>0</v>
      </c>
      <c r="BI229" s="5">
        <f t="shared" si="442"/>
        <v>0</v>
      </c>
      <c r="BJ229" s="8">
        <f t="shared" si="443"/>
        <v>0.84357698018233518</v>
      </c>
      <c r="BK229" s="8">
        <f t="shared" si="444"/>
        <v>0.15320566784633102</v>
      </c>
      <c r="BL229" s="8">
        <f t="shared" si="445"/>
        <v>0</v>
      </c>
      <c r="BM229" s="8">
        <f t="shared" si="446"/>
        <v>0.28658041667212136</v>
      </c>
      <c r="BN229" s="8">
        <f t="shared" si="447"/>
        <v>0.71020223135654481</v>
      </c>
    </row>
    <row r="230" spans="1:66" s="10" customFormat="1" x14ac:dyDescent="0.25">
      <c r="A230" t="s">
        <v>91</v>
      </c>
      <c r="B230" t="s">
        <v>111</v>
      </c>
      <c r="C230" t="s">
        <v>84</v>
      </c>
      <c r="D230" s="16"/>
      <c r="E230">
        <f>VLOOKUP(A230,home!$A$2:$E$405,3,FALSE)</f>
        <v>1.4025974025974</v>
      </c>
      <c r="F230">
        <f>VLOOKUP(B230,home!$B$2:$E$405,3,FALSE)</f>
        <v>0.89</v>
      </c>
      <c r="G230">
        <f>VLOOKUP(C230,away!$B$2:$E$405,4,FALSE)</f>
        <v>0.48</v>
      </c>
      <c r="H230">
        <f>VLOOKUP(A230,away!$A$2:$E$405,3,FALSE)</f>
        <v>1.05194805194805</v>
      </c>
      <c r="I230">
        <f>VLOOKUP(C230,away!$B$2:$E$405,3,FALSE)</f>
        <v>0.48</v>
      </c>
      <c r="J230">
        <f>VLOOKUP(B230,home!$B$2:$E$405,4,FALSE)</f>
        <v>0.48</v>
      </c>
      <c r="K230" s="3">
        <f t="shared" si="392"/>
        <v>0.59918961038960927</v>
      </c>
      <c r="L230" s="3">
        <f t="shared" si="393"/>
        <v>0.24236883116883071</v>
      </c>
      <c r="M230" s="5">
        <f t="shared" si="394"/>
        <v>0.43103825179224503</v>
      </c>
      <c r="N230" s="5">
        <f t="shared" si="395"/>
        <v>0.25827364215441356</v>
      </c>
      <c r="O230" s="5">
        <f t="shared" si="396"/>
        <v>0.10447023727594258</v>
      </c>
      <c r="P230" s="5">
        <f t="shared" si="397"/>
        <v>6.2597480770682057E-2</v>
      </c>
      <c r="Q230" s="5">
        <f t="shared" si="398"/>
        <v>7.737744150820422E-2</v>
      </c>
      <c r="R230" s="5">
        <f t="shared" si="399"/>
        <v>1.2660164650250305E-2</v>
      </c>
      <c r="S230" s="5">
        <f t="shared" si="400"/>
        <v>2.2726779946693402E-3</v>
      </c>
      <c r="T230" s="5">
        <f t="shared" si="401"/>
        <v>1.875388005717802E-2</v>
      </c>
      <c r="U230" s="5">
        <f t="shared" si="402"/>
        <v>7.5858391242517838E-3</v>
      </c>
      <c r="V230" s="5">
        <f t="shared" si="403"/>
        <v>3.6672155732953318E-5</v>
      </c>
      <c r="W230" s="5">
        <f t="shared" si="404"/>
        <v>1.5454586343415223E-2</v>
      </c>
      <c r="X230" s="5">
        <f t="shared" si="405"/>
        <v>3.7457100282513207E-3</v>
      </c>
      <c r="Y230" s="5">
        <f t="shared" si="406"/>
        <v>4.5392168072232023E-4</v>
      </c>
      <c r="Z230" s="5">
        <f t="shared" si="407"/>
        <v>1.0228097695620388E-3</v>
      </c>
      <c r="AA230" s="5">
        <f t="shared" si="408"/>
        <v>6.1285698732656399E-4</v>
      </c>
      <c r="AB230" s="5">
        <f t="shared" si="409"/>
        <v>1.8360876973037678E-4</v>
      </c>
      <c r="AC230" s="5">
        <f t="shared" si="410"/>
        <v>3.3285685112748485E-7</v>
      </c>
      <c r="AD230" s="5">
        <f t="shared" si="411"/>
        <v>2.3150568924608854E-3</v>
      </c>
      <c r="AE230" s="5">
        <f t="shared" si="412"/>
        <v>5.6109763311509018E-4</v>
      </c>
      <c r="AF230" s="5">
        <f t="shared" si="413"/>
        <v>6.7996288754850913E-5</v>
      </c>
      <c r="AG230" s="5">
        <f t="shared" si="414"/>
        <v>5.4933936764438429E-6</v>
      </c>
      <c r="AH230" s="5">
        <f t="shared" si="415"/>
        <v>6.1974302089203072E-5</v>
      </c>
      <c r="AI230" s="5">
        <f t="shared" si="416"/>
        <v>3.7134357922997536E-5</v>
      </c>
      <c r="AJ230" s="5">
        <f t="shared" si="417"/>
        <v>1.1125260727974596E-5</v>
      </c>
      <c r="AK230" s="5">
        <f t="shared" si="418"/>
        <v>2.2220468803593066E-6</v>
      </c>
      <c r="AL230" s="5">
        <f t="shared" si="419"/>
        <v>1.9335639239633161E-9</v>
      </c>
      <c r="AM230" s="5">
        <f t="shared" si="420"/>
        <v>2.7743160748468362E-4</v>
      </c>
      <c r="AN230" s="5">
        <f t="shared" si="421"/>
        <v>6.7240774435352598E-5</v>
      </c>
      <c r="AO230" s="5">
        <f t="shared" si="422"/>
        <v>8.1485339533917E-6</v>
      </c>
      <c r="AP230" s="5">
        <f t="shared" si="423"/>
        <v>6.5831688334102622E-7</v>
      </c>
      <c r="AQ230" s="5">
        <f t="shared" si="424"/>
        <v>3.9888873388517982E-8</v>
      </c>
      <c r="AR230" s="5">
        <f t="shared" si="425"/>
        <v>3.0041278319728347E-6</v>
      </c>
      <c r="AS230" s="5">
        <f t="shared" si="426"/>
        <v>1.8000421852003842E-6</v>
      </c>
      <c r="AT230" s="5">
        <f t="shared" si="427"/>
        <v>5.3928328781753959E-7</v>
      </c>
      <c r="AU230" s="5">
        <f t="shared" si="428"/>
        <v>1.0771098103900636E-7</v>
      </c>
      <c r="AV230" s="5">
        <f t="shared" si="429"/>
        <v>1.6134825190861202E-8</v>
      </c>
      <c r="AW230" s="5">
        <f t="shared" si="430"/>
        <v>7.8000444305705094E-12</v>
      </c>
      <c r="AX230" s="5">
        <f t="shared" si="431"/>
        <v>2.7705689466418412E-5</v>
      </c>
      <c r="AY230" s="5">
        <f t="shared" si="432"/>
        <v>6.7149955727024153E-6</v>
      </c>
      <c r="AZ230" s="5">
        <f t="shared" si="433"/>
        <v>8.1375281412987872E-7</v>
      </c>
      <c r="BA230" s="5">
        <f t="shared" si="434"/>
        <v>6.5742772807001841E-8</v>
      </c>
      <c r="BB230" s="5">
        <f t="shared" si="435"/>
        <v>3.9834997507577542E-9</v>
      </c>
      <c r="BC230" s="5">
        <f t="shared" si="436"/>
        <v>1.930952357104971E-10</v>
      </c>
      <c r="BD230" s="5">
        <f t="shared" si="437"/>
        <v>1.2135115855283493E-7</v>
      </c>
      <c r="BE230" s="5">
        <f t="shared" si="438"/>
        <v>7.2712353413600847E-8</v>
      </c>
      <c r="BF230" s="5">
        <f t="shared" si="439"/>
        <v>2.1784243356203536E-8</v>
      </c>
      <c r="BG230" s="5">
        <f t="shared" si="440"/>
        <v>4.3509640964120103E-9</v>
      </c>
      <c r="BH230" s="5">
        <f t="shared" si="441"/>
        <v>6.5176312043707259E-10</v>
      </c>
      <c r="BI230" s="5">
        <f t="shared" si="442"/>
        <v>7.8105938040201143E-11</v>
      </c>
      <c r="BJ230" s="8">
        <f t="shared" si="443"/>
        <v>0.37739764945904308</v>
      </c>
      <c r="BK230" s="8">
        <f t="shared" si="444"/>
        <v>0.49595213249931713</v>
      </c>
      <c r="BL230" s="8">
        <f t="shared" si="445"/>
        <v>0.12563085100282181</v>
      </c>
      <c r="BM230" s="8">
        <f t="shared" si="446"/>
        <v>5.3579509591233761E-2</v>
      </c>
      <c r="BN230" s="8">
        <f t="shared" si="447"/>
        <v>0.94641721815173785</v>
      </c>
    </row>
    <row r="231" spans="1:66" x14ac:dyDescent="0.25">
      <c r="A231" t="s">
        <v>114</v>
      </c>
      <c r="B231" t="s">
        <v>115</v>
      </c>
      <c r="C231" t="s">
        <v>345</v>
      </c>
      <c r="D231" s="16"/>
      <c r="E231">
        <f>VLOOKUP(A231,home!$A$2:$E$405,3,FALSE)</f>
        <v>1.26829268292683</v>
      </c>
      <c r="F231">
        <f>VLOOKUP(B231,home!$B$2:$E$405,3,FALSE)</f>
        <v>1.18</v>
      </c>
      <c r="G231">
        <f>VLOOKUP(C231,away!$B$2:$E$405,4,FALSE)</f>
        <v>1.31</v>
      </c>
      <c r="H231">
        <f>VLOOKUP(A231,away!$A$2:$E$405,3,FALSE)</f>
        <v>1.0243902439024399</v>
      </c>
      <c r="I231">
        <f>VLOOKUP(C231,away!$B$2:$E$405,3,FALSE)</f>
        <v>0.53</v>
      </c>
      <c r="J231">
        <f>VLOOKUP(B231,home!$B$2:$E$405,4,FALSE)</f>
        <v>1.46</v>
      </c>
      <c r="K231" s="3">
        <f t="shared" si="392"/>
        <v>1.9605268292682936</v>
      </c>
      <c r="L231" s="3">
        <f t="shared" si="393"/>
        <v>0.79267317073170795</v>
      </c>
      <c r="M231" s="5">
        <f t="shared" si="394"/>
        <v>6.3723619012643146E-2</v>
      </c>
      <c r="N231" s="5">
        <f t="shared" si="395"/>
        <v>0.12493186473235803</v>
      </c>
      <c r="O231" s="5">
        <f t="shared" si="396"/>
        <v>5.0512003133251195E-2</v>
      </c>
      <c r="P231" s="5">
        <f t="shared" si="397"/>
        <v>9.903013734282308E-2</v>
      </c>
      <c r="Q231" s="5">
        <f t="shared" si="398"/>
        <v>0.12246613631915264</v>
      </c>
      <c r="R231" s="5">
        <f t="shared" si="399"/>
        <v>2.0019754841822092E-2</v>
      </c>
      <c r="S231" s="5">
        <f t="shared" si="400"/>
        <v>3.847461998428181E-2</v>
      </c>
      <c r="T231" s="5">
        <f t="shared" si="401"/>
        <v>9.7075620583364303E-2</v>
      </c>
      <c r="U231" s="5">
        <f t="shared" si="402"/>
        <v>3.9249266482766033E-2</v>
      </c>
      <c r="V231" s="5">
        <f t="shared" si="403"/>
        <v>6.6435281337545388E-3</v>
      </c>
      <c r="W231" s="5">
        <f t="shared" si="404"/>
        <v>8.0032715310175639E-2</v>
      </c>
      <c r="X231" s="5">
        <f t="shared" si="405"/>
        <v>6.3439786207185031E-2</v>
      </c>
      <c r="Y231" s="5">
        <f t="shared" si="406"/>
        <v>2.5143508241695509E-2</v>
      </c>
      <c r="Z231" s="5">
        <f t="shared" si="407"/>
        <v>5.2897075159128613E-3</v>
      </c>
      <c r="AA231" s="5">
        <f t="shared" si="408"/>
        <v>1.0370613503929304E-2</v>
      </c>
      <c r="AB231" s="5">
        <f t="shared" si="409"/>
        <v>1.0165933005212735E-2</v>
      </c>
      <c r="AC231" s="5">
        <f t="shared" si="410"/>
        <v>6.4527634505905042E-4</v>
      </c>
      <c r="AD231" s="5">
        <f t="shared" si="411"/>
        <v>3.9226571396197653E-2</v>
      </c>
      <c r="AE231" s="5">
        <f t="shared" si="412"/>
        <v>3.1093850725557714E-2</v>
      </c>
      <c r="AF231" s="5">
        <f t="shared" si="413"/>
        <v>1.2323630622443123E-2</v>
      </c>
      <c r="AG231" s="5">
        <f t="shared" si="414"/>
        <v>3.2562037868061216E-3</v>
      </c>
      <c r="AH231" s="5">
        <f t="shared" si="415"/>
        <v>1.0482523072204981E-3</v>
      </c>
      <c r="AI231" s="5">
        <f t="shared" si="416"/>
        <v>2.0551267721481766E-3</v>
      </c>
      <c r="AJ231" s="5">
        <f t="shared" si="417"/>
        <v>2.014565587172024E-3</v>
      </c>
      <c r="AK231" s="5">
        <f t="shared" si="418"/>
        <v>1.3165366276571286E-3</v>
      </c>
      <c r="AL231" s="5">
        <f t="shared" si="419"/>
        <v>4.0111849305102533E-5</v>
      </c>
      <c r="AM231" s="5">
        <f t="shared" si="420"/>
        <v>1.5380949128490751E-2</v>
      </c>
      <c r="AN231" s="5">
        <f t="shared" si="421"/>
        <v>1.2192065714543865E-2</v>
      </c>
      <c r="AO231" s="5">
        <f t="shared" si="422"/>
        <v>4.8321616938584149E-3</v>
      </c>
      <c r="AP231" s="5">
        <f t="shared" si="423"/>
        <v>1.2767749771196838E-3</v>
      </c>
      <c r="AQ231" s="5">
        <f t="shared" si="424"/>
        <v>2.5301631735609079E-4</v>
      </c>
      <c r="AR231" s="5">
        <f t="shared" si="425"/>
        <v>1.6618429601826024E-4</v>
      </c>
      <c r="AS231" s="5">
        <f t="shared" si="426"/>
        <v>3.2580877094686328E-4</v>
      </c>
      <c r="AT231" s="5">
        <f t="shared" si="427"/>
        <v>3.1937841832612682E-4</v>
      </c>
      <c r="AU231" s="5">
        <f t="shared" si="428"/>
        <v>2.0871665260588135E-4</v>
      </c>
      <c r="AV231" s="5">
        <f t="shared" si="429"/>
        <v>1.0229864928722509E-4</v>
      </c>
      <c r="AW231" s="5">
        <f t="shared" si="430"/>
        <v>1.7315583588885274E-6</v>
      </c>
      <c r="AX231" s="5">
        <f t="shared" si="431"/>
        <v>5.02579390433615E-3</v>
      </c>
      <c r="AY231" s="5">
        <f t="shared" si="432"/>
        <v>3.9838119895942263E-3</v>
      </c>
      <c r="AZ231" s="5">
        <f t="shared" si="433"/>
        <v>1.5789304406953243E-3</v>
      </c>
      <c r="BA231" s="5">
        <f t="shared" si="434"/>
        <v>4.1719193293025862E-4</v>
      </c>
      <c r="BB231" s="5">
        <f t="shared" si="435"/>
        <v>8.2674213069879518E-5</v>
      </c>
      <c r="BC231" s="5">
        <f t="shared" si="436"/>
        <v>1.3106726122370047E-5</v>
      </c>
      <c r="BD231" s="5">
        <f t="shared" si="437"/>
        <v>2.1954972141768507E-5</v>
      </c>
      <c r="BE231" s="5">
        <f t="shared" si="438"/>
        <v>4.3043311919775126E-5</v>
      </c>
      <c r="BF231" s="5">
        <f t="shared" si="439"/>
        <v>4.2193783919641448E-5</v>
      </c>
      <c r="BG231" s="5">
        <f t="shared" si="440"/>
        <v>2.7574015134268717E-5</v>
      </c>
      <c r="BH231" s="5">
        <f t="shared" si="441"/>
        <v>1.3514899115345942E-5</v>
      </c>
      <c r="BI231" s="5">
        <f t="shared" si="442"/>
        <v>5.2992644620980113E-6</v>
      </c>
      <c r="BJ231" s="8">
        <f t="shared" si="443"/>
        <v>0.64402636496305266</v>
      </c>
      <c r="BK231" s="8">
        <f t="shared" si="444"/>
        <v>0.21254110465746096</v>
      </c>
      <c r="BL231" s="8">
        <f t="shared" si="445"/>
        <v>0.13802801929505651</v>
      </c>
      <c r="BM231" s="8">
        <f t="shared" si="446"/>
        <v>0.51521960061819749</v>
      </c>
      <c r="BN231" s="8">
        <f t="shared" si="447"/>
        <v>0.48068351538205023</v>
      </c>
    </row>
    <row r="232" spans="1:66" x14ac:dyDescent="0.25">
      <c r="A232" t="s">
        <v>114</v>
      </c>
      <c r="B232" t="s">
        <v>119</v>
      </c>
      <c r="C232" t="s">
        <v>135</v>
      </c>
      <c r="D232" s="16"/>
      <c r="E232">
        <f>VLOOKUP(A232,home!$A$2:$E$405,3,FALSE)</f>
        <v>1.26829268292683</v>
      </c>
      <c r="F232">
        <f>VLOOKUP(B232,home!$B$2:$E$405,3,FALSE)</f>
        <v>1.84</v>
      </c>
      <c r="G232">
        <f>VLOOKUP(C232,away!$B$2:$E$405,4,FALSE)</f>
        <v>1.58</v>
      </c>
      <c r="H232">
        <f>VLOOKUP(A232,away!$A$2:$E$405,3,FALSE)</f>
        <v>1.0243902439024399</v>
      </c>
      <c r="I232">
        <f>VLOOKUP(C232,away!$B$2:$E$405,3,FALSE)</f>
        <v>0.59</v>
      </c>
      <c r="J232">
        <f>VLOOKUP(B232,home!$B$2:$E$405,4,FALSE)</f>
        <v>0.98</v>
      </c>
      <c r="K232" s="3">
        <f t="shared" si="392"/>
        <v>3.6871804878048802</v>
      </c>
      <c r="L232" s="3">
        <f t="shared" si="393"/>
        <v>0.59230243902439073</v>
      </c>
      <c r="M232" s="5">
        <f t="shared" si="394"/>
        <v>1.3849821606494233E-2</v>
      </c>
      <c r="N232" s="5">
        <f t="shared" si="395"/>
        <v>5.1066791987043975E-2</v>
      </c>
      <c r="O232" s="5">
        <f t="shared" si="396"/>
        <v>8.2032831175792402E-3</v>
      </c>
      <c r="P232" s="5">
        <f t="shared" si="397"/>
        <v>3.0246985447077362E-2</v>
      </c>
      <c r="Q232" s="5">
        <f t="shared" si="398"/>
        <v>9.4146239494709585E-2</v>
      </c>
      <c r="R232" s="5">
        <f t="shared" si="399"/>
        <v>2.4294122992748958E-3</v>
      </c>
      <c r="S232" s="5">
        <f t="shared" si="400"/>
        <v>1.651429445500437E-2</v>
      </c>
      <c r="T232" s="5">
        <f t="shared" si="401"/>
        <v>5.5763047277690915E-2</v>
      </c>
      <c r="U232" s="5">
        <f t="shared" si="402"/>
        <v>8.9576816267195863E-3</v>
      </c>
      <c r="V232" s="5">
        <f t="shared" si="403"/>
        <v>4.0073329963008853E-3</v>
      </c>
      <c r="W232" s="5">
        <f t="shared" si="404"/>
        <v>0.11571139242169944</v>
      </c>
      <c r="X232" s="5">
        <f t="shared" si="405"/>
        <v>6.8536139954280983E-2</v>
      </c>
      <c r="Y232" s="5">
        <f t="shared" si="406"/>
        <v>2.0297061428118809E-2</v>
      </c>
      <c r="Z232" s="5">
        <f t="shared" si="407"/>
        <v>4.7964894341879133E-4</v>
      </c>
      <c r="AA232" s="5">
        <f t="shared" si="408"/>
        <v>1.7685522251699943E-3</v>
      </c>
      <c r="AB232" s="5">
        <f t="shared" si="409"/>
        <v>3.2604856281553537E-3</v>
      </c>
      <c r="AC232" s="5">
        <f t="shared" si="410"/>
        <v>5.4698241909064598E-4</v>
      </c>
      <c r="AD232" s="5">
        <f t="shared" si="411"/>
        <v>0.10666219708850594</v>
      </c>
      <c r="AE232" s="5">
        <f t="shared" si="412"/>
        <v>6.3176279487222348E-2</v>
      </c>
      <c r="AF232" s="5">
        <f t="shared" si="413"/>
        <v>1.8709732214384187E-2</v>
      </c>
      <c r="AG232" s="5">
        <f t="shared" si="414"/>
        <v>3.6939400080243236E-3</v>
      </c>
      <c r="AH232" s="5">
        <f t="shared" si="415"/>
        <v>7.1024309765605517E-5</v>
      </c>
      <c r="AI232" s="5">
        <f t="shared" si="416"/>
        <v>2.6187944912755022E-4</v>
      </c>
      <c r="AJ232" s="5">
        <f t="shared" si="417"/>
        <v>4.8279839749009709E-4</v>
      </c>
      <c r="AK232" s="5">
        <f t="shared" si="418"/>
        <v>5.9338827692298349E-4</v>
      </c>
      <c r="AL232" s="5">
        <f t="shared" si="419"/>
        <v>4.7782764977374547E-5</v>
      </c>
      <c r="AM232" s="5">
        <f t="shared" si="420"/>
        <v>7.8656554378227522E-2</v>
      </c>
      <c r="AN232" s="5">
        <f t="shared" si="421"/>
        <v>4.6588469003478787E-2</v>
      </c>
      <c r="AO232" s="5">
        <f t="shared" si="422"/>
        <v>1.3797231910586355E-2</v>
      </c>
      <c r="AP232" s="5">
        <f t="shared" si="423"/>
        <v>2.7240447041418179E-3</v>
      </c>
      <c r="AQ232" s="5">
        <f t="shared" si="424"/>
        <v>4.0336458056866836E-4</v>
      </c>
      <c r="AR232" s="5">
        <f t="shared" si="425"/>
        <v>8.4135743808384043E-6</v>
      </c>
      <c r="AS232" s="5">
        <f t="shared" si="426"/>
        <v>3.1022367289722388E-5</v>
      </c>
      <c r="AT232" s="5">
        <f t="shared" si="427"/>
        <v>5.7192533678090392E-5</v>
      </c>
      <c r="AU232" s="5">
        <f t="shared" si="428"/>
        <v>7.0293064741992772E-5</v>
      </c>
      <c r="AV232" s="5">
        <f t="shared" si="429"/>
        <v>6.4795804186170257E-5</v>
      </c>
      <c r="AW232" s="5">
        <f t="shared" si="430"/>
        <v>2.8987228499231779E-6</v>
      </c>
      <c r="AX232" s="5">
        <f t="shared" si="431"/>
        <v>4.8336818756893996E-2</v>
      </c>
      <c r="AY232" s="5">
        <f t="shared" si="432"/>
        <v>2.8630015644388235E-2</v>
      </c>
      <c r="AZ232" s="5">
        <f t="shared" si="433"/>
        <v>8.4788140477388071E-3</v>
      </c>
      <c r="BA232" s="5">
        <f t="shared" si="434"/>
        <v>1.6740074135033209E-3</v>
      </c>
      <c r="BB232" s="5">
        <f t="shared" si="435"/>
        <v>2.4787966849073217E-4</v>
      </c>
      <c r="BC232" s="5">
        <f t="shared" si="436"/>
        <v>2.9363946446323633E-5</v>
      </c>
      <c r="BD232" s="5">
        <f t="shared" si="437"/>
        <v>8.3056343778061865E-7</v>
      </c>
      <c r="BE232" s="5">
        <f t="shared" si="438"/>
        <v>3.0624373016688394E-6</v>
      </c>
      <c r="BF232" s="5">
        <f t="shared" si="439"/>
        <v>5.6458795319195872E-6</v>
      </c>
      <c r="BG232" s="5">
        <f t="shared" si="440"/>
        <v>6.9391256155302829E-6</v>
      </c>
      <c r="BH232" s="5">
        <f t="shared" si="441"/>
        <v>6.3964521430025735E-6</v>
      </c>
      <c r="BI232" s="5">
        <f t="shared" si="442"/>
        <v>4.7169747065713604E-6</v>
      </c>
      <c r="BJ232" s="8">
        <f t="shared" si="443"/>
        <v>0.82732938541614509</v>
      </c>
      <c r="BK232" s="8">
        <f t="shared" si="444"/>
        <v>9.3843215333333105E-2</v>
      </c>
      <c r="BL232" s="8">
        <f t="shared" si="445"/>
        <v>2.6287814107218584E-2</v>
      </c>
      <c r="BM232" s="8">
        <f t="shared" si="446"/>
        <v>0.71937041292639803</v>
      </c>
      <c r="BN232" s="8">
        <f t="shared" si="447"/>
        <v>0.19994253395217931</v>
      </c>
    </row>
    <row r="233" spans="1:66" x14ac:dyDescent="0.25">
      <c r="A233" t="s">
        <v>114</v>
      </c>
      <c r="B233" t="s">
        <v>96</v>
      </c>
      <c r="C233" t="s">
        <v>132</v>
      </c>
      <c r="D233" s="16"/>
      <c r="E233">
        <f>VLOOKUP(A233,home!$A$2:$E$405,3,FALSE)</f>
        <v>1.26829268292683</v>
      </c>
      <c r="F233">
        <f>VLOOKUP(B233,home!$B$2:$E$405,3,FALSE)</f>
        <v>0.53</v>
      </c>
      <c r="G233">
        <f>VLOOKUP(C233,away!$B$2:$E$405,4,FALSE)</f>
        <v>1.38</v>
      </c>
      <c r="H233">
        <f>VLOOKUP(A233,away!$A$2:$E$405,3,FALSE)</f>
        <v>1.0243902439024399</v>
      </c>
      <c r="I233">
        <f>VLOOKUP(C233,away!$B$2:$E$405,3,FALSE)</f>
        <v>0.79</v>
      </c>
      <c r="J233">
        <f>VLOOKUP(B233,home!$B$2:$E$405,4,FALSE)</f>
        <v>0.65</v>
      </c>
      <c r="K233" s="3">
        <f t="shared" si="392"/>
        <v>0.92762926829268333</v>
      </c>
      <c r="L233" s="3">
        <f t="shared" si="393"/>
        <v>0.52602439024390291</v>
      </c>
      <c r="M233" s="5">
        <f t="shared" si="394"/>
        <v>0.23371481211848549</v>
      </c>
      <c r="N233" s="5">
        <f t="shared" si="395"/>
        <v>0.21680070015463268</v>
      </c>
      <c r="O233" s="5">
        <f t="shared" si="396"/>
        <v>0.12293969153559468</v>
      </c>
      <c r="P233" s="5">
        <f t="shared" si="397"/>
        <v>0.1140424561032919</v>
      </c>
      <c r="Q233" s="5">
        <f t="shared" si="398"/>
        <v>0.10055533742489167</v>
      </c>
      <c r="R233" s="5">
        <f t="shared" si="399"/>
        <v>3.2334638138392345E-2</v>
      </c>
      <c r="S233" s="5">
        <f t="shared" si="400"/>
        <v>1.3911914349996153E-2</v>
      </c>
      <c r="T233" s="5">
        <f t="shared" si="401"/>
        <v>5.2894560054698558E-2</v>
      </c>
      <c r="U233" s="5">
        <f t="shared" si="402"/>
        <v>2.9994556716825584E-2</v>
      </c>
      <c r="V233" s="5">
        <f t="shared" si="403"/>
        <v>7.5426631057601669E-4</v>
      </c>
      <c r="W233" s="5">
        <f t="shared" si="404"/>
        <v>3.1092691359458715E-2</v>
      </c>
      <c r="X233" s="5">
        <f t="shared" si="405"/>
        <v>1.6355514013401139E-2</v>
      </c>
      <c r="Y233" s="5">
        <f t="shared" si="406"/>
        <v>4.3016996430124714E-3</v>
      </c>
      <c r="Z233" s="5">
        <f t="shared" si="407"/>
        <v>5.6696027701683607E-3</v>
      </c>
      <c r="AA233" s="5">
        <f t="shared" si="408"/>
        <v>5.2592894692014471E-3</v>
      </c>
      <c r="AB233" s="5">
        <f t="shared" si="409"/>
        <v>2.4393354210273765E-3</v>
      </c>
      <c r="AC233" s="5">
        <f t="shared" si="410"/>
        <v>2.3003030337046223E-5</v>
      </c>
      <c r="AD233" s="5">
        <f t="shared" si="411"/>
        <v>7.2106226337562305E-3</v>
      </c>
      <c r="AE233" s="5">
        <f t="shared" si="412"/>
        <v>3.7929633742005068E-3</v>
      </c>
      <c r="AF233" s="5">
        <f t="shared" si="413"/>
        <v>9.9759562306563879E-4</v>
      </c>
      <c r="AG233" s="5">
        <f t="shared" si="414"/>
        <v>1.7491987644436302E-4</v>
      </c>
      <c r="AH233" s="5">
        <f t="shared" si="415"/>
        <v>7.4558733502573863E-4</v>
      </c>
      <c r="AI233" s="5">
        <f t="shared" si="416"/>
        <v>6.9162863403821777E-4</v>
      </c>
      <c r="AJ233" s="5">
        <f t="shared" si="417"/>
        <v>3.2078748186156996E-4</v>
      </c>
      <c r="AK233" s="5">
        <f t="shared" si="418"/>
        <v>9.9190619025566867E-5</v>
      </c>
      <c r="AL233" s="5">
        <f t="shared" si="419"/>
        <v>4.4897831740768762E-7</v>
      </c>
      <c r="AM233" s="5">
        <f t="shared" si="420"/>
        <v>1.3377569195371908E-3</v>
      </c>
      <c r="AN233" s="5">
        <f t="shared" si="421"/>
        <v>7.0369276789411278E-4</v>
      </c>
      <c r="AO233" s="5">
        <f t="shared" si="422"/>
        <v>1.8507977957527244E-4</v>
      </c>
      <c r="AP233" s="5">
        <f t="shared" si="423"/>
        <v>3.2452159399186213E-5</v>
      </c>
      <c r="AQ233" s="5">
        <f t="shared" si="424"/>
        <v>4.2676568400137177E-6</v>
      </c>
      <c r="AR233" s="5">
        <f t="shared" si="425"/>
        <v>7.8439424656098167E-5</v>
      </c>
      <c r="AS233" s="5">
        <f t="shared" si="426"/>
        <v>7.2762706099035421E-5</v>
      </c>
      <c r="AT233" s="5">
        <f t="shared" si="427"/>
        <v>3.3748407908821889E-5</v>
      </c>
      <c r="AU233" s="5">
        <f t="shared" si="428"/>
        <v>1.043533697816782E-5</v>
      </c>
      <c r="AV233" s="5">
        <f t="shared" si="429"/>
        <v>2.4200310013613487E-6</v>
      </c>
      <c r="AW233" s="5">
        <f t="shared" si="430"/>
        <v>6.085597037186646E-9</v>
      </c>
      <c r="AX233" s="5">
        <f t="shared" si="431"/>
        <v>2.0682374540395966E-4</v>
      </c>
      <c r="AY233" s="5">
        <f t="shared" si="432"/>
        <v>1.0879433456407812E-4</v>
      </c>
      <c r="AZ233" s="5">
        <f t="shared" si="433"/>
        <v>2.8614236750530172E-5</v>
      </c>
      <c r="BA233" s="5">
        <f t="shared" si="434"/>
        <v>5.0172621463307705E-6</v>
      </c>
      <c r="BB233" s="5">
        <f t="shared" si="435"/>
        <v>6.5980056530436483E-7</v>
      </c>
      <c r="BC233" s="5">
        <f t="shared" si="436"/>
        <v>6.9414238009362207E-8</v>
      </c>
      <c r="BD233" s="5">
        <f t="shared" si="437"/>
        <v>6.8768417543010952E-6</v>
      </c>
      <c r="BE233" s="5">
        <f t="shared" si="438"/>
        <v>6.3791596847068987E-6</v>
      </c>
      <c r="BF233" s="5">
        <f t="shared" si="439"/>
        <v>2.9587476153234219E-6</v>
      </c>
      <c r="BG233" s="5">
        <f t="shared" si="440"/>
        <v>9.1487362848839599E-7</v>
      </c>
      <c r="BH233" s="5">
        <f t="shared" si="441"/>
        <v>2.1216588864374071E-7</v>
      </c>
      <c r="BI233" s="5">
        <f t="shared" si="442"/>
        <v>3.9362257607852037E-8</v>
      </c>
      <c r="BJ233" s="8">
        <f t="shared" si="443"/>
        <v>0.43678983223447593</v>
      </c>
      <c r="BK233" s="8">
        <f t="shared" si="444"/>
        <v>0.36255569522556808</v>
      </c>
      <c r="BL233" s="8">
        <f t="shared" si="445"/>
        <v>0.19503989240846512</v>
      </c>
      <c r="BM233" s="8">
        <f t="shared" si="446"/>
        <v>0.17955859891442169</v>
      </c>
      <c r="BN233" s="8">
        <f t="shared" si="447"/>
        <v>0.8203876354752887</v>
      </c>
    </row>
    <row r="234" spans="1:66" x14ac:dyDescent="0.25">
      <c r="A234" t="s">
        <v>114</v>
      </c>
      <c r="B234" t="s">
        <v>121</v>
      </c>
      <c r="C234" t="s">
        <v>104</v>
      </c>
      <c r="D234" s="16"/>
      <c r="E234">
        <f>VLOOKUP(A234,home!$A$2:$E$405,3,FALSE)</f>
        <v>1.26829268292683</v>
      </c>
      <c r="F234">
        <f>VLOOKUP(B234,home!$B$2:$E$405,3,FALSE)</f>
        <v>0.39</v>
      </c>
      <c r="G234">
        <f>VLOOKUP(C234,away!$B$2:$E$405,4,FALSE)</f>
        <v>0.2</v>
      </c>
      <c r="H234">
        <f>VLOOKUP(A234,away!$A$2:$E$405,3,FALSE)</f>
        <v>1.0243902439024399</v>
      </c>
      <c r="I234">
        <f>VLOOKUP(C234,away!$B$2:$E$405,3,FALSE)</f>
        <v>0.39</v>
      </c>
      <c r="J234">
        <f>VLOOKUP(B234,home!$B$2:$E$405,4,FALSE)</f>
        <v>0.98</v>
      </c>
      <c r="K234" s="3">
        <f t="shared" si="392"/>
        <v>9.8926829268292743E-2</v>
      </c>
      <c r="L234" s="3">
        <f t="shared" si="393"/>
        <v>0.39152195121951255</v>
      </c>
      <c r="M234" s="5">
        <f t="shared" si="394"/>
        <v>0.61235152109584434</v>
      </c>
      <c r="N234" s="5">
        <f t="shared" si="395"/>
        <v>6.0577994379627964E-2</v>
      </c>
      <c r="O234" s="5">
        <f t="shared" si="396"/>
        <v>0.23974906237168148</v>
      </c>
      <c r="P234" s="5">
        <f t="shared" si="397"/>
        <v>2.3717614560476604E-2</v>
      </c>
      <c r="Q234" s="5">
        <f t="shared" si="398"/>
        <v>2.9963944537045261E-3</v>
      </c>
      <c r="R234" s="5">
        <f t="shared" si="399"/>
        <v>4.6933510351404674E-2</v>
      </c>
      <c r="S234" s="5">
        <f t="shared" si="400"/>
        <v>2.2965781134692652E-4</v>
      </c>
      <c r="T234" s="5">
        <f t="shared" si="401"/>
        <v>1.1731542031377213E-3</v>
      </c>
      <c r="U234" s="5">
        <f t="shared" si="402"/>
        <v>4.6429833654950603E-3</v>
      </c>
      <c r="V234" s="5">
        <f t="shared" si="403"/>
        <v>9.8834579352965216E-7</v>
      </c>
      <c r="W234" s="5">
        <f t="shared" si="404"/>
        <v>9.8807934180695695E-5</v>
      </c>
      <c r="X234" s="5">
        <f t="shared" si="405"/>
        <v>3.8685475186395142E-5</v>
      </c>
      <c r="Y234" s="5">
        <f t="shared" si="406"/>
        <v>7.5731063644157307E-6</v>
      </c>
      <c r="Z234" s="5">
        <f t="shared" si="407"/>
        <v>6.1251665167877173E-3</v>
      </c>
      <c r="AA234" s="5">
        <f t="shared" si="408"/>
        <v>6.0594330224612197E-4</v>
      </c>
      <c r="AB234" s="5">
        <f t="shared" si="409"/>
        <v>2.9972024803783803E-5</v>
      </c>
      <c r="AC234" s="5">
        <f t="shared" si="410"/>
        <v>2.3925396377573142E-9</v>
      </c>
      <c r="AD234" s="5">
        <f t="shared" si="411"/>
        <v>2.4436889087615965E-6</v>
      </c>
      <c r="AE234" s="5">
        <f t="shared" si="412"/>
        <v>9.5675784973182162E-7</v>
      </c>
      <c r="AF234" s="5">
        <f t="shared" si="413"/>
        <v>1.8729585008579401E-7</v>
      </c>
      <c r="AG234" s="5">
        <f t="shared" si="414"/>
        <v>2.4443478893635796E-8</v>
      </c>
      <c r="AH234" s="5">
        <f t="shared" si="415"/>
        <v>5.9953428654928797E-4</v>
      </c>
      <c r="AI234" s="5">
        <f t="shared" si="416"/>
        <v>5.9310026005949116E-5</v>
      </c>
      <c r="AJ234" s="5">
        <f t="shared" si="417"/>
        <v>2.9336764082942651E-6</v>
      </c>
      <c r="AK234" s="5">
        <f t="shared" si="418"/>
        <v>9.6739768390581712E-8</v>
      </c>
      <c r="AL234" s="5">
        <f t="shared" si="419"/>
        <v>3.7067162238735525E-12</v>
      </c>
      <c r="AM234" s="5">
        <f t="shared" si="420"/>
        <v>4.8349279092375876E-8</v>
      </c>
      <c r="AN234" s="5">
        <f t="shared" si="421"/>
        <v>1.8929804090303786E-8</v>
      </c>
      <c r="AO234" s="5">
        <f t="shared" si="422"/>
        <v>3.7057169168194238E-9</v>
      </c>
      <c r="AP234" s="5">
        <f t="shared" si="423"/>
        <v>4.8362317264676578E-10</v>
      </c>
      <c r="AQ234" s="5">
        <f t="shared" si="424"/>
        <v>4.7337272052408222E-11</v>
      </c>
      <c r="AR234" s="5">
        <f t="shared" si="425"/>
        <v>4.6946166738555106E-5</v>
      </c>
      <c r="AS234" s="5">
        <f t="shared" si="426"/>
        <v>4.6442354217458455E-6</v>
      </c>
      <c r="AT234" s="5">
        <f t="shared" si="427"/>
        <v>2.2971974232440437E-7</v>
      </c>
      <c r="AU234" s="5">
        <f t="shared" si="428"/>
        <v>7.5751485761608543E-9</v>
      </c>
      <c r="AV234" s="5">
        <f t="shared" si="429"/>
        <v>1.8734635746895386E-10</v>
      </c>
      <c r="AW234" s="5">
        <f t="shared" si="430"/>
        <v>3.9880173966076655E-15</v>
      </c>
      <c r="AX234" s="5">
        <f t="shared" si="431"/>
        <v>7.9717347966941648E-10</v>
      </c>
      <c r="AY234" s="5">
        <f t="shared" si="432"/>
        <v>3.1211091622061833E-10</v>
      </c>
      <c r="AZ234" s="5">
        <f t="shared" si="433"/>
        <v>6.1099137457803149E-11</v>
      </c>
      <c r="BA234" s="5">
        <f t="shared" si="434"/>
        <v>7.9738845051027683E-12</v>
      </c>
      <c r="BB234" s="5">
        <f t="shared" si="435"/>
        <v>7.80487705059218E-13</v>
      </c>
      <c r="BC234" s="5">
        <f t="shared" si="436"/>
        <v>6.1115613837524886E-14</v>
      </c>
      <c r="BD234" s="5">
        <f t="shared" si="437"/>
        <v>3.0634091339592802E-6</v>
      </c>
      <c r="BE234" s="5">
        <f t="shared" si="438"/>
        <v>3.0305335237411829E-7</v>
      </c>
      <c r="BF234" s="5">
        <f t="shared" si="439"/>
        <v>1.499005362474908E-8</v>
      </c>
      <c r="BG234" s="5">
        <f t="shared" si="440"/>
        <v>4.9430615855270181E-10</v>
      </c>
      <c r="BH234" s="5">
        <f t="shared" si="441"/>
        <v>1.222503523835219E-11</v>
      </c>
      <c r="BI234" s="5">
        <f t="shared" si="442"/>
        <v>2.4187679476466626E-13</v>
      </c>
      <c r="BJ234" s="8">
        <f t="shared" si="443"/>
        <v>6.4896294433248777E-2</v>
      </c>
      <c r="BK234" s="8">
        <f t="shared" si="444"/>
        <v>0.63629978452181857</v>
      </c>
      <c r="BL234" s="8">
        <f t="shared" si="445"/>
        <v>0.29267855598807369</v>
      </c>
      <c r="BM234" s="8">
        <f t="shared" si="446"/>
        <v>1.3673703935082257E-2</v>
      </c>
      <c r="BN234" s="8">
        <f t="shared" si="447"/>
        <v>0.98632609721273956</v>
      </c>
    </row>
    <row r="235" spans="1:66" x14ac:dyDescent="0.25">
      <c r="A235" t="s">
        <v>114</v>
      </c>
      <c r="B235" t="s">
        <v>128</v>
      </c>
      <c r="C235" t="s">
        <v>127</v>
      </c>
      <c r="D235" s="16"/>
      <c r="E235">
        <f>VLOOKUP(A235,home!$A$2:$E$405,3,FALSE)</f>
        <v>1.26829268292683</v>
      </c>
      <c r="F235">
        <f>VLOOKUP(B235,home!$B$2:$E$405,3,FALSE)</f>
        <v>1.77</v>
      </c>
      <c r="G235">
        <f>VLOOKUP(C235,away!$B$2:$E$405,4,FALSE)</f>
        <v>0.79</v>
      </c>
      <c r="H235">
        <f>VLOOKUP(A235,away!$A$2:$E$405,3,FALSE)</f>
        <v>1.0243902439024399</v>
      </c>
      <c r="I235">
        <f>VLOOKUP(C235,away!$B$2:$E$405,3,FALSE)</f>
        <v>0.99</v>
      </c>
      <c r="J235">
        <f>VLOOKUP(B235,home!$B$2:$E$405,4,FALSE)</f>
        <v>0.49</v>
      </c>
      <c r="K235" s="3">
        <f t="shared" si="392"/>
        <v>1.7734536585365863</v>
      </c>
      <c r="L235" s="3">
        <f t="shared" si="393"/>
        <v>0.49693170731707359</v>
      </c>
      <c r="M235" s="5">
        <f t="shared" si="394"/>
        <v>0.10327237476692644</v>
      </c>
      <c r="N235" s="5">
        <f t="shared" si="395"/>
        <v>0.18314877085616713</v>
      </c>
      <c r="O235" s="5">
        <f t="shared" si="396"/>
        <v>5.1319317511617418E-2</v>
      </c>
      <c r="P235" s="5">
        <f t="shared" si="397"/>
        <v>9.1012431394578611E-2</v>
      </c>
      <c r="Q235" s="5">
        <f t="shared" si="398"/>
        <v>0.16240292886567428</v>
      </c>
      <c r="R235" s="5">
        <f t="shared" si="399"/>
        <v>1.2751098034697518E-2</v>
      </c>
      <c r="S235" s="5">
        <f t="shared" si="400"/>
        <v>2.0051980713736921E-2</v>
      </c>
      <c r="T235" s="5">
        <f t="shared" si="401"/>
        <v>8.0703164714512776E-2</v>
      </c>
      <c r="U235" s="5">
        <f t="shared" si="402"/>
        <v>2.2613481459992989E-2</v>
      </c>
      <c r="V235" s="5">
        <f t="shared" si="403"/>
        <v>1.9635018810458585E-3</v>
      </c>
      <c r="W235" s="5">
        <f t="shared" si="404"/>
        <v>9.6004689451295713E-2</v>
      </c>
      <c r="X235" s="5">
        <f t="shared" si="405"/>
        <v>4.7707774239477821E-2</v>
      </c>
      <c r="Y235" s="5">
        <f t="shared" si="406"/>
        <v>1.1853752852560608E-2</v>
      </c>
      <c r="Z235" s="5">
        <f t="shared" si="407"/>
        <v>2.1121416388498737E-3</v>
      </c>
      <c r="AA235" s="5">
        <f t="shared" si="408"/>
        <v>3.74578531676577E-3</v>
      </c>
      <c r="AB235" s="5">
        <f t="shared" si="409"/>
        <v>3.3214883370554409E-3</v>
      </c>
      <c r="AC235" s="5">
        <f t="shared" si="410"/>
        <v>1.0815034069198321E-4</v>
      </c>
      <c r="AD235" s="5">
        <f t="shared" si="411"/>
        <v>4.2564966936017308E-2</v>
      </c>
      <c r="AE235" s="5">
        <f t="shared" si="412"/>
        <v>2.1151881691409864E-2</v>
      </c>
      <c r="AF235" s="5">
        <f t="shared" si="413"/>
        <v>5.2555203409405272E-3</v>
      </c>
      <c r="AG235" s="5">
        <f t="shared" si="414"/>
        <v>8.705448986210619E-4</v>
      </c>
      <c r="AH235" s="5">
        <f t="shared" si="415"/>
        <v>2.6239753767228727E-4</v>
      </c>
      <c r="AI235" s="5">
        <f t="shared" si="416"/>
        <v>4.6534987317590961E-4</v>
      </c>
      <c r="AJ235" s="5">
        <f t="shared" si="417"/>
        <v>4.1263821754167679E-4</v>
      </c>
      <c r="AK235" s="5">
        <f t="shared" si="418"/>
        <v>2.4393158551710089E-4</v>
      </c>
      <c r="AL235" s="5">
        <f t="shared" si="419"/>
        <v>3.8124524529406684E-6</v>
      </c>
      <c r="AM235" s="5">
        <f t="shared" si="420"/>
        <v>1.5097399267633729E-2</v>
      </c>
      <c r="AN235" s="5">
        <f t="shared" si="421"/>
        <v>7.5023763941127648E-3</v>
      </c>
      <c r="AO235" s="5">
        <f t="shared" si="422"/>
        <v>1.8640843552308831E-3</v>
      </c>
      <c r="AP235" s="5">
        <f t="shared" si="423"/>
        <v>3.0877420707597642E-4</v>
      </c>
      <c r="AQ235" s="5">
        <f t="shared" si="424"/>
        <v>3.8359923474435136E-5</v>
      </c>
      <c r="AR235" s="5">
        <f t="shared" si="425"/>
        <v>2.6078731278257174E-5</v>
      </c>
      <c r="AS235" s="5">
        <f t="shared" si="426"/>
        <v>4.6249421395417696E-5</v>
      </c>
      <c r="AT235" s="5">
        <f t="shared" si="427"/>
        <v>4.10106027894519E-5</v>
      </c>
      <c r="AU235" s="5">
        <f t="shared" si="428"/>
        <v>2.4243467851914739E-5</v>
      </c>
      <c r="AV235" s="5">
        <f t="shared" si="429"/>
        <v>1.0748666689398081E-5</v>
      </c>
      <c r="AW235" s="5">
        <f t="shared" si="430"/>
        <v>9.3329403085086174E-8</v>
      </c>
      <c r="AX235" s="5">
        <f t="shared" si="431"/>
        <v>4.4624229942621099E-3</v>
      </c>
      <c r="AY235" s="5">
        <f t="shared" si="432"/>
        <v>2.2175194773096378E-3</v>
      </c>
      <c r="AZ235" s="5">
        <f t="shared" si="433"/>
        <v>5.5097786993417138E-4</v>
      </c>
      <c r="BA235" s="5">
        <f t="shared" si="434"/>
        <v>9.1266124533437466E-5</v>
      </c>
      <c r="BB235" s="5">
        <f t="shared" si="435"/>
        <v>1.1338257771153429E-5</v>
      </c>
      <c r="BC235" s="5">
        <f t="shared" si="436"/>
        <v>1.1268679584440703E-6</v>
      </c>
      <c r="BD235" s="5">
        <f t="shared" si="437"/>
        <v>2.1598914097945846E-6</v>
      </c>
      <c r="BE235" s="5">
        <f t="shared" si="438"/>
        <v>3.8304673227419516E-6</v>
      </c>
      <c r="BF235" s="5">
        <f t="shared" si="439"/>
        <v>3.396578143710779E-6</v>
      </c>
      <c r="BG235" s="5">
        <f t="shared" si="440"/>
        <v>2.0078913118230969E-6</v>
      </c>
      <c r="BH235" s="5">
        <f t="shared" si="441"/>
        <v>8.9022554822412428E-7</v>
      </c>
      <c r="BI235" s="5">
        <f t="shared" si="442"/>
        <v>3.1575475108416197E-7</v>
      </c>
      <c r="BJ235" s="8">
        <f t="shared" si="443"/>
        <v>0.68380964058597393</v>
      </c>
      <c r="BK235" s="8">
        <f t="shared" si="444"/>
        <v>0.21862977102674239</v>
      </c>
      <c r="BL235" s="8">
        <f t="shared" si="445"/>
        <v>9.5296419572527935E-2</v>
      </c>
      <c r="BM235" s="8">
        <f t="shared" si="446"/>
        <v>0.39372362524652593</v>
      </c>
      <c r="BN235" s="8">
        <f t="shared" si="447"/>
        <v>0.6039069214296614</v>
      </c>
    </row>
    <row r="236" spans="1:66" x14ac:dyDescent="0.25">
      <c r="A236" t="s">
        <v>114</v>
      </c>
      <c r="B236" t="s">
        <v>356</v>
      </c>
      <c r="C236" t="s">
        <v>130</v>
      </c>
      <c r="D236" s="16"/>
      <c r="E236">
        <f>VLOOKUP(A236,home!$A$2:$E$405,3,FALSE)</f>
        <v>1.26829268292683</v>
      </c>
      <c r="F236">
        <f>VLOOKUP(B236,home!$B$2:$E$405,3,FALSE)</f>
        <v>1.38</v>
      </c>
      <c r="G236">
        <f>VLOOKUP(C236,away!$B$2:$E$405,4,FALSE)</f>
        <v>1.1000000000000001</v>
      </c>
      <c r="H236">
        <f>VLOOKUP(A236,away!$A$2:$E$405,3,FALSE)</f>
        <v>1.0243902439024399</v>
      </c>
      <c r="I236">
        <f>VLOOKUP(C236,away!$B$2:$E$405,3,FALSE)</f>
        <v>0.79</v>
      </c>
      <c r="J236">
        <f>VLOOKUP(B236,home!$B$2:$E$405,4,FALSE)</f>
        <v>1.95</v>
      </c>
      <c r="K236" s="3">
        <f t="shared" si="392"/>
        <v>1.9252682926829279</v>
      </c>
      <c r="L236" s="3">
        <f t="shared" si="393"/>
        <v>1.5780731707317086</v>
      </c>
      <c r="M236" s="5">
        <f t="shared" si="394"/>
        <v>3.0096648365377475E-2</v>
      </c>
      <c r="N236" s="5">
        <f t="shared" si="395"/>
        <v>5.7944122813888721E-2</v>
      </c>
      <c r="O236" s="5">
        <f t="shared" si="396"/>
        <v>4.7494713314348527E-2</v>
      </c>
      <c r="P236" s="5">
        <f t="shared" si="397"/>
        <v>9.1440065614180915E-2</v>
      </c>
      <c r="Q236" s="5">
        <f t="shared" si="398"/>
        <v>5.5778991200452731E-2</v>
      </c>
      <c r="R236" s="5">
        <f t="shared" si="399"/>
        <v>3.7475066416483738E-2</v>
      </c>
      <c r="S236" s="5">
        <f t="shared" si="400"/>
        <v>6.9453627344302174E-2</v>
      </c>
      <c r="T236" s="5">
        <f t="shared" si="401"/>
        <v>8.8023329503914505E-2</v>
      </c>
      <c r="U236" s="5">
        <f t="shared" si="402"/>
        <v>7.214955713784299E-2</v>
      </c>
      <c r="V236" s="5">
        <f t="shared" si="403"/>
        <v>2.3446111061957365E-2</v>
      </c>
      <c r="W236" s="5">
        <f t="shared" si="404"/>
        <v>3.5796507718690564E-2</v>
      </c>
      <c r="X236" s="5">
        <f t="shared" si="405"/>
        <v>5.6489508436756097E-2</v>
      </c>
      <c r="Y236" s="5">
        <f t="shared" si="406"/>
        <v>4.4572288845933658E-2</v>
      </c>
      <c r="Z236" s="5">
        <f t="shared" si="407"/>
        <v>1.9712798961080621E-2</v>
      </c>
      <c r="AA236" s="5">
        <f t="shared" si="408"/>
        <v>3.7952426799801486E-2</v>
      </c>
      <c r="AB236" s="5">
        <f t="shared" si="409"/>
        <v>3.6534301974013805E-2</v>
      </c>
      <c r="AC236" s="5">
        <f t="shared" si="410"/>
        <v>4.4521442800609864E-3</v>
      </c>
      <c r="AD236" s="5">
        <f t="shared" si="411"/>
        <v>1.7229470324893657E-2</v>
      </c>
      <c r="AE236" s="5">
        <f t="shared" si="412"/>
        <v>2.7189364865632816E-2</v>
      </c>
      <c r="AF236" s="5">
        <f t="shared" si="413"/>
        <v>2.1453403611845247E-2</v>
      </c>
      <c r="AG236" s="5">
        <f t="shared" si="414"/>
        <v>1.128501355357724E-2</v>
      </c>
      <c r="AH236" s="5">
        <f t="shared" si="415"/>
        <v>7.7770597901273084E-3</v>
      </c>
      <c r="AI236" s="5">
        <f t="shared" si="416"/>
        <v>1.4972926624231452E-2</v>
      </c>
      <c r="AJ236" s="5">
        <f t="shared" si="417"/>
        <v>1.4413450439150426E-2</v>
      </c>
      <c r="AK236" s="5">
        <f t="shared" si="418"/>
        <v>9.2499197062177133E-3</v>
      </c>
      <c r="AL236" s="5">
        <f t="shared" si="419"/>
        <v>5.4106272585608035E-4</v>
      </c>
      <c r="AM236" s="5">
        <f t="shared" si="420"/>
        <v>6.6342705832478375E-3</v>
      </c>
      <c r="AN236" s="5">
        <f t="shared" si="421"/>
        <v>1.0469364414798017E-2</v>
      </c>
      <c r="AO236" s="5">
        <f t="shared" si="422"/>
        <v>8.2607115488030139E-3</v>
      </c>
      <c r="AP236" s="5">
        <f t="shared" si="423"/>
        <v>4.3453357554398718E-3</v>
      </c>
      <c r="AQ236" s="5">
        <f t="shared" si="424"/>
        <v>1.7143144433702157E-3</v>
      </c>
      <c r="AR236" s="5">
        <f t="shared" si="425"/>
        <v>2.4545538803952566E-3</v>
      </c>
      <c r="AS236" s="5">
        <f t="shared" si="426"/>
        <v>4.7256747586068319E-3</v>
      </c>
      <c r="AT236" s="5">
        <f t="shared" si="427"/>
        <v>4.5490958871388923E-3</v>
      </c>
      <c r="AU236" s="5">
        <f t="shared" si="428"/>
        <v>2.9194100239609416E-3</v>
      </c>
      <c r="AV236" s="5">
        <f t="shared" si="429"/>
        <v>1.4051618881181769E-3</v>
      </c>
      <c r="AW236" s="5">
        <f t="shared" si="430"/>
        <v>4.5662902165713029E-5</v>
      </c>
      <c r="AX236" s="5">
        <f t="shared" si="431"/>
        <v>2.1287917998343551E-3</v>
      </c>
      <c r="AY236" s="5">
        <f t="shared" si="432"/>
        <v>3.3593892253922617E-3</v>
      </c>
      <c r="AZ236" s="5">
        <f t="shared" si="433"/>
        <v>2.6506810033183528E-3</v>
      </c>
      <c r="BA236" s="5">
        <f t="shared" si="434"/>
        <v>1.3943228585016332E-3</v>
      </c>
      <c r="BB236" s="5">
        <f t="shared" si="435"/>
        <v>5.5008587358484299E-4</v>
      </c>
      <c r="BC236" s="5">
        <f t="shared" si="436"/>
        <v>1.736151517405511E-4</v>
      </c>
      <c r="BD236" s="5">
        <f t="shared" si="437"/>
        <v>6.455776041278603E-4</v>
      </c>
      <c r="BE236" s="5">
        <f t="shared" si="438"/>
        <v>1.2429100916935807E-3</v>
      </c>
      <c r="BF236" s="5">
        <f t="shared" si="439"/>
        <v>1.1964676950966409E-3</v>
      </c>
      <c r="BG236" s="5">
        <f t="shared" si="440"/>
        <v>7.6784043886299607E-4</v>
      </c>
      <c r="BH236" s="5">
        <f t="shared" si="441"/>
        <v>3.6957471269566757E-4</v>
      </c>
      <c r="BI236" s="5">
        <f t="shared" si="442"/>
        <v>1.4230609522607432E-4</v>
      </c>
      <c r="BJ236" s="8">
        <f t="shared" si="443"/>
        <v>0.45744288353361612</v>
      </c>
      <c r="BK236" s="8">
        <f t="shared" si="444"/>
        <v>0.22278904861712726</v>
      </c>
      <c r="BL236" s="8">
        <f t="shared" si="445"/>
        <v>0.29843799527814041</v>
      </c>
      <c r="BM236" s="8">
        <f t="shared" si="446"/>
        <v>0.67483939234200574</v>
      </c>
      <c r="BN236" s="8">
        <f t="shared" si="447"/>
        <v>0.32022960772473213</v>
      </c>
    </row>
    <row r="237" spans="1:66" x14ac:dyDescent="0.25">
      <c r="A237" t="s">
        <v>114</v>
      </c>
      <c r="B237" t="s">
        <v>124</v>
      </c>
      <c r="C237" t="s">
        <v>133</v>
      </c>
      <c r="D237" s="16"/>
      <c r="E237">
        <f>VLOOKUP(A237,home!$A$2:$E$405,3,FALSE)</f>
        <v>1.26829268292683</v>
      </c>
      <c r="F237">
        <f>VLOOKUP(B237,home!$B$2:$E$405,3,FALSE)</f>
        <v>0.53</v>
      </c>
      <c r="G237">
        <f>VLOOKUP(C237,away!$B$2:$E$405,4,FALSE)</f>
        <v>0.39</v>
      </c>
      <c r="H237">
        <f>VLOOKUP(A237,away!$A$2:$E$405,3,FALSE)</f>
        <v>1.0243902439024399</v>
      </c>
      <c r="I237">
        <f>VLOOKUP(C237,away!$B$2:$E$405,3,FALSE)</f>
        <v>0</v>
      </c>
      <c r="J237">
        <f>VLOOKUP(B237,home!$B$2:$E$405,4,FALSE)</f>
        <v>0.98</v>
      </c>
      <c r="K237" s="3">
        <f t="shared" ref="K237:K300" si="448">E237*F237*G237</f>
        <v>0.26215609756097574</v>
      </c>
      <c r="L237" s="3">
        <f t="shared" ref="L237:L300" si="449">H237*I237*J237</f>
        <v>0</v>
      </c>
      <c r="M237" s="5">
        <f t="shared" ref="M237:M300" si="450">_xlfn.POISSON.DIST(0,K237,FALSE) * _xlfn.POISSON.DIST(0,L237,FALSE)</f>
        <v>0.76939091428826867</v>
      </c>
      <c r="N237" s="5">
        <f t="shared" ref="N237:N300" si="451">_xlfn.POISSON.DIST(1,K237,FALSE) * _xlfn.POISSON.DIST(0,L237,FALSE)</f>
        <v>0.20170051958868368</v>
      </c>
      <c r="O237" s="5">
        <f t="shared" ref="O237:O300" si="452">_xlfn.POISSON.DIST(0,K237,FALSE) * _xlfn.POISSON.DIST(1,L237,FALSE)</f>
        <v>0</v>
      </c>
      <c r="P237" s="5">
        <f t="shared" ref="P237:P300" si="453">_xlfn.POISSON.DIST(1,K237,FALSE) * _xlfn.POISSON.DIST(1,L237,FALSE)</f>
        <v>0</v>
      </c>
      <c r="Q237" s="5">
        <f t="shared" ref="Q237:Q300" si="454">_xlfn.POISSON.DIST(2,K237,FALSE) * _xlfn.POISSON.DIST(0,L237,FALSE)</f>
        <v>2.6438510545695227E-2</v>
      </c>
      <c r="R237" s="5">
        <f t="shared" ref="R237:R300" si="455">_xlfn.POISSON.DIST(0,K237,FALSE) * _xlfn.POISSON.DIST(2,L237,FALSE)</f>
        <v>0</v>
      </c>
      <c r="S237" s="5">
        <f t="shared" ref="S237:S300" si="456">_xlfn.POISSON.DIST(2,K237,FALSE) * _xlfn.POISSON.DIST(2,L237,FALSE)</f>
        <v>0</v>
      </c>
      <c r="T237" s="5">
        <f t="shared" ref="T237:T300" si="457">_xlfn.POISSON.DIST(2,K237,FALSE) * _xlfn.POISSON.DIST(1,L237,FALSE)</f>
        <v>0</v>
      </c>
      <c r="U237" s="5">
        <f t="shared" ref="U237:U300" si="458">_xlfn.POISSON.DIST(1,K237,FALSE) * _xlfn.POISSON.DIST(2,L237,FALSE)</f>
        <v>0</v>
      </c>
      <c r="V237" s="5">
        <f t="shared" ref="V237:V300" si="459">_xlfn.POISSON.DIST(3,K237,FALSE) * _xlfn.POISSON.DIST(3,L237,FALSE)</f>
        <v>0</v>
      </c>
      <c r="W237" s="5">
        <f t="shared" ref="W237:W300" si="460">_xlfn.POISSON.DIST(3,K237,FALSE) * _xlfn.POISSON.DIST(0,L237,FALSE)</f>
        <v>2.3103389166613873E-3</v>
      </c>
      <c r="X237" s="5">
        <f t="shared" ref="X237:X300" si="461">_xlfn.POISSON.DIST(3,K237,FALSE) * _xlfn.POISSON.DIST(1,L237,FALSE)</f>
        <v>0</v>
      </c>
      <c r="Y237" s="5">
        <f t="shared" ref="Y237:Y300" si="462">_xlfn.POISSON.DIST(3,K237,FALSE) * _xlfn.POISSON.DIST(2,L237,FALSE)</f>
        <v>0</v>
      </c>
      <c r="Z237" s="5">
        <f t="shared" ref="Z237:Z300" si="463">_xlfn.POISSON.DIST(0,K237,FALSE) * _xlfn.POISSON.DIST(3,L237,FALSE)</f>
        <v>0</v>
      </c>
      <c r="AA237" s="5">
        <f t="shared" ref="AA237:AA300" si="464">_xlfn.POISSON.DIST(1,K237,FALSE) * _xlfn.POISSON.DIST(3,L237,FALSE)</f>
        <v>0</v>
      </c>
      <c r="AB237" s="5">
        <f t="shared" ref="AB237:AB300" si="465">_xlfn.POISSON.DIST(2,K237,FALSE) * _xlfn.POISSON.DIST(3,L237,FALSE)</f>
        <v>0</v>
      </c>
      <c r="AC237" s="5">
        <f t="shared" ref="AC237:AC300" si="466">_xlfn.POISSON.DIST(4,K237,FALSE) * _xlfn.POISSON.DIST(4,L237,FALSE)</f>
        <v>0</v>
      </c>
      <c r="AD237" s="5">
        <f t="shared" ref="AD237:AD300" si="467">_xlfn.POISSON.DIST(4,K237,FALSE) * _xlfn.POISSON.DIST(0,L237,FALSE)</f>
        <v>1.5141735860880047E-4</v>
      </c>
      <c r="AE237" s="5">
        <f t="shared" ref="AE237:AE300" si="468">_xlfn.POISSON.DIST(4,K237,FALSE) * _xlfn.POISSON.DIST(1,L237,FALSE)</f>
        <v>0</v>
      </c>
      <c r="AF237" s="5">
        <f t="shared" ref="AF237:AF300" si="469">_xlfn.POISSON.DIST(4,K237,FALSE) * _xlfn.POISSON.DIST(2,L237,FALSE)</f>
        <v>0</v>
      </c>
      <c r="AG237" s="5">
        <f t="shared" ref="AG237:AG300" si="470">_xlfn.POISSON.DIST(4,K237,FALSE) * _xlfn.POISSON.DIST(3,L237,FALSE)</f>
        <v>0</v>
      </c>
      <c r="AH237" s="5">
        <f t="shared" ref="AH237:AH300" si="471">_xlfn.POISSON.DIST(0,K237,FALSE) * _xlfn.POISSON.DIST(4,L237,FALSE)</f>
        <v>0</v>
      </c>
      <c r="AI237" s="5">
        <f t="shared" ref="AI237:AI300" si="472">_xlfn.POISSON.DIST(1,K237,FALSE) * _xlfn.POISSON.DIST(4,L237,FALSE)</f>
        <v>0</v>
      </c>
      <c r="AJ237" s="5">
        <f t="shared" ref="AJ237:AJ300" si="473">_xlfn.POISSON.DIST(2,K237,FALSE) * _xlfn.POISSON.DIST(4,L237,FALSE)</f>
        <v>0</v>
      </c>
      <c r="AK237" s="5">
        <f t="shared" ref="AK237:AK300" si="474">_xlfn.POISSON.DIST(3,K237,FALSE) * _xlfn.POISSON.DIST(4,L237,FALSE)</f>
        <v>0</v>
      </c>
      <c r="AL237" s="5">
        <f t="shared" ref="AL237:AL300" si="475">_xlfn.POISSON.DIST(5,K237,FALSE) * _xlfn.POISSON.DIST(5,L237,FALSE)</f>
        <v>0</v>
      </c>
      <c r="AM237" s="5">
        <f t="shared" ref="AM237:AM300" si="476">_xlfn.POISSON.DIST(5,K237,FALSE) * _xlfn.POISSON.DIST(0,L237,FALSE)</f>
        <v>7.9389967671747932E-6</v>
      </c>
      <c r="AN237" s="5">
        <f t="shared" ref="AN237:AN300" si="477">_xlfn.POISSON.DIST(5,K237,FALSE) * _xlfn.POISSON.DIST(1,L237,FALSE)</f>
        <v>0</v>
      </c>
      <c r="AO237" s="5">
        <f t="shared" ref="AO237:AO300" si="478">_xlfn.POISSON.DIST(5,K237,FALSE) * _xlfn.POISSON.DIST(2,L237,FALSE)</f>
        <v>0</v>
      </c>
      <c r="AP237" s="5">
        <f t="shared" ref="AP237:AP300" si="479">_xlfn.POISSON.DIST(5,K237,FALSE) * _xlfn.POISSON.DIST(3,L237,FALSE)</f>
        <v>0</v>
      </c>
      <c r="AQ237" s="5">
        <f t="shared" ref="AQ237:AQ300" si="480">_xlfn.POISSON.DIST(5,K237,FALSE) * _xlfn.POISSON.DIST(4,L237,FALSE)</f>
        <v>0</v>
      </c>
      <c r="AR237" s="5">
        <f t="shared" ref="AR237:AR300" si="481">_xlfn.POISSON.DIST(0,K237,FALSE) * _xlfn.POISSON.DIST(5,L237,FALSE)</f>
        <v>0</v>
      </c>
      <c r="AS237" s="5">
        <f t="shared" ref="AS237:AS300" si="482">_xlfn.POISSON.DIST(1,K237,FALSE) * _xlfn.POISSON.DIST(5,L237,FALSE)</f>
        <v>0</v>
      </c>
      <c r="AT237" s="5">
        <f t="shared" ref="AT237:AT300" si="483">_xlfn.POISSON.DIST(2,K237,FALSE) * _xlfn.POISSON.DIST(5,L237,FALSE)</f>
        <v>0</v>
      </c>
      <c r="AU237" s="5">
        <f t="shared" ref="AU237:AU300" si="484">_xlfn.POISSON.DIST(3,K237,FALSE) * _xlfn.POISSON.DIST(5,L237,FALSE)</f>
        <v>0</v>
      </c>
      <c r="AV237" s="5">
        <f t="shared" ref="AV237:AV300" si="485">_xlfn.POISSON.DIST(4,K237,FALSE) * _xlfn.POISSON.DIST(5,L237,FALSE)</f>
        <v>0</v>
      </c>
      <c r="AW237" s="5">
        <f t="shared" ref="AW237:AW300" si="486">_xlfn.POISSON.DIST(6,K237,FALSE) * _xlfn.POISSON.DIST(6,L237,FALSE)</f>
        <v>0</v>
      </c>
      <c r="AX237" s="5">
        <f t="shared" ref="AX237:AX300" si="487">_xlfn.POISSON.DIST(6,K237,FALSE) * _xlfn.POISSON.DIST(0,L237,FALSE)</f>
        <v>3.4687606850529043E-7</v>
      </c>
      <c r="AY237" s="5">
        <f t="shared" ref="AY237:AY300" si="488">_xlfn.POISSON.DIST(6,K237,FALSE) * _xlfn.POISSON.DIST(1,L237,FALSE)</f>
        <v>0</v>
      </c>
      <c r="AZ237" s="5">
        <f t="shared" ref="AZ237:AZ300" si="489">_xlfn.POISSON.DIST(6,K237,FALSE) * _xlfn.POISSON.DIST(2,L237,FALSE)</f>
        <v>0</v>
      </c>
      <c r="BA237" s="5">
        <f t="shared" ref="BA237:BA300" si="490">_xlfn.POISSON.DIST(6,K237,FALSE) * _xlfn.POISSON.DIST(3,L237,FALSE)</f>
        <v>0</v>
      </c>
      <c r="BB237" s="5">
        <f t="shared" ref="BB237:BB300" si="491">_xlfn.POISSON.DIST(6,K237,FALSE) * _xlfn.POISSON.DIST(4,L237,FALSE)</f>
        <v>0</v>
      </c>
      <c r="BC237" s="5">
        <f t="shared" ref="BC237:BC300" si="492">_xlfn.POISSON.DIST(6,K237,FALSE) * _xlfn.POISSON.DIST(5,L237,FALSE)</f>
        <v>0</v>
      </c>
      <c r="BD237" s="5">
        <f t="shared" ref="BD237:BD300" si="493">_xlfn.POISSON.DIST(0,K237,FALSE) * _xlfn.POISSON.DIST(6,L237,FALSE)</f>
        <v>0</v>
      </c>
      <c r="BE237" s="5">
        <f t="shared" ref="BE237:BE300" si="494">_xlfn.POISSON.DIST(1,K237,FALSE) * _xlfn.POISSON.DIST(6,L237,FALSE)</f>
        <v>0</v>
      </c>
      <c r="BF237" s="5">
        <f t="shared" ref="BF237:BF300" si="495">_xlfn.POISSON.DIST(2,K237,FALSE) * _xlfn.POISSON.DIST(6,L237,FALSE)</f>
        <v>0</v>
      </c>
      <c r="BG237" s="5">
        <f t="shared" ref="BG237:BG300" si="496">_xlfn.POISSON.DIST(3,K237,FALSE) * _xlfn.POISSON.DIST(6,L237,FALSE)</f>
        <v>0</v>
      </c>
      <c r="BH237" s="5">
        <f t="shared" ref="BH237:BH300" si="497">_xlfn.POISSON.DIST(4,K237,FALSE) * _xlfn.POISSON.DIST(6,L237,FALSE)</f>
        <v>0</v>
      </c>
      <c r="BI237" s="5">
        <f t="shared" ref="BI237:BI300" si="498">_xlfn.POISSON.DIST(5,K237,FALSE) * _xlfn.POISSON.DIST(6,L237,FALSE)</f>
        <v>0</v>
      </c>
      <c r="BJ237" s="8">
        <f t="shared" ref="BJ237:BJ300" si="499">SUM(N237,Q237,T237,W237,X237,Y237,AD237,AE237,AF237,AG237,AM237,AN237,AO237,AP237,AQ237,AX237,AY237,AZ237,BA237,BB237,BC237)</f>
        <v>0.23060907228248478</v>
      </c>
      <c r="BK237" s="8">
        <f t="shared" ref="BK237:BK300" si="500">SUM(M237,P237,S237,V237,AC237,AL237,AY237)</f>
        <v>0.76939091428826867</v>
      </c>
      <c r="BL237" s="8">
        <f t="shared" ref="BL237:BL300" si="501">SUM(O237,R237,U237,AA237,AB237,AH237,AI237,AJ237,AK237,AR237,AS237,AT237,AU237,AV237,BD237,BE237,BF237,BG237,BH237,BI237)</f>
        <v>0</v>
      </c>
      <c r="BM237" s="8">
        <f t="shared" ref="BM237:BM300" si="502">SUM(S237:BI237)</f>
        <v>2.4700421481058674E-3</v>
      </c>
      <c r="BN237" s="8">
        <f t="shared" ref="BN237:BN300" si="503">SUM(M237:R237)</f>
        <v>0.99752994442264753</v>
      </c>
    </row>
    <row r="238" spans="1:66" x14ac:dyDescent="0.25">
      <c r="A238" t="s">
        <v>114</v>
      </c>
      <c r="B238" t="s">
        <v>110</v>
      </c>
      <c r="C238" t="s">
        <v>116</v>
      </c>
      <c r="D238" s="16"/>
      <c r="E238">
        <f>VLOOKUP(A238,home!$A$2:$E$405,3,FALSE)</f>
        <v>1.26829268292683</v>
      </c>
      <c r="F238">
        <f>VLOOKUP(B238,home!$B$2:$E$405,3,FALSE)</f>
        <v>0.59</v>
      </c>
      <c r="G238">
        <f>VLOOKUP(C238,away!$B$2:$E$405,4,FALSE)</f>
        <v>0.79</v>
      </c>
      <c r="H238">
        <f>VLOOKUP(A238,away!$A$2:$E$405,3,FALSE)</f>
        <v>1.0243902439024399</v>
      </c>
      <c r="I238">
        <f>VLOOKUP(C238,away!$B$2:$E$405,3,FALSE)</f>
        <v>0.26</v>
      </c>
      <c r="J238">
        <f>VLOOKUP(B238,home!$B$2:$E$405,4,FALSE)</f>
        <v>0.73</v>
      </c>
      <c r="K238" s="3">
        <f t="shared" si="448"/>
        <v>0.5911512195121954</v>
      </c>
      <c r="L238" s="3">
        <f t="shared" si="449"/>
        <v>0.19442926829268309</v>
      </c>
      <c r="M238" s="5">
        <f t="shared" si="450"/>
        <v>0.45585500669475676</v>
      </c>
      <c r="N238" s="5">
        <f t="shared" si="451"/>
        <v>0.26947924312834542</v>
      </c>
      <c r="O238" s="5">
        <f t="shared" si="452"/>
        <v>8.8631555399217701E-2</v>
      </c>
      <c r="P238" s="5">
        <f t="shared" si="453"/>
        <v>5.2394652061510248E-2</v>
      </c>
      <c r="Q238" s="5">
        <f t="shared" si="454"/>
        <v>7.9651491604272401E-2</v>
      </c>
      <c r="R238" s="5">
        <f t="shared" si="455"/>
        <v>8.6162842319561506E-3</v>
      </c>
      <c r="S238" s="5">
        <f t="shared" si="456"/>
        <v>1.5055223285531014E-3</v>
      </c>
      <c r="T238" s="5">
        <f t="shared" si="457"/>
        <v>1.5486581231039472E-2</v>
      </c>
      <c r="U238" s="5">
        <f t="shared" si="458"/>
        <v>5.0935269313845772E-3</v>
      </c>
      <c r="V238" s="5">
        <f t="shared" si="459"/>
        <v>1.9226707668230593E-5</v>
      </c>
      <c r="W238" s="5">
        <f t="shared" si="460"/>
        <v>1.5695358799277009E-2</v>
      </c>
      <c r="X238" s="5">
        <f t="shared" si="461"/>
        <v>3.0516371269345534E-3</v>
      </c>
      <c r="Y238" s="5">
        <f t="shared" si="462"/>
        <v>2.9666378684233539E-4</v>
      </c>
      <c r="Z238" s="5">
        <f t="shared" si="463"/>
        <v>5.5841927954033911E-4</v>
      </c>
      <c r="AA238" s="5">
        <f t="shared" si="464"/>
        <v>3.3011023809939295E-4</v>
      </c>
      <c r="AB238" s="5">
        <f t="shared" si="465"/>
        <v>9.7572534912958661E-5</v>
      </c>
      <c r="AC238" s="5">
        <f t="shared" si="466"/>
        <v>1.3811637524141778E-7</v>
      </c>
      <c r="AD238" s="5">
        <f t="shared" si="467"/>
        <v>2.3195826237185167E-3</v>
      </c>
      <c r="AE238" s="5">
        <f t="shared" si="468"/>
        <v>4.5099475227401329E-4</v>
      </c>
      <c r="AF238" s="5">
        <f t="shared" si="469"/>
        <v>4.3843289844238122E-5</v>
      </c>
      <c r="AG238" s="5">
        <f t="shared" si="470"/>
        <v>2.8414729213197479E-6</v>
      </c>
      <c r="AH238" s="5">
        <f t="shared" si="471"/>
        <v>2.714326298038884E-5</v>
      </c>
      <c r="AI238" s="5">
        <f t="shared" si="472"/>
        <v>1.604577301239709E-5</v>
      </c>
      <c r="AJ238" s="5">
        <f t="shared" si="473"/>
        <v>4.7427391421472061E-6</v>
      </c>
      <c r="AK238" s="5">
        <f t="shared" si="474"/>
        <v>9.3455867590284811E-7</v>
      </c>
      <c r="AL238" s="5">
        <f t="shared" si="475"/>
        <v>6.3498782011769974E-10</v>
      </c>
      <c r="AM238" s="5">
        <f t="shared" si="476"/>
        <v>2.7424481935409985E-4</v>
      </c>
      <c r="AN238" s="5">
        <f t="shared" si="477"/>
        <v>5.3321219560076683E-5</v>
      </c>
      <c r="AO238" s="5">
        <f t="shared" si="478"/>
        <v>5.1836028517696041E-6</v>
      </c>
      <c r="AP238" s="5">
        <f t="shared" si="479"/>
        <v>3.3594803652980985E-7</v>
      </c>
      <c r="AQ238" s="5">
        <f t="shared" si="480"/>
        <v>1.6329532731713621E-8</v>
      </c>
      <c r="AR238" s="5">
        <f t="shared" si="481"/>
        <v>1.0554889520705753E-6</v>
      </c>
      <c r="AS238" s="5">
        <f t="shared" si="482"/>
        <v>6.2395358119816965E-7</v>
      </c>
      <c r="AT238" s="5">
        <f t="shared" si="483"/>
        <v>1.8442546022214978E-7</v>
      </c>
      <c r="AU238" s="5">
        <f t="shared" si="484"/>
        <v>3.6341111906473914E-8</v>
      </c>
      <c r="AV238" s="5">
        <f t="shared" si="485"/>
        <v>5.3707731554853029E-9</v>
      </c>
      <c r="AW238" s="5">
        <f t="shared" si="486"/>
        <v>2.0273238328559573E-12</v>
      </c>
      <c r="AX238" s="5">
        <f t="shared" si="487"/>
        <v>2.7020026567679638E-5</v>
      </c>
      <c r="AY238" s="5">
        <f t="shared" si="488"/>
        <v>5.2534839948028093E-6</v>
      </c>
      <c r="AZ238" s="5">
        <f t="shared" si="489"/>
        <v>5.1071552454841585E-7</v>
      </c>
      <c r="BA238" s="5">
        <f t="shared" si="490"/>
        <v>3.3099348581220776E-8</v>
      </c>
      <c r="BB238" s="5">
        <f t="shared" si="491"/>
        <v>1.6088705314028031E-9</v>
      </c>
      <c r="BC238" s="5">
        <f t="shared" si="492"/>
        <v>6.2562304039661463E-11</v>
      </c>
      <c r="BD238" s="5">
        <f t="shared" si="493"/>
        <v>3.420299077368212E-8</v>
      </c>
      <c r="BE238" s="5">
        <f t="shared" si="494"/>
        <v>2.021913970682655E-8</v>
      </c>
      <c r="BF238" s="5">
        <f t="shared" si="495"/>
        <v>5.9762845475889833E-9</v>
      </c>
      <c r="BG238" s="5">
        <f t="shared" si="496"/>
        <v>1.1776292994863723E-9</v>
      </c>
      <c r="BH238" s="5">
        <f t="shared" si="497"/>
        <v>1.7403924913116528E-10</v>
      </c>
      <c r="BI238" s="5">
        <f t="shared" si="498"/>
        <v>2.0576702873375032E-11</v>
      </c>
      <c r="BJ238" s="8">
        <f t="shared" si="499"/>
        <v>0.38684415873167305</v>
      </c>
      <c r="BK238" s="8">
        <f t="shared" si="500"/>
        <v>0.50977980002784617</v>
      </c>
      <c r="BL238" s="8">
        <f t="shared" si="501"/>
        <v>0.1028198830199205</v>
      </c>
      <c r="BM238" s="8">
        <f t="shared" si="502"/>
        <v>4.536877445695376E-2</v>
      </c>
      <c r="BN238" s="8">
        <f t="shared" si="503"/>
        <v>0.95462823312005873</v>
      </c>
    </row>
    <row r="239" spans="1:66" x14ac:dyDescent="0.25">
      <c r="A239" t="s">
        <v>114</v>
      </c>
      <c r="B239" t="s">
        <v>131</v>
      </c>
      <c r="C239" t="s">
        <v>379</v>
      </c>
      <c r="D239" s="16"/>
      <c r="E239">
        <f>VLOOKUP(A239,home!$A$2:$E$405,3,FALSE)</f>
        <v>1.26829268292683</v>
      </c>
      <c r="F239">
        <f>VLOOKUP(B239,home!$B$2:$E$405,3,FALSE)</f>
        <v>0.79</v>
      </c>
      <c r="G239">
        <f>VLOOKUP(C239,away!$B$2:$E$405,4,FALSE)</f>
        <v>0.79</v>
      </c>
      <c r="H239">
        <f>VLOOKUP(A239,away!$A$2:$E$405,3,FALSE)</f>
        <v>1.0243902439024399</v>
      </c>
      <c r="I239">
        <f>VLOOKUP(C239,away!$B$2:$E$405,3,FALSE)</f>
        <v>0.53</v>
      </c>
      <c r="J239">
        <f>VLOOKUP(B239,home!$B$2:$E$405,4,FALSE)</f>
        <v>0.39</v>
      </c>
      <c r="K239" s="3">
        <f t="shared" si="448"/>
        <v>0.79154146341463472</v>
      </c>
      <c r="L239" s="3">
        <f t="shared" si="449"/>
        <v>0.21174146341463435</v>
      </c>
      <c r="M239" s="5">
        <f t="shared" si="450"/>
        <v>0.36667370014678047</v>
      </c>
      <c r="N239" s="5">
        <f t="shared" si="451"/>
        <v>0.29023743720984158</v>
      </c>
      <c r="O239" s="5">
        <f t="shared" si="452"/>
        <v>7.7640025864738102E-2</v>
      </c>
      <c r="P239" s="5">
        <f t="shared" si="453"/>
        <v>6.145529969252489E-2</v>
      </c>
      <c r="Q239" s="5">
        <f t="shared" si="454"/>
        <v>0.11486748289339557</v>
      </c>
      <c r="R239" s="5">
        <f t="shared" si="455"/>
        <v>8.2198063480748533E-3</v>
      </c>
      <c r="S239" s="5">
        <f t="shared" si="456"/>
        <v>2.5750100557977063E-3</v>
      </c>
      <c r="T239" s="5">
        <f t="shared" si="457"/>
        <v>2.4322208926603053E-2</v>
      </c>
      <c r="U239" s="5">
        <f t="shared" si="458"/>
        <v>6.506317545740074E-3</v>
      </c>
      <c r="V239" s="5">
        <f t="shared" si="459"/>
        <v>4.7953024000165753E-5</v>
      </c>
      <c r="W239" s="5">
        <f t="shared" si="460"/>
        <v>3.0307458502731283E-2</v>
      </c>
      <c r="X239" s="5">
        <f t="shared" si="461"/>
        <v>6.4173456157466235E-3</v>
      </c>
      <c r="Y239" s="5">
        <f t="shared" si="462"/>
        <v>6.7940907595783883E-4</v>
      </c>
      <c r="Z239" s="5">
        <f t="shared" si="463"/>
        <v>5.8015794170875685E-4</v>
      </c>
      <c r="AA239" s="5">
        <f t="shared" si="464"/>
        <v>4.5921906619177176E-4</v>
      </c>
      <c r="AB239" s="5">
        <f t="shared" si="465"/>
        <v>1.8174546584066851E-4</v>
      </c>
      <c r="AC239" s="5">
        <f t="shared" si="466"/>
        <v>5.0231436354607404E-7</v>
      </c>
      <c r="AD239" s="5">
        <f t="shared" si="467"/>
        <v>5.9974025139075578E-3</v>
      </c>
      <c r="AE239" s="5">
        <f t="shared" si="468"/>
        <v>1.269898784981393E-3</v>
      </c>
      <c r="AF239" s="5">
        <f t="shared" si="469"/>
        <v>1.3444511356021309E-4</v>
      </c>
      <c r="AG239" s="5">
        <f t="shared" si="470"/>
        <v>9.4892016980620728E-6</v>
      </c>
      <c r="AH239" s="5">
        <f t="shared" si="471"/>
        <v>3.0710872897258573E-5</v>
      </c>
      <c r="AI239" s="5">
        <f t="shared" si="472"/>
        <v>2.4308929275836892E-5</v>
      </c>
      <c r="AJ239" s="5">
        <f t="shared" si="473"/>
        <v>9.6207627265193955E-6</v>
      </c>
      <c r="AK239" s="5">
        <f t="shared" si="474"/>
        <v>2.5384108692380443E-6</v>
      </c>
      <c r="AL239" s="5">
        <f t="shared" si="475"/>
        <v>3.3675586483815573E-9</v>
      </c>
      <c r="AM239" s="5">
        <f t="shared" si="476"/>
        <v>9.4943855250899975E-4</v>
      </c>
      <c r="AN239" s="5">
        <f t="shared" si="477"/>
        <v>2.0103550853052773E-4</v>
      </c>
      <c r="AO239" s="5">
        <f t="shared" si="478"/>
        <v>2.1283776387279573E-5</v>
      </c>
      <c r="AP239" s="5">
        <f t="shared" si="479"/>
        <v>1.5022193197441386E-6</v>
      </c>
      <c r="AQ239" s="5">
        <f t="shared" si="480"/>
        <v>7.9520529283090084E-8</v>
      </c>
      <c r="AR239" s="5">
        <f t="shared" si="481"/>
        <v>1.3005530340012729E-6</v>
      </c>
      <c r="AS239" s="5">
        <f t="shared" si="482"/>
        <v>1.0294416517817107E-6</v>
      </c>
      <c r="AT239" s="5">
        <f t="shared" si="483"/>
        <v>4.0742287577563705E-7</v>
      </c>
      <c r="AU239" s="5">
        <f t="shared" si="484"/>
        <v>1.0749736644001555E-7</v>
      </c>
      <c r="AV239" s="5">
        <f t="shared" si="485"/>
        <v>2.1272155686287286E-8</v>
      </c>
      <c r="AW239" s="5">
        <f t="shared" si="486"/>
        <v>1.5678057287991878E-11</v>
      </c>
      <c r="AX239" s="5">
        <f t="shared" si="487"/>
        <v>1.2525333021254099E-4</v>
      </c>
      <c r="AY239" s="5">
        <f t="shared" si="488"/>
        <v>2.6521323436759857E-5</v>
      </c>
      <c r="AZ239" s="5">
        <f t="shared" si="489"/>
        <v>2.8078319180961857E-6</v>
      </c>
      <c r="BA239" s="5">
        <f t="shared" si="490"/>
        <v>1.9817814645333536E-7</v>
      </c>
      <c r="BB239" s="5">
        <f t="shared" si="491"/>
        <v>1.0490632686707237E-8</v>
      </c>
      <c r="BC239" s="5">
        <f t="shared" si="492"/>
        <v>4.442603834457577E-10</v>
      </c>
      <c r="BD239" s="5">
        <f t="shared" si="493"/>
        <v>4.589683377796201E-8</v>
      </c>
      <c r="BE239" s="5">
        <f t="shared" si="494"/>
        <v>3.6329246974706283E-8</v>
      </c>
      <c r="BF239" s="5">
        <f t="shared" si="495"/>
        <v>1.4378052657555351E-8</v>
      </c>
      <c r="BG239" s="5">
        <f t="shared" si="496"/>
        <v>3.7936082805380135E-9</v>
      </c>
      <c r="BH239" s="5">
        <f t="shared" si="497"/>
        <v>7.5069956249973372E-10</v>
      </c>
      <c r="BI239" s="5">
        <f t="shared" si="498"/>
        <v>1.188419660571531E-10</v>
      </c>
      <c r="BJ239" s="8">
        <f t="shared" si="499"/>
        <v>0.47557070901430593</v>
      </c>
      <c r="BK239" s="8">
        <f t="shared" si="500"/>
        <v>0.43077898992446217</v>
      </c>
      <c r="BL239" s="8">
        <f t="shared" si="501"/>
        <v>9.3077260720721214E-2</v>
      </c>
      <c r="BM239" s="8">
        <f t="shared" si="502"/>
        <v>8.0886844138083905E-2</v>
      </c>
      <c r="BN239" s="8">
        <f t="shared" si="503"/>
        <v>0.91909375215535538</v>
      </c>
    </row>
    <row r="240" spans="1:66" x14ac:dyDescent="0.25">
      <c r="A240" t="s">
        <v>114</v>
      </c>
      <c r="B240" t="s">
        <v>112</v>
      </c>
      <c r="C240" t="s">
        <v>320</v>
      </c>
      <c r="D240" s="16"/>
      <c r="E240">
        <f>VLOOKUP(A240,home!$A$2:$E$405,3,FALSE)</f>
        <v>1.26829268292683</v>
      </c>
      <c r="F240">
        <f>VLOOKUP(B240,home!$B$2:$E$405,3,FALSE)</f>
        <v>0.59</v>
      </c>
      <c r="G240">
        <f>VLOOKUP(C240,away!$B$2:$E$405,4,FALSE)</f>
        <v>0.99</v>
      </c>
      <c r="H240">
        <f>VLOOKUP(A240,away!$A$2:$E$405,3,FALSE)</f>
        <v>1.0243902439024399</v>
      </c>
      <c r="I240">
        <f>VLOOKUP(C240,away!$B$2:$E$405,3,FALSE)</f>
        <v>0.79</v>
      </c>
      <c r="J240">
        <f>VLOOKUP(B240,home!$B$2:$E$405,4,FALSE)</f>
        <v>0.98</v>
      </c>
      <c r="K240" s="3">
        <f t="shared" si="448"/>
        <v>0.74080975609756128</v>
      </c>
      <c r="L240" s="3">
        <f t="shared" si="449"/>
        <v>0.79308292682926895</v>
      </c>
      <c r="M240" s="5">
        <f t="shared" si="450"/>
        <v>0.21569440107447121</v>
      </c>
      <c r="N240" s="5">
        <f t="shared" si="451"/>
        <v>0.15978851665158858</v>
      </c>
      <c r="O240" s="5">
        <f t="shared" si="452"/>
        <v>0.17106354690482786</v>
      </c>
      <c r="P240" s="5">
        <f t="shared" si="453"/>
        <v>0.12672554445974926</v>
      </c>
      <c r="Q240" s="5">
        <f t="shared" si="454"/>
        <v>5.9186446023927211E-2</v>
      </c>
      <c r="R240" s="5">
        <f t="shared" si="455"/>
        <v>6.7833789226538405E-2</v>
      </c>
      <c r="S240" s="5">
        <f t="shared" si="456"/>
        <v>1.8613561059792161E-2</v>
      </c>
      <c r="T240" s="5">
        <f t="shared" si="457"/>
        <v>4.6939759841278746E-2</v>
      </c>
      <c r="U240" s="5">
        <f t="shared" si="458"/>
        <v>5.025193285208529E-2</v>
      </c>
      <c r="V240" s="5">
        <f t="shared" si="459"/>
        <v>1.2151006485135315E-3</v>
      </c>
      <c r="W240" s="5">
        <f t="shared" si="460"/>
        <v>1.4615298881089001E-2</v>
      </c>
      <c r="X240" s="5">
        <f t="shared" si="461"/>
        <v>1.1591144013098605E-2</v>
      </c>
      <c r="Y240" s="5">
        <f t="shared" si="462"/>
        <v>4.5963692096038997E-3</v>
      </c>
      <c r="Z240" s="5">
        <f t="shared" si="463"/>
        <v>1.7932606699234271E-2</v>
      </c>
      <c r="AA240" s="5">
        <f t="shared" si="464"/>
        <v>1.3284649995053233E-2</v>
      </c>
      <c r="AB240" s="5">
        <f t="shared" si="465"/>
        <v>4.9206991613384267E-3</v>
      </c>
      <c r="AC240" s="5">
        <f t="shared" si="466"/>
        <v>4.4618766901576476E-5</v>
      </c>
      <c r="AD240" s="5">
        <f t="shared" si="467"/>
        <v>2.7067889998481256E-3</v>
      </c>
      <c r="AE240" s="5">
        <f t="shared" si="468"/>
        <v>2.1467081423088212E-3</v>
      </c>
      <c r="AF240" s="5">
        <f t="shared" si="469"/>
        <v>8.512587882752512E-4</v>
      </c>
      <c r="AG240" s="5">
        <f t="shared" si="470"/>
        <v>2.2503960376482444E-4</v>
      </c>
      <c r="AH240" s="5">
        <f t="shared" si="471"/>
        <v>3.5555110516767171E-3</v>
      </c>
      <c r="AI240" s="5">
        <f t="shared" si="472"/>
        <v>2.6339572749948122E-3</v>
      </c>
      <c r="AJ240" s="5">
        <f t="shared" si="473"/>
        <v>9.7563062323015185E-4</v>
      </c>
      <c r="AK240" s="5">
        <f t="shared" si="474"/>
        <v>2.4091889467881352E-4</v>
      </c>
      <c r="AL240" s="5">
        <f t="shared" si="475"/>
        <v>1.0485830880278973E-6</v>
      </c>
      <c r="AM240" s="5">
        <f t="shared" si="476"/>
        <v>4.010431397570104E-4</v>
      </c>
      <c r="AN240" s="5">
        <f t="shared" si="477"/>
        <v>3.1806046706328936E-4</v>
      </c>
      <c r="AO240" s="5">
        <f t="shared" si="478"/>
        <v>1.261241630636189E-4</v>
      </c>
      <c r="AP240" s="5">
        <f t="shared" si="479"/>
        <v>3.3342306795462292E-5</v>
      </c>
      <c r="AQ240" s="5">
        <f t="shared" si="480"/>
        <v>6.6108035651461627E-6</v>
      </c>
      <c r="AR240" s="5">
        <f t="shared" si="481"/>
        <v>5.6396302224751688E-4</v>
      </c>
      <c r="AS240" s="5">
        <f t="shared" si="482"/>
        <v>4.1778930895922648E-4</v>
      </c>
      <c r="AT240" s="5">
        <f t="shared" si="483"/>
        <v>1.5475119803512658E-4</v>
      </c>
      <c r="AU240" s="5">
        <f t="shared" si="484"/>
        <v>3.8213732424069184E-5</v>
      </c>
      <c r="AV240" s="5">
        <f t="shared" si="485"/>
        <v>7.0772764491630399E-6</v>
      </c>
      <c r="AW240" s="5">
        <f t="shared" si="486"/>
        <v>1.7112979969148972E-8</v>
      </c>
      <c r="AX240" s="5">
        <f t="shared" si="487"/>
        <v>4.951611175799849E-5</v>
      </c>
      <c r="AY240" s="5">
        <f t="shared" si="488"/>
        <v>3.9270382838238624E-5</v>
      </c>
      <c r="AZ240" s="5">
        <f t="shared" si="489"/>
        <v>1.5572335079528088E-5</v>
      </c>
      <c r="BA240" s="5">
        <f t="shared" si="490"/>
        <v>4.1167176941460784E-6</v>
      </c>
      <c r="BB240" s="5">
        <f t="shared" si="491"/>
        <v>8.1622462945080258E-7</v>
      </c>
      <c r="BC240" s="5">
        <f t="shared" si="492"/>
        <v>1.2946676361499567E-7</v>
      </c>
      <c r="BD240" s="5">
        <f t="shared" si="493"/>
        <v>7.454490738459011E-5</v>
      </c>
      <c r="BE240" s="5">
        <f t="shared" si="494"/>
        <v>5.5223594657893493E-5</v>
      </c>
      <c r="BF240" s="5">
        <f t="shared" si="495"/>
        <v>2.0455088844672328E-5</v>
      </c>
      <c r="BG240" s="5">
        <f t="shared" si="496"/>
        <v>5.0511097926585526E-6</v>
      </c>
      <c r="BH240" s="5">
        <f t="shared" si="497"/>
        <v>9.3547785338034628E-7</v>
      </c>
      <c r="BI240" s="5">
        <f t="shared" si="498"/>
        <v>1.3860222407947292E-7</v>
      </c>
      <c r="BJ240" s="8">
        <f t="shared" si="499"/>
        <v>0.30364193227379049</v>
      </c>
      <c r="BK240" s="8">
        <f t="shared" si="500"/>
        <v>0.36233354497535408</v>
      </c>
      <c r="BL240" s="8">
        <f t="shared" si="501"/>
        <v>0.31609877930329616</v>
      </c>
      <c r="BM240" s="8">
        <f t="shared" si="502"/>
        <v>0.19967536564071417</v>
      </c>
      <c r="BN240" s="8">
        <f t="shared" si="503"/>
        <v>0.80029224434110247</v>
      </c>
    </row>
    <row r="241" spans="1:66" x14ac:dyDescent="0.25">
      <c r="A241" t="s">
        <v>114</v>
      </c>
      <c r="B241" t="s">
        <v>134</v>
      </c>
      <c r="C241" t="s">
        <v>123</v>
      </c>
      <c r="D241" s="16"/>
      <c r="E241">
        <f>VLOOKUP(A241,home!$A$2:$E$405,3,FALSE)</f>
        <v>1.26829268292683</v>
      </c>
      <c r="F241">
        <f>VLOOKUP(B241,home!$B$2:$E$405,3,FALSE)</f>
        <v>1.18</v>
      </c>
      <c r="G241">
        <f>VLOOKUP(C241,away!$B$2:$E$405,4,FALSE)</f>
        <v>0.53</v>
      </c>
      <c r="H241">
        <f>VLOOKUP(A241,away!$A$2:$E$405,3,FALSE)</f>
        <v>1.0243902439024399</v>
      </c>
      <c r="I241">
        <f>VLOOKUP(C241,away!$B$2:$E$405,3,FALSE)</f>
        <v>1.31</v>
      </c>
      <c r="J241">
        <f>VLOOKUP(B241,home!$B$2:$E$405,4,FALSE)</f>
        <v>1.22</v>
      </c>
      <c r="K241" s="3">
        <f t="shared" si="448"/>
        <v>0.79319024390243942</v>
      </c>
      <c r="L241" s="3">
        <f t="shared" si="449"/>
        <v>1.6371804878048795</v>
      </c>
      <c r="M241" s="5">
        <f t="shared" si="450"/>
        <v>8.8004200586353901E-2</v>
      </c>
      <c r="N241" s="5">
        <f t="shared" si="451"/>
        <v>6.9804073327529248E-2</v>
      </c>
      <c r="O241" s="5">
        <f t="shared" si="452"/>
        <v>0.14407876004484535</v>
      </c>
      <c r="P241" s="5">
        <f t="shared" si="453"/>
        <v>0.11428186682113192</v>
      </c>
      <c r="Q241" s="5">
        <f t="shared" si="454"/>
        <v>2.7683954974023348E-2</v>
      </c>
      <c r="R241" s="5">
        <f t="shared" si="455"/>
        <v>0.11794146732627106</v>
      </c>
      <c r="S241" s="5">
        <f t="shared" si="456"/>
        <v>3.7101482080129526E-2</v>
      </c>
      <c r="T241" s="5">
        <f t="shared" si="457"/>
        <v>4.5323630908739865E-2</v>
      </c>
      <c r="U241" s="5">
        <f t="shared" si="458"/>
        <v>9.3550021234736533E-2</v>
      </c>
      <c r="V241" s="5">
        <f t="shared" si="459"/>
        <v>5.3533134475369087E-3</v>
      </c>
      <c r="W241" s="5">
        <f t="shared" si="460"/>
        <v>7.3195476660099096E-3</v>
      </c>
      <c r="X241" s="5">
        <f t="shared" si="461"/>
        <v>1.1983420618349172E-2</v>
      </c>
      <c r="Y241" s="5">
        <f t="shared" si="462"/>
        <v>9.8095112067599754E-3</v>
      </c>
      <c r="Z241" s="5">
        <f t="shared" si="463"/>
        <v>6.43638230032159E-2</v>
      </c>
      <c r="AA241" s="5">
        <f t="shared" si="464"/>
        <v>5.1052756466414259E-2</v>
      </c>
      <c r="AB241" s="5">
        <f t="shared" si="465"/>
        <v>2.0247274176743484E-2</v>
      </c>
      <c r="AC241" s="5">
        <f t="shared" si="466"/>
        <v>4.3448682732399326E-4</v>
      </c>
      <c r="AD241" s="5">
        <f t="shared" si="467"/>
        <v>1.4514484496144825E-3</v>
      </c>
      <c r="AE241" s="5">
        <f t="shared" si="468"/>
        <v>2.3762830807634748E-3</v>
      </c>
      <c r="AF241" s="5">
        <f t="shared" si="469"/>
        <v>1.9452021466634139E-3</v>
      </c>
      <c r="AG241" s="5">
        <f t="shared" si="470"/>
        <v>1.0615489997845022E-3</v>
      </c>
      <c r="AH241" s="5">
        <f t="shared" si="471"/>
        <v>2.6343798785347983E-2</v>
      </c>
      <c r="AI241" s="5">
        <f t="shared" si="472"/>
        <v>2.0895644183866951E-2</v>
      </c>
      <c r="AJ241" s="5">
        <f t="shared" si="473"/>
        <v>8.2871105533500085E-3</v>
      </c>
      <c r="AK241" s="5">
        <f t="shared" si="474"/>
        <v>2.1910850803527242E-3</v>
      </c>
      <c r="AL241" s="5">
        <f t="shared" si="475"/>
        <v>2.2568907122588492E-5</v>
      </c>
      <c r="AM241" s="5">
        <f t="shared" si="476"/>
        <v>2.3025494995230586E-4</v>
      </c>
      <c r="AN241" s="5">
        <f t="shared" si="477"/>
        <v>3.7696891128240423E-4</v>
      </c>
      <c r="AO241" s="5">
        <f t="shared" si="478"/>
        <v>3.0858307303030047E-4</v>
      </c>
      <c r="AP241" s="5">
        <f t="shared" si="479"/>
        <v>1.6840206201069202E-4</v>
      </c>
      <c r="AQ241" s="5">
        <f t="shared" si="480"/>
        <v>6.8926142507503082E-5</v>
      </c>
      <c r="AR241" s="5">
        <f t="shared" si="481"/>
        <v>8.6259106692059152E-3</v>
      </c>
      <c r="AS241" s="5">
        <f t="shared" si="482"/>
        <v>6.8419881875880937E-3</v>
      </c>
      <c r="AT241" s="5">
        <f t="shared" si="483"/>
        <v>2.7134991396453052E-3</v>
      </c>
      <c r="AU241" s="5">
        <f t="shared" si="484"/>
        <v>7.1744034813477292E-4</v>
      </c>
      <c r="AV241" s="5">
        <f t="shared" si="485"/>
        <v>1.4226667118061786E-4</v>
      </c>
      <c r="AW241" s="5">
        <f t="shared" si="486"/>
        <v>8.1410786861983089E-7</v>
      </c>
      <c r="AX241" s="5">
        <f t="shared" si="487"/>
        <v>3.0439329985402235E-5</v>
      </c>
      <c r="AY241" s="5">
        <f t="shared" si="488"/>
        <v>4.983467711395453E-5</v>
      </c>
      <c r="AZ241" s="5">
        <f t="shared" si="489"/>
        <v>4.0794180493511375E-5</v>
      </c>
      <c r="BA241" s="5">
        <f t="shared" si="490"/>
        <v>2.2262478773322414E-5</v>
      </c>
      <c r="BB241" s="5">
        <f t="shared" si="491"/>
        <v>9.1119239644634414E-6</v>
      </c>
      <c r="BC241" s="5">
        <f t="shared" si="492"/>
        <v>2.9835728241962442E-6</v>
      </c>
      <c r="BD241" s="5">
        <f t="shared" si="493"/>
        <v>2.3536954395286407E-3</v>
      </c>
      <c r="BE241" s="5">
        <f t="shared" si="494"/>
        <v>1.8669282597517818E-3</v>
      </c>
      <c r="BF241" s="5">
        <f t="shared" si="495"/>
        <v>7.4041464085043631E-4</v>
      </c>
      <c r="BG241" s="5">
        <f t="shared" si="496"/>
        <v>1.9576322318836487E-4</v>
      </c>
      <c r="BH241" s="5">
        <f t="shared" si="497"/>
        <v>3.8819369686976699E-5</v>
      </c>
      <c r="BI241" s="5">
        <f t="shared" si="498"/>
        <v>6.1582290620304038E-6</v>
      </c>
      <c r="BJ241" s="8">
        <f t="shared" si="499"/>
        <v>0.18006718268017544</v>
      </c>
      <c r="BK241" s="8">
        <f t="shared" si="500"/>
        <v>0.24524775334671284</v>
      </c>
      <c r="BL241" s="8">
        <f t="shared" si="501"/>
        <v>0.50883080202975151</v>
      </c>
      <c r="BM241" s="8">
        <f t="shared" si="502"/>
        <v>0.43666621741045536</v>
      </c>
      <c r="BN241" s="8">
        <f t="shared" si="503"/>
        <v>0.56179432308015487</v>
      </c>
    </row>
    <row r="242" spans="1:66" x14ac:dyDescent="0.25">
      <c r="A242" t="s">
        <v>19</v>
      </c>
      <c r="B242" t="s">
        <v>251</v>
      </c>
      <c r="C242" t="s">
        <v>247</v>
      </c>
      <c r="D242" s="16"/>
      <c r="E242">
        <f>VLOOKUP(A242,home!$A$2:$E$405,3,FALSE)</f>
        <v>1.5510204081632699</v>
      </c>
      <c r="F242">
        <f>VLOOKUP(B242,home!$B$2:$E$405,3,FALSE)</f>
        <v>0.64</v>
      </c>
      <c r="G242">
        <f>VLOOKUP(C242,away!$B$2:$E$405,4,FALSE)</f>
        <v>0</v>
      </c>
      <c r="H242">
        <f>VLOOKUP(A242,away!$A$2:$E$405,3,FALSE)</f>
        <v>1.4285714285714299</v>
      </c>
      <c r="I242">
        <f>VLOOKUP(C242,away!$B$2:$E$405,3,FALSE)</f>
        <v>1.93</v>
      </c>
      <c r="J242">
        <f>VLOOKUP(B242,home!$B$2:$E$405,4,FALSE)</f>
        <v>1.75</v>
      </c>
      <c r="K242" s="3">
        <f t="shared" si="448"/>
        <v>0</v>
      </c>
      <c r="L242" s="3">
        <f t="shared" si="449"/>
        <v>4.8250000000000046</v>
      </c>
      <c r="M242" s="5">
        <f t="shared" si="450"/>
        <v>8.0265538703951176E-3</v>
      </c>
      <c r="N242" s="5">
        <f t="shared" si="451"/>
        <v>0</v>
      </c>
      <c r="O242" s="5">
        <f t="shared" si="452"/>
        <v>3.872812242465648E-2</v>
      </c>
      <c r="P242" s="5">
        <f t="shared" si="453"/>
        <v>0</v>
      </c>
      <c r="Q242" s="5">
        <f t="shared" si="454"/>
        <v>0</v>
      </c>
      <c r="R242" s="5">
        <f t="shared" si="455"/>
        <v>9.3431595349483865E-2</v>
      </c>
      <c r="S242" s="5">
        <f t="shared" si="456"/>
        <v>0</v>
      </c>
      <c r="T242" s="5">
        <f t="shared" si="457"/>
        <v>0</v>
      </c>
      <c r="U242" s="5">
        <f t="shared" si="458"/>
        <v>0</v>
      </c>
      <c r="V242" s="5">
        <f t="shared" si="459"/>
        <v>0</v>
      </c>
      <c r="W242" s="5">
        <f t="shared" si="460"/>
        <v>0</v>
      </c>
      <c r="X242" s="5">
        <f t="shared" si="461"/>
        <v>0</v>
      </c>
      <c r="Y242" s="5">
        <f t="shared" si="462"/>
        <v>0</v>
      </c>
      <c r="Z242" s="5">
        <f t="shared" si="463"/>
        <v>0.15026914918708664</v>
      </c>
      <c r="AA242" s="5">
        <f t="shared" si="464"/>
        <v>0</v>
      </c>
      <c r="AB242" s="5">
        <f t="shared" si="465"/>
        <v>0</v>
      </c>
      <c r="AC242" s="5">
        <f t="shared" si="466"/>
        <v>0</v>
      </c>
      <c r="AD242" s="5">
        <f t="shared" si="467"/>
        <v>0</v>
      </c>
      <c r="AE242" s="5">
        <f t="shared" si="468"/>
        <v>0</v>
      </c>
      <c r="AF242" s="5">
        <f t="shared" si="469"/>
        <v>0</v>
      </c>
      <c r="AG242" s="5">
        <f t="shared" si="470"/>
        <v>0</v>
      </c>
      <c r="AH242" s="5">
        <f t="shared" si="471"/>
        <v>0.18126216120692348</v>
      </c>
      <c r="AI242" s="5">
        <f t="shared" si="472"/>
        <v>0</v>
      </c>
      <c r="AJ242" s="5">
        <f t="shared" si="473"/>
        <v>0</v>
      </c>
      <c r="AK242" s="5">
        <f t="shared" si="474"/>
        <v>0</v>
      </c>
      <c r="AL242" s="5">
        <f t="shared" si="475"/>
        <v>0</v>
      </c>
      <c r="AM242" s="5">
        <f t="shared" si="476"/>
        <v>0</v>
      </c>
      <c r="AN242" s="5">
        <f t="shared" si="477"/>
        <v>0</v>
      </c>
      <c r="AO242" s="5">
        <f t="shared" si="478"/>
        <v>0</v>
      </c>
      <c r="AP242" s="5">
        <f t="shared" si="479"/>
        <v>0</v>
      </c>
      <c r="AQ242" s="5">
        <f t="shared" si="480"/>
        <v>0</v>
      </c>
      <c r="AR242" s="5">
        <f t="shared" si="481"/>
        <v>0.1749179855646813</v>
      </c>
      <c r="AS242" s="5">
        <f t="shared" si="482"/>
        <v>0</v>
      </c>
      <c r="AT242" s="5">
        <f t="shared" si="483"/>
        <v>0</v>
      </c>
      <c r="AU242" s="5">
        <f t="shared" si="484"/>
        <v>0</v>
      </c>
      <c r="AV242" s="5">
        <f t="shared" si="485"/>
        <v>0</v>
      </c>
      <c r="AW242" s="5">
        <f t="shared" si="486"/>
        <v>0</v>
      </c>
      <c r="AX242" s="5">
        <f t="shared" si="487"/>
        <v>0</v>
      </c>
      <c r="AY242" s="5">
        <f t="shared" si="488"/>
        <v>0</v>
      </c>
      <c r="AZ242" s="5">
        <f t="shared" si="489"/>
        <v>0</v>
      </c>
      <c r="BA242" s="5">
        <f t="shared" si="490"/>
        <v>0</v>
      </c>
      <c r="BB242" s="5">
        <f t="shared" si="491"/>
        <v>0</v>
      </c>
      <c r="BC242" s="5">
        <f t="shared" si="492"/>
        <v>0</v>
      </c>
      <c r="BD242" s="5">
        <f t="shared" si="493"/>
        <v>0.14066321339159801</v>
      </c>
      <c r="BE242" s="5">
        <f t="shared" si="494"/>
        <v>0</v>
      </c>
      <c r="BF242" s="5">
        <f t="shared" si="495"/>
        <v>0</v>
      </c>
      <c r="BG242" s="5">
        <f t="shared" si="496"/>
        <v>0</v>
      </c>
      <c r="BH242" s="5">
        <f t="shared" si="497"/>
        <v>0</v>
      </c>
      <c r="BI242" s="5">
        <f t="shared" si="498"/>
        <v>0</v>
      </c>
      <c r="BJ242" s="8">
        <f t="shared" si="499"/>
        <v>0</v>
      </c>
      <c r="BK242" s="8">
        <f t="shared" si="500"/>
        <v>8.0265538703951176E-3</v>
      </c>
      <c r="BL242" s="8">
        <f t="shared" si="501"/>
        <v>0.62900307793734311</v>
      </c>
      <c r="BM242" s="8">
        <f t="shared" si="502"/>
        <v>0.64711250935028952</v>
      </c>
      <c r="BN242" s="8">
        <f t="shared" si="503"/>
        <v>0.14018627164453545</v>
      </c>
    </row>
    <row r="243" spans="1:66" x14ac:dyDescent="0.25">
      <c r="A243" t="s">
        <v>19</v>
      </c>
      <c r="B243" t="s">
        <v>142</v>
      </c>
      <c r="C243" t="s">
        <v>249</v>
      </c>
      <c r="D243" s="16"/>
      <c r="E243">
        <f>VLOOKUP(A243,home!$A$2:$E$405,3,FALSE)</f>
        <v>1.5510204081632699</v>
      </c>
      <c r="F243">
        <f>VLOOKUP(B243,home!$B$2:$E$405,3,FALSE)</f>
        <v>2.58</v>
      </c>
      <c r="G243">
        <f>VLOOKUP(C243,away!$B$2:$E$405,4,FALSE)</f>
        <v>2.2599999999999998</v>
      </c>
      <c r="H243">
        <f>VLOOKUP(A243,away!$A$2:$E$405,3,FALSE)</f>
        <v>1.4285714285714299</v>
      </c>
      <c r="I243">
        <f>VLOOKUP(C243,away!$B$2:$E$405,3,FALSE)</f>
        <v>0.97</v>
      </c>
      <c r="J243">
        <f>VLOOKUP(B243,home!$B$2:$E$405,4,FALSE)</f>
        <v>0.7</v>
      </c>
      <c r="K243" s="3">
        <f t="shared" si="448"/>
        <v>9.0436897959183931</v>
      </c>
      <c r="L243" s="3">
        <f t="shared" si="449"/>
        <v>0.97000000000000086</v>
      </c>
      <c r="M243" s="5">
        <f t="shared" si="450"/>
        <v>4.4782648854534913E-5</v>
      </c>
      <c r="N243" s="5">
        <f t="shared" si="451"/>
        <v>4.0500038447995404E-4</v>
      </c>
      <c r="O243" s="5">
        <f t="shared" si="452"/>
        <v>4.3439169388898906E-5</v>
      </c>
      <c r="P243" s="5">
        <f t="shared" si="453"/>
        <v>3.9285037294555577E-4</v>
      </c>
      <c r="Q243" s="5">
        <f t="shared" si="454"/>
        <v>1.8313489222321925E-3</v>
      </c>
      <c r="R243" s="5">
        <f t="shared" si="455"/>
        <v>2.1067997153615988E-5</v>
      </c>
      <c r="S243" s="5">
        <f t="shared" si="456"/>
        <v>8.6155810046413647E-4</v>
      </c>
      <c r="T243" s="5">
        <f t="shared" si="457"/>
        <v>1.7764084545652283E-3</v>
      </c>
      <c r="U243" s="5">
        <f t="shared" si="458"/>
        <v>1.905324308785947E-4</v>
      </c>
      <c r="V243" s="5">
        <f t="shared" si="459"/>
        <v>8.3976825285617834E-4</v>
      </c>
      <c r="W243" s="5">
        <f t="shared" si="460"/>
        <v>5.5207171869191447E-3</v>
      </c>
      <c r="X243" s="5">
        <f t="shared" si="461"/>
        <v>5.3550956713115756E-3</v>
      </c>
      <c r="Y243" s="5">
        <f t="shared" si="462"/>
        <v>2.5972214005861162E-3</v>
      </c>
      <c r="Z243" s="5">
        <f t="shared" si="463"/>
        <v>6.8119857463358426E-6</v>
      </c>
      <c r="AA243" s="5">
        <f t="shared" si="464"/>
        <v>6.1605485984079006E-5</v>
      </c>
      <c r="AB243" s="5">
        <f t="shared" si="465"/>
        <v>2.7857045248340438E-4</v>
      </c>
      <c r="AC243" s="5">
        <f t="shared" si="466"/>
        <v>4.6042284199455577E-4</v>
      </c>
      <c r="AD243" s="5">
        <f t="shared" si="467"/>
        <v>1.2481913422372988E-2</v>
      </c>
      <c r="AE243" s="5">
        <f t="shared" si="468"/>
        <v>1.210745601970181E-2</v>
      </c>
      <c r="AF243" s="5">
        <f t="shared" si="469"/>
        <v>5.8721161695553829E-3</v>
      </c>
      <c r="AG243" s="5">
        <f t="shared" si="470"/>
        <v>1.8986508948229089E-3</v>
      </c>
      <c r="AH243" s="5">
        <f t="shared" si="471"/>
        <v>1.6519065434864431E-6</v>
      </c>
      <c r="AI243" s="5">
        <f t="shared" si="472"/>
        <v>1.4939330351139173E-5</v>
      </c>
      <c r="AJ243" s="5">
        <f t="shared" si="473"/>
        <v>6.7553334727225614E-5</v>
      </c>
      <c r="AK243" s="5">
        <f t="shared" si="474"/>
        <v>2.0364380131762341E-4</v>
      </c>
      <c r="AL243" s="5">
        <f t="shared" si="475"/>
        <v>1.615601486886119E-4</v>
      </c>
      <c r="AM243" s="5">
        <f t="shared" si="476"/>
        <v>2.2576510610290285E-2</v>
      </c>
      <c r="AN243" s="5">
        <f t="shared" si="477"/>
        <v>2.1899215291981595E-2</v>
      </c>
      <c r="AO243" s="5">
        <f t="shared" si="478"/>
        <v>1.0621119416611082E-2</v>
      </c>
      <c r="AP243" s="5">
        <f t="shared" si="479"/>
        <v>3.434161944704253E-3</v>
      </c>
      <c r="AQ243" s="5">
        <f t="shared" si="480"/>
        <v>8.3278427159078213E-4</v>
      </c>
      <c r="AR243" s="5">
        <f t="shared" si="481"/>
        <v>3.2046986943637032E-7</v>
      </c>
      <c r="AS243" s="5">
        <f t="shared" si="482"/>
        <v>2.8982300881210024E-6</v>
      </c>
      <c r="AT243" s="5">
        <f t="shared" si="483"/>
        <v>1.3105346937081783E-5</v>
      </c>
      <c r="AU243" s="5">
        <f t="shared" si="484"/>
        <v>3.9506897455618986E-5</v>
      </c>
      <c r="AV243" s="5">
        <f t="shared" si="485"/>
        <v>8.9322031346943917E-5</v>
      </c>
      <c r="AW243" s="5">
        <f t="shared" si="486"/>
        <v>3.9368524224405306E-5</v>
      </c>
      <c r="AX243" s="5">
        <f t="shared" si="487"/>
        <v>3.4029159772287598E-2</v>
      </c>
      <c r="AY243" s="5">
        <f t="shared" si="488"/>
        <v>3.3008284979119E-2</v>
      </c>
      <c r="AZ243" s="5">
        <f t="shared" si="489"/>
        <v>1.6009018214872727E-2</v>
      </c>
      <c r="BA243" s="5">
        <f t="shared" si="490"/>
        <v>5.1762492228088538E-3</v>
      </c>
      <c r="BB243" s="5">
        <f t="shared" si="491"/>
        <v>1.2552404365311482E-3</v>
      </c>
      <c r="BC243" s="5">
        <f t="shared" si="492"/>
        <v>2.4351664468704297E-4</v>
      </c>
      <c r="BD243" s="5">
        <f t="shared" si="493"/>
        <v>5.1809295558879898E-8</v>
      </c>
      <c r="BE243" s="5">
        <f t="shared" si="494"/>
        <v>4.6854719757956238E-7</v>
      </c>
      <c r="BF243" s="5">
        <f t="shared" si="495"/>
        <v>2.1186977548282231E-6</v>
      </c>
      <c r="BG243" s="5">
        <f t="shared" si="496"/>
        <v>6.38694842199174E-6</v>
      </c>
      <c r="BH243" s="5">
        <f t="shared" si="497"/>
        <v>1.4440395067755942E-5</v>
      </c>
      <c r="BI243" s="5">
        <f t="shared" si="498"/>
        <v>2.6118890704658938E-5</v>
      </c>
      <c r="BJ243" s="8">
        <f t="shared" si="499"/>
        <v>0.19893118933203166</v>
      </c>
      <c r="BK243" s="8">
        <f t="shared" si="500"/>
        <v>3.576922734492257E-2</v>
      </c>
      <c r="BL243" s="8">
        <f t="shared" si="501"/>
        <v>1.0777421729676428E-3</v>
      </c>
      <c r="BM243" s="8">
        <f t="shared" si="502"/>
        <v>0.20007756488571884</v>
      </c>
      <c r="BN243" s="8">
        <f t="shared" si="503"/>
        <v>2.7384894950547522E-3</v>
      </c>
    </row>
    <row r="244" spans="1:66" x14ac:dyDescent="0.25">
      <c r="A244" t="s">
        <v>143</v>
      </c>
      <c r="B244" t="s">
        <v>144</v>
      </c>
      <c r="C244" t="s">
        <v>451</v>
      </c>
      <c r="D244" s="10"/>
      <c r="E244">
        <f>VLOOKUP(A244,home!$A$2:$E$405,3,FALSE)</f>
        <v>1.01428571428571</v>
      </c>
      <c r="F244">
        <f>VLOOKUP(B244,home!$B$2:$E$405,3,FALSE)</f>
        <v>1.31</v>
      </c>
      <c r="G244">
        <f>VLOOKUP(C244,away!$B$2:$E$405,4,FALSE)</f>
        <v>1.48</v>
      </c>
      <c r="H244">
        <f>VLOOKUP(A244,away!$A$2:$E$405,3,FALSE)</f>
        <v>1.1000000000000001</v>
      </c>
      <c r="I244">
        <f>VLOOKUP(C244,away!$B$2:$E$405,3,FALSE)</f>
        <v>0.74</v>
      </c>
      <c r="J244">
        <f>VLOOKUP(B244,home!$B$2:$E$405,4,FALSE)</f>
        <v>0.61</v>
      </c>
      <c r="K244" s="3">
        <f t="shared" si="448"/>
        <v>1.9664971428571347</v>
      </c>
      <c r="L244" s="3">
        <f t="shared" si="449"/>
        <v>0.49654000000000004</v>
      </c>
      <c r="M244" s="5">
        <f t="shared" si="450"/>
        <v>8.5175866453735788E-2</v>
      </c>
      <c r="N244" s="5">
        <f t="shared" si="451"/>
        <v>0.1674980980216523</v>
      </c>
      <c r="O244" s="5">
        <f t="shared" si="452"/>
        <v>4.2293224728937977E-2</v>
      </c>
      <c r="P244" s="5">
        <f t="shared" si="453"/>
        <v>8.3169505591671244E-2</v>
      </c>
      <c r="Q244" s="5">
        <f t="shared" si="454"/>
        <v>0.16469226559679179</v>
      </c>
      <c r="R244" s="5">
        <f t="shared" si="455"/>
        <v>1.0500138903453431E-2</v>
      </c>
      <c r="S244" s="5">
        <f t="shared" si="456"/>
        <v>2.0302601395079934E-2</v>
      </c>
      <c r="T244" s="5">
        <f t="shared" si="457"/>
        <v>8.1776297559430999E-2</v>
      </c>
      <c r="U244" s="5">
        <f t="shared" si="458"/>
        <v>2.064849315324422E-2</v>
      </c>
      <c r="V244" s="5">
        <f t="shared" si="459"/>
        <v>2.2027070323972727E-3</v>
      </c>
      <c r="W244" s="5">
        <f t="shared" si="460"/>
        <v>0.10795562324891982</v>
      </c>
      <c r="X244" s="5">
        <f t="shared" si="461"/>
        <v>5.3604285168018649E-2</v>
      </c>
      <c r="Y244" s="5">
        <f t="shared" si="462"/>
        <v>1.330833587866399E-2</v>
      </c>
      <c r="Z244" s="5">
        <f t="shared" si="463"/>
        <v>1.7379129903735892E-3</v>
      </c>
      <c r="AA244" s="5">
        <f t="shared" si="464"/>
        <v>3.417600930103962E-3</v>
      </c>
      <c r="AB244" s="5">
        <f t="shared" si="465"/>
        <v>3.3603512322376641E-3</v>
      </c>
      <c r="AC244" s="5">
        <f t="shared" si="466"/>
        <v>1.3442632173522168E-4</v>
      </c>
      <c r="AD244" s="5">
        <f t="shared" si="467"/>
        <v>5.307360616859054E-2</v>
      </c>
      <c r="AE244" s="5">
        <f t="shared" si="468"/>
        <v>2.6353168406951951E-2</v>
      </c>
      <c r="AF244" s="5">
        <f t="shared" si="469"/>
        <v>6.542701120393961E-3</v>
      </c>
      <c r="AG244" s="5">
        <f t="shared" si="470"/>
        <v>1.0829042714401392E-3</v>
      </c>
      <c r="AH244" s="5">
        <f t="shared" si="471"/>
        <v>2.1573582906002546E-4</v>
      </c>
      <c r="AI244" s="5">
        <f t="shared" si="472"/>
        <v>4.2424389145845527E-4</v>
      </c>
      <c r="AJ244" s="5">
        <f t="shared" si="473"/>
        <v>4.1713720021382234E-4</v>
      </c>
      <c r="AK244" s="5">
        <f t="shared" si="474"/>
        <v>2.7343303746663544E-4</v>
      </c>
      <c r="AL244" s="5">
        <f t="shared" si="475"/>
        <v>5.2503936538399428E-6</v>
      </c>
      <c r="AM244" s="5">
        <f t="shared" si="476"/>
        <v>2.0873818978331626E-2</v>
      </c>
      <c r="AN244" s="5">
        <f t="shared" si="477"/>
        <v>1.0364686075500788E-2</v>
      </c>
      <c r="AO244" s="5">
        <f t="shared" si="478"/>
        <v>2.5732406119645806E-3</v>
      </c>
      <c r="AP244" s="5">
        <f t="shared" si="479"/>
        <v>4.2590563115496431E-4</v>
      </c>
      <c r="AQ244" s="5">
        <f t="shared" si="480"/>
        <v>5.2869795523421489E-5</v>
      </c>
      <c r="AR244" s="5">
        <f t="shared" si="481"/>
        <v>2.1424293712293016E-5</v>
      </c>
      <c r="AS244" s="5">
        <f t="shared" si="482"/>
        <v>4.213081237295629E-5</v>
      </c>
      <c r="AT244" s="5">
        <f t="shared" si="483"/>
        <v>4.1425061078834282E-5</v>
      </c>
      <c r="AU244" s="5">
        <f t="shared" si="484"/>
        <v>2.7154088084736639E-5</v>
      </c>
      <c r="AV244" s="5">
        <f t="shared" si="485"/>
        <v>1.3349609158881398E-5</v>
      </c>
      <c r="AW244" s="5">
        <f t="shared" si="486"/>
        <v>1.4240883223676309E-7</v>
      </c>
      <c r="AX244" s="5">
        <f t="shared" si="487"/>
        <v>6.8413842302343601E-3</v>
      </c>
      <c r="AY244" s="5">
        <f t="shared" si="488"/>
        <v>3.3970209256805697E-3</v>
      </c>
      <c r="AZ244" s="5">
        <f t="shared" si="489"/>
        <v>8.433783852187151E-4</v>
      </c>
      <c r="BA244" s="5">
        <f t="shared" si="490"/>
        <v>1.3959036779883361E-4</v>
      </c>
      <c r="BB244" s="5">
        <f t="shared" si="491"/>
        <v>1.7328050306708209E-5</v>
      </c>
      <c r="BC244" s="5">
        <f t="shared" si="492"/>
        <v>1.7208140198585791E-6</v>
      </c>
      <c r="BD244" s="5">
        <f t="shared" si="493"/>
        <v>1.7730031333169949E-6</v>
      </c>
      <c r="BE244" s="5">
        <f t="shared" si="494"/>
        <v>3.4866055959446178E-6</v>
      </c>
      <c r="BF244" s="5">
        <f t="shared" si="495"/>
        <v>3.4281999713473945E-6</v>
      </c>
      <c r="BG244" s="5">
        <f t="shared" si="496"/>
        <v>2.2471818162658544E-6</v>
      </c>
      <c r="BH244" s="5">
        <f t="shared" si="497"/>
        <v>1.1047691552918276E-6</v>
      </c>
      <c r="BI244" s="5">
        <f t="shared" si="498"/>
        <v>4.3450507747961401E-7</v>
      </c>
      <c r="BJ244" s="8">
        <f t="shared" si="499"/>
        <v>0.72141822930658872</v>
      </c>
      <c r="BK244" s="8">
        <f t="shared" si="500"/>
        <v>0.19438737811395387</v>
      </c>
      <c r="BL244" s="8">
        <f t="shared" si="501"/>
        <v>8.1708317035333544E-2</v>
      </c>
      <c r="BM244" s="8">
        <f t="shared" si="502"/>
        <v>0.44252585963315844</v>
      </c>
      <c r="BN244" s="8">
        <f t="shared" si="503"/>
        <v>0.55332909929624263</v>
      </c>
    </row>
    <row r="245" spans="1:66" x14ac:dyDescent="0.25">
      <c r="A245" t="s">
        <v>143</v>
      </c>
      <c r="B245" t="s">
        <v>148</v>
      </c>
      <c r="C245" t="s">
        <v>149</v>
      </c>
      <c r="D245" s="10"/>
      <c r="E245">
        <f>VLOOKUP(A245,home!$A$2:$E$405,3,FALSE)</f>
        <v>1.01428571428571</v>
      </c>
      <c r="F245">
        <f>VLOOKUP(B245,home!$B$2:$E$405,3,FALSE)</f>
        <v>1.73</v>
      </c>
      <c r="G245">
        <f>VLOOKUP(C245,away!$B$2:$E$405,4,FALSE)</f>
        <v>0.66</v>
      </c>
      <c r="H245">
        <f>VLOOKUP(A245,away!$A$2:$E$405,3,FALSE)</f>
        <v>1.1000000000000001</v>
      </c>
      <c r="I245">
        <f>VLOOKUP(C245,away!$B$2:$E$405,3,FALSE)</f>
        <v>0.33</v>
      </c>
      <c r="J245">
        <f>VLOOKUP(B245,home!$B$2:$E$405,4,FALSE)</f>
        <v>0.23</v>
      </c>
      <c r="K245" s="3">
        <f t="shared" si="448"/>
        <v>1.1581114285714238</v>
      </c>
      <c r="L245" s="3">
        <f t="shared" si="449"/>
        <v>8.3490000000000009E-2</v>
      </c>
      <c r="M245" s="5">
        <f t="shared" si="450"/>
        <v>0.28892116065986445</v>
      </c>
      <c r="N245" s="5">
        <f t="shared" si="451"/>
        <v>0.3346028981163095</v>
      </c>
      <c r="O245" s="5">
        <f t="shared" si="452"/>
        <v>2.4122027703492081E-2</v>
      </c>
      <c r="P245" s="5">
        <f t="shared" si="453"/>
        <v>2.7935995963730677E-2</v>
      </c>
      <c r="Q245" s="5">
        <f t="shared" si="454"/>
        <v>0.19375372017080891</v>
      </c>
      <c r="R245" s="5">
        <f t="shared" si="455"/>
        <v>1.0069740464822769E-3</v>
      </c>
      <c r="S245" s="5">
        <f t="shared" si="456"/>
        <v>6.7528791306180444E-4</v>
      </c>
      <c r="T245" s="5">
        <f t="shared" si="457"/>
        <v>1.6176498097060833E-2</v>
      </c>
      <c r="U245" s="5">
        <f t="shared" si="458"/>
        <v>1.166188151505937E-3</v>
      </c>
      <c r="V245" s="5">
        <f t="shared" si="459"/>
        <v>7.2548974069856015E-6</v>
      </c>
      <c r="W245" s="5">
        <f t="shared" si="460"/>
        <v>7.4796132552681138E-2</v>
      </c>
      <c r="X245" s="5">
        <f t="shared" si="461"/>
        <v>6.2447291068233471E-3</v>
      </c>
      <c r="Y245" s="5">
        <f t="shared" si="462"/>
        <v>2.6068621656434062E-4</v>
      </c>
      <c r="Z245" s="5">
        <f t="shared" si="463"/>
        <v>2.8024087713601774E-5</v>
      </c>
      <c r="AA245" s="5">
        <f t="shared" si="464"/>
        <v>3.245501625641024E-5</v>
      </c>
      <c r="AB245" s="5">
        <f t="shared" si="465"/>
        <v>1.8793262620510023E-5</v>
      </c>
      <c r="AC245" s="5">
        <f t="shared" si="466"/>
        <v>4.3842579800997301E-8</v>
      </c>
      <c r="AD245" s="5">
        <f t="shared" si="467"/>
        <v>2.1655563980550796E-2</v>
      </c>
      <c r="AE245" s="5">
        <f t="shared" si="468"/>
        <v>1.8080230367361855E-3</v>
      </c>
      <c r="AF245" s="5">
        <f t="shared" si="469"/>
        <v>7.5475921668552058E-5</v>
      </c>
      <c r="AG245" s="5">
        <f t="shared" si="470"/>
        <v>2.1004949000358047E-6</v>
      </c>
      <c r="AH245" s="5">
        <f t="shared" si="471"/>
        <v>5.8493277080215267E-7</v>
      </c>
      <c r="AI245" s="5">
        <f t="shared" si="472"/>
        <v>6.7741732681192219E-7</v>
      </c>
      <c r="AJ245" s="5">
        <f t="shared" si="473"/>
        <v>3.9226237404659521E-7</v>
      </c>
      <c r="AK245" s="5">
        <f t="shared" si="474"/>
        <v>1.5142784612730688E-7</v>
      </c>
      <c r="AL245" s="5">
        <f t="shared" si="475"/>
        <v>1.6956682986637909E-10</v>
      </c>
      <c r="AM245" s="5">
        <f t="shared" si="476"/>
        <v>5.0159112276071099E-3</v>
      </c>
      <c r="AN245" s="5">
        <f t="shared" si="477"/>
        <v>4.1877842839291752E-4</v>
      </c>
      <c r="AO245" s="5">
        <f t="shared" si="478"/>
        <v>1.7481905493262339E-5</v>
      </c>
      <c r="AP245" s="5">
        <f t="shared" si="479"/>
        <v>4.8652142987749102E-7</v>
      </c>
      <c r="AQ245" s="5">
        <f t="shared" si="480"/>
        <v>1.0154918545117926E-8</v>
      </c>
      <c r="AR245" s="5">
        <f t="shared" si="481"/>
        <v>9.7672074068543435E-9</v>
      </c>
      <c r="AS245" s="5">
        <f t="shared" si="482"/>
        <v>1.1311514523105475E-8</v>
      </c>
      <c r="AT245" s="5">
        <f t="shared" si="483"/>
        <v>6.5499971218300456E-9</v>
      </c>
      <c r="AU245" s="5">
        <f t="shared" si="484"/>
        <v>2.5285421746337698E-9</v>
      </c>
      <c r="AV245" s="5">
        <f t="shared" si="485"/>
        <v>7.3208339751705285E-10</v>
      </c>
      <c r="AW245" s="5">
        <f t="shared" si="486"/>
        <v>4.5543165015740923E-13</v>
      </c>
      <c r="AX245" s="5">
        <f t="shared" si="487"/>
        <v>9.6816401956525229E-4</v>
      </c>
      <c r="AY245" s="5">
        <f t="shared" si="488"/>
        <v>8.0832013993502904E-5</v>
      </c>
      <c r="AZ245" s="5">
        <f t="shared" si="489"/>
        <v>3.3743324241587784E-6</v>
      </c>
      <c r="BA245" s="5">
        <f t="shared" si="490"/>
        <v>9.3907671364338828E-8</v>
      </c>
      <c r="BB245" s="5">
        <f t="shared" si="491"/>
        <v>1.9600878705521611E-9</v>
      </c>
      <c r="BC245" s="5">
        <f t="shared" si="492"/>
        <v>3.2729547262479979E-11</v>
      </c>
      <c r="BD245" s="5">
        <f t="shared" si="493"/>
        <v>1.3591069106637829E-10</v>
      </c>
      <c r="BE245" s="5">
        <f t="shared" si="494"/>
        <v>1.5739972458901282E-10</v>
      </c>
      <c r="BF245" s="5">
        <f t="shared" si="495"/>
        <v>9.1143209950265158E-11</v>
      </c>
      <c r="BG245" s="5">
        <f t="shared" si="496"/>
        <v>3.5184664360028933E-11</v>
      </c>
      <c r="BH245" s="5">
        <f t="shared" si="497"/>
        <v>1.0186940476449798E-11</v>
      </c>
      <c r="BI245" s="5">
        <f t="shared" si="498"/>
        <v>2.359522437590667E-12</v>
      </c>
      <c r="BJ245" s="8">
        <f t="shared" si="499"/>
        <v>0.65588096219841718</v>
      </c>
      <c r="BK245" s="8">
        <f t="shared" si="500"/>
        <v>0.31762057546020406</v>
      </c>
      <c r="BL245" s="8">
        <f t="shared" si="501"/>
        <v>2.634827554220439E-2</v>
      </c>
      <c r="BM245" s="8">
        <f t="shared" si="502"/>
        <v>0.12945422861431313</v>
      </c>
      <c r="BN245" s="8">
        <f t="shared" si="503"/>
        <v>0.87034277666068782</v>
      </c>
    </row>
    <row r="246" spans="1:66" x14ac:dyDescent="0.25">
      <c r="A246" t="s">
        <v>143</v>
      </c>
      <c r="B246" t="s">
        <v>156</v>
      </c>
      <c r="C246" t="s">
        <v>150</v>
      </c>
      <c r="D246" s="10"/>
      <c r="E246">
        <f>VLOOKUP(A246,home!$A$2:$E$405,3,FALSE)</f>
        <v>1.01428571428571</v>
      </c>
      <c r="F246">
        <f>VLOOKUP(B246,home!$B$2:$E$405,3,FALSE)</f>
        <v>0.66</v>
      </c>
      <c r="G246">
        <f>VLOOKUP(C246,away!$B$2:$E$405,4,FALSE)</f>
        <v>0.99</v>
      </c>
      <c r="H246">
        <f>VLOOKUP(A246,away!$A$2:$E$405,3,FALSE)</f>
        <v>1.1000000000000001</v>
      </c>
      <c r="I246">
        <f>VLOOKUP(C246,away!$B$2:$E$405,3,FALSE)</f>
        <v>0.99</v>
      </c>
      <c r="J246">
        <f>VLOOKUP(B246,home!$B$2:$E$405,4,FALSE)</f>
        <v>1.21</v>
      </c>
      <c r="K246" s="3">
        <f t="shared" si="448"/>
        <v>0.66273428571428294</v>
      </c>
      <c r="L246" s="3">
        <f t="shared" si="449"/>
        <v>1.31769</v>
      </c>
      <c r="M246" s="5">
        <f t="shared" si="450"/>
        <v>0.13801066893166178</v>
      </c>
      <c r="N246" s="5">
        <f t="shared" si="451"/>
        <v>9.1464402095375236E-2</v>
      </c>
      <c r="O246" s="5">
        <f t="shared" si="452"/>
        <v>0.18185527834456142</v>
      </c>
      <c r="P246" s="5">
        <f t="shared" si="453"/>
        <v>0.120521727997055</v>
      </c>
      <c r="Q246" s="5">
        <f t="shared" si="454"/>
        <v>3.0308297595481239E-2</v>
      </c>
      <c r="R246" s="5">
        <f t="shared" si="455"/>
        <v>0.11981444086092259</v>
      </c>
      <c r="S246" s="5">
        <f t="shared" si="456"/>
        <v>2.631225366820852E-2</v>
      </c>
      <c r="T246" s="5">
        <f t="shared" si="457"/>
        <v>3.9936940658589673E-2</v>
      </c>
      <c r="U246" s="5">
        <f t="shared" si="458"/>
        <v>7.9405137882219715E-2</v>
      </c>
      <c r="V246" s="5">
        <f t="shared" si="459"/>
        <v>2.553102358871183E-3</v>
      </c>
      <c r="W246" s="5">
        <f t="shared" si="460"/>
        <v>6.6954493193857262E-3</v>
      </c>
      <c r="X246" s="5">
        <f t="shared" si="461"/>
        <v>8.8225266136613776E-3</v>
      </c>
      <c r="Y246" s="5">
        <f t="shared" si="462"/>
        <v>5.8126775467777312E-3</v>
      </c>
      <c r="Z246" s="5">
        <f t="shared" si="463"/>
        <v>5.2626096859343031E-2</v>
      </c>
      <c r="AA246" s="5">
        <f t="shared" si="464"/>
        <v>3.4877118712007368E-2</v>
      </c>
      <c r="AB246" s="5">
        <f t="shared" si="465"/>
        <v>1.1557131178687228E-2</v>
      </c>
      <c r="AC246" s="5">
        <f t="shared" si="466"/>
        <v>1.393480620132696E-4</v>
      </c>
      <c r="AD246" s="5">
        <f t="shared" si="467"/>
        <v>1.1093259555548199E-3</v>
      </c>
      <c r="AE246" s="5">
        <f t="shared" si="468"/>
        <v>1.4617477183750309E-3</v>
      </c>
      <c r="AF246" s="5">
        <f t="shared" si="469"/>
        <v>9.6306517551279737E-4</v>
      </c>
      <c r="AG246" s="5">
        <f t="shared" si="470"/>
        <v>4.2300711704048601E-4</v>
      </c>
      <c r="AH246" s="5">
        <f t="shared" si="471"/>
        <v>1.7336220392646942E-2</v>
      </c>
      <c r="AI246" s="5">
        <f t="shared" si="472"/>
        <v>1.1489307638906255E-2</v>
      </c>
      <c r="AJ246" s="5">
        <f t="shared" si="473"/>
        <v>3.8071790457110959E-3</v>
      </c>
      <c r="AK246" s="5">
        <f t="shared" si="474"/>
        <v>8.4104936181524288E-4</v>
      </c>
      <c r="AL246" s="5">
        <f t="shared" si="475"/>
        <v>4.867585776341997E-6</v>
      </c>
      <c r="AM246" s="5">
        <f t="shared" si="476"/>
        <v>1.4703766895578766E-4</v>
      </c>
      <c r="AN246" s="5">
        <f t="shared" si="477"/>
        <v>1.9375006600635185E-4</v>
      </c>
      <c r="AO246" s="5">
        <f t="shared" si="478"/>
        <v>1.276512622379549E-4</v>
      </c>
      <c r="AP246" s="5">
        <f t="shared" si="479"/>
        <v>5.606826391277694E-5</v>
      </c>
      <c r="AQ246" s="5">
        <f t="shared" si="480"/>
        <v>1.8470147668806773E-5</v>
      </c>
      <c r="AR246" s="5">
        <f t="shared" si="481"/>
        <v>4.5687528498373877E-3</v>
      </c>
      <c r="AS246" s="5">
        <f t="shared" si="482"/>
        <v>3.0278691565420752E-3</v>
      </c>
      <c r="AT246" s="5">
        <f t="shared" si="483"/>
        <v>1.0033363513486104E-3</v>
      </c>
      <c r="AU246" s="5">
        <f t="shared" si="484"/>
        <v>2.2164846671406539E-4</v>
      </c>
      <c r="AV246" s="5">
        <f t="shared" si="485"/>
        <v>3.6723509566853028E-5</v>
      </c>
      <c r="AW246" s="5">
        <f t="shared" si="486"/>
        <v>1.1807658975447122E-7</v>
      </c>
      <c r="AX246" s="5">
        <f t="shared" si="487"/>
        <v>1.6241150751417848E-5</v>
      </c>
      <c r="AY246" s="5">
        <f t="shared" si="488"/>
        <v>2.1400801933635784E-5</v>
      </c>
      <c r="AZ246" s="5">
        <f t="shared" si="489"/>
        <v>1.409981134996627E-5</v>
      </c>
      <c r="BA246" s="5">
        <f t="shared" si="490"/>
        <v>6.1930601392456848E-6</v>
      </c>
      <c r="BB246" s="5">
        <f t="shared" si="491"/>
        <v>2.0401333537206632E-6</v>
      </c>
      <c r="BC246" s="5">
        <f t="shared" si="492"/>
        <v>5.376526637728359E-7</v>
      </c>
      <c r="BD246" s="5">
        <f t="shared" si="493"/>
        <v>1.0033666571170369E-3</v>
      </c>
      <c r="BE246" s="5">
        <f t="shared" si="494"/>
        <v>6.6496548481398713E-4</v>
      </c>
      <c r="BF246" s="5">
        <f t="shared" si="495"/>
        <v>2.2034771280142484E-4</v>
      </c>
      <c r="BG246" s="5">
        <f t="shared" si="496"/>
        <v>4.8677328017409419E-5</v>
      </c>
      <c r="BH246" s="5">
        <f t="shared" si="497"/>
        <v>8.0650335535244183E-6</v>
      </c>
      <c r="BI246" s="5">
        <f t="shared" si="498"/>
        <v>1.0689948502713466E-6</v>
      </c>
      <c r="BJ246" s="8">
        <f t="shared" si="499"/>
        <v>0.18760092981472756</v>
      </c>
      <c r="BK246" s="8">
        <f t="shared" si="500"/>
        <v>0.28756336940551969</v>
      </c>
      <c r="BL246" s="8">
        <f t="shared" si="501"/>
        <v>0.47178768496264051</v>
      </c>
      <c r="BM246" s="8">
        <f t="shared" si="502"/>
        <v>0.31758198249182962</v>
      </c>
      <c r="BN246" s="8">
        <f t="shared" si="503"/>
        <v>0.68197481582505726</v>
      </c>
    </row>
    <row r="247" spans="1:66" x14ac:dyDescent="0.25">
      <c r="A247" t="s">
        <v>143</v>
      </c>
      <c r="B247" t="s">
        <v>157</v>
      </c>
      <c r="C247" t="s">
        <v>160</v>
      </c>
      <c r="D247" s="10"/>
      <c r="E247">
        <f>VLOOKUP(A247,home!$A$2:$E$405,3,FALSE)</f>
        <v>1.01428571428571</v>
      </c>
      <c r="F247">
        <f>VLOOKUP(B247,home!$B$2:$E$405,3,FALSE)</f>
        <v>0.33</v>
      </c>
      <c r="G247">
        <f>VLOOKUP(C247,away!$B$2:$E$405,4,FALSE)</f>
        <v>0.66</v>
      </c>
      <c r="H247">
        <f>VLOOKUP(A247,away!$A$2:$E$405,3,FALSE)</f>
        <v>1.1000000000000001</v>
      </c>
      <c r="I247">
        <f>VLOOKUP(C247,away!$B$2:$E$405,3,FALSE)</f>
        <v>0.66</v>
      </c>
      <c r="J247">
        <f>VLOOKUP(B247,home!$B$2:$E$405,4,FALSE)</f>
        <v>2.73</v>
      </c>
      <c r="K247" s="3">
        <f t="shared" si="448"/>
        <v>0.22091142857142765</v>
      </c>
      <c r="L247" s="3">
        <f t="shared" si="449"/>
        <v>1.9819800000000003</v>
      </c>
      <c r="M247" s="5">
        <f t="shared" si="450"/>
        <v>0.11048324167544987</v>
      </c>
      <c r="N247" s="5">
        <f t="shared" si="451"/>
        <v>2.4407010751725917E-2</v>
      </c>
      <c r="O247" s="5">
        <f t="shared" si="452"/>
        <v>0.21897557533590817</v>
      </c>
      <c r="P247" s="5">
        <f t="shared" si="453"/>
        <v>4.8374207169705738E-2</v>
      </c>
      <c r="Q247" s="5">
        <f t="shared" si="454"/>
        <v>2.695893806160983E-3</v>
      </c>
      <c r="R247" s="5">
        <f t="shared" si="455"/>
        <v>0.21700260540213173</v>
      </c>
      <c r="S247" s="5">
        <f t="shared" si="456"/>
        <v>5.2950653054054742E-3</v>
      </c>
      <c r="T247" s="5">
        <f t="shared" si="457"/>
        <v>5.3432076059349454E-3</v>
      </c>
      <c r="U247" s="5">
        <f t="shared" si="458"/>
        <v>4.7938355563106716E-2</v>
      </c>
      <c r="V247" s="5">
        <f t="shared" si="459"/>
        <v>2.5760023991616688E-4</v>
      </c>
      <c r="W247" s="5">
        <f t="shared" si="460"/>
        <v>1.9851791733196202E-4</v>
      </c>
      <c r="X247" s="5">
        <f t="shared" si="461"/>
        <v>3.9345854179360213E-4</v>
      </c>
      <c r="Y247" s="5">
        <f t="shared" si="462"/>
        <v>3.8991348033204197E-4</v>
      </c>
      <c r="Z247" s="5">
        <f t="shared" si="463"/>
        <v>0.14336494128497237</v>
      </c>
      <c r="AA247" s="5">
        <f t="shared" si="464"/>
        <v>3.1670953986322088E-2</v>
      </c>
      <c r="AB247" s="5">
        <f t="shared" si="465"/>
        <v>3.4982378446691813E-3</v>
      </c>
      <c r="AC247" s="5">
        <f t="shared" si="466"/>
        <v>7.0492632998563702E-6</v>
      </c>
      <c r="AD247" s="5">
        <f t="shared" si="467"/>
        <v>1.0963719178707081E-5</v>
      </c>
      <c r="AE247" s="5">
        <f t="shared" si="468"/>
        <v>2.172987213781386E-5</v>
      </c>
      <c r="AF247" s="5">
        <f t="shared" si="469"/>
        <v>2.1534085989852169E-5</v>
      </c>
      <c r="AG247" s="5">
        <f t="shared" si="470"/>
        <v>1.4226709250055736E-5</v>
      </c>
      <c r="AH247" s="5">
        <f t="shared" si="471"/>
        <v>7.1036611581997422E-2</v>
      </c>
      <c r="AI247" s="5">
        <f t="shared" si="472"/>
        <v>1.569279934545267E-2</v>
      </c>
      <c r="AJ247" s="5">
        <f t="shared" si="473"/>
        <v>1.7333593608443566E-3</v>
      </c>
      <c r="AK247" s="5">
        <f t="shared" si="474"/>
        <v>1.2763963087726116E-4</v>
      </c>
      <c r="AL247" s="5">
        <f t="shared" si="475"/>
        <v>1.2345855103084974E-7</v>
      </c>
      <c r="AM247" s="5">
        <f t="shared" si="476"/>
        <v>4.8440217324482843E-7</v>
      </c>
      <c r="AN247" s="5">
        <f t="shared" si="477"/>
        <v>9.6007541932778503E-7</v>
      </c>
      <c r="AO247" s="5">
        <f t="shared" si="478"/>
        <v>9.5142513979964213E-7</v>
      </c>
      <c r="AP247" s="5">
        <f t="shared" si="479"/>
        <v>6.2856853286003172E-7</v>
      </c>
      <c r="AQ247" s="5">
        <f t="shared" si="480"/>
        <v>3.1145256518948152E-7</v>
      </c>
      <c r="AR247" s="5">
        <f t="shared" si="481"/>
        <v>2.815862868465745E-2</v>
      </c>
      <c r="AS247" s="5">
        <f t="shared" si="482"/>
        <v>6.2205628893400571E-3</v>
      </c>
      <c r="AT247" s="5">
        <f t="shared" si="483"/>
        <v>6.8709671720125964E-4</v>
      </c>
      <c r="AU247" s="5">
        <f t="shared" si="484"/>
        <v>5.0595839121222823E-5</v>
      </c>
      <c r="AV247" s="5">
        <f t="shared" si="485"/>
        <v>2.7942997750098656E-6</v>
      </c>
      <c r="AW247" s="5">
        <f t="shared" si="486"/>
        <v>1.5015373055353569E-9</v>
      </c>
      <c r="AX247" s="5">
        <f t="shared" si="487"/>
        <v>1.7834996015769837E-8</v>
      </c>
      <c r="AY247" s="5">
        <f t="shared" si="488"/>
        <v>3.5348605403335508E-8</v>
      </c>
      <c r="AZ247" s="5">
        <f t="shared" si="489"/>
        <v>3.5030114468651465E-8</v>
      </c>
      <c r="BA247" s="5">
        <f t="shared" si="490"/>
        <v>2.3142995424859285E-8</v>
      </c>
      <c r="BB247" s="5">
        <f t="shared" si="491"/>
        <v>1.1467238518040655E-8</v>
      </c>
      <c r="BC247" s="5">
        <f t="shared" si="492"/>
        <v>4.5455674795972437E-9</v>
      </c>
      <c r="BD247" s="5">
        <f t="shared" si="493"/>
        <v>9.3016398134028906E-3</v>
      </c>
      <c r="BE247" s="5">
        <f t="shared" si="494"/>
        <v>2.0548385392356997E-3</v>
      </c>
      <c r="BF247" s="5">
        <f t="shared" si="495"/>
        <v>2.2696865859309198E-4</v>
      </c>
      <c r="BG247" s="5">
        <f t="shared" si="496"/>
        <v>1.6713323536913525E-5</v>
      </c>
      <c r="BH247" s="5">
        <f t="shared" si="497"/>
        <v>9.2304104467900852E-7</v>
      </c>
      <c r="BI247" s="5">
        <f t="shared" si="498"/>
        <v>4.0782063162020572E-8</v>
      </c>
      <c r="BJ247" s="8">
        <f t="shared" si="499"/>
        <v>3.3499919783183604E-2</v>
      </c>
      <c r="BK247" s="8">
        <f t="shared" si="500"/>
        <v>0.16441732246093355</v>
      </c>
      <c r="BL247" s="8">
        <f t="shared" si="501"/>
        <v>0.65439694063928111</v>
      </c>
      <c r="BM247" s="8">
        <f t="shared" si="502"/>
        <v>0.3737405561802199</v>
      </c>
      <c r="BN247" s="8">
        <f t="shared" si="503"/>
        <v>0.62193853414108236</v>
      </c>
    </row>
    <row r="248" spans="1:66" x14ac:dyDescent="0.25">
      <c r="A248" t="s">
        <v>143</v>
      </c>
      <c r="B248" t="s">
        <v>140</v>
      </c>
      <c r="C248" t="s">
        <v>159</v>
      </c>
      <c r="D248" s="10"/>
      <c r="E248">
        <f>VLOOKUP(A248,home!$A$2:$E$405,3,FALSE)</f>
        <v>1.01428571428571</v>
      </c>
      <c r="F248">
        <f>VLOOKUP(B248,home!$B$2:$E$405,3,FALSE)</f>
        <v>0.66</v>
      </c>
      <c r="G248">
        <f>VLOOKUP(C248,away!$B$2:$E$405,4,FALSE)</f>
        <v>0.66</v>
      </c>
      <c r="H248">
        <f>VLOOKUP(A248,away!$A$2:$E$405,3,FALSE)</f>
        <v>1.1000000000000001</v>
      </c>
      <c r="I248">
        <f>VLOOKUP(C248,away!$B$2:$E$405,3,FALSE)</f>
        <v>0.66</v>
      </c>
      <c r="J248">
        <f>VLOOKUP(B248,home!$B$2:$E$405,4,FALSE)</f>
        <v>0.3</v>
      </c>
      <c r="K248" s="3">
        <f t="shared" si="448"/>
        <v>0.4418228571428553</v>
      </c>
      <c r="L248" s="3">
        <f t="shared" si="449"/>
        <v>0.21780000000000002</v>
      </c>
      <c r="M248" s="5">
        <f t="shared" si="450"/>
        <v>0.51704629804295299</v>
      </c>
      <c r="N248" s="5">
        <f t="shared" si="451"/>
        <v>0.22844287267647381</v>
      </c>
      <c r="O248" s="5">
        <f t="shared" si="452"/>
        <v>0.11261268371375517</v>
      </c>
      <c r="P248" s="5">
        <f t="shared" si="453"/>
        <v>4.9754857668935996E-2</v>
      </c>
      <c r="Q248" s="5">
        <f t="shared" si="454"/>
        <v>5.0465641349920577E-2</v>
      </c>
      <c r="R248" s="5">
        <f t="shared" si="455"/>
        <v>1.2263521256427937E-2</v>
      </c>
      <c r="S248" s="5">
        <f t="shared" si="456"/>
        <v>1.1969652771067834E-3</v>
      </c>
      <c r="T248" s="5">
        <f t="shared" si="457"/>
        <v>1.0991416686012704E-2</v>
      </c>
      <c r="U248" s="5">
        <f t="shared" si="458"/>
        <v>5.4183040001471302E-3</v>
      </c>
      <c r="V248" s="5">
        <f t="shared" si="459"/>
        <v>1.2798088170897033E-5</v>
      </c>
      <c r="W248" s="5">
        <f t="shared" si="460"/>
        <v>7.4322912829228455E-3</v>
      </c>
      <c r="X248" s="5">
        <f t="shared" si="461"/>
        <v>1.6187530414205958E-3</v>
      </c>
      <c r="Y248" s="5">
        <f t="shared" si="462"/>
        <v>1.7628220621070288E-4</v>
      </c>
      <c r="Z248" s="5">
        <f t="shared" si="463"/>
        <v>8.9033164321666847E-4</v>
      </c>
      <c r="AA248" s="5">
        <f t="shared" si="464"/>
        <v>3.9336887041068174E-4</v>
      </c>
      <c r="AB248" s="5">
        <f t="shared" si="465"/>
        <v>8.6899679117952489E-5</v>
      </c>
      <c r="AC248" s="5">
        <f t="shared" si="466"/>
        <v>7.6971716288714315E-8</v>
      </c>
      <c r="AD248" s="5">
        <f t="shared" si="467"/>
        <v>8.209390424347272E-4</v>
      </c>
      <c r="AE248" s="5">
        <f t="shared" si="468"/>
        <v>1.7880052344228359E-4</v>
      </c>
      <c r="AF248" s="5">
        <f t="shared" si="469"/>
        <v>1.9471377002864684E-5</v>
      </c>
      <c r="AG248" s="5">
        <f t="shared" si="470"/>
        <v>1.4136219704079761E-6</v>
      </c>
      <c r="AH248" s="5">
        <f t="shared" si="471"/>
        <v>4.8478557973147597E-5</v>
      </c>
      <c r="AI248" s="5">
        <f t="shared" si="472"/>
        <v>2.1418934993861622E-5</v>
      </c>
      <c r="AJ248" s="5">
        <f t="shared" si="473"/>
        <v>4.7316875279725134E-6</v>
      </c>
      <c r="AK248" s="5">
        <f t="shared" si="474"/>
        <v>6.9685590090534339E-7</v>
      </c>
      <c r="AL248" s="5">
        <f t="shared" si="475"/>
        <v>2.9627650776917909E-10</v>
      </c>
      <c r="AM248" s="5">
        <f t="shared" si="476"/>
        <v>7.2541926653726214E-5</v>
      </c>
      <c r="AN248" s="5">
        <f t="shared" si="477"/>
        <v>1.5799631625181573E-5</v>
      </c>
      <c r="AO248" s="5">
        <f t="shared" si="478"/>
        <v>1.7205798839822733E-6</v>
      </c>
      <c r="AP248" s="5">
        <f t="shared" si="479"/>
        <v>1.2491409957711305E-7</v>
      </c>
      <c r="AQ248" s="5">
        <f t="shared" si="480"/>
        <v>6.8015727219738062E-9</v>
      </c>
      <c r="AR248" s="5">
        <f t="shared" si="481"/>
        <v>2.1117259853103098E-6</v>
      </c>
      <c r="AS248" s="5">
        <f t="shared" si="482"/>
        <v>9.3300880833261245E-7</v>
      </c>
      <c r="AT248" s="5">
        <f t="shared" si="483"/>
        <v>2.0611230871848272E-7</v>
      </c>
      <c r="AU248" s="5">
        <f t="shared" si="484"/>
        <v>3.0355043043436769E-8</v>
      </c>
      <c r="AV248" s="5">
        <f t="shared" si="485"/>
        <v>3.3528879615363962E-9</v>
      </c>
      <c r="AW248" s="5">
        <f t="shared" si="486"/>
        <v>7.9195548565965997E-13</v>
      </c>
      <c r="AX248" s="5">
        <f t="shared" si="487"/>
        <v>5.3417802161327915E-6</v>
      </c>
      <c r="AY248" s="5">
        <f t="shared" si="488"/>
        <v>1.1634397310737219E-6</v>
      </c>
      <c r="AZ248" s="5">
        <f t="shared" si="489"/>
        <v>1.2669858671392833E-7</v>
      </c>
      <c r="BA248" s="5">
        <f t="shared" si="490"/>
        <v>9.1983173954311979E-9</v>
      </c>
      <c r="BB248" s="5">
        <f t="shared" si="491"/>
        <v>5.0084838218122875E-10</v>
      </c>
      <c r="BC248" s="5">
        <f t="shared" si="492"/>
        <v>2.1816955527814332E-11</v>
      </c>
      <c r="BD248" s="5">
        <f t="shared" si="493"/>
        <v>7.6655653266764232E-8</v>
      </c>
      <c r="BE248" s="5">
        <f t="shared" si="494"/>
        <v>3.386821974247382E-8</v>
      </c>
      <c r="BF248" s="5">
        <f t="shared" si="495"/>
        <v>7.4818768064809213E-9</v>
      </c>
      <c r="BG248" s="5">
        <f t="shared" si="496"/>
        <v>1.1018880624767544E-9</v>
      </c>
      <c r="BH248" s="5">
        <f t="shared" si="497"/>
        <v>1.2170983300377115E-10</v>
      </c>
      <c r="BI248" s="5">
        <f t="shared" si="498"/>
        <v>1.0754837232021198E-11</v>
      </c>
      <c r="BJ248" s="8">
        <f t="shared" si="499"/>
        <v>0.30024471730116331</v>
      </c>
      <c r="BK248" s="8">
        <f t="shared" si="500"/>
        <v>0.56801215978489061</v>
      </c>
      <c r="BL248" s="8">
        <f t="shared" si="501"/>
        <v>0.13085350735139065</v>
      </c>
      <c r="BM248" s="8">
        <f t="shared" si="502"/>
        <v>2.9413677933255635E-2</v>
      </c>
      <c r="BN248" s="8">
        <f t="shared" si="503"/>
        <v>0.97058587470846647</v>
      </c>
    </row>
    <row r="249" spans="1:66" x14ac:dyDescent="0.25">
      <c r="A249" t="s">
        <v>143</v>
      </c>
      <c r="B249" t="s">
        <v>153</v>
      </c>
      <c r="C249" t="s">
        <v>145</v>
      </c>
      <c r="D249" s="10"/>
      <c r="E249">
        <f>VLOOKUP(A249,home!$A$2:$E$405,3,FALSE)</f>
        <v>1.01428571428571</v>
      </c>
      <c r="F249">
        <f>VLOOKUP(B249,home!$B$2:$E$405,3,FALSE)</f>
        <v>0.33</v>
      </c>
      <c r="G249">
        <f>VLOOKUP(C249,away!$B$2:$E$405,4,FALSE)</f>
        <v>1.64</v>
      </c>
      <c r="H249">
        <f>VLOOKUP(A249,away!$A$2:$E$405,3,FALSE)</f>
        <v>1.1000000000000001</v>
      </c>
      <c r="I249">
        <f>VLOOKUP(C249,away!$B$2:$E$405,3,FALSE)</f>
        <v>0</v>
      </c>
      <c r="J249">
        <f>VLOOKUP(B249,home!$B$2:$E$405,4,FALSE)</f>
        <v>0.3</v>
      </c>
      <c r="K249" s="3">
        <f t="shared" si="448"/>
        <v>0.54893142857142618</v>
      </c>
      <c r="L249" s="3">
        <f t="shared" si="449"/>
        <v>0</v>
      </c>
      <c r="M249" s="5">
        <f t="shared" si="450"/>
        <v>0.57756665197453727</v>
      </c>
      <c r="N249" s="5">
        <f t="shared" si="451"/>
        <v>0.31704448736359847</v>
      </c>
      <c r="O249" s="5">
        <f t="shared" si="452"/>
        <v>0</v>
      </c>
      <c r="P249" s="5">
        <f t="shared" si="453"/>
        <v>0</v>
      </c>
      <c r="Q249" s="5">
        <f t="shared" si="454"/>
        <v>8.7017841684597794E-2</v>
      </c>
      <c r="R249" s="5">
        <f t="shared" si="455"/>
        <v>0</v>
      </c>
      <c r="S249" s="5">
        <f t="shared" si="456"/>
        <v>0</v>
      </c>
      <c r="T249" s="5">
        <f t="shared" si="457"/>
        <v>0</v>
      </c>
      <c r="U249" s="5">
        <f t="shared" si="458"/>
        <v>0</v>
      </c>
      <c r="V249" s="5">
        <f t="shared" si="459"/>
        <v>0</v>
      </c>
      <c r="W249" s="5">
        <f t="shared" si="460"/>
        <v>1.5922276049042824E-2</v>
      </c>
      <c r="X249" s="5">
        <f t="shared" si="461"/>
        <v>0</v>
      </c>
      <c r="Y249" s="5">
        <f t="shared" si="462"/>
        <v>0</v>
      </c>
      <c r="Z249" s="5">
        <f t="shared" si="463"/>
        <v>0</v>
      </c>
      <c r="AA249" s="5">
        <f t="shared" si="464"/>
        <v>0</v>
      </c>
      <c r="AB249" s="5">
        <f t="shared" si="465"/>
        <v>0</v>
      </c>
      <c r="AC249" s="5">
        <f t="shared" si="466"/>
        <v>0</v>
      </c>
      <c r="AD249" s="5">
        <f t="shared" si="467"/>
        <v>2.1850594344274194E-3</v>
      </c>
      <c r="AE249" s="5">
        <f t="shared" si="468"/>
        <v>0</v>
      </c>
      <c r="AF249" s="5">
        <f t="shared" si="469"/>
        <v>0</v>
      </c>
      <c r="AG249" s="5">
        <f t="shared" si="470"/>
        <v>0</v>
      </c>
      <c r="AH249" s="5">
        <f t="shared" si="471"/>
        <v>0</v>
      </c>
      <c r="AI249" s="5">
        <f t="shared" si="472"/>
        <v>0</v>
      </c>
      <c r="AJ249" s="5">
        <f t="shared" si="473"/>
        <v>0</v>
      </c>
      <c r="AK249" s="5">
        <f t="shared" si="474"/>
        <v>0</v>
      </c>
      <c r="AL249" s="5">
        <f t="shared" si="475"/>
        <v>0</v>
      </c>
      <c r="AM249" s="5">
        <f t="shared" si="476"/>
        <v>2.3988955937074327E-4</v>
      </c>
      <c r="AN249" s="5">
        <f t="shared" si="477"/>
        <v>0</v>
      </c>
      <c r="AO249" s="5">
        <f t="shared" si="478"/>
        <v>0</v>
      </c>
      <c r="AP249" s="5">
        <f t="shared" si="479"/>
        <v>0</v>
      </c>
      <c r="AQ249" s="5">
        <f t="shared" si="480"/>
        <v>0</v>
      </c>
      <c r="AR249" s="5">
        <f t="shared" si="481"/>
        <v>0</v>
      </c>
      <c r="AS249" s="5">
        <f t="shared" si="482"/>
        <v>0</v>
      </c>
      <c r="AT249" s="5">
        <f t="shared" si="483"/>
        <v>0</v>
      </c>
      <c r="AU249" s="5">
        <f t="shared" si="484"/>
        <v>0</v>
      </c>
      <c r="AV249" s="5">
        <f t="shared" si="485"/>
        <v>0</v>
      </c>
      <c r="AW249" s="5">
        <f t="shared" si="486"/>
        <v>0</v>
      </c>
      <c r="AX249" s="5">
        <f t="shared" si="487"/>
        <v>2.1947153087458676E-5</v>
      </c>
      <c r="AY249" s="5">
        <f t="shared" si="488"/>
        <v>0</v>
      </c>
      <c r="AZ249" s="5">
        <f t="shared" si="489"/>
        <v>0</v>
      </c>
      <c r="BA249" s="5">
        <f t="shared" si="490"/>
        <v>0</v>
      </c>
      <c r="BB249" s="5">
        <f t="shared" si="491"/>
        <v>0</v>
      </c>
      <c r="BC249" s="5">
        <f t="shared" si="492"/>
        <v>0</v>
      </c>
      <c r="BD249" s="5">
        <f t="shared" si="493"/>
        <v>0</v>
      </c>
      <c r="BE249" s="5">
        <f t="shared" si="494"/>
        <v>0</v>
      </c>
      <c r="BF249" s="5">
        <f t="shared" si="495"/>
        <v>0</v>
      </c>
      <c r="BG249" s="5">
        <f t="shared" si="496"/>
        <v>0</v>
      </c>
      <c r="BH249" s="5">
        <f t="shared" si="497"/>
        <v>0</v>
      </c>
      <c r="BI249" s="5">
        <f t="shared" si="498"/>
        <v>0</v>
      </c>
      <c r="BJ249" s="8">
        <f t="shared" si="499"/>
        <v>0.42243150124412476</v>
      </c>
      <c r="BK249" s="8">
        <f t="shared" si="500"/>
        <v>0.57756665197453727</v>
      </c>
      <c r="BL249" s="8">
        <f t="shared" si="501"/>
        <v>0</v>
      </c>
      <c r="BM249" s="8">
        <f t="shared" si="502"/>
        <v>1.8369172195928447E-2</v>
      </c>
      <c r="BN249" s="8">
        <f t="shared" si="503"/>
        <v>0.98162898102273355</v>
      </c>
    </row>
    <row r="250" spans="1:66" x14ac:dyDescent="0.25">
      <c r="A250" t="s">
        <v>143</v>
      </c>
      <c r="B250" t="s">
        <v>452</v>
      </c>
      <c r="C250" t="s">
        <v>329</v>
      </c>
      <c r="D250" s="10"/>
      <c r="E250">
        <f>VLOOKUP(A250,home!$A$2:$E$405,3,FALSE)</f>
        <v>1.01428571428571</v>
      </c>
      <c r="F250">
        <f>VLOOKUP(B250,home!$B$2:$E$405,3,FALSE)</f>
        <v>0.99</v>
      </c>
      <c r="G250">
        <f>VLOOKUP(C250,away!$B$2:$E$405,4,FALSE)</f>
        <v>1.97</v>
      </c>
      <c r="H250">
        <f>VLOOKUP(A250,away!$A$2:$E$405,3,FALSE)</f>
        <v>1.1000000000000001</v>
      </c>
      <c r="I250">
        <f>VLOOKUP(C250,away!$B$2:$E$405,3,FALSE)</f>
        <v>0.66</v>
      </c>
      <c r="J250">
        <f>VLOOKUP(B250,home!$B$2:$E$405,4,FALSE)</f>
        <v>1.21</v>
      </c>
      <c r="K250" s="3">
        <f t="shared" si="448"/>
        <v>1.9781614285714204</v>
      </c>
      <c r="L250" s="3">
        <f t="shared" si="449"/>
        <v>0.87846000000000013</v>
      </c>
      <c r="M250" s="5">
        <f t="shared" si="450"/>
        <v>5.7462574085206095E-2</v>
      </c>
      <c r="N250" s="5">
        <f t="shared" si="451"/>
        <v>0.11367024764178238</v>
      </c>
      <c r="O250" s="5">
        <f t="shared" si="452"/>
        <v>5.0478572830890155E-2</v>
      </c>
      <c r="P250" s="5">
        <f t="shared" si="453"/>
        <v>9.9854765743400159E-2</v>
      </c>
      <c r="Q250" s="5">
        <f t="shared" si="454"/>
        <v>0.11242904973056771</v>
      </c>
      <c r="R250" s="5">
        <f t="shared" si="455"/>
        <v>2.2171703544511881E-2</v>
      </c>
      <c r="S250" s="5">
        <f t="shared" si="456"/>
        <v>4.338029752584812E-2</v>
      </c>
      <c r="T250" s="5">
        <f t="shared" si="457"/>
        <v>9.876442302631451E-2</v>
      </c>
      <c r="U250" s="5">
        <f t="shared" si="458"/>
        <v>4.385920875747365E-2</v>
      </c>
      <c r="V250" s="5">
        <f t="shared" si="459"/>
        <v>8.3759434655859329E-3</v>
      </c>
      <c r="W250" s="5">
        <f t="shared" si="460"/>
        <v>7.4134269875982359E-2</v>
      </c>
      <c r="X250" s="5">
        <f t="shared" si="461"/>
        <v>6.5123990715255473E-2</v>
      </c>
      <c r="Y250" s="5">
        <f t="shared" si="462"/>
        <v>2.8604410441861659E-2</v>
      </c>
      <c r="Z250" s="5">
        <f t="shared" si="463"/>
        <v>6.4923182319039712E-3</v>
      </c>
      <c r="AA250" s="5">
        <f t="shared" si="464"/>
        <v>1.2842853508363439E-2</v>
      </c>
      <c r="AB250" s="5">
        <f t="shared" si="465"/>
        <v>1.2702618721518852E-2</v>
      </c>
      <c r="AC250" s="5">
        <f t="shared" si="466"/>
        <v>9.0969849283537268E-4</v>
      </c>
      <c r="AD250" s="5">
        <f t="shared" si="467"/>
        <v>3.6662388300993137E-2</v>
      </c>
      <c r="AE250" s="5">
        <f t="shared" si="468"/>
        <v>3.2206441626890438E-2</v>
      </c>
      <c r="AF250" s="5">
        <f t="shared" si="469"/>
        <v>1.4146035355779086E-2</v>
      </c>
      <c r="AG250" s="5">
        <f t="shared" si="470"/>
        <v>4.142242072879233E-3</v>
      </c>
      <c r="AH250" s="5">
        <f t="shared" si="471"/>
        <v>1.4258104684995905E-3</v>
      </c>
      <c r="AI250" s="5">
        <f t="shared" si="472"/>
        <v>2.8204832732392363E-3</v>
      </c>
      <c r="AJ250" s="5">
        <f t="shared" si="473"/>
        <v>2.7896856105263622E-3</v>
      </c>
      <c r="AK250" s="5">
        <f t="shared" si="474"/>
        <v>1.8394828241946545E-3</v>
      </c>
      <c r="AL250" s="5">
        <f t="shared" si="475"/>
        <v>6.3232621472546853E-5</v>
      </c>
      <c r="AM250" s="5">
        <f t="shared" si="476"/>
        <v>1.4504824483266551E-2</v>
      </c>
      <c r="AN250" s="5">
        <f t="shared" si="477"/>
        <v>1.2741908115570336E-2</v>
      </c>
      <c r="AO250" s="5">
        <f t="shared" si="478"/>
        <v>5.5966283016019589E-3</v>
      </c>
      <c r="AP250" s="5">
        <f t="shared" si="479"/>
        <v>1.6388046992750862E-3</v>
      </c>
      <c r="AQ250" s="5">
        <f t="shared" si="480"/>
        <v>3.59906094031298E-4</v>
      </c>
      <c r="AR250" s="5">
        <f t="shared" si="481"/>
        <v>2.5050349283163023E-4</v>
      </c>
      <c r="AS250" s="5">
        <f t="shared" si="482"/>
        <v>4.9553634724194828E-4</v>
      </c>
      <c r="AT250" s="5">
        <f t="shared" si="483"/>
        <v>4.9012544428459794E-4</v>
      </c>
      <c r="AU250" s="5">
        <f t="shared" si="484"/>
        <v>3.2318241634840745E-4</v>
      </c>
      <c r="AV250" s="5">
        <f t="shared" si="485"/>
        <v>1.5982674760323242E-4</v>
      </c>
      <c r="AW250" s="5">
        <f t="shared" si="486"/>
        <v>3.0522661948045957E-6</v>
      </c>
      <c r="AX250" s="5">
        <f t="shared" si="487"/>
        <v>4.7821473868327087E-3</v>
      </c>
      <c r="AY250" s="5">
        <f t="shared" si="488"/>
        <v>4.2009251934370618E-3</v>
      </c>
      <c r="AZ250" s="5">
        <f t="shared" si="489"/>
        <v>1.8451723727133606E-3</v>
      </c>
      <c r="BA250" s="5">
        <f t="shared" si="490"/>
        <v>5.4030337417792639E-4</v>
      </c>
      <c r="BB250" s="5">
        <f t="shared" si="491"/>
        <v>1.186587255200853E-4</v>
      </c>
      <c r="BC250" s="5">
        <f t="shared" si="492"/>
        <v>2.0847388804074841E-5</v>
      </c>
      <c r="BD250" s="5">
        <f t="shared" si="493"/>
        <v>3.6676216385478958E-5</v>
      </c>
      <c r="BE250" s="5">
        <f t="shared" si="494"/>
        <v>7.2551476599693607E-5</v>
      </c>
      <c r="BF250" s="5">
        <f t="shared" si="495"/>
        <v>7.1759266297707954E-5</v>
      </c>
      <c r="BG250" s="5">
        <f t="shared" si="496"/>
        <v>4.7317137577570309E-5</v>
      </c>
      <c r="BH250" s="5">
        <f t="shared" si="497"/>
        <v>2.3400234116589243E-5</v>
      </c>
      <c r="BI250" s="5">
        <f t="shared" si="498"/>
        <v>9.257888109795579E-6</v>
      </c>
      <c r="BJ250" s="8">
        <f t="shared" si="499"/>
        <v>0.62623362492353629</v>
      </c>
      <c r="BK250" s="8">
        <f t="shared" si="500"/>
        <v>0.21424743712778527</v>
      </c>
      <c r="BL250" s="8">
        <f t="shared" si="501"/>
        <v>0.15291055620661448</v>
      </c>
      <c r="BM250" s="8">
        <f t="shared" si="502"/>
        <v>0.5396191499862395</v>
      </c>
      <c r="BN250" s="8">
        <f t="shared" si="503"/>
        <v>0.45606691357635837</v>
      </c>
    </row>
    <row r="251" spans="1:66" x14ac:dyDescent="0.25">
      <c r="A251" t="s">
        <v>143</v>
      </c>
      <c r="B251" t="s">
        <v>158</v>
      </c>
      <c r="C251" t="s">
        <v>151</v>
      </c>
      <c r="D251" s="10"/>
      <c r="E251">
        <f>VLOOKUP(A251,home!$A$2:$E$405,3,FALSE)</f>
        <v>1.01428571428571</v>
      </c>
      <c r="F251">
        <f>VLOOKUP(B251,home!$B$2:$E$405,3,FALSE)</f>
        <v>0.99</v>
      </c>
      <c r="G251">
        <f>VLOOKUP(C251,away!$B$2:$E$405,4,FALSE)</f>
        <v>0</v>
      </c>
      <c r="H251">
        <f>VLOOKUP(A251,away!$A$2:$E$405,3,FALSE)</f>
        <v>1.1000000000000001</v>
      </c>
      <c r="I251">
        <f>VLOOKUP(C251,away!$B$2:$E$405,3,FALSE)</f>
        <v>0.66</v>
      </c>
      <c r="J251">
        <f>VLOOKUP(B251,home!$B$2:$E$405,4,FALSE)</f>
        <v>0.61</v>
      </c>
      <c r="K251" s="3">
        <f t="shared" si="448"/>
        <v>0</v>
      </c>
      <c r="L251" s="3">
        <f t="shared" si="449"/>
        <v>0.44286000000000003</v>
      </c>
      <c r="M251" s="5">
        <f t="shared" si="450"/>
        <v>0.64219710838973176</v>
      </c>
      <c r="N251" s="5">
        <f t="shared" si="451"/>
        <v>0</v>
      </c>
      <c r="O251" s="5">
        <f t="shared" si="452"/>
        <v>0.28440341142147668</v>
      </c>
      <c r="P251" s="5">
        <f t="shared" si="453"/>
        <v>0</v>
      </c>
      <c r="Q251" s="5">
        <f t="shared" si="454"/>
        <v>0</v>
      </c>
      <c r="R251" s="5">
        <f t="shared" si="455"/>
        <v>6.2975447391057579E-2</v>
      </c>
      <c r="S251" s="5">
        <f t="shared" si="456"/>
        <v>0</v>
      </c>
      <c r="T251" s="5">
        <f t="shared" si="457"/>
        <v>0</v>
      </c>
      <c r="U251" s="5">
        <f t="shared" si="458"/>
        <v>0</v>
      </c>
      <c r="V251" s="5">
        <f t="shared" si="459"/>
        <v>0</v>
      </c>
      <c r="W251" s="5">
        <f t="shared" si="460"/>
        <v>0</v>
      </c>
      <c r="X251" s="5">
        <f t="shared" si="461"/>
        <v>0</v>
      </c>
      <c r="Y251" s="5">
        <f t="shared" si="462"/>
        <v>0</v>
      </c>
      <c r="Z251" s="5">
        <f t="shared" si="463"/>
        <v>9.2964355438679234E-3</v>
      </c>
      <c r="AA251" s="5">
        <f t="shared" si="464"/>
        <v>0</v>
      </c>
      <c r="AB251" s="5">
        <f t="shared" si="465"/>
        <v>0</v>
      </c>
      <c r="AC251" s="5">
        <f t="shared" si="466"/>
        <v>0</v>
      </c>
      <c r="AD251" s="5">
        <f t="shared" si="467"/>
        <v>0</v>
      </c>
      <c r="AE251" s="5">
        <f t="shared" si="468"/>
        <v>0</v>
      </c>
      <c r="AF251" s="5">
        <f t="shared" si="469"/>
        <v>0</v>
      </c>
      <c r="AG251" s="5">
        <f t="shared" si="470"/>
        <v>0</v>
      </c>
      <c r="AH251" s="5">
        <f t="shared" si="471"/>
        <v>1.0292548612393369E-3</v>
      </c>
      <c r="AI251" s="5">
        <f t="shared" si="472"/>
        <v>0</v>
      </c>
      <c r="AJ251" s="5">
        <f t="shared" si="473"/>
        <v>0</v>
      </c>
      <c r="AK251" s="5">
        <f t="shared" si="474"/>
        <v>0</v>
      </c>
      <c r="AL251" s="5">
        <f t="shared" si="475"/>
        <v>0</v>
      </c>
      <c r="AM251" s="5">
        <f t="shared" si="476"/>
        <v>0</v>
      </c>
      <c r="AN251" s="5">
        <f t="shared" si="477"/>
        <v>0</v>
      </c>
      <c r="AO251" s="5">
        <f t="shared" si="478"/>
        <v>0</v>
      </c>
      <c r="AP251" s="5">
        <f t="shared" si="479"/>
        <v>0</v>
      </c>
      <c r="AQ251" s="5">
        <f t="shared" si="480"/>
        <v>0</v>
      </c>
      <c r="AR251" s="5">
        <f t="shared" si="481"/>
        <v>9.1163161569690631E-5</v>
      </c>
      <c r="AS251" s="5">
        <f t="shared" si="482"/>
        <v>0</v>
      </c>
      <c r="AT251" s="5">
        <f t="shared" si="483"/>
        <v>0</v>
      </c>
      <c r="AU251" s="5">
        <f t="shared" si="484"/>
        <v>0</v>
      </c>
      <c r="AV251" s="5">
        <f t="shared" si="485"/>
        <v>0</v>
      </c>
      <c r="AW251" s="5">
        <f t="shared" si="486"/>
        <v>0</v>
      </c>
      <c r="AX251" s="5">
        <f t="shared" si="487"/>
        <v>0</v>
      </c>
      <c r="AY251" s="5">
        <f t="shared" si="488"/>
        <v>0</v>
      </c>
      <c r="AZ251" s="5">
        <f t="shared" si="489"/>
        <v>0</v>
      </c>
      <c r="BA251" s="5">
        <f t="shared" si="490"/>
        <v>0</v>
      </c>
      <c r="BB251" s="5">
        <f t="shared" si="491"/>
        <v>0</v>
      </c>
      <c r="BC251" s="5">
        <f t="shared" si="492"/>
        <v>0</v>
      </c>
      <c r="BD251" s="5">
        <f t="shared" si="493"/>
        <v>6.728752955458861E-6</v>
      </c>
      <c r="BE251" s="5">
        <f t="shared" si="494"/>
        <v>0</v>
      </c>
      <c r="BF251" s="5">
        <f t="shared" si="495"/>
        <v>0</v>
      </c>
      <c r="BG251" s="5">
        <f t="shared" si="496"/>
        <v>0</v>
      </c>
      <c r="BH251" s="5">
        <f t="shared" si="497"/>
        <v>0</v>
      </c>
      <c r="BI251" s="5">
        <f t="shared" si="498"/>
        <v>0</v>
      </c>
      <c r="BJ251" s="8">
        <f t="shared" si="499"/>
        <v>0</v>
      </c>
      <c r="BK251" s="8">
        <f t="shared" si="500"/>
        <v>0.64219710838973176</v>
      </c>
      <c r="BL251" s="8">
        <f t="shared" si="501"/>
        <v>0.34850600558829875</v>
      </c>
      <c r="BM251" s="8">
        <f t="shared" si="502"/>
        <v>1.042358231963241E-2</v>
      </c>
      <c r="BN251" s="8">
        <f t="shared" si="503"/>
        <v>0.98957596720226593</v>
      </c>
    </row>
    <row r="252" spans="1:66" x14ac:dyDescent="0.25">
      <c r="A252" t="s">
        <v>143</v>
      </c>
      <c r="B252" t="s">
        <v>147</v>
      </c>
      <c r="C252" t="s">
        <v>155</v>
      </c>
      <c r="D252" s="10"/>
      <c r="E252">
        <f>VLOOKUP(A252,home!$A$2:$E$405,3,FALSE)</f>
        <v>1.01428571428571</v>
      </c>
      <c r="F252">
        <f>VLOOKUP(B252,home!$B$2:$E$405,3,FALSE)</f>
        <v>0.66</v>
      </c>
      <c r="G252">
        <f>VLOOKUP(C252,away!$B$2:$E$405,4,FALSE)</f>
        <v>1.64</v>
      </c>
      <c r="H252">
        <f>VLOOKUP(A252,away!$A$2:$E$405,3,FALSE)</f>
        <v>1.1000000000000001</v>
      </c>
      <c r="I252">
        <f>VLOOKUP(C252,away!$B$2:$E$405,3,FALSE)</f>
        <v>0.99</v>
      </c>
      <c r="J252">
        <f>VLOOKUP(B252,home!$B$2:$E$405,4,FALSE)</f>
        <v>0.61</v>
      </c>
      <c r="K252" s="3">
        <f t="shared" si="448"/>
        <v>1.0978628571428524</v>
      </c>
      <c r="L252" s="3">
        <f t="shared" si="449"/>
        <v>0.66428999999999994</v>
      </c>
      <c r="M252" s="5">
        <f t="shared" si="450"/>
        <v>0.17167487421936067</v>
      </c>
      <c r="N252" s="5">
        <f t="shared" si="451"/>
        <v>0.18847546791010714</v>
      </c>
      <c r="O252" s="5">
        <f t="shared" si="452"/>
        <v>0.11404190219517908</v>
      </c>
      <c r="P252" s="5">
        <f t="shared" si="453"/>
        <v>0.12520236857800504</v>
      </c>
      <c r="Q252" s="5">
        <f t="shared" si="454"/>
        <v>0.10346010785056309</v>
      </c>
      <c r="R252" s="5">
        <f t="shared" si="455"/>
        <v>3.7878447604617754E-2</v>
      </c>
      <c r="S252" s="5">
        <f t="shared" si="456"/>
        <v>2.2827500484306165E-2</v>
      </c>
      <c r="T252" s="5">
        <f t="shared" si="457"/>
        <v>6.8727515044050544E-2</v>
      </c>
      <c r="U252" s="5">
        <f t="shared" si="458"/>
        <v>4.1585340711341484E-2</v>
      </c>
      <c r="V252" s="5">
        <f t="shared" si="459"/>
        <v>1.8497867245000413E-3</v>
      </c>
      <c r="W252" s="5">
        <f t="shared" si="460"/>
        <v>3.7861669868375622E-2</v>
      </c>
      <c r="X252" s="5">
        <f t="shared" si="461"/>
        <v>2.5151128676863237E-2</v>
      </c>
      <c r="Y252" s="5">
        <f t="shared" si="462"/>
        <v>8.3538216343767395E-3</v>
      </c>
      <c r="Z252" s="5">
        <f t="shared" si="463"/>
        <v>8.387424653090508E-3</v>
      </c>
      <c r="AA252" s="5">
        <f t="shared" si="464"/>
        <v>9.208241993712344E-3</v>
      </c>
      <c r="AB252" s="5">
        <f t="shared" si="465"/>
        <v>5.0546934322399139E-3</v>
      </c>
      <c r="AC252" s="5">
        <f t="shared" si="466"/>
        <v>8.4315512216287771E-5</v>
      </c>
      <c r="AD252" s="5">
        <f t="shared" si="467"/>
        <v>1.0391730264473575E-2</v>
      </c>
      <c r="AE252" s="5">
        <f t="shared" si="468"/>
        <v>6.9031224973871491E-3</v>
      </c>
      <c r="AF252" s="5">
        <f t="shared" si="469"/>
        <v>2.2928376218946545E-3</v>
      </c>
      <c r="AG252" s="5">
        <f t="shared" si="470"/>
        <v>5.0770303461613328E-4</v>
      </c>
      <c r="AH252" s="5">
        <f t="shared" si="471"/>
        <v>1.392920580700373E-3</v>
      </c>
      <c r="AI252" s="5">
        <f t="shared" si="472"/>
        <v>1.5292357685007928E-3</v>
      </c>
      <c r="AJ252" s="5">
        <f t="shared" si="473"/>
        <v>8.394455750256628E-4</v>
      </c>
      <c r="AK252" s="5">
        <f t="shared" si="474"/>
        <v>3.0719870580453299E-4</v>
      </c>
      <c r="AL252" s="5">
        <f t="shared" si="475"/>
        <v>2.4596498201264311E-6</v>
      </c>
      <c r="AM252" s="5">
        <f t="shared" si="476"/>
        <v>2.2817389357625622E-3</v>
      </c>
      <c r="AN252" s="5">
        <f t="shared" si="477"/>
        <v>1.5157363576377119E-3</v>
      </c>
      <c r="AO252" s="5">
        <f t="shared" si="478"/>
        <v>5.0344425250757781E-4</v>
      </c>
      <c r="AP252" s="5">
        <f t="shared" si="479"/>
        <v>1.1147766083275294E-4</v>
      </c>
      <c r="AQ252" s="5">
        <f t="shared" si="480"/>
        <v>1.8513373828647359E-5</v>
      </c>
      <c r="AR252" s="5">
        <f t="shared" si="481"/>
        <v>1.8506064251069021E-4</v>
      </c>
      <c r="AS252" s="5">
        <f t="shared" si="482"/>
        <v>2.0317120573147839E-4</v>
      </c>
      <c r="AT252" s="5">
        <f t="shared" si="483"/>
        <v>1.1152706020675953E-4</v>
      </c>
      <c r="AU252" s="5">
        <f t="shared" si="484"/>
        <v>4.0813805655778653E-5</v>
      </c>
      <c r="AV252" s="5">
        <f t="shared" si="485"/>
        <v>1.1201990322031564E-5</v>
      </c>
      <c r="AW252" s="5">
        <f t="shared" si="486"/>
        <v>4.9828359299748714E-8</v>
      </c>
      <c r="AX252" s="5">
        <f t="shared" si="487"/>
        <v>4.1750607121172944E-4</v>
      </c>
      <c r="AY252" s="5">
        <f t="shared" si="488"/>
        <v>2.7734510804523966E-4</v>
      </c>
      <c r="AZ252" s="5">
        <f t="shared" si="489"/>
        <v>9.2118790911686121E-5</v>
      </c>
      <c r="BA252" s="5">
        <f t="shared" si="490"/>
        <v>2.0397863871574658E-5</v>
      </c>
      <c r="BB252" s="5">
        <f t="shared" si="491"/>
        <v>3.3875242478120816E-6</v>
      </c>
      <c r="BC252" s="5">
        <f t="shared" si="492"/>
        <v>4.500596965158176E-7</v>
      </c>
      <c r="BD252" s="5">
        <f t="shared" si="493"/>
        <v>2.0488989035571053E-5</v>
      </c>
      <c r="BE252" s="5">
        <f t="shared" si="494"/>
        <v>2.2494100042560616E-5</v>
      </c>
      <c r="BF252" s="5">
        <f t="shared" si="495"/>
        <v>1.2347718470791374E-5</v>
      </c>
      <c r="BG252" s="5">
        <f t="shared" si="496"/>
        <v>4.5187004931795316E-6</v>
      </c>
      <c r="BH252" s="5">
        <f t="shared" si="497"/>
        <v>1.2402283585037239E-6</v>
      </c>
      <c r="BI252" s="5">
        <f t="shared" si="498"/>
        <v>2.7232012983529766E-7</v>
      </c>
      <c r="BJ252" s="8">
        <f t="shared" si="499"/>
        <v>0.45736722040126171</v>
      </c>
      <c r="BK252" s="8">
        <f t="shared" si="500"/>
        <v>0.32191865027625355</v>
      </c>
      <c r="BL252" s="8">
        <f t="shared" si="501"/>
        <v>0.2124505633280791</v>
      </c>
      <c r="BM252" s="8">
        <f t="shared" si="502"/>
        <v>0.25911339502116615</v>
      </c>
      <c r="BN252" s="8">
        <f t="shared" si="503"/>
        <v>0.74073316835783276</v>
      </c>
    </row>
    <row r="253" spans="1:66" x14ac:dyDescent="0.25">
      <c r="A253" t="s">
        <v>178</v>
      </c>
      <c r="B253" t="s">
        <v>268</v>
      </c>
      <c r="C253" t="s">
        <v>186</v>
      </c>
      <c r="D253" s="10"/>
      <c r="E253">
        <f>VLOOKUP(A253,home!$A$2:$E$405,3,FALSE)</f>
        <v>1.70588235294118</v>
      </c>
      <c r="F253">
        <f>VLOOKUP(B253,home!$B$2:$E$405,3,FALSE)</f>
        <v>0.59</v>
      </c>
      <c r="G253">
        <f>VLOOKUP(C253,away!$B$2:$E$405,4,FALSE)</f>
        <v>0.59</v>
      </c>
      <c r="H253">
        <f>VLOOKUP(A253,away!$A$2:$E$405,3,FALSE)</f>
        <v>1.1470588235294099</v>
      </c>
      <c r="I253">
        <f>VLOOKUP(C253,away!$B$2:$E$405,3,FALSE)</f>
        <v>0.88</v>
      </c>
      <c r="J253">
        <f>VLOOKUP(B253,home!$B$2:$E$405,4,FALSE)</f>
        <v>0.87</v>
      </c>
      <c r="K253" s="3">
        <f t="shared" si="448"/>
        <v>0.59381764705882478</v>
      </c>
      <c r="L253" s="3">
        <f t="shared" si="449"/>
        <v>0.87818823529411616</v>
      </c>
      <c r="M253" s="5">
        <f t="shared" si="450"/>
        <v>0.22946474396432517</v>
      </c>
      <c r="N253" s="5">
        <f t="shared" si="451"/>
        <v>0.13626021434385124</v>
      </c>
      <c r="O253" s="5">
        <f t="shared" si="452"/>
        <v>0.20151323856424694</v>
      </c>
      <c r="P253" s="5">
        <f t="shared" si="453"/>
        <v>0.11966211717542476</v>
      </c>
      <c r="Q253" s="5">
        <f t="shared" si="454"/>
        <v>4.0456859934698434E-2</v>
      </c>
      <c r="R253" s="5">
        <f t="shared" si="455"/>
        <v>8.8483277681569106E-2</v>
      </c>
      <c r="S253" s="5">
        <f t="shared" si="456"/>
        <v>1.5600460052733911E-2</v>
      </c>
      <c r="T253" s="5">
        <f t="shared" si="457"/>
        <v>3.5528738431594056E-2</v>
      </c>
      <c r="U253" s="5">
        <f t="shared" si="458"/>
        <v>5.2542931756921998E-2</v>
      </c>
      <c r="V253" s="5">
        <f t="shared" si="459"/>
        <v>9.0393168736438358E-4</v>
      </c>
      <c r="W253" s="5">
        <f t="shared" si="460"/>
        <v>8.0079991246036885E-3</v>
      </c>
      <c r="X253" s="5">
        <f t="shared" si="461"/>
        <v>7.0325306194725414E-3</v>
      </c>
      <c r="Y253" s="5">
        <f t="shared" si="462"/>
        <v>3.0879428271832136E-3</v>
      </c>
      <c r="Z253" s="5">
        <f t="shared" si="463"/>
        <v>2.5901657826738814E-2</v>
      </c>
      <c r="AA253" s="5">
        <f t="shared" si="464"/>
        <v>1.5380861505596836E-2</v>
      </c>
      <c r="AB253" s="5">
        <f t="shared" si="465"/>
        <v>4.5667134944955834E-3</v>
      </c>
      <c r="AC253" s="5">
        <f t="shared" si="466"/>
        <v>2.9461600947723595E-5</v>
      </c>
      <c r="AD253" s="5">
        <f t="shared" si="467"/>
        <v>1.1888227994553227E-3</v>
      </c>
      <c r="AE253" s="5">
        <f t="shared" si="468"/>
        <v>1.0440101963310809E-3</v>
      </c>
      <c r="AF253" s="5">
        <f t="shared" si="469"/>
        <v>4.584187359725277E-4</v>
      </c>
      <c r="AG253" s="5">
        <f t="shared" si="470"/>
        <v>1.3419264692315786E-4</v>
      </c>
      <c r="AH253" s="5">
        <f t="shared" si="471"/>
        <v>5.6866327945139464E-3</v>
      </c>
      <c r="AI253" s="5">
        <f t="shared" si="472"/>
        <v>3.3768229057258214E-3</v>
      </c>
      <c r="AJ253" s="5">
        <f t="shared" si="473"/>
        <v>1.0026085162062254E-3</v>
      </c>
      <c r="AK253" s="5">
        <f t="shared" si="474"/>
        <v>1.9845554333824015E-4</v>
      </c>
      <c r="AL253" s="5">
        <f t="shared" si="475"/>
        <v>6.1454975328675428E-7</v>
      </c>
      <c r="AM253" s="5">
        <f t="shared" si="476"/>
        <v>1.4118879150848898E-4</v>
      </c>
      <c r="AN253" s="5">
        <f t="shared" si="477"/>
        <v>1.2399033565814883E-4</v>
      </c>
      <c r="AO253" s="5">
        <f t="shared" si="478"/>
        <v>5.4443427032577411E-5</v>
      </c>
      <c r="AP253" s="5">
        <f t="shared" si="479"/>
        <v>1.5937192369701047E-5</v>
      </c>
      <c r="AQ253" s="5">
        <f t="shared" si="480"/>
        <v>3.4989637106726536E-6</v>
      </c>
      <c r="AR253" s="5">
        <f t="shared" si="481"/>
        <v>9.987868037159705E-4</v>
      </c>
      <c r="AS253" s="5">
        <f t="shared" si="482"/>
        <v>5.9309722969602197E-4</v>
      </c>
      <c r="AT253" s="5">
        <f t="shared" si="483"/>
        <v>1.7609580070759954E-4</v>
      </c>
      <c r="AU253" s="5">
        <f t="shared" si="484"/>
        <v>3.4856264677708834E-5</v>
      </c>
      <c r="AV253" s="5">
        <f t="shared" si="485"/>
        <v>5.1745662690441701E-6</v>
      </c>
      <c r="AW253" s="5">
        <f t="shared" si="486"/>
        <v>8.9021572694022911E-9</v>
      </c>
      <c r="AX253" s="5">
        <f t="shared" si="487"/>
        <v>1.3973399327441648E-5</v>
      </c>
      <c r="AY253" s="5">
        <f t="shared" si="488"/>
        <v>1.227127489642597E-5</v>
      </c>
      <c r="AZ253" s="5">
        <f t="shared" si="489"/>
        <v>5.3882446230506552E-6</v>
      </c>
      <c r="BA253" s="5">
        <f t="shared" si="490"/>
        <v>1.577297678949955E-6</v>
      </c>
      <c r="BB253" s="5">
        <f t="shared" si="491"/>
        <v>3.4629106630264155E-7</v>
      </c>
      <c r="BC253" s="5">
        <f t="shared" si="492"/>
        <v>6.0821748082886938E-8</v>
      </c>
      <c r="BD253" s="5">
        <f t="shared" si="493"/>
        <v>1.461871367650631E-4</v>
      </c>
      <c r="BE253" s="5">
        <f t="shared" si="494"/>
        <v>8.6808501584096401E-5</v>
      </c>
      <c r="BF253" s="5">
        <f t="shared" si="495"/>
        <v>2.5774210077685192E-5</v>
      </c>
      <c r="BG253" s="5">
        <f t="shared" si="496"/>
        <v>5.1017269277102902E-6</v>
      </c>
      <c r="BH253" s="5">
        <f t="shared" si="497"/>
        <v>7.5737387003739282E-7</v>
      </c>
      <c r="BI253" s="5">
        <f t="shared" si="498"/>
        <v>8.9948393889888158E-8</v>
      </c>
      <c r="BJ253" s="8">
        <f t="shared" si="499"/>
        <v>0.23357240569970508</v>
      </c>
      <c r="BK253" s="8">
        <f t="shared" si="500"/>
        <v>0.36567360030544571</v>
      </c>
      <c r="BL253" s="8">
        <f t="shared" si="501"/>
        <v>0.37482427232529947</v>
      </c>
      <c r="BM253" s="8">
        <f t="shared" si="502"/>
        <v>0.1841192221203343</v>
      </c>
      <c r="BN253" s="8">
        <f t="shared" si="503"/>
        <v>0.81584045166411556</v>
      </c>
    </row>
    <row r="254" spans="1:66" x14ac:dyDescent="0.25">
      <c r="A254" t="s">
        <v>178</v>
      </c>
      <c r="B254" t="s">
        <v>183</v>
      </c>
      <c r="C254" t="s">
        <v>181</v>
      </c>
      <c r="D254" s="10"/>
      <c r="E254">
        <f>VLOOKUP(A254,home!$A$2:$E$405,3,FALSE)</f>
        <v>1.70588235294118</v>
      </c>
      <c r="F254">
        <f>VLOOKUP(B254,home!$B$2:$E$405,3,FALSE)</f>
        <v>0</v>
      </c>
      <c r="G254">
        <f>VLOOKUP(C254,away!$B$2:$E$405,4,FALSE)</f>
        <v>0</v>
      </c>
      <c r="H254">
        <f>VLOOKUP(A254,away!$A$2:$E$405,3,FALSE)</f>
        <v>1.1470588235294099</v>
      </c>
      <c r="I254">
        <f>VLOOKUP(C254,away!$B$2:$E$405,3,FALSE)</f>
        <v>1.47</v>
      </c>
      <c r="J254">
        <f>VLOOKUP(B254,home!$B$2:$E$405,4,FALSE)</f>
        <v>1.31</v>
      </c>
      <c r="K254" s="3">
        <f t="shared" si="448"/>
        <v>0</v>
      </c>
      <c r="L254" s="3">
        <f t="shared" si="449"/>
        <v>2.2088911764705847</v>
      </c>
      <c r="M254" s="5">
        <f t="shared" si="450"/>
        <v>0.1098223546386143</v>
      </c>
      <c r="N254" s="5">
        <f t="shared" si="451"/>
        <v>0</v>
      </c>
      <c r="O254" s="5">
        <f t="shared" si="452"/>
        <v>0.2425856301404585</v>
      </c>
      <c r="P254" s="5">
        <f t="shared" si="453"/>
        <v>0</v>
      </c>
      <c r="Q254" s="5">
        <f t="shared" si="454"/>
        <v>0</v>
      </c>
      <c r="R254" s="5">
        <f t="shared" si="455"/>
        <v>0.26792262897790781</v>
      </c>
      <c r="S254" s="5">
        <f t="shared" si="456"/>
        <v>0</v>
      </c>
      <c r="T254" s="5">
        <f t="shared" si="457"/>
        <v>0</v>
      </c>
      <c r="U254" s="5">
        <f t="shared" si="458"/>
        <v>0</v>
      </c>
      <c r="V254" s="5">
        <f t="shared" si="459"/>
        <v>0</v>
      </c>
      <c r="W254" s="5">
        <f t="shared" si="460"/>
        <v>0</v>
      </c>
      <c r="X254" s="5">
        <f t="shared" si="461"/>
        <v>0</v>
      </c>
      <c r="Y254" s="5">
        <f t="shared" si="462"/>
        <v>0</v>
      </c>
      <c r="Z254" s="5">
        <f t="shared" si="463"/>
        <v>0.19727064370870093</v>
      </c>
      <c r="AA254" s="5">
        <f t="shared" si="464"/>
        <v>0</v>
      </c>
      <c r="AB254" s="5">
        <f t="shared" si="465"/>
        <v>0</v>
      </c>
      <c r="AC254" s="5">
        <f t="shared" si="466"/>
        <v>0</v>
      </c>
      <c r="AD254" s="5">
        <f t="shared" si="467"/>
        <v>0</v>
      </c>
      <c r="AE254" s="5">
        <f t="shared" si="468"/>
        <v>0</v>
      </c>
      <c r="AF254" s="5">
        <f t="shared" si="469"/>
        <v>0</v>
      </c>
      <c r="AG254" s="5">
        <f t="shared" si="470"/>
        <v>0</v>
      </c>
      <c r="AH254" s="5">
        <f t="shared" si="471"/>
        <v>0.1089373460662055</v>
      </c>
      <c r="AI254" s="5">
        <f t="shared" si="472"/>
        <v>0</v>
      </c>
      <c r="AJ254" s="5">
        <f t="shared" si="473"/>
        <v>0</v>
      </c>
      <c r="AK254" s="5">
        <f t="shared" si="474"/>
        <v>0</v>
      </c>
      <c r="AL254" s="5">
        <f t="shared" si="475"/>
        <v>0</v>
      </c>
      <c r="AM254" s="5">
        <f t="shared" si="476"/>
        <v>0</v>
      </c>
      <c r="AN254" s="5">
        <f t="shared" si="477"/>
        <v>0</v>
      </c>
      <c r="AO254" s="5">
        <f t="shared" si="478"/>
        <v>0</v>
      </c>
      <c r="AP254" s="5">
        <f t="shared" si="479"/>
        <v>0</v>
      </c>
      <c r="AQ254" s="5">
        <f t="shared" si="480"/>
        <v>0</v>
      </c>
      <c r="AR254" s="5">
        <f t="shared" si="481"/>
        <v>4.8126148502752764E-2</v>
      </c>
      <c r="AS254" s="5">
        <f t="shared" si="482"/>
        <v>0</v>
      </c>
      <c r="AT254" s="5">
        <f t="shared" si="483"/>
        <v>0</v>
      </c>
      <c r="AU254" s="5">
        <f t="shared" si="484"/>
        <v>0</v>
      </c>
      <c r="AV254" s="5">
        <f t="shared" si="485"/>
        <v>0</v>
      </c>
      <c r="AW254" s="5">
        <f t="shared" si="486"/>
        <v>0</v>
      </c>
      <c r="AX254" s="5">
        <f t="shared" si="487"/>
        <v>0</v>
      </c>
      <c r="AY254" s="5">
        <f t="shared" si="488"/>
        <v>0</v>
      </c>
      <c r="AZ254" s="5">
        <f t="shared" si="489"/>
        <v>0</v>
      </c>
      <c r="BA254" s="5">
        <f t="shared" si="490"/>
        <v>0</v>
      </c>
      <c r="BB254" s="5">
        <f t="shared" si="491"/>
        <v>0</v>
      </c>
      <c r="BC254" s="5">
        <f t="shared" si="492"/>
        <v>0</v>
      </c>
      <c r="BD254" s="5">
        <f t="shared" si="493"/>
        <v>1.7717570797540601E-2</v>
      </c>
      <c r="BE254" s="5">
        <f t="shared" si="494"/>
        <v>0</v>
      </c>
      <c r="BF254" s="5">
        <f t="shared" si="495"/>
        <v>0</v>
      </c>
      <c r="BG254" s="5">
        <f t="shared" si="496"/>
        <v>0</v>
      </c>
      <c r="BH254" s="5">
        <f t="shared" si="497"/>
        <v>0</v>
      </c>
      <c r="BI254" s="5">
        <f t="shared" si="498"/>
        <v>0</v>
      </c>
      <c r="BJ254" s="8">
        <f t="shared" si="499"/>
        <v>0</v>
      </c>
      <c r="BK254" s="8">
        <f t="shared" si="500"/>
        <v>0.1098223546386143</v>
      </c>
      <c r="BL254" s="8">
        <f t="shared" si="501"/>
        <v>0.68528932448486513</v>
      </c>
      <c r="BM254" s="8">
        <f t="shared" si="502"/>
        <v>0.3720517090751998</v>
      </c>
      <c r="BN254" s="8">
        <f t="shared" si="503"/>
        <v>0.62033061375698062</v>
      </c>
    </row>
    <row r="255" spans="1:66" x14ac:dyDescent="0.25">
      <c r="A255" t="s">
        <v>178</v>
      </c>
      <c r="B255" t="s">
        <v>185</v>
      </c>
      <c r="C255" t="s">
        <v>271</v>
      </c>
      <c r="D255" s="10"/>
      <c r="E255">
        <f>VLOOKUP(A255,home!$A$2:$E$405,3,FALSE)</f>
        <v>1.70588235294118</v>
      </c>
      <c r="F255">
        <f>VLOOKUP(B255,home!$B$2:$E$405,3,FALSE)</f>
        <v>1.17</v>
      </c>
      <c r="G255">
        <f>VLOOKUP(C255,away!$B$2:$E$405,4,FALSE)</f>
        <v>1.17</v>
      </c>
      <c r="H255">
        <f>VLOOKUP(A255,away!$A$2:$E$405,3,FALSE)</f>
        <v>1.1470588235294099</v>
      </c>
      <c r="I255">
        <f>VLOOKUP(C255,away!$B$2:$E$405,3,FALSE)</f>
        <v>0.28999999999999998</v>
      </c>
      <c r="J255">
        <f>VLOOKUP(B255,home!$B$2:$E$405,4,FALSE)</f>
        <v>1.31</v>
      </c>
      <c r="K255" s="3">
        <f t="shared" si="448"/>
        <v>2.3351823529411808</v>
      </c>
      <c r="L255" s="3">
        <f t="shared" si="449"/>
        <v>0.43576764705882282</v>
      </c>
      <c r="M255" s="5">
        <f t="shared" si="450"/>
        <v>6.2602504104925502E-2</v>
      </c>
      <c r="N255" s="5">
        <f t="shared" si="451"/>
        <v>0.14618826283574984</v>
      </c>
      <c r="O255" s="5">
        <f t="shared" si="452"/>
        <v>2.7280145913793685E-2</v>
      </c>
      <c r="P255" s="5">
        <f t="shared" si="453"/>
        <v>6.3704115323551469E-2</v>
      </c>
      <c r="Q255" s="5">
        <f t="shared" si="454"/>
        <v>0.17068812579058509</v>
      </c>
      <c r="R255" s="5">
        <f t="shared" si="455"/>
        <v>5.9439024981376163E-3</v>
      </c>
      <c r="S255" s="5">
        <f t="shared" si="456"/>
        <v>1.620627787649891E-2</v>
      </c>
      <c r="T255" s="5">
        <f t="shared" si="457"/>
        <v>7.4380362956643645E-2</v>
      </c>
      <c r="U255" s="5">
        <f t="shared" si="458"/>
        <v>1.3880096221253959E-2</v>
      </c>
      <c r="V255" s="5">
        <f t="shared" si="459"/>
        <v>1.8323842713306616E-3</v>
      </c>
      <c r="W255" s="5">
        <f t="shared" si="460"/>
        <v>0.13286263306759294</v>
      </c>
      <c r="X255" s="5">
        <f t="shared" si="461"/>
        <v>5.7897236993904727E-2</v>
      </c>
      <c r="Y255" s="5">
        <f t="shared" si="462"/>
        <v>1.2614871368020445E-2</v>
      </c>
      <c r="Z255" s="5">
        <f t="shared" si="463"/>
        <v>8.6338680198682965E-4</v>
      </c>
      <c r="AA255" s="5">
        <f t="shared" si="464"/>
        <v>2.016165623761966E-3</v>
      </c>
      <c r="AB255" s="5">
        <f t="shared" si="465"/>
        <v>2.3540571926077961E-3</v>
      </c>
      <c r="AC255" s="5">
        <f t="shared" si="466"/>
        <v>1.1653928685330938E-4</v>
      </c>
      <c r="AD255" s="5">
        <f t="shared" si="467"/>
        <v>7.7564619026185611E-2</v>
      </c>
      <c r="AE255" s="5">
        <f t="shared" si="468"/>
        <v>3.3800151528054906E-2</v>
      </c>
      <c r="AF255" s="5">
        <f t="shared" si="469"/>
        <v>7.3645062508060797E-3</v>
      </c>
      <c r="AG255" s="5">
        <f t="shared" si="470"/>
        <v>1.0697378535545865E-3</v>
      </c>
      <c r="AH255" s="5">
        <f t="shared" si="471"/>
        <v>9.4059008800860596E-5</v>
      </c>
      <c r="AI255" s="5">
        <f t="shared" si="472"/>
        <v>2.1964493748690884E-4</v>
      </c>
      <c r="AJ255" s="5">
        <f t="shared" si="473"/>
        <v>2.5645549096614924E-4</v>
      </c>
      <c r="AK255" s="5">
        <f t="shared" si="474"/>
        <v>1.9962344560633941E-4</v>
      </c>
      <c r="AL255" s="5">
        <f t="shared" si="475"/>
        <v>4.7436007716142176E-6</v>
      </c>
      <c r="AM255" s="5">
        <f t="shared" si="476"/>
        <v>3.6225505912510898E-2</v>
      </c>
      <c r="AN255" s="5">
        <f t="shared" si="477"/>
        <v>1.5785903475010347E-2</v>
      </c>
      <c r="AO255" s="5">
        <f t="shared" si="478"/>
        <v>3.4394930070014767E-3</v>
      </c>
      <c r="AP255" s="5">
        <f t="shared" si="479"/>
        <v>4.9960659157876979E-4</v>
      </c>
      <c r="AQ255" s="5">
        <f t="shared" si="480"/>
        <v>5.4428097216839669E-5</v>
      </c>
      <c r="AR255" s="5">
        <f t="shared" si="481"/>
        <v>8.1975745899672262E-6</v>
      </c>
      <c r="AS255" s="5">
        <f t="shared" si="482"/>
        <v>1.9142831519410501E-5</v>
      </c>
      <c r="AT255" s="5">
        <f t="shared" si="483"/>
        <v>2.235100117472681E-5</v>
      </c>
      <c r="AU255" s="5">
        <f t="shared" si="484"/>
        <v>1.7397887837929887E-5</v>
      </c>
      <c r="AV255" s="5">
        <f t="shared" si="485"/>
        <v>1.0156810164395967E-5</v>
      </c>
      <c r="AW255" s="5">
        <f t="shared" si="486"/>
        <v>1.3408537588977305E-7</v>
      </c>
      <c r="AX255" s="5">
        <f t="shared" si="487"/>
        <v>1.4098860355543639E-2</v>
      </c>
      <c r="AY255" s="5">
        <f t="shared" si="488"/>
        <v>6.1438272033461699E-3</v>
      </c>
      <c r="AZ255" s="5">
        <f t="shared" si="489"/>
        <v>1.338640562169074E-3</v>
      </c>
      <c r="BA255" s="5">
        <f t="shared" si="490"/>
        <v>1.9444541601130579E-4</v>
      </c>
      <c r="BB255" s="5">
        <f t="shared" si="491"/>
        <v>2.1183255354155159E-5</v>
      </c>
      <c r="BC255" s="5">
        <f t="shared" si="492"/>
        <v>1.8461954685452811E-6</v>
      </c>
      <c r="BD255" s="5">
        <f t="shared" si="493"/>
        <v>5.9537296510986888E-7</v>
      </c>
      <c r="BE255" s="5">
        <f t="shared" si="494"/>
        <v>1.390304441542831E-6</v>
      </c>
      <c r="BF255" s="5">
        <f t="shared" si="495"/>
        <v>1.6233071985532815E-6</v>
      </c>
      <c r="BG255" s="5">
        <f t="shared" si="496"/>
        <v>1.263572774488003E-6</v>
      </c>
      <c r="BH255" s="5">
        <f t="shared" si="497"/>
        <v>7.3766821116032791E-7</v>
      </c>
      <c r="BI255" s="5">
        <f t="shared" si="498"/>
        <v>3.4451795780545741E-7</v>
      </c>
      <c r="BJ255" s="8">
        <f t="shared" si="499"/>
        <v>0.79223424774230899</v>
      </c>
      <c r="BK255" s="8">
        <f t="shared" si="500"/>
        <v>0.15061039166727766</v>
      </c>
      <c r="BL255" s="8">
        <f t="shared" si="501"/>
        <v>5.2327351181250377E-2</v>
      </c>
      <c r="BM255" s="8">
        <f t="shared" si="502"/>
        <v>0.51348462780811044</v>
      </c>
      <c r="BN255" s="8">
        <f t="shared" si="503"/>
        <v>0.47640705646674325</v>
      </c>
    </row>
    <row r="256" spans="1:66" x14ac:dyDescent="0.25">
      <c r="A256" t="s">
        <v>178</v>
      </c>
      <c r="B256" t="s">
        <v>273</v>
      </c>
      <c r="C256" t="s">
        <v>468</v>
      </c>
      <c r="D256" s="10"/>
      <c r="E256">
        <f>VLOOKUP(A256,home!$A$2:$E$405,3,FALSE)</f>
        <v>1.70588235294118</v>
      </c>
      <c r="F256">
        <f>VLOOKUP(B256,home!$B$2:$E$405,3,FALSE)</f>
        <v>2.93</v>
      </c>
      <c r="G256">
        <f>VLOOKUP(C256,away!$B$2:$E$405,4,FALSE)</f>
        <v>1.47</v>
      </c>
      <c r="H256">
        <f>VLOOKUP(A256,away!$A$2:$E$405,3,FALSE)</f>
        <v>1.1470588235294099</v>
      </c>
      <c r="I256">
        <f>VLOOKUP(C256,away!$B$2:$E$405,3,FALSE)</f>
        <v>0.28999999999999998</v>
      </c>
      <c r="J256">
        <f>VLOOKUP(B256,home!$B$2:$E$405,4,FALSE)</f>
        <v>0</v>
      </c>
      <c r="K256" s="3">
        <f t="shared" si="448"/>
        <v>7.3474058823529562</v>
      </c>
      <c r="L256" s="3">
        <f t="shared" si="449"/>
        <v>0</v>
      </c>
      <c r="M256" s="5">
        <f t="shared" si="450"/>
        <v>6.4426148455365689E-4</v>
      </c>
      <c r="N256" s="5">
        <f t="shared" si="451"/>
        <v>4.7336506213829874E-3</v>
      </c>
      <c r="O256" s="5">
        <f t="shared" si="452"/>
        <v>0</v>
      </c>
      <c r="P256" s="5">
        <f t="shared" si="453"/>
        <v>0</v>
      </c>
      <c r="Q256" s="5">
        <f t="shared" si="454"/>
        <v>1.7390026210276542E-2</v>
      </c>
      <c r="R256" s="5">
        <f t="shared" si="455"/>
        <v>0</v>
      </c>
      <c r="S256" s="5">
        <f t="shared" si="456"/>
        <v>0</v>
      </c>
      <c r="T256" s="5">
        <f t="shared" si="457"/>
        <v>0</v>
      </c>
      <c r="U256" s="5">
        <f t="shared" si="458"/>
        <v>0</v>
      </c>
      <c r="V256" s="5">
        <f t="shared" si="459"/>
        <v>0</v>
      </c>
      <c r="W256" s="5">
        <f t="shared" si="460"/>
        <v>4.2590526957219314E-2</v>
      </c>
      <c r="X256" s="5">
        <f t="shared" si="461"/>
        <v>0</v>
      </c>
      <c r="Y256" s="5">
        <f t="shared" si="462"/>
        <v>0</v>
      </c>
      <c r="Z256" s="5">
        <f t="shared" si="463"/>
        <v>0</v>
      </c>
      <c r="AA256" s="5">
        <f t="shared" si="464"/>
        <v>0</v>
      </c>
      <c r="AB256" s="5">
        <f t="shared" si="465"/>
        <v>0</v>
      </c>
      <c r="AC256" s="5">
        <f t="shared" si="466"/>
        <v>0</v>
      </c>
      <c r="AD256" s="5">
        <f t="shared" si="467"/>
        <v>7.8232472074496323E-2</v>
      </c>
      <c r="AE256" s="5">
        <f t="shared" si="468"/>
        <v>0</v>
      </c>
      <c r="AF256" s="5">
        <f t="shared" si="469"/>
        <v>0</v>
      </c>
      <c r="AG256" s="5">
        <f t="shared" si="470"/>
        <v>0</v>
      </c>
      <c r="AH256" s="5">
        <f t="shared" si="471"/>
        <v>0</v>
      </c>
      <c r="AI256" s="5">
        <f t="shared" si="472"/>
        <v>0</v>
      </c>
      <c r="AJ256" s="5">
        <f t="shared" si="473"/>
        <v>0</v>
      </c>
      <c r="AK256" s="5">
        <f t="shared" si="474"/>
        <v>0</v>
      </c>
      <c r="AL256" s="5">
        <f t="shared" si="475"/>
        <v>0</v>
      </c>
      <c r="AM256" s="5">
        <f t="shared" si="476"/>
        <v>0.11496114510223357</v>
      </c>
      <c r="AN256" s="5">
        <f t="shared" si="477"/>
        <v>0</v>
      </c>
      <c r="AO256" s="5">
        <f t="shared" si="478"/>
        <v>0</v>
      </c>
      <c r="AP256" s="5">
        <f t="shared" si="479"/>
        <v>0</v>
      </c>
      <c r="AQ256" s="5">
        <f t="shared" si="480"/>
        <v>0</v>
      </c>
      <c r="AR256" s="5">
        <f t="shared" si="481"/>
        <v>0</v>
      </c>
      <c r="AS256" s="5">
        <f t="shared" si="482"/>
        <v>0</v>
      </c>
      <c r="AT256" s="5">
        <f t="shared" si="483"/>
        <v>0</v>
      </c>
      <c r="AU256" s="5">
        <f t="shared" si="484"/>
        <v>0</v>
      </c>
      <c r="AV256" s="5">
        <f t="shared" si="485"/>
        <v>0</v>
      </c>
      <c r="AW256" s="5">
        <f t="shared" si="486"/>
        <v>0</v>
      </c>
      <c r="AX256" s="5">
        <f t="shared" si="487"/>
        <v>0.1407776989610304</v>
      </c>
      <c r="AY256" s="5">
        <f t="shared" si="488"/>
        <v>0</v>
      </c>
      <c r="AZ256" s="5">
        <f t="shared" si="489"/>
        <v>0</v>
      </c>
      <c r="BA256" s="5">
        <f t="shared" si="490"/>
        <v>0</v>
      </c>
      <c r="BB256" s="5">
        <f t="shared" si="491"/>
        <v>0</v>
      </c>
      <c r="BC256" s="5">
        <f t="shared" si="492"/>
        <v>0</v>
      </c>
      <c r="BD256" s="5">
        <f t="shared" si="493"/>
        <v>0</v>
      </c>
      <c r="BE256" s="5">
        <f t="shared" si="494"/>
        <v>0</v>
      </c>
      <c r="BF256" s="5">
        <f t="shared" si="495"/>
        <v>0</v>
      </c>
      <c r="BG256" s="5">
        <f t="shared" si="496"/>
        <v>0</v>
      </c>
      <c r="BH256" s="5">
        <f t="shared" si="497"/>
        <v>0</v>
      </c>
      <c r="BI256" s="5">
        <f t="shared" si="498"/>
        <v>0</v>
      </c>
      <c r="BJ256" s="8">
        <f t="shared" si="499"/>
        <v>0.39868551992663914</v>
      </c>
      <c r="BK256" s="8">
        <f t="shared" si="500"/>
        <v>6.4426148455365689E-4</v>
      </c>
      <c r="BL256" s="8">
        <f t="shared" si="501"/>
        <v>0</v>
      </c>
      <c r="BM256" s="8">
        <f t="shared" si="502"/>
        <v>0.37656184309497964</v>
      </c>
      <c r="BN256" s="8">
        <f t="shared" si="503"/>
        <v>2.2767938316213186E-2</v>
      </c>
    </row>
    <row r="257" spans="1:66" s="15" customFormat="1" x14ac:dyDescent="0.25">
      <c r="A257" t="s">
        <v>28</v>
      </c>
      <c r="B257" t="s">
        <v>462</v>
      </c>
      <c r="C257" t="s">
        <v>190</v>
      </c>
      <c r="D257" s="10"/>
      <c r="E257">
        <f>VLOOKUP(A257,home!$A$2:$E$405,3,FALSE)</f>
        <v>1.3333333333333299</v>
      </c>
      <c r="F257">
        <f>VLOOKUP(B257,home!$B$2:$E$405,3,FALSE)</f>
        <v>1.1200000000000001</v>
      </c>
      <c r="G257">
        <f>VLOOKUP(C257,away!$B$2:$E$405,4,FALSE)</f>
        <v>1.5</v>
      </c>
      <c r="H257">
        <f>VLOOKUP(A257,away!$A$2:$E$405,3,FALSE)</f>
        <v>1.13333333333333</v>
      </c>
      <c r="I257">
        <f>VLOOKUP(C257,away!$B$2:$E$405,3,FALSE)</f>
        <v>0.75</v>
      </c>
      <c r="J257">
        <f>VLOOKUP(B257,home!$B$2:$E$405,4,FALSE)</f>
        <v>0.88</v>
      </c>
      <c r="K257" s="3">
        <f t="shared" si="448"/>
        <v>2.2399999999999944</v>
      </c>
      <c r="L257" s="3">
        <f t="shared" si="449"/>
        <v>0.74799999999999778</v>
      </c>
      <c r="M257" s="5">
        <f t="shared" si="450"/>
        <v>5.0388112238996349E-2</v>
      </c>
      <c r="N257" s="5">
        <f t="shared" si="451"/>
        <v>0.11286937141535154</v>
      </c>
      <c r="O257" s="5">
        <f t="shared" si="452"/>
        <v>3.7690307954769159E-2</v>
      </c>
      <c r="P257" s="5">
        <f t="shared" si="453"/>
        <v>8.4426289818682707E-2</v>
      </c>
      <c r="Q257" s="5">
        <f t="shared" si="454"/>
        <v>0.12641369598519342</v>
      </c>
      <c r="R257" s="5">
        <f t="shared" si="455"/>
        <v>1.409617517508362E-2</v>
      </c>
      <c r="S257" s="5">
        <f t="shared" si="456"/>
        <v>3.5364484279249611E-2</v>
      </c>
      <c r="T257" s="5">
        <f t="shared" si="457"/>
        <v>9.4557444596924403E-2</v>
      </c>
      <c r="U257" s="5">
        <f t="shared" si="458"/>
        <v>3.1575432392187228E-2</v>
      </c>
      <c r="V257" s="5">
        <f t="shared" si="459"/>
        <v>6.5837667443964442E-3</v>
      </c>
      <c r="W257" s="5">
        <f t="shared" si="460"/>
        <v>9.4388893002277527E-2</v>
      </c>
      <c r="X257" s="5">
        <f t="shared" si="461"/>
        <v>7.0602891965703379E-2</v>
      </c>
      <c r="Y257" s="5">
        <f t="shared" si="462"/>
        <v>2.6405481595172978E-2</v>
      </c>
      <c r="Z257" s="5">
        <f t="shared" si="463"/>
        <v>3.5146463436541726E-3</v>
      </c>
      <c r="AA257" s="5">
        <f t="shared" si="464"/>
        <v>7.8728078097853264E-3</v>
      </c>
      <c r="AB257" s="5">
        <f t="shared" si="465"/>
        <v>8.8175447469595464E-3</v>
      </c>
      <c r="AC257" s="5">
        <f t="shared" si="466"/>
        <v>6.894520534731916E-4</v>
      </c>
      <c r="AD257" s="5">
        <f t="shared" si="467"/>
        <v>5.2857780081275271E-2</v>
      </c>
      <c r="AE257" s="5">
        <f t="shared" si="468"/>
        <v>3.9537619500793784E-2</v>
      </c>
      <c r="AF257" s="5">
        <f t="shared" si="469"/>
        <v>1.4787069693296828E-2</v>
      </c>
      <c r="AG257" s="5">
        <f t="shared" si="470"/>
        <v>3.6869093768619986E-3</v>
      </c>
      <c r="AH257" s="5">
        <f t="shared" si="471"/>
        <v>6.572388662633282E-4</v>
      </c>
      <c r="AI257" s="5">
        <f t="shared" si="472"/>
        <v>1.4722150604298515E-3</v>
      </c>
      <c r="AJ257" s="5">
        <f t="shared" si="473"/>
        <v>1.6488808676814299E-3</v>
      </c>
      <c r="AK257" s="5">
        <f t="shared" si="474"/>
        <v>1.2311643812021311E-3</v>
      </c>
      <c r="AL257" s="5">
        <f t="shared" si="475"/>
        <v>4.6207628185415869E-5</v>
      </c>
      <c r="AM257" s="5">
        <f t="shared" si="476"/>
        <v>2.3680285476411274E-2</v>
      </c>
      <c r="AN257" s="5">
        <f t="shared" si="477"/>
        <v>1.7712853536355582E-2</v>
      </c>
      <c r="AO257" s="5">
        <f t="shared" si="478"/>
        <v>6.6246072225969654E-3</v>
      </c>
      <c r="AP257" s="5">
        <f t="shared" si="479"/>
        <v>1.6517354008341722E-3</v>
      </c>
      <c r="AQ257" s="5">
        <f t="shared" si="480"/>
        <v>3.0887451995598923E-4</v>
      </c>
      <c r="AR257" s="5">
        <f t="shared" si="481"/>
        <v>9.8322934392993655E-5</v>
      </c>
      <c r="AS257" s="5">
        <f t="shared" si="482"/>
        <v>2.202433730403052E-4</v>
      </c>
      <c r="AT257" s="5">
        <f t="shared" si="483"/>
        <v>2.4667257780514127E-4</v>
      </c>
      <c r="AU257" s="5">
        <f t="shared" si="484"/>
        <v>1.8418219142783836E-4</v>
      </c>
      <c r="AV257" s="5">
        <f t="shared" si="485"/>
        <v>1.0314202719958919E-4</v>
      </c>
      <c r="AW257" s="5">
        <f t="shared" si="486"/>
        <v>2.1506056993674308E-6</v>
      </c>
      <c r="AX257" s="5">
        <f t="shared" si="487"/>
        <v>8.8406399111935173E-3</v>
      </c>
      <c r="AY257" s="5">
        <f t="shared" si="488"/>
        <v>6.612798653572732E-3</v>
      </c>
      <c r="AZ257" s="5">
        <f t="shared" si="489"/>
        <v>2.4731866964361939E-3</v>
      </c>
      <c r="BA257" s="5">
        <f t="shared" si="490"/>
        <v>6.166478829780892E-4</v>
      </c>
      <c r="BB257" s="5">
        <f t="shared" si="491"/>
        <v>1.1531315411690233E-4</v>
      </c>
      <c r="BC257" s="5">
        <f t="shared" si="492"/>
        <v>1.7250847855888544E-5</v>
      </c>
      <c r="BD257" s="5">
        <f t="shared" si="493"/>
        <v>1.2257592487659832E-5</v>
      </c>
      <c r="BE257" s="5">
        <f t="shared" si="494"/>
        <v>2.7457007172357954E-5</v>
      </c>
      <c r="BF257" s="5">
        <f t="shared" si="495"/>
        <v>3.0751848033040835E-5</v>
      </c>
      <c r="BG257" s="5">
        <f t="shared" si="496"/>
        <v>2.2961379864670432E-5</v>
      </c>
      <c r="BH257" s="5">
        <f t="shared" si="497"/>
        <v>1.2858372724215408E-5</v>
      </c>
      <c r="BI257" s="5">
        <f t="shared" si="498"/>
        <v>5.7605509804484913E-6</v>
      </c>
      <c r="BJ257" s="8">
        <f t="shared" si="499"/>
        <v>0.70476135051515854</v>
      </c>
      <c r="BK257" s="8">
        <f t="shared" si="500"/>
        <v>0.18411111141655648</v>
      </c>
      <c r="BL257" s="8">
        <f t="shared" si="501"/>
        <v>0.10602637710948988</v>
      </c>
      <c r="BM257" s="8">
        <f t="shared" si="502"/>
        <v>0.56591888474890906</v>
      </c>
      <c r="BN257" s="8">
        <f t="shared" si="503"/>
        <v>0.42588395258807676</v>
      </c>
    </row>
    <row r="258" spans="1:66" x14ac:dyDescent="0.25">
      <c r="A258" t="s">
        <v>28</v>
      </c>
      <c r="B258" t="s">
        <v>31</v>
      </c>
      <c r="C258" t="s">
        <v>463</v>
      </c>
      <c r="D258" s="16"/>
      <c r="E258">
        <f>VLOOKUP(A258,home!$A$2:$E$405,3,FALSE)</f>
        <v>1.3333333333333299</v>
      </c>
      <c r="F258">
        <f>VLOOKUP(B258,home!$B$2:$E$405,3,FALSE)</f>
        <v>1.5</v>
      </c>
      <c r="G258">
        <f>VLOOKUP(C258,away!$B$2:$E$405,4,FALSE)</f>
        <v>1.75</v>
      </c>
      <c r="H258">
        <f>VLOOKUP(A258,away!$A$2:$E$405,3,FALSE)</f>
        <v>1.13333333333333</v>
      </c>
      <c r="I258">
        <f>VLOOKUP(C258,away!$B$2:$E$405,3,FALSE)</f>
        <v>0.5</v>
      </c>
      <c r="J258">
        <f>VLOOKUP(B258,home!$B$2:$E$405,4,FALSE)</f>
        <v>0.44</v>
      </c>
      <c r="K258" s="3">
        <f t="shared" si="448"/>
        <v>3.4999999999999911</v>
      </c>
      <c r="L258" s="3">
        <f t="shared" si="449"/>
        <v>0.2493333333333326</v>
      </c>
      <c r="M258" s="5">
        <f t="shared" si="450"/>
        <v>2.3533429580573983E-2</v>
      </c>
      <c r="N258" s="5">
        <f t="shared" si="451"/>
        <v>8.2367003532008723E-2</v>
      </c>
      <c r="O258" s="5">
        <f t="shared" si="452"/>
        <v>5.867668442089761E-3</v>
      </c>
      <c r="P258" s="5">
        <f t="shared" si="453"/>
        <v>2.0536839547314112E-2</v>
      </c>
      <c r="Q258" s="5">
        <f t="shared" si="454"/>
        <v>0.14414225618101498</v>
      </c>
      <c r="R258" s="5">
        <f t="shared" si="455"/>
        <v>7.3150266578052129E-4</v>
      </c>
      <c r="S258" s="5">
        <f t="shared" si="456"/>
        <v>4.4804538279056725E-3</v>
      </c>
      <c r="T258" s="5">
        <f t="shared" si="457"/>
        <v>3.5939469207799619E-2</v>
      </c>
      <c r="U258" s="5">
        <f t="shared" si="458"/>
        <v>2.5602593302318181E-3</v>
      </c>
      <c r="V258" s="5">
        <f t="shared" si="459"/>
        <v>4.3443807857248087E-4</v>
      </c>
      <c r="W258" s="5">
        <f t="shared" si="460"/>
        <v>0.16816596554451699</v>
      </c>
      <c r="X258" s="5">
        <f t="shared" si="461"/>
        <v>4.192938074243277E-2</v>
      </c>
      <c r="Y258" s="5">
        <f t="shared" si="462"/>
        <v>5.2271961325566028E-3</v>
      </c>
      <c r="Z258" s="5">
        <f t="shared" si="463"/>
        <v>6.0795999333758719E-5</v>
      </c>
      <c r="AA258" s="5">
        <f t="shared" si="464"/>
        <v>2.1278599766815496E-4</v>
      </c>
      <c r="AB258" s="5">
        <f t="shared" si="465"/>
        <v>3.7237549591927042E-4</v>
      </c>
      <c r="AC258" s="5">
        <f t="shared" si="466"/>
        <v>2.3694976868807258E-5</v>
      </c>
      <c r="AD258" s="5">
        <f t="shared" si="467"/>
        <v>0.14714521985145201</v>
      </c>
      <c r="AE258" s="5">
        <f t="shared" si="468"/>
        <v>3.6688208149628587E-2</v>
      </c>
      <c r="AF258" s="5">
        <f t="shared" si="469"/>
        <v>4.5737966159870164E-3</v>
      </c>
      <c r="AG258" s="5">
        <f t="shared" si="470"/>
        <v>3.8013331875091987E-4</v>
      </c>
      <c r="AH258" s="5">
        <f t="shared" si="471"/>
        <v>3.7896172918042801E-6</v>
      </c>
      <c r="AI258" s="5">
        <f t="shared" si="472"/>
        <v>1.3263660521314947E-5</v>
      </c>
      <c r="AJ258" s="5">
        <f t="shared" si="473"/>
        <v>2.3211405912301108E-5</v>
      </c>
      <c r="AK258" s="5">
        <f t="shared" si="474"/>
        <v>2.7079973564351213E-5</v>
      </c>
      <c r="AL258" s="5">
        <f t="shared" si="475"/>
        <v>8.2711265923382743E-7</v>
      </c>
      <c r="AM258" s="5">
        <f t="shared" si="476"/>
        <v>0.10300165389601612</v>
      </c>
      <c r="AN258" s="5">
        <f t="shared" si="477"/>
        <v>2.5681745704739942E-2</v>
      </c>
      <c r="AO258" s="5">
        <f t="shared" si="478"/>
        <v>3.2016576311909026E-3</v>
      </c>
      <c r="AP258" s="5">
        <f t="shared" si="479"/>
        <v>2.6609332312564317E-4</v>
      </c>
      <c r="AQ258" s="5">
        <f t="shared" si="480"/>
        <v>1.6586483808165033E-5</v>
      </c>
      <c r="AR258" s="5">
        <f t="shared" si="481"/>
        <v>1.889755822846396E-7</v>
      </c>
      <c r="AS258" s="5">
        <f t="shared" si="482"/>
        <v>6.6141453799623689E-7</v>
      </c>
      <c r="AT258" s="5">
        <f t="shared" si="483"/>
        <v>1.157475441493412E-6</v>
      </c>
      <c r="AU258" s="5">
        <f t="shared" si="484"/>
        <v>1.3503880150756435E-6</v>
      </c>
      <c r="AV258" s="5">
        <f t="shared" si="485"/>
        <v>1.1815895131911853E-6</v>
      </c>
      <c r="AW258" s="5">
        <f t="shared" si="486"/>
        <v>2.0049823535871745E-8</v>
      </c>
      <c r="AX258" s="5">
        <f t="shared" si="487"/>
        <v>6.0084298106009251E-2</v>
      </c>
      <c r="AY258" s="5">
        <f t="shared" si="488"/>
        <v>1.4981018327764927E-2</v>
      </c>
      <c r="AZ258" s="5">
        <f t="shared" si="489"/>
        <v>1.8676336181946884E-3</v>
      </c>
      <c r="BA258" s="5">
        <f t="shared" si="490"/>
        <v>1.5522110515662479E-4</v>
      </c>
      <c r="BB258" s="5">
        <f t="shared" si="491"/>
        <v>9.6754488880962458E-6</v>
      </c>
      <c r="BC258" s="5">
        <f t="shared" si="492"/>
        <v>4.8248238455306475E-7</v>
      </c>
      <c r="BD258" s="5">
        <f t="shared" si="493"/>
        <v>7.8529853082727784E-9</v>
      </c>
      <c r="BE258" s="5">
        <f t="shared" si="494"/>
        <v>2.7485448578954651E-8</v>
      </c>
      <c r="BF258" s="5">
        <f t="shared" si="495"/>
        <v>4.8099535013170543E-8</v>
      </c>
      <c r="BG258" s="5">
        <f t="shared" si="496"/>
        <v>5.6116124182032136E-8</v>
      </c>
      <c r="BH258" s="5">
        <f t="shared" si="497"/>
        <v>4.9101608659278002E-8</v>
      </c>
      <c r="BI258" s="5">
        <f t="shared" si="498"/>
        <v>3.437112606149451E-8</v>
      </c>
      <c r="BJ258" s="8">
        <f t="shared" si="499"/>
        <v>0.87582469540342722</v>
      </c>
      <c r="BK258" s="8">
        <f t="shared" si="500"/>
        <v>6.3990701451659221E-2</v>
      </c>
      <c r="BL258" s="8">
        <f t="shared" si="501"/>
        <v>9.8166994588971407E-3</v>
      </c>
      <c r="BM258" s="8">
        <f t="shared" si="502"/>
        <v>0.65753319408659394</v>
      </c>
      <c r="BN258" s="8">
        <f t="shared" si="503"/>
        <v>0.27717869994878214</v>
      </c>
    </row>
    <row r="259" spans="1:66" x14ac:dyDescent="0.25">
      <c r="A259" t="s">
        <v>28</v>
      </c>
      <c r="B259" t="s">
        <v>188</v>
      </c>
      <c r="C259" t="s">
        <v>29</v>
      </c>
      <c r="D259" s="16"/>
      <c r="E259">
        <f>VLOOKUP(A259,home!$A$2:$E$405,3,FALSE)</f>
        <v>1.3333333333333299</v>
      </c>
      <c r="F259">
        <f>VLOOKUP(B259,home!$B$2:$E$405,3,FALSE)</f>
        <v>0.37</v>
      </c>
      <c r="G259">
        <f>VLOOKUP(C259,away!$B$2:$E$405,4,FALSE)</f>
        <v>0.75</v>
      </c>
      <c r="H259">
        <f>VLOOKUP(A259,away!$A$2:$E$405,3,FALSE)</f>
        <v>1.13333333333333</v>
      </c>
      <c r="I259">
        <f>VLOOKUP(C259,away!$B$2:$E$405,3,FALSE)</f>
        <v>1.1200000000000001</v>
      </c>
      <c r="J259">
        <f>VLOOKUP(B259,home!$B$2:$E$405,4,FALSE)</f>
        <v>0.88</v>
      </c>
      <c r="K259" s="3">
        <f t="shared" si="448"/>
        <v>0.36999999999999905</v>
      </c>
      <c r="L259" s="3">
        <f t="shared" si="449"/>
        <v>1.1170133333333301</v>
      </c>
      <c r="M259" s="5">
        <f t="shared" si="450"/>
        <v>0.22604677472085657</v>
      </c>
      <c r="N259" s="5">
        <f t="shared" si="451"/>
        <v>8.3637306646716716E-2</v>
      </c>
      <c r="O259" s="5">
        <f t="shared" si="452"/>
        <v>0.25249726132019229</v>
      </c>
      <c r="P259" s="5">
        <f t="shared" si="453"/>
        <v>9.3423986688470906E-2</v>
      </c>
      <c r="Q259" s="5">
        <f t="shared" si="454"/>
        <v>1.5472901729642554E-2</v>
      </c>
      <c r="R259" s="5">
        <f t="shared" si="455"/>
        <v>0.14102140376240249</v>
      </c>
      <c r="S259" s="5">
        <f t="shared" si="456"/>
        <v>9.6529150875364015E-3</v>
      </c>
      <c r="T259" s="5">
        <f t="shared" si="457"/>
        <v>1.7283437537367073E-2</v>
      </c>
      <c r="U259" s="5">
        <f t="shared" si="458"/>
        <v>5.2177919392088795E-2</v>
      </c>
      <c r="V259" s="5">
        <f t="shared" si="459"/>
        <v>4.4327787750840709E-4</v>
      </c>
      <c r="W259" s="5">
        <f t="shared" si="460"/>
        <v>1.9083245466559107E-3</v>
      </c>
      <c r="X259" s="5">
        <f t="shared" si="461"/>
        <v>2.1316239629419345E-3</v>
      </c>
      <c r="Y259" s="5">
        <f t="shared" si="462"/>
        <v>1.1905261941294869E-3</v>
      </c>
      <c r="Z259" s="5">
        <f t="shared" si="463"/>
        <v>5.2507596095995535E-2</v>
      </c>
      <c r="AA259" s="5">
        <f t="shared" si="464"/>
        <v>1.9427810555518298E-2</v>
      </c>
      <c r="AB259" s="5">
        <f t="shared" si="465"/>
        <v>3.5941449527708762E-3</v>
      </c>
      <c r="AC259" s="5">
        <f t="shared" si="466"/>
        <v>1.1450281302061098E-5</v>
      </c>
      <c r="AD259" s="5">
        <f t="shared" si="467"/>
        <v>1.7652002056567121E-4</v>
      </c>
      <c r="AE259" s="5">
        <f t="shared" si="468"/>
        <v>1.9717521657212835E-4</v>
      </c>
      <c r="AF259" s="5">
        <f t="shared" si="469"/>
        <v>1.1012367295697721E-4</v>
      </c>
      <c r="AG259" s="5">
        <f t="shared" si="470"/>
        <v>4.1003203669527532E-5</v>
      </c>
      <c r="AH259" s="5">
        <f t="shared" si="471"/>
        <v>1.4662921235127033E-2</v>
      </c>
      <c r="AI259" s="5">
        <f t="shared" si="472"/>
        <v>5.4252808569969883E-3</v>
      </c>
      <c r="AJ259" s="5">
        <f t="shared" si="473"/>
        <v>1.0036769585444404E-3</v>
      </c>
      <c r="AK259" s="5">
        <f t="shared" si="474"/>
        <v>1.2378682488714735E-4</v>
      </c>
      <c r="AL259" s="5">
        <f t="shared" si="475"/>
        <v>1.892937298953291E-7</v>
      </c>
      <c r="AM259" s="5">
        <f t="shared" si="476"/>
        <v>1.3062481521859637E-5</v>
      </c>
      <c r="AN259" s="5">
        <f t="shared" si="477"/>
        <v>1.4590966026337463E-5</v>
      </c>
      <c r="AO259" s="5">
        <f t="shared" si="478"/>
        <v>8.1491517988162938E-6</v>
      </c>
      <c r="AP259" s="5">
        <f t="shared" si="479"/>
        <v>3.0342370715450301E-6</v>
      </c>
      <c r="AQ259" s="5">
        <f t="shared" si="480"/>
        <v>8.4732081635251917E-7</v>
      </c>
      <c r="AR259" s="5">
        <f t="shared" si="481"/>
        <v>3.2757357050506621E-3</v>
      </c>
      <c r="AS259" s="5">
        <f t="shared" si="482"/>
        <v>1.2120222108687418E-3</v>
      </c>
      <c r="AT259" s="5">
        <f t="shared" si="483"/>
        <v>2.2422410901071669E-4</v>
      </c>
      <c r="AU259" s="5">
        <f t="shared" si="484"/>
        <v>2.7654306777988327E-5</v>
      </c>
      <c r="AV259" s="5">
        <f t="shared" si="485"/>
        <v>2.5580233769639129E-6</v>
      </c>
      <c r="AW259" s="5">
        <f t="shared" si="486"/>
        <v>2.1731705410418764E-9</v>
      </c>
      <c r="AX259" s="5">
        <f t="shared" si="487"/>
        <v>8.0551969384800918E-7</v>
      </c>
      <c r="AY259" s="5">
        <f t="shared" si="488"/>
        <v>8.9977623829080816E-7</v>
      </c>
      <c r="AZ259" s="5">
        <f t="shared" si="489"/>
        <v>5.0253102759367031E-7</v>
      </c>
      <c r="BA259" s="5">
        <f t="shared" si="490"/>
        <v>1.8711128607860976E-7</v>
      </c>
      <c r="BB259" s="5">
        <f t="shared" si="491"/>
        <v>5.2251450341738566E-8</v>
      </c>
      <c r="BC259" s="5">
        <f t="shared" si="492"/>
        <v>1.1673113343545267E-8</v>
      </c>
      <c r="BD259" s="5">
        <f t="shared" si="493"/>
        <v>6.0984007650294032E-4</v>
      </c>
      <c r="BE259" s="5">
        <f t="shared" si="494"/>
        <v>2.2564082830608734E-4</v>
      </c>
      <c r="BF259" s="5">
        <f t="shared" si="495"/>
        <v>4.1743553236626056E-5</v>
      </c>
      <c r="BG259" s="5">
        <f t="shared" si="496"/>
        <v>5.1483715658505352E-6</v>
      </c>
      <c r="BH259" s="5">
        <f t="shared" si="497"/>
        <v>4.762243698411731E-7</v>
      </c>
      <c r="BI259" s="5">
        <f t="shared" si="498"/>
        <v>3.524060336824672E-8</v>
      </c>
      <c r="BJ259" s="8">
        <f t="shared" si="499"/>
        <v>0.12219108575126238</v>
      </c>
      <c r="BK259" s="8">
        <f t="shared" si="500"/>
        <v>0.3295794937256426</v>
      </c>
      <c r="BL259" s="8">
        <f t="shared" si="501"/>
        <v>0.49555928450819819</v>
      </c>
      <c r="BM259" s="8">
        <f t="shared" si="502"/>
        <v>0.18773692760974922</v>
      </c>
      <c r="BN259" s="8">
        <f t="shared" si="503"/>
        <v>0.81209963486828152</v>
      </c>
    </row>
    <row r="260" spans="1:66" x14ac:dyDescent="0.25">
      <c r="A260" t="s">
        <v>298</v>
      </c>
      <c r="B260" t="s">
        <v>299</v>
      </c>
      <c r="C260" t="s">
        <v>338</v>
      </c>
      <c r="D260" s="16"/>
      <c r="E260">
        <f>VLOOKUP(A260,home!$A$2:$E$405,3,FALSE)</f>
        <v>1.7666666666666699</v>
      </c>
      <c r="F260">
        <f>VLOOKUP(B260,home!$B$2:$E$405,3,FALSE)</f>
        <v>0.56999999999999995</v>
      </c>
      <c r="G260">
        <f>VLOOKUP(C260,away!$B$2:$E$405,4,FALSE)</f>
        <v>0.75</v>
      </c>
      <c r="H260">
        <f>VLOOKUP(A260,away!$A$2:$E$405,3,FALSE)</f>
        <v>1.2</v>
      </c>
      <c r="I260">
        <f>VLOOKUP(C260,away!$B$2:$E$405,3,FALSE)</f>
        <v>0.56999999999999995</v>
      </c>
      <c r="J260">
        <f>VLOOKUP(B260,home!$B$2:$E$405,4,FALSE)</f>
        <v>1.67</v>
      </c>
      <c r="K260" s="3">
        <f t="shared" si="448"/>
        <v>0.75525000000000131</v>
      </c>
      <c r="L260" s="3">
        <f t="shared" si="449"/>
        <v>1.14228</v>
      </c>
      <c r="M260" s="5">
        <f t="shared" si="450"/>
        <v>0.14993851033958849</v>
      </c>
      <c r="N260" s="5">
        <f t="shared" si="451"/>
        <v>0.1132410599339744</v>
      </c>
      <c r="O260" s="5">
        <f t="shared" si="452"/>
        <v>0.17127176159070512</v>
      </c>
      <c r="P260" s="5">
        <f t="shared" si="453"/>
        <v>0.12935299794138028</v>
      </c>
      <c r="Q260" s="5">
        <f t="shared" si="454"/>
        <v>4.2762655257567159E-2</v>
      </c>
      <c r="R260" s="5">
        <f t="shared" si="455"/>
        <v>9.7820153914915359E-2</v>
      </c>
      <c r="S260" s="5">
        <f t="shared" si="456"/>
        <v>2.7898433228606162E-2</v>
      </c>
      <c r="T260" s="5">
        <f t="shared" si="457"/>
        <v>4.8846925847613805E-2</v>
      </c>
      <c r="U260" s="5">
        <f t="shared" si="458"/>
        <v>7.3878671244239955E-2</v>
      </c>
      <c r="V260" s="5">
        <f t="shared" si="459"/>
        <v>2.6742414220442419E-3</v>
      </c>
      <c r="W260" s="5">
        <f t="shared" si="460"/>
        <v>1.0765498461092551E-2</v>
      </c>
      <c r="X260" s="5">
        <f t="shared" si="461"/>
        <v>1.2297213582136798E-2</v>
      </c>
      <c r="Y260" s="5">
        <f t="shared" si="462"/>
        <v>7.0234305653016135E-3</v>
      </c>
      <c r="Z260" s="5">
        <f t="shared" si="463"/>
        <v>3.7246001804643165E-2</v>
      </c>
      <c r="AA260" s="5">
        <f t="shared" si="464"/>
        <v>2.8130042862956804E-2</v>
      </c>
      <c r="AB260" s="5">
        <f t="shared" si="465"/>
        <v>1.062260743612408E-2</v>
      </c>
      <c r="AC260" s="5">
        <f t="shared" si="466"/>
        <v>1.4419291964126764E-4</v>
      </c>
      <c r="AD260" s="5">
        <f t="shared" si="467"/>
        <v>2.0326606781850406E-3</v>
      </c>
      <c r="AE260" s="5">
        <f t="shared" si="468"/>
        <v>2.3218676394772078E-3</v>
      </c>
      <c r="AF260" s="5">
        <f t="shared" si="469"/>
        <v>1.326111483611013E-3</v>
      </c>
      <c r="AG260" s="5">
        <f t="shared" si="470"/>
        <v>5.0493020849972931E-4</v>
      </c>
      <c r="AH260" s="5">
        <f t="shared" si="471"/>
        <v>1.0636340735351947E-2</v>
      </c>
      <c r="AI260" s="5">
        <f t="shared" si="472"/>
        <v>8.0330963403745723E-3</v>
      </c>
      <c r="AJ260" s="5">
        <f t="shared" si="473"/>
        <v>3.033498005533953E-3</v>
      </c>
      <c r="AK260" s="5">
        <f t="shared" si="474"/>
        <v>7.6368312289317396E-4</v>
      </c>
      <c r="AL260" s="5">
        <f t="shared" si="475"/>
        <v>4.9758494719668681E-6</v>
      </c>
      <c r="AM260" s="5">
        <f t="shared" si="476"/>
        <v>3.0703339543985096E-4</v>
      </c>
      <c r="AN260" s="5">
        <f t="shared" si="477"/>
        <v>3.5071810694303296E-4</v>
      </c>
      <c r="AO260" s="5">
        <f t="shared" si="478"/>
        <v>2.0030913959944393E-4</v>
      </c>
      <c r="AP260" s="5">
        <f t="shared" si="479"/>
        <v>7.6269707993884247E-5</v>
      </c>
      <c r="AQ260" s="5">
        <f t="shared" si="480"/>
        <v>2.1780340511813521E-5</v>
      </c>
      <c r="AR260" s="5">
        <f t="shared" si="481"/>
        <v>2.4299358590355634E-3</v>
      </c>
      <c r="AS260" s="5">
        <f t="shared" si="482"/>
        <v>1.8352090575366126E-3</v>
      </c>
      <c r="AT260" s="5">
        <f t="shared" si="483"/>
        <v>6.9302082035226445E-4</v>
      </c>
      <c r="AU260" s="5">
        <f t="shared" si="484"/>
        <v>1.7446799152368291E-4</v>
      </c>
      <c r="AV260" s="5">
        <f t="shared" si="485"/>
        <v>3.2941737649565435E-5</v>
      </c>
      <c r="AW260" s="5">
        <f t="shared" si="486"/>
        <v>1.1924166725379573E-7</v>
      </c>
      <c r="AX260" s="5">
        <f t="shared" si="487"/>
        <v>3.8647828650991301E-5</v>
      </c>
      <c r="AY260" s="5">
        <f t="shared" si="488"/>
        <v>4.4146641711454334E-5</v>
      </c>
      <c r="AZ260" s="5">
        <f t="shared" si="489"/>
        <v>2.5213912947080039E-5</v>
      </c>
      <c r="BA260" s="5">
        <f t="shared" si="490"/>
        <v>9.6004494937301952E-6</v>
      </c>
      <c r="BB260" s="5">
        <f t="shared" si="491"/>
        <v>2.741600361924531E-6</v>
      </c>
      <c r="BC260" s="5">
        <f t="shared" si="492"/>
        <v>6.263350522838304E-7</v>
      </c>
      <c r="BD260" s="5">
        <f t="shared" si="493"/>
        <v>4.626111888431909E-4</v>
      </c>
      <c r="BE260" s="5">
        <f t="shared" si="494"/>
        <v>3.4938710037382058E-4</v>
      </c>
      <c r="BF260" s="5">
        <f t="shared" si="495"/>
        <v>1.3193730377866422E-4</v>
      </c>
      <c r="BG260" s="5">
        <f t="shared" si="496"/>
        <v>3.3215216226278777E-5</v>
      </c>
      <c r="BH260" s="5">
        <f t="shared" si="497"/>
        <v>6.2714480137242718E-6</v>
      </c>
      <c r="BI260" s="5">
        <f t="shared" si="498"/>
        <v>9.47302222473053E-7</v>
      </c>
      <c r="BJ260" s="8">
        <f t="shared" si="499"/>
        <v>0.24219944111616476</v>
      </c>
      <c r="BK260" s="8">
        <f t="shared" si="500"/>
        <v>0.31005749834244384</v>
      </c>
      <c r="BL260" s="8">
        <f t="shared" si="501"/>
        <v>0.4103398002786508</v>
      </c>
      <c r="BM260" s="8">
        <f t="shared" si="502"/>
        <v>0.29541157516372757</v>
      </c>
      <c r="BN260" s="8">
        <f t="shared" si="503"/>
        <v>0.70438713897813088</v>
      </c>
    </row>
    <row r="261" spans="1:66" x14ac:dyDescent="0.25">
      <c r="A261" t="s">
        <v>298</v>
      </c>
      <c r="B261" t="s">
        <v>324</v>
      </c>
      <c r="C261" t="s">
        <v>203</v>
      </c>
      <c r="D261" s="16"/>
      <c r="E261">
        <f>VLOOKUP(A261,home!$A$2:$E$405,3,FALSE)</f>
        <v>1.7666666666666699</v>
      </c>
      <c r="F261">
        <f>VLOOKUP(B261,home!$B$2:$E$405,3,FALSE)</f>
        <v>0.75</v>
      </c>
      <c r="G261">
        <f>VLOOKUP(C261,away!$B$2:$E$405,4,FALSE)</f>
        <v>1.1299999999999999</v>
      </c>
      <c r="H261">
        <f>VLOOKUP(A261,away!$A$2:$E$405,3,FALSE)</f>
        <v>1.2</v>
      </c>
      <c r="I261">
        <f>VLOOKUP(C261,away!$B$2:$E$405,3,FALSE)</f>
        <v>0.38</v>
      </c>
      <c r="J261">
        <f>VLOOKUP(B261,home!$B$2:$E$405,4,FALSE)</f>
        <v>1.39</v>
      </c>
      <c r="K261" s="3">
        <f t="shared" si="448"/>
        <v>1.4972500000000026</v>
      </c>
      <c r="L261" s="3">
        <f t="shared" si="449"/>
        <v>0.63383999999999985</v>
      </c>
      <c r="M261" s="5">
        <f t="shared" si="450"/>
        <v>0.11870783177176199</v>
      </c>
      <c r="N261" s="5">
        <f t="shared" si="451"/>
        <v>0.17773530112027097</v>
      </c>
      <c r="O261" s="5">
        <f t="shared" si="452"/>
        <v>7.5241772090213613E-2</v>
      </c>
      <c r="P261" s="5">
        <f t="shared" si="453"/>
        <v>0.11265574326207255</v>
      </c>
      <c r="Q261" s="5">
        <f t="shared" si="454"/>
        <v>0.13305708980116313</v>
      </c>
      <c r="R261" s="5">
        <f t="shared" si="455"/>
        <v>2.3845622410830488E-2</v>
      </c>
      <c r="S261" s="5">
        <f t="shared" si="456"/>
        <v>2.6728052185999465E-2</v>
      </c>
      <c r="T261" s="5">
        <f t="shared" si="457"/>
        <v>8.433690579956922E-2</v>
      </c>
      <c r="U261" s="5">
        <f t="shared" si="458"/>
        <v>3.5702858154616011E-2</v>
      </c>
      <c r="V261" s="5">
        <f t="shared" si="459"/>
        <v>2.818374921968618E-3</v>
      </c>
      <c r="W261" s="5">
        <f t="shared" si="460"/>
        <v>6.6406575901597265E-2</v>
      </c>
      <c r="X261" s="5">
        <f t="shared" si="461"/>
        <v>4.2091144069468407E-2</v>
      </c>
      <c r="Y261" s="5">
        <f t="shared" si="462"/>
        <v>1.333952537849592E-2</v>
      </c>
      <c r="Z261" s="5">
        <f t="shared" si="463"/>
        <v>5.0381031029602648E-3</v>
      </c>
      <c r="AA261" s="5">
        <f t="shared" si="464"/>
        <v>7.5432998709072706E-3</v>
      </c>
      <c r="AB261" s="5">
        <f t="shared" si="465"/>
        <v>5.6471028658579663E-3</v>
      </c>
      <c r="AC261" s="5">
        <f t="shared" si="466"/>
        <v>1.6716784651371245E-4</v>
      </c>
      <c r="AD261" s="5">
        <f t="shared" si="467"/>
        <v>2.4856811442166664E-2</v>
      </c>
      <c r="AE261" s="5">
        <f t="shared" si="468"/>
        <v>1.5755241364502917E-2</v>
      </c>
      <c r="AF261" s="5">
        <f t="shared" si="469"/>
        <v>4.9931510932382621E-3</v>
      </c>
      <c r="AG261" s="5">
        <f t="shared" si="470"/>
        <v>1.0549529629793799E-3</v>
      </c>
      <c r="AH261" s="5">
        <f t="shared" si="471"/>
        <v>7.9833781769508318E-4</v>
      </c>
      <c r="AI261" s="5">
        <f t="shared" si="472"/>
        <v>1.1953112975439655E-3</v>
      </c>
      <c r="AJ261" s="5">
        <f t="shared" si="473"/>
        <v>8.948399201238529E-4</v>
      </c>
      <c r="AK261" s="5">
        <f t="shared" si="474"/>
        <v>4.4659969013514694E-4</v>
      </c>
      <c r="AL261" s="5">
        <f t="shared" si="475"/>
        <v>6.3458047265933287E-6</v>
      </c>
      <c r="AM261" s="5">
        <f t="shared" si="476"/>
        <v>7.4433721863568147E-3</v>
      </c>
      <c r="AN261" s="5">
        <f t="shared" si="477"/>
        <v>4.7179070266004028E-3</v>
      </c>
      <c r="AO261" s="5">
        <f t="shared" si="478"/>
        <v>1.4951990948701989E-3</v>
      </c>
      <c r="AP261" s="5">
        <f t="shared" si="479"/>
        <v>3.1590566476417562E-4</v>
      </c>
      <c r="AQ261" s="5">
        <f t="shared" si="480"/>
        <v>5.0058411638531239E-5</v>
      </c>
      <c r="AR261" s="5">
        <f t="shared" si="481"/>
        <v>1.0120368847357031E-4</v>
      </c>
      <c r="AS261" s="5">
        <f t="shared" si="482"/>
        <v>1.5152722256705343E-4</v>
      </c>
      <c r="AT261" s="5">
        <f t="shared" si="483"/>
        <v>1.1343706699426059E-4</v>
      </c>
      <c r="AU261" s="5">
        <f t="shared" si="484"/>
        <v>5.6614549519052309E-5</v>
      </c>
      <c r="AV261" s="5">
        <f t="shared" si="485"/>
        <v>2.11915335668503E-5</v>
      </c>
      <c r="AW261" s="5">
        <f t="shared" si="486"/>
        <v>1.6728544954080991E-7</v>
      </c>
      <c r="AX261" s="5">
        <f t="shared" si="487"/>
        <v>1.8574315010037971E-3</v>
      </c>
      <c r="AY261" s="5">
        <f t="shared" si="488"/>
        <v>1.1773143825962466E-3</v>
      </c>
      <c r="AZ261" s="5">
        <f t="shared" si="489"/>
        <v>3.731144741324023E-4</v>
      </c>
      <c r="BA261" s="5">
        <f t="shared" si="490"/>
        <v>7.8831626094693944E-5</v>
      </c>
      <c r="BB261" s="5">
        <f t="shared" si="491"/>
        <v>1.2491659470965196E-5</v>
      </c>
      <c r="BC261" s="5">
        <f t="shared" si="492"/>
        <v>1.5835426878153161E-6</v>
      </c>
      <c r="BD261" s="5">
        <f t="shared" si="493"/>
        <v>1.0691157650347961E-5</v>
      </c>
      <c r="BE261" s="5">
        <f t="shared" si="494"/>
        <v>1.6007335791983514E-5</v>
      </c>
      <c r="BF261" s="5">
        <f t="shared" si="495"/>
        <v>1.1983491757273682E-5</v>
      </c>
      <c r="BG261" s="5">
        <f t="shared" si="496"/>
        <v>5.9807610111926827E-6</v>
      </c>
      <c r="BH261" s="5">
        <f t="shared" si="497"/>
        <v>2.2386736060020647E-6</v>
      </c>
      <c r="BI261" s="5">
        <f t="shared" si="498"/>
        <v>6.7037081131731894E-7</v>
      </c>
      <c r="BJ261" s="8">
        <f t="shared" si="499"/>
        <v>0.5811499085036681</v>
      </c>
      <c r="BK261" s="8">
        <f t="shared" si="500"/>
        <v>0.26226083017563917</v>
      </c>
      <c r="BL261" s="8">
        <f t="shared" si="501"/>
        <v>0.15180728996967227</v>
      </c>
      <c r="BM261" s="8">
        <f t="shared" si="502"/>
        <v>0.35783562419848053</v>
      </c>
      <c r="BN261" s="8">
        <f t="shared" si="503"/>
        <v>0.64124336045631269</v>
      </c>
    </row>
    <row r="262" spans="1:66" x14ac:dyDescent="0.25">
      <c r="A262" t="s">
        <v>298</v>
      </c>
      <c r="B262" t="s">
        <v>325</v>
      </c>
      <c r="C262" t="s">
        <v>331</v>
      </c>
      <c r="D262" s="16"/>
      <c r="E262">
        <f>VLOOKUP(A262,home!$A$2:$E$405,3,FALSE)</f>
        <v>1.7666666666666699</v>
      </c>
      <c r="F262">
        <f>VLOOKUP(B262,home!$B$2:$E$405,3,FALSE)</f>
        <v>1.32</v>
      </c>
      <c r="G262">
        <f>VLOOKUP(C262,away!$B$2:$E$405,4,FALSE)</f>
        <v>2.4500000000000002</v>
      </c>
      <c r="H262">
        <f>VLOOKUP(A262,away!$A$2:$E$405,3,FALSE)</f>
        <v>1.2</v>
      </c>
      <c r="I262">
        <f>VLOOKUP(C262,away!$B$2:$E$405,3,FALSE)</f>
        <v>0.56999999999999995</v>
      </c>
      <c r="J262">
        <f>VLOOKUP(B262,home!$B$2:$E$405,4,FALSE)</f>
        <v>1.1100000000000001</v>
      </c>
      <c r="K262" s="3">
        <f t="shared" si="448"/>
        <v>5.7134000000000107</v>
      </c>
      <c r="L262" s="3">
        <f t="shared" si="449"/>
        <v>0.75924000000000003</v>
      </c>
      <c r="M262" s="5">
        <f t="shared" si="450"/>
        <v>1.5451411709862869E-3</v>
      </c>
      <c r="N262" s="5">
        <f t="shared" si="451"/>
        <v>8.8280095663130671E-3</v>
      </c>
      <c r="O262" s="5">
        <f t="shared" si="452"/>
        <v>1.1731329826596285E-3</v>
      </c>
      <c r="P262" s="5">
        <f t="shared" si="453"/>
        <v>6.7025779831275346E-3</v>
      </c>
      <c r="Q262" s="5">
        <f t="shared" si="454"/>
        <v>2.5218974928086595E-2</v>
      </c>
      <c r="R262" s="5">
        <f t="shared" si="455"/>
        <v>4.4534474287724813E-4</v>
      </c>
      <c r="S262" s="5">
        <f t="shared" si="456"/>
        <v>7.268680762552905E-3</v>
      </c>
      <c r="T262" s="5">
        <f t="shared" si="457"/>
        <v>1.914725452440047E-2</v>
      </c>
      <c r="U262" s="5">
        <f t="shared" si="458"/>
        <v>2.5444326539548743E-3</v>
      </c>
      <c r="V262" s="5">
        <f t="shared" si="459"/>
        <v>3.5033763732174234E-3</v>
      </c>
      <c r="W262" s="5">
        <f t="shared" si="460"/>
        <v>4.802869711804339E-2</v>
      </c>
      <c r="X262" s="5">
        <f t="shared" si="461"/>
        <v>3.6465307999903267E-2</v>
      </c>
      <c r="Y262" s="5">
        <f t="shared" si="462"/>
        <v>1.3842960222923277E-2</v>
      </c>
      <c r="Z262" s="5">
        <f t="shared" si="463"/>
        <v>1.1270784752737397E-4</v>
      </c>
      <c r="AA262" s="5">
        <f t="shared" si="464"/>
        <v>6.4394501606289964E-4</v>
      </c>
      <c r="AB262" s="5">
        <f t="shared" si="465"/>
        <v>1.8395577273868893E-3</v>
      </c>
      <c r="AC262" s="5">
        <f t="shared" si="466"/>
        <v>9.4981828305806175E-4</v>
      </c>
      <c r="AD262" s="5">
        <f t="shared" si="467"/>
        <v>6.8601789528557403E-2</v>
      </c>
      <c r="AE262" s="5">
        <f t="shared" si="468"/>
        <v>5.2085222681661929E-2</v>
      </c>
      <c r="AF262" s="5">
        <f t="shared" si="469"/>
        <v>1.9772592234412498E-2</v>
      </c>
      <c r="AG262" s="5">
        <f t="shared" si="470"/>
        <v>5.0040476426851154E-3</v>
      </c>
      <c r="AH262" s="5">
        <f t="shared" si="471"/>
        <v>2.1393076539170852E-5</v>
      </c>
      <c r="AI262" s="5">
        <f t="shared" si="472"/>
        <v>1.2222720349889897E-4</v>
      </c>
      <c r="AJ262" s="5">
        <f t="shared" si="473"/>
        <v>3.4916645223530545E-4</v>
      </c>
      <c r="AK262" s="5">
        <f t="shared" si="474"/>
        <v>6.6497586940039905E-4</v>
      </c>
      <c r="AL262" s="5">
        <f t="shared" si="475"/>
        <v>1.6480645863402372E-4</v>
      </c>
      <c r="AM262" s="5">
        <f t="shared" si="476"/>
        <v>7.8389892858492127E-2</v>
      </c>
      <c r="AN262" s="5">
        <f t="shared" si="477"/>
        <v>5.9516742253881573E-2</v>
      </c>
      <c r="AO262" s="5">
        <f t="shared" si="478"/>
        <v>2.2593745694418521E-2</v>
      </c>
      <c r="AP262" s="5">
        <f t="shared" si="479"/>
        <v>5.7180251603434398E-3</v>
      </c>
      <c r="AQ262" s="5">
        <f t="shared" si="480"/>
        <v>1.0853383556847882E-3</v>
      </c>
      <c r="AR262" s="5">
        <f t="shared" si="481"/>
        <v>3.2484958863200154E-6</v>
      </c>
      <c r="AS262" s="5">
        <f t="shared" si="482"/>
        <v>1.8559956396900813E-5</v>
      </c>
      <c r="AT262" s="5">
        <f t="shared" si="483"/>
        <v>5.3020227439026662E-5</v>
      </c>
      <c r="AU262" s="5">
        <f t="shared" si="484"/>
        <v>1.0097525581671181E-4</v>
      </c>
      <c r="AV262" s="5">
        <f t="shared" si="485"/>
        <v>1.4422800664580057E-4</v>
      </c>
      <c r="AW262" s="5">
        <f t="shared" si="486"/>
        <v>1.9858454105820653E-5</v>
      </c>
      <c r="AX262" s="5">
        <f t="shared" si="487"/>
        <v>7.4645468976284962E-2</v>
      </c>
      <c r="AY262" s="5">
        <f t="shared" si="488"/>
        <v>5.6673825865554597E-2</v>
      </c>
      <c r="AZ262" s="5">
        <f t="shared" si="489"/>
        <v>2.1514517775081836E-2</v>
      </c>
      <c r="BA262" s="5">
        <f t="shared" si="490"/>
        <v>5.4448941585177116E-3</v>
      </c>
      <c r="BB262" s="5">
        <f t="shared" si="491"/>
        <v>1.0334953602282467E-3</v>
      </c>
      <c r="BC262" s="5">
        <f t="shared" si="492"/>
        <v>1.569342034599388E-4</v>
      </c>
      <c r="BD262" s="5">
        <f t="shared" si="493"/>
        <v>4.110646694549347E-7</v>
      </c>
      <c r="BE262" s="5">
        <f t="shared" si="494"/>
        <v>2.3485768824638285E-6</v>
      </c>
      <c r="BF262" s="5">
        <f t="shared" si="495"/>
        <v>6.7091795801344327E-6</v>
      </c>
      <c r="BG262" s="5">
        <f t="shared" si="496"/>
        <v>1.277740887104671E-5</v>
      </c>
      <c r="BH262" s="5">
        <f t="shared" si="497"/>
        <v>1.8250611960959601E-5</v>
      </c>
      <c r="BI262" s="5">
        <f t="shared" si="498"/>
        <v>2.0854609275549359E-5</v>
      </c>
      <c r="BJ262" s="8">
        <f t="shared" si="499"/>
        <v>0.62376773710893485</v>
      </c>
      <c r="BK262" s="8">
        <f t="shared" si="500"/>
        <v>7.6808226897130835E-2</v>
      </c>
      <c r="BL262" s="8">
        <f t="shared" si="501"/>
        <v>8.1855591180396807E-3</v>
      </c>
      <c r="BM262" s="8">
        <f t="shared" si="502"/>
        <v>0.6083070821861335</v>
      </c>
      <c r="BN262" s="8">
        <f t="shared" si="503"/>
        <v>4.3913181374050356E-2</v>
      </c>
    </row>
    <row r="263" spans="1:66" x14ac:dyDescent="0.25">
      <c r="A263" t="s">
        <v>298</v>
      </c>
      <c r="B263" t="s">
        <v>358</v>
      </c>
      <c r="C263" t="s">
        <v>363</v>
      </c>
      <c r="D263" s="16"/>
      <c r="E263">
        <f>VLOOKUP(A263,home!$A$2:$E$405,3,FALSE)</f>
        <v>1.7666666666666699</v>
      </c>
      <c r="F263">
        <f>VLOOKUP(B263,home!$B$2:$E$405,3,FALSE)</f>
        <v>0.75</v>
      </c>
      <c r="G263">
        <f>VLOOKUP(C263,away!$B$2:$E$405,4,FALSE)</f>
        <v>1.1299999999999999</v>
      </c>
      <c r="H263">
        <f>VLOOKUP(A263,away!$A$2:$E$405,3,FALSE)</f>
        <v>1.2</v>
      </c>
      <c r="I263">
        <f>VLOOKUP(C263,away!$B$2:$E$405,3,FALSE)</f>
        <v>0.19</v>
      </c>
      <c r="J263">
        <f>VLOOKUP(B263,home!$B$2:$E$405,4,FALSE)</f>
        <v>1.1100000000000001</v>
      </c>
      <c r="K263" s="3">
        <f t="shared" si="448"/>
        <v>1.4972500000000026</v>
      </c>
      <c r="L263" s="3">
        <f t="shared" si="449"/>
        <v>0.25308000000000003</v>
      </c>
      <c r="M263" s="5">
        <f t="shared" si="450"/>
        <v>0.17371660751005652</v>
      </c>
      <c r="N263" s="5">
        <f t="shared" si="451"/>
        <v>0.26009719059443259</v>
      </c>
      <c r="O263" s="5">
        <f t="shared" si="452"/>
        <v>4.396419902864511E-2</v>
      </c>
      <c r="P263" s="5">
        <f t="shared" si="453"/>
        <v>6.582539699563901E-2</v>
      </c>
      <c r="Q263" s="5">
        <f t="shared" si="454"/>
        <v>0.19471525930875749</v>
      </c>
      <c r="R263" s="5">
        <f t="shared" si="455"/>
        <v>5.563229745084752E-3</v>
      </c>
      <c r="S263" s="5">
        <f t="shared" si="456"/>
        <v>6.2357061764843685E-3</v>
      </c>
      <c r="T263" s="5">
        <f t="shared" si="457"/>
        <v>4.927853782586035E-2</v>
      </c>
      <c r="U263" s="5">
        <f t="shared" si="458"/>
        <v>8.3295457358281613E-3</v>
      </c>
      <c r="V263" s="5">
        <f t="shared" si="459"/>
        <v>2.625398793654837E-4</v>
      </c>
      <c r="W263" s="5">
        <f t="shared" si="460"/>
        <v>9.7179140666679195E-2</v>
      </c>
      <c r="X263" s="5">
        <f t="shared" si="461"/>
        <v>2.4594096919923175E-2</v>
      </c>
      <c r="Y263" s="5">
        <f t="shared" si="462"/>
        <v>3.1121370242470788E-3</v>
      </c>
      <c r="Z263" s="5">
        <f t="shared" si="463"/>
        <v>4.693140612953499E-4</v>
      </c>
      <c r="AA263" s="5">
        <f t="shared" si="464"/>
        <v>7.0268047827446399E-4</v>
      </c>
      <c r="AB263" s="5">
        <f t="shared" si="465"/>
        <v>5.2604417304822162E-4</v>
      </c>
      <c r="AC263" s="5">
        <f t="shared" si="466"/>
        <v>6.2176668203051903E-6</v>
      </c>
      <c r="AD263" s="5">
        <f t="shared" si="467"/>
        <v>3.6375367090796411E-2</v>
      </c>
      <c r="AE263" s="5">
        <f t="shared" si="468"/>
        <v>9.2058779033387574E-3</v>
      </c>
      <c r="AF263" s="5">
        <f t="shared" si="469"/>
        <v>1.1649117898884865E-3</v>
      </c>
      <c r="AG263" s="5">
        <f t="shared" si="470"/>
        <v>9.8271958594992753E-5</v>
      </c>
      <c r="AH263" s="5">
        <f t="shared" si="471"/>
        <v>2.969350065815678E-5</v>
      </c>
      <c r="AI263" s="5">
        <f t="shared" si="472"/>
        <v>4.445859386042532E-5</v>
      </c>
      <c r="AJ263" s="5">
        <f t="shared" si="473"/>
        <v>3.3282814828760974E-5</v>
      </c>
      <c r="AK263" s="5">
        <f t="shared" si="474"/>
        <v>1.6610898167454146E-5</v>
      </c>
      <c r="AL263" s="5">
        <f t="shared" si="475"/>
        <v>9.4240934749893239E-8</v>
      </c>
      <c r="AM263" s="5">
        <f t="shared" si="476"/>
        <v>1.0892603675338997E-2</v>
      </c>
      <c r="AN263" s="5">
        <f t="shared" si="477"/>
        <v>2.7567001381547935E-3</v>
      </c>
      <c r="AO263" s="5">
        <f t="shared" si="478"/>
        <v>3.4883283548210758E-4</v>
      </c>
      <c r="AP263" s="5">
        <f t="shared" si="479"/>
        <v>2.942753800127061E-5</v>
      </c>
      <c r="AQ263" s="5">
        <f t="shared" si="480"/>
        <v>1.861880329340391E-6</v>
      </c>
      <c r="AR263" s="5">
        <f t="shared" si="481"/>
        <v>1.5029662293132635E-6</v>
      </c>
      <c r="AS263" s="5">
        <f t="shared" si="482"/>
        <v>2.250316186839288E-6</v>
      </c>
      <c r="AT263" s="5">
        <f t="shared" si="483"/>
        <v>1.6846429553725653E-6</v>
      </c>
      <c r="AU263" s="5">
        <f t="shared" si="484"/>
        <v>8.407772216438592E-7</v>
      </c>
      <c r="AV263" s="5">
        <f t="shared" si="485"/>
        <v>3.147134237765675E-7</v>
      </c>
      <c r="AW263" s="5">
        <f t="shared" si="486"/>
        <v>9.9194874406657607E-10</v>
      </c>
      <c r="AX263" s="5">
        <f t="shared" si="487"/>
        <v>2.7181584754835623E-3</v>
      </c>
      <c r="AY263" s="5">
        <f t="shared" si="488"/>
        <v>6.8791154697538006E-4</v>
      </c>
      <c r="AZ263" s="5">
        <f t="shared" si="489"/>
        <v>8.7048327154264587E-5</v>
      </c>
      <c r="BA263" s="5">
        <f t="shared" si="490"/>
        <v>7.3433968787337641E-6</v>
      </c>
      <c r="BB263" s="5">
        <f t="shared" si="491"/>
        <v>4.6461672051748514E-7</v>
      </c>
      <c r="BC263" s="5">
        <f t="shared" si="492"/>
        <v>2.3517039925713028E-8</v>
      </c>
      <c r="BD263" s="5">
        <f t="shared" si="493"/>
        <v>6.3395115552433485E-8</v>
      </c>
      <c r="BE263" s="5">
        <f t="shared" si="494"/>
        <v>9.4918336760881217E-8</v>
      </c>
      <c r="BF263" s="5">
        <f t="shared" si="495"/>
        <v>7.1058239857614844E-8</v>
      </c>
      <c r="BG263" s="5">
        <f t="shared" si="496"/>
        <v>3.5463983208937998E-8</v>
      </c>
      <c r="BH263" s="5">
        <f t="shared" si="497"/>
        <v>1.3274612214895624E-8</v>
      </c>
      <c r="BI263" s="5">
        <f t="shared" si="498"/>
        <v>3.9750826277504983E-9</v>
      </c>
      <c r="BJ263" s="8">
        <f t="shared" si="499"/>
        <v>0.69335116703007726</v>
      </c>
      <c r="BK263" s="8">
        <f t="shared" si="500"/>
        <v>0.24673447401627577</v>
      </c>
      <c r="BL263" s="8">
        <f t="shared" si="501"/>
        <v>5.9216620469782683E-2</v>
      </c>
      <c r="BM263" s="8">
        <f t="shared" si="502"/>
        <v>0.25520178183978914</v>
      </c>
      <c r="BN263" s="8">
        <f t="shared" si="503"/>
        <v>0.7438818831826155</v>
      </c>
    </row>
    <row r="264" spans="1:66" x14ac:dyDescent="0.25">
      <c r="A264" t="s">
        <v>298</v>
      </c>
      <c r="B264" t="s">
        <v>366</v>
      </c>
      <c r="C264" t="s">
        <v>330</v>
      </c>
      <c r="D264" s="16"/>
      <c r="E264">
        <f>VLOOKUP(A264,home!$A$2:$E$405,3,FALSE)</f>
        <v>1.7666666666666699</v>
      </c>
      <c r="F264">
        <f>VLOOKUP(B264,home!$B$2:$E$405,3,FALSE)</f>
        <v>0.94</v>
      </c>
      <c r="G264">
        <f>VLOOKUP(C264,away!$B$2:$E$405,4,FALSE)</f>
        <v>0.75</v>
      </c>
      <c r="H264">
        <f>VLOOKUP(A264,away!$A$2:$E$405,3,FALSE)</f>
        <v>1.2</v>
      </c>
      <c r="I264">
        <f>VLOOKUP(C264,away!$B$2:$E$405,3,FALSE)</f>
        <v>0.94</v>
      </c>
      <c r="J264">
        <f>VLOOKUP(B264,home!$B$2:$E$405,4,FALSE)</f>
        <v>0</v>
      </c>
      <c r="K264" s="3">
        <f t="shared" si="448"/>
        <v>1.2455000000000023</v>
      </c>
      <c r="L264" s="3">
        <f t="shared" si="449"/>
        <v>0</v>
      </c>
      <c r="M264" s="5">
        <f t="shared" si="450"/>
        <v>0.28779697366331974</v>
      </c>
      <c r="N264" s="5">
        <f t="shared" si="451"/>
        <v>0.35845113069766532</v>
      </c>
      <c r="O264" s="5">
        <f t="shared" si="452"/>
        <v>0</v>
      </c>
      <c r="P264" s="5">
        <f t="shared" si="453"/>
        <v>0</v>
      </c>
      <c r="Q264" s="5">
        <f t="shared" si="454"/>
        <v>0.22322544164197153</v>
      </c>
      <c r="R264" s="5">
        <f t="shared" si="455"/>
        <v>0</v>
      </c>
      <c r="S264" s="5">
        <f t="shared" si="456"/>
        <v>0</v>
      </c>
      <c r="T264" s="5">
        <f t="shared" si="457"/>
        <v>0</v>
      </c>
      <c r="U264" s="5">
        <f t="shared" si="458"/>
        <v>0</v>
      </c>
      <c r="V264" s="5">
        <f t="shared" si="459"/>
        <v>0</v>
      </c>
      <c r="W264" s="5">
        <f t="shared" si="460"/>
        <v>9.267576252169199E-2</v>
      </c>
      <c r="X264" s="5">
        <f t="shared" si="461"/>
        <v>0</v>
      </c>
      <c r="Y264" s="5">
        <f t="shared" si="462"/>
        <v>0</v>
      </c>
      <c r="Z264" s="5">
        <f t="shared" si="463"/>
        <v>0</v>
      </c>
      <c r="AA264" s="5">
        <f t="shared" si="464"/>
        <v>0</v>
      </c>
      <c r="AB264" s="5">
        <f t="shared" si="465"/>
        <v>0</v>
      </c>
      <c r="AC264" s="5">
        <f t="shared" si="466"/>
        <v>0</v>
      </c>
      <c r="AD264" s="5">
        <f t="shared" si="467"/>
        <v>2.8856915555191893E-2</v>
      </c>
      <c r="AE264" s="5">
        <f t="shared" si="468"/>
        <v>0</v>
      </c>
      <c r="AF264" s="5">
        <f t="shared" si="469"/>
        <v>0</v>
      </c>
      <c r="AG264" s="5">
        <f t="shared" si="470"/>
        <v>0</v>
      </c>
      <c r="AH264" s="5">
        <f t="shared" si="471"/>
        <v>0</v>
      </c>
      <c r="AI264" s="5">
        <f t="shared" si="472"/>
        <v>0</v>
      </c>
      <c r="AJ264" s="5">
        <f t="shared" si="473"/>
        <v>0</v>
      </c>
      <c r="AK264" s="5">
        <f t="shared" si="474"/>
        <v>0</v>
      </c>
      <c r="AL264" s="5">
        <f t="shared" si="475"/>
        <v>0</v>
      </c>
      <c r="AM264" s="5">
        <f t="shared" si="476"/>
        <v>7.1882576647983214E-3</v>
      </c>
      <c r="AN264" s="5">
        <f t="shared" si="477"/>
        <v>0</v>
      </c>
      <c r="AO264" s="5">
        <f t="shared" si="478"/>
        <v>0</v>
      </c>
      <c r="AP264" s="5">
        <f t="shared" si="479"/>
        <v>0</v>
      </c>
      <c r="AQ264" s="5">
        <f t="shared" si="480"/>
        <v>0</v>
      </c>
      <c r="AR264" s="5">
        <f t="shared" si="481"/>
        <v>0</v>
      </c>
      <c r="AS264" s="5">
        <f t="shared" si="482"/>
        <v>0</v>
      </c>
      <c r="AT264" s="5">
        <f t="shared" si="483"/>
        <v>0</v>
      </c>
      <c r="AU264" s="5">
        <f t="shared" si="484"/>
        <v>0</v>
      </c>
      <c r="AV264" s="5">
        <f t="shared" si="485"/>
        <v>0</v>
      </c>
      <c r="AW264" s="5">
        <f t="shared" si="486"/>
        <v>0</v>
      </c>
      <c r="AX264" s="5">
        <f t="shared" si="487"/>
        <v>1.4921624869177173E-3</v>
      </c>
      <c r="AY264" s="5">
        <f t="shared" si="488"/>
        <v>0</v>
      </c>
      <c r="AZ264" s="5">
        <f t="shared" si="489"/>
        <v>0</v>
      </c>
      <c r="BA264" s="5">
        <f t="shared" si="490"/>
        <v>0</v>
      </c>
      <c r="BB264" s="5">
        <f t="shared" si="491"/>
        <v>0</v>
      </c>
      <c r="BC264" s="5">
        <f t="shared" si="492"/>
        <v>0</v>
      </c>
      <c r="BD264" s="5">
        <f t="shared" si="493"/>
        <v>0</v>
      </c>
      <c r="BE264" s="5">
        <f t="shared" si="494"/>
        <v>0</v>
      </c>
      <c r="BF264" s="5">
        <f t="shared" si="495"/>
        <v>0</v>
      </c>
      <c r="BG264" s="5">
        <f t="shared" si="496"/>
        <v>0</v>
      </c>
      <c r="BH264" s="5">
        <f t="shared" si="497"/>
        <v>0</v>
      </c>
      <c r="BI264" s="5">
        <f t="shared" si="498"/>
        <v>0</v>
      </c>
      <c r="BJ264" s="8">
        <f t="shared" si="499"/>
        <v>0.71188967056823682</v>
      </c>
      <c r="BK264" s="8">
        <f t="shared" si="500"/>
        <v>0.28779697366331974</v>
      </c>
      <c r="BL264" s="8">
        <f t="shared" si="501"/>
        <v>0</v>
      </c>
      <c r="BM264" s="8">
        <f t="shared" si="502"/>
        <v>0.13021309822859992</v>
      </c>
      <c r="BN264" s="8">
        <f t="shared" si="503"/>
        <v>0.86947354600295668</v>
      </c>
    </row>
    <row r="265" spans="1:66" x14ac:dyDescent="0.25">
      <c r="A265" t="s">
        <v>304</v>
      </c>
      <c r="B265" t="s">
        <v>310</v>
      </c>
      <c r="C265" t="s">
        <v>376</v>
      </c>
      <c r="D265" s="16"/>
      <c r="E265">
        <f>VLOOKUP(A265,home!$A$2:$E$405,3,FALSE)</f>
        <v>1.2666666666666699</v>
      </c>
      <c r="F265">
        <f>VLOOKUP(B265,home!$B$2:$E$405,3,FALSE)</f>
        <v>1.05</v>
      </c>
      <c r="G265">
        <f>VLOOKUP(C265,away!$B$2:$E$405,4,FALSE)</f>
        <v>0.79</v>
      </c>
      <c r="H265">
        <f>VLOOKUP(A265,away!$A$2:$E$405,3,FALSE)</f>
        <v>1.2666666666666699</v>
      </c>
      <c r="I265">
        <f>VLOOKUP(C265,away!$B$2:$E$405,3,FALSE)</f>
        <v>1.32</v>
      </c>
      <c r="J265">
        <f>VLOOKUP(B265,home!$B$2:$E$405,4,FALSE)</f>
        <v>1.32</v>
      </c>
      <c r="K265" s="3">
        <f t="shared" si="448"/>
        <v>1.0507000000000026</v>
      </c>
      <c r="L265" s="3">
        <f t="shared" si="449"/>
        <v>2.2070400000000059</v>
      </c>
      <c r="M265" s="5">
        <f t="shared" si="450"/>
        <v>3.847525390725802E-2</v>
      </c>
      <c r="N265" s="5">
        <f t="shared" si="451"/>
        <v>4.0425949280356088E-2</v>
      </c>
      <c r="O265" s="5">
        <f t="shared" si="452"/>
        <v>8.4916424383474964E-2</v>
      </c>
      <c r="P265" s="5">
        <f t="shared" si="453"/>
        <v>8.9221687099717353E-2</v>
      </c>
      <c r="Q265" s="5">
        <f t="shared" si="454"/>
        <v>2.123777245443513E-2</v>
      </c>
      <c r="R265" s="5">
        <f t="shared" si="455"/>
        <v>9.3706972635652544E-2</v>
      </c>
      <c r="S265" s="5">
        <f t="shared" si="456"/>
        <v>5.1724866248499222E-2</v>
      </c>
      <c r="T265" s="5">
        <f t="shared" si="457"/>
        <v>4.6872613317836632E-2</v>
      </c>
      <c r="U265" s="5">
        <f t="shared" si="458"/>
        <v>9.8457916148280353E-2</v>
      </c>
      <c r="V265" s="5">
        <f t="shared" si="459"/>
        <v>1.3327411382167365E-2</v>
      </c>
      <c r="W265" s="5">
        <f t="shared" si="460"/>
        <v>7.4381758392916813E-3</v>
      </c>
      <c r="X265" s="5">
        <f t="shared" si="461"/>
        <v>1.6416351604350357E-2</v>
      </c>
      <c r="Y265" s="5">
        <f t="shared" si="462"/>
        <v>1.8115772322432756E-2</v>
      </c>
      <c r="Z265" s="5">
        <f t="shared" si="463"/>
        <v>6.8938345628597048E-2</v>
      </c>
      <c r="AA265" s="5">
        <f t="shared" si="464"/>
        <v>7.2433519751967088E-2</v>
      </c>
      <c r="AB265" s="5">
        <f t="shared" si="465"/>
        <v>3.8052949601696015E-2</v>
      </c>
      <c r="AC265" s="5">
        <f t="shared" si="466"/>
        <v>1.9315891505472238E-3</v>
      </c>
      <c r="AD265" s="5">
        <f t="shared" si="467"/>
        <v>1.9538228385859468E-3</v>
      </c>
      <c r="AE265" s="5">
        <f t="shared" si="468"/>
        <v>4.3121651576727401E-3</v>
      </c>
      <c r="AF265" s="5">
        <f t="shared" si="469"/>
        <v>4.758560494795035E-3</v>
      </c>
      <c r="AG265" s="5">
        <f t="shared" si="470"/>
        <v>3.500777784810821E-3</v>
      </c>
      <c r="AH265" s="5">
        <f t="shared" si="471"/>
        <v>3.8037421584034815E-2</v>
      </c>
      <c r="AI265" s="5">
        <f t="shared" si="472"/>
        <v>3.9965918858345467E-2</v>
      </c>
      <c r="AJ265" s="5">
        <f t="shared" si="473"/>
        <v>2.0996095472231847E-2</v>
      </c>
      <c r="AK265" s="5">
        <f t="shared" si="474"/>
        <v>7.3535325042246849E-3</v>
      </c>
      <c r="AL265" s="5">
        <f t="shared" si="475"/>
        <v>1.791693364371253E-4</v>
      </c>
      <c r="AM265" s="5">
        <f t="shared" si="476"/>
        <v>4.1057633130045209E-4</v>
      </c>
      <c r="AN265" s="5">
        <f t="shared" si="477"/>
        <v>9.0615838623335227E-4</v>
      </c>
      <c r="AO265" s="5">
        <f t="shared" si="478"/>
        <v>9.9996390237623166E-4</v>
      </c>
      <c r="AP265" s="5">
        <f t="shared" si="479"/>
        <v>7.3565344370014809E-4</v>
      </c>
      <c r="AQ265" s="5">
        <f t="shared" si="480"/>
        <v>4.059041440959948E-4</v>
      </c>
      <c r="AR265" s="5">
        <f t="shared" si="481"/>
        <v>1.6790022186565678E-2</v>
      </c>
      <c r="AS265" s="5">
        <f t="shared" si="482"/>
        <v>1.7641276311424599E-2</v>
      </c>
      <c r="AT265" s="5">
        <f t="shared" si="483"/>
        <v>9.2678445102069382E-3</v>
      </c>
      <c r="AU265" s="5">
        <f t="shared" si="484"/>
        <v>3.2459080756248176E-3</v>
      </c>
      <c r="AV265" s="5">
        <f t="shared" si="485"/>
        <v>8.5261890376475105E-4</v>
      </c>
      <c r="AW265" s="5">
        <f t="shared" si="486"/>
        <v>1.1541177517480767E-5</v>
      </c>
      <c r="AX265" s="5">
        <f t="shared" si="487"/>
        <v>7.1898758549564316E-5</v>
      </c>
      <c r="AY265" s="5">
        <f t="shared" si="488"/>
        <v>1.5868343606923084E-4</v>
      </c>
      <c r="AZ265" s="5">
        <f t="shared" si="489"/>
        <v>1.7511034537111809E-4</v>
      </c>
      <c r="BA265" s="5">
        <f t="shared" si="490"/>
        <v>1.2882517888262451E-4</v>
      </c>
      <c r="BB265" s="5">
        <f t="shared" si="491"/>
        <v>7.1080580700277093E-5</v>
      </c>
      <c r="BC265" s="5">
        <f t="shared" si="492"/>
        <v>3.1375536965747986E-5</v>
      </c>
      <c r="BD265" s="5">
        <f t="shared" si="493"/>
        <v>6.1760417611063335E-3</v>
      </c>
      <c r="BE265" s="5">
        <f t="shared" si="494"/>
        <v>6.4891670783944399E-3</v>
      </c>
      <c r="BF265" s="5">
        <f t="shared" si="495"/>
        <v>3.409083924634528E-3</v>
      </c>
      <c r="BG265" s="5">
        <f t="shared" si="496"/>
        <v>1.1939748265378358E-3</v>
      </c>
      <c r="BH265" s="5">
        <f t="shared" si="497"/>
        <v>3.1362733756082675E-4</v>
      </c>
      <c r="BI265" s="5">
        <f t="shared" si="498"/>
        <v>6.5905648715032321E-5</v>
      </c>
      <c r="BJ265" s="8">
        <f t="shared" si="499"/>
        <v>0.16912719113881192</v>
      </c>
      <c r="BK265" s="8">
        <f t="shared" si="500"/>
        <v>0.19501866056069556</v>
      </c>
      <c r="BL265" s="8">
        <f t="shared" si="501"/>
        <v>0.55936622150444359</v>
      </c>
      <c r="BM265" s="8">
        <f t="shared" si="502"/>
        <v>0.62431921681310221</v>
      </c>
      <c r="BN265" s="8">
        <f t="shared" si="503"/>
        <v>0.3679840597608941</v>
      </c>
    </row>
    <row r="266" spans="1:66" x14ac:dyDescent="0.25">
      <c r="A266" t="s">
        <v>304</v>
      </c>
      <c r="B266" t="s">
        <v>327</v>
      </c>
      <c r="C266" t="s">
        <v>378</v>
      </c>
      <c r="D266" s="16"/>
      <c r="E266">
        <f>VLOOKUP(A266,home!$A$2:$E$405,3,FALSE)</f>
        <v>1.2666666666666699</v>
      </c>
      <c r="F266">
        <f>VLOOKUP(B266,home!$B$2:$E$405,3,FALSE)</f>
        <v>1.32</v>
      </c>
      <c r="G266">
        <f>VLOOKUP(C266,away!$B$2:$E$405,4,FALSE)</f>
        <v>0.79</v>
      </c>
      <c r="H266">
        <f>VLOOKUP(A266,away!$A$2:$E$405,3,FALSE)</f>
        <v>1.2666666666666699</v>
      </c>
      <c r="I266">
        <f>VLOOKUP(C266,away!$B$2:$E$405,3,FALSE)</f>
        <v>1.05</v>
      </c>
      <c r="J266">
        <f>VLOOKUP(B266,home!$B$2:$E$405,4,FALSE)</f>
        <v>1.58</v>
      </c>
      <c r="K266" s="3">
        <f t="shared" si="448"/>
        <v>1.3208800000000036</v>
      </c>
      <c r="L266" s="3">
        <f t="shared" si="449"/>
        <v>2.1014000000000053</v>
      </c>
      <c r="M266" s="5">
        <f t="shared" si="450"/>
        <v>3.2637935548936389E-2</v>
      </c>
      <c r="N266" s="5">
        <f t="shared" si="451"/>
        <v>4.3110796307879215E-2</v>
      </c>
      <c r="O266" s="5">
        <f t="shared" si="452"/>
        <v>6.858535776253509E-2</v>
      </c>
      <c r="P266" s="5">
        <f t="shared" si="453"/>
        <v>9.0593027361377587E-2</v>
      </c>
      <c r="Q266" s="5">
        <f t="shared" si="454"/>
        <v>2.8472094313575828E-2</v>
      </c>
      <c r="R266" s="5">
        <f t="shared" si="455"/>
        <v>7.2062635401095823E-2</v>
      </c>
      <c r="S266" s="5">
        <f t="shared" si="456"/>
        <v>6.2864703821369369E-2</v>
      </c>
      <c r="T266" s="5">
        <f t="shared" si="457"/>
        <v>5.9831258990548385E-2</v>
      </c>
      <c r="U266" s="5">
        <f t="shared" si="458"/>
        <v>9.5186093848599704E-2</v>
      </c>
      <c r="V266" s="5">
        <f t="shared" si="459"/>
        <v>1.9388153820830627E-2</v>
      </c>
      <c r="W266" s="5">
        <f t="shared" si="460"/>
        <v>1.2536073312305379E-2</v>
      </c>
      <c r="X266" s="5">
        <f t="shared" si="461"/>
        <v>2.6343304458478586E-2</v>
      </c>
      <c r="Y266" s="5">
        <f t="shared" si="462"/>
        <v>2.7678909994523528E-2</v>
      </c>
      <c r="Z266" s="5">
        <f t="shared" si="463"/>
        <v>5.047747401062104E-2</v>
      </c>
      <c r="AA266" s="5">
        <f t="shared" si="464"/>
        <v>6.6674685871149303E-2</v>
      </c>
      <c r="AB266" s="5">
        <f t="shared" si="465"/>
        <v>4.4034629536741969E-2</v>
      </c>
      <c r="AC266" s="5">
        <f t="shared" si="466"/>
        <v>3.3634778058793807E-3</v>
      </c>
      <c r="AD266" s="5">
        <f t="shared" si="467"/>
        <v>4.1396621291894947E-3</v>
      </c>
      <c r="AE266" s="5">
        <f t="shared" si="468"/>
        <v>8.6990859982788264E-3</v>
      </c>
      <c r="AF266" s="5">
        <f t="shared" si="469"/>
        <v>9.1401296583915881E-3</v>
      </c>
      <c r="AG266" s="5">
        <f t="shared" si="470"/>
        <v>6.4023561547147095E-3</v>
      </c>
      <c r="AH266" s="5">
        <f t="shared" si="471"/>
        <v>2.6518340971479825E-2</v>
      </c>
      <c r="AI266" s="5">
        <f t="shared" si="472"/>
        <v>3.5027546222408369E-2</v>
      </c>
      <c r="AJ266" s="5">
        <f t="shared" si="473"/>
        <v>2.3133592627127449E-2</v>
      </c>
      <c r="AK266" s="5">
        <f t="shared" si="474"/>
        <v>1.0185566609773395E-2</v>
      </c>
      <c r="AL266" s="5">
        <f t="shared" si="475"/>
        <v>3.7343984142691533E-4</v>
      </c>
      <c r="AM266" s="5">
        <f t="shared" si="476"/>
        <v>1.0935993826407667E-3</v>
      </c>
      <c r="AN266" s="5">
        <f t="shared" si="477"/>
        <v>2.2980897426813128E-3</v>
      </c>
      <c r="AO266" s="5">
        <f t="shared" si="478"/>
        <v>2.4146028926352622E-3</v>
      </c>
      <c r="AP266" s="5">
        <f t="shared" si="479"/>
        <v>1.6913488395279175E-3</v>
      </c>
      <c r="AQ266" s="5">
        <f t="shared" si="480"/>
        <v>8.8855011284599361E-4</v>
      </c>
      <c r="AR266" s="5">
        <f t="shared" si="481"/>
        <v>1.1145128343493575E-2</v>
      </c>
      <c r="AS266" s="5">
        <f t="shared" si="482"/>
        <v>1.4721377126353834E-2</v>
      </c>
      <c r="AT266" s="5">
        <f t="shared" si="483"/>
        <v>9.7225863093291544E-3</v>
      </c>
      <c r="AU266" s="5">
        <f t="shared" si="484"/>
        <v>4.2807899347555751E-3</v>
      </c>
      <c r="AV266" s="5">
        <f t="shared" si="485"/>
        <v>1.4136024522549905E-3</v>
      </c>
      <c r="AW266" s="5">
        <f t="shared" si="486"/>
        <v>2.8793220393533671E-5</v>
      </c>
      <c r="AX266" s="5">
        <f t="shared" si="487"/>
        <v>2.407522587570897E-4</v>
      </c>
      <c r="AY266" s="5">
        <f t="shared" si="488"/>
        <v>5.0591679655214957E-4</v>
      </c>
      <c r="AZ266" s="5">
        <f t="shared" si="489"/>
        <v>5.3156677813734506E-4</v>
      </c>
      <c r="BA266" s="5">
        <f t="shared" si="490"/>
        <v>3.7234480919260651E-4</v>
      </c>
      <c r="BB266" s="5">
        <f t="shared" si="491"/>
        <v>1.9561134550933631E-4</v>
      </c>
      <c r="BC266" s="5">
        <f t="shared" si="492"/>
        <v>8.2211536290664102E-5</v>
      </c>
      <c r="BD266" s="5">
        <f t="shared" si="493"/>
        <v>3.903395450169577E-3</v>
      </c>
      <c r="BE266" s="5">
        <f t="shared" si="494"/>
        <v>5.155916982220005E-3</v>
      </c>
      <c r="BF266" s="5">
        <f t="shared" si="495"/>
        <v>3.4051738117373896E-3</v>
      </c>
      <c r="BG266" s="5">
        <f t="shared" si="496"/>
        <v>1.4992753281492317E-3</v>
      </c>
      <c r="BH266" s="5">
        <f t="shared" si="497"/>
        <v>4.9509069886144084E-4</v>
      </c>
      <c r="BI266" s="5">
        <f t="shared" si="498"/>
        <v>1.3079108046242031E-4</v>
      </c>
      <c r="BJ266" s="8">
        <f t="shared" si="499"/>
        <v>0.23666826581265599</v>
      </c>
      <c r="BK266" s="8">
        <f t="shared" si="500"/>
        <v>0.20972665499637239</v>
      </c>
      <c r="BL266" s="8">
        <f t="shared" si="501"/>
        <v>0.49728157636869819</v>
      </c>
      <c r="BM266" s="8">
        <f t="shared" si="502"/>
        <v>0.65821500091678875</v>
      </c>
      <c r="BN266" s="8">
        <f t="shared" si="503"/>
        <v>0.33546184669539991</v>
      </c>
    </row>
    <row r="267" spans="1:66" x14ac:dyDescent="0.25">
      <c r="A267" t="s">
        <v>304</v>
      </c>
      <c r="B267" t="s">
        <v>335</v>
      </c>
      <c r="C267" t="s">
        <v>305</v>
      </c>
      <c r="D267" s="16"/>
      <c r="E267">
        <f>VLOOKUP(A267,home!$A$2:$E$405,3,FALSE)</f>
        <v>1.2666666666666699</v>
      </c>
      <c r="F267">
        <f>VLOOKUP(B267,home!$B$2:$E$405,3,FALSE)</f>
        <v>1.32</v>
      </c>
      <c r="G267">
        <f>VLOOKUP(C267,away!$B$2:$E$405,4,FALSE)</f>
        <v>1.97</v>
      </c>
      <c r="H267">
        <f>VLOOKUP(A267,away!$A$2:$E$405,3,FALSE)</f>
        <v>1.2666666666666699</v>
      </c>
      <c r="I267">
        <f>VLOOKUP(C267,away!$B$2:$E$405,3,FALSE)</f>
        <v>0.39</v>
      </c>
      <c r="J267">
        <f>VLOOKUP(B267,home!$B$2:$E$405,4,FALSE)</f>
        <v>0.53</v>
      </c>
      <c r="K267" s="3">
        <f t="shared" si="448"/>
        <v>3.2938400000000088</v>
      </c>
      <c r="L267" s="3">
        <f t="shared" si="449"/>
        <v>0.26182000000000066</v>
      </c>
      <c r="M267" s="5">
        <f t="shared" si="450"/>
        <v>2.8562517432490369E-2</v>
      </c>
      <c r="N267" s="5">
        <f t="shared" si="451"/>
        <v>9.4080362419834335E-2</v>
      </c>
      <c r="O267" s="5">
        <f t="shared" si="452"/>
        <v>7.4782383141746463E-3</v>
      </c>
      <c r="P267" s="5">
        <f t="shared" si="453"/>
        <v>2.4632120488761088E-2</v>
      </c>
      <c r="Q267" s="5">
        <f t="shared" si="454"/>
        <v>0.15494283047647397</v>
      </c>
      <c r="R267" s="5">
        <f t="shared" si="455"/>
        <v>9.7897617770860532E-4</v>
      </c>
      <c r="S267" s="5">
        <f t="shared" si="456"/>
        <v>5.3106432338021498E-3</v>
      </c>
      <c r="T267" s="5">
        <f t="shared" si="457"/>
        <v>4.0567131875350521E-2</v>
      </c>
      <c r="U267" s="5">
        <f t="shared" si="458"/>
        <v>3.2245908931837217E-3</v>
      </c>
      <c r="V267" s="5">
        <f t="shared" si="459"/>
        <v>5.0887361699753376E-4</v>
      </c>
      <c r="W267" s="5">
        <f t="shared" si="460"/>
        <v>0.17011896424554349</v>
      </c>
      <c r="X267" s="5">
        <f t="shared" si="461"/>
        <v>4.4540547218768302E-2</v>
      </c>
      <c r="Y267" s="5">
        <f t="shared" si="462"/>
        <v>5.8308030364089729E-3</v>
      </c>
      <c r="Z267" s="5">
        <f t="shared" si="463"/>
        <v>8.5438514282555904E-5</v>
      </c>
      <c r="AA267" s="5">
        <f t="shared" si="464"/>
        <v>2.8142079588445475E-4</v>
      </c>
      <c r="AB267" s="5">
        <f t="shared" si="465"/>
        <v>4.6347753715802743E-4</v>
      </c>
      <c r="AC267" s="5">
        <f t="shared" si="466"/>
        <v>2.7428071328668445E-5</v>
      </c>
      <c r="AD267" s="5">
        <f t="shared" si="467"/>
        <v>0.14008616229763562</v>
      </c>
      <c r="AE267" s="5">
        <f t="shared" si="468"/>
        <v>3.6677359012767044E-2</v>
      </c>
      <c r="AF267" s="5">
        <f t="shared" si="469"/>
        <v>4.801433068361346E-3</v>
      </c>
      <c r="AG267" s="5">
        <f t="shared" si="470"/>
        <v>4.1903706865279025E-4</v>
      </c>
      <c r="AH267" s="5">
        <f t="shared" si="471"/>
        <v>5.5923779523647092E-6</v>
      </c>
      <c r="AI267" s="5">
        <f t="shared" si="472"/>
        <v>1.8420398194617023E-5</v>
      </c>
      <c r="AJ267" s="5">
        <f t="shared" si="473"/>
        <v>3.0336922194678754E-5</v>
      </c>
      <c r="AK267" s="5">
        <f t="shared" si="474"/>
        <v>3.3308322600573642E-5</v>
      </c>
      <c r="AL267" s="5">
        <f t="shared" si="475"/>
        <v>9.4615127583057436E-7</v>
      </c>
      <c r="AM267" s="5">
        <f t="shared" si="476"/>
        <v>9.228428096448904E-2</v>
      </c>
      <c r="AN267" s="5">
        <f t="shared" si="477"/>
        <v>2.416187044212258E-2</v>
      </c>
      <c r="AO267" s="5">
        <f t="shared" si="478"/>
        <v>3.1630304595782746E-3</v>
      </c>
      <c r="AP267" s="5">
        <f t="shared" si="479"/>
        <v>2.7604821164226197E-4</v>
      </c>
      <c r="AQ267" s="5">
        <f t="shared" si="480"/>
        <v>1.8068735693044297E-5</v>
      </c>
      <c r="AR267" s="5">
        <f t="shared" si="481"/>
        <v>2.9283927909762648E-7</v>
      </c>
      <c r="AS267" s="5">
        <f t="shared" si="482"/>
        <v>9.6456573106292855E-7</v>
      </c>
      <c r="AT267" s="5">
        <f t="shared" si="483"/>
        <v>1.5885625938021627E-6</v>
      </c>
      <c r="AU267" s="5">
        <f t="shared" si="484"/>
        <v>1.7441570046564432E-6</v>
      </c>
      <c r="AV267" s="5">
        <f t="shared" si="485"/>
        <v>1.4362435270543987E-6</v>
      </c>
      <c r="AW267" s="5">
        <f t="shared" si="486"/>
        <v>2.2665400440297808E-8</v>
      </c>
      <c r="AX267" s="5">
        <f t="shared" si="487"/>
        <v>5.0661609335345539E-2</v>
      </c>
      <c r="AY267" s="5">
        <f t="shared" si="488"/>
        <v>1.3264222556180202E-2</v>
      </c>
      <c r="AZ267" s="5">
        <f t="shared" si="489"/>
        <v>1.7364193748295547E-3</v>
      </c>
      <c r="BA267" s="5">
        <f t="shared" si="490"/>
        <v>1.5154310690595839E-4</v>
      </c>
      <c r="BB267" s="5">
        <f t="shared" si="491"/>
        <v>9.9192540625295265E-6</v>
      </c>
      <c r="BC267" s="5">
        <f t="shared" si="492"/>
        <v>5.1941181973029767E-7</v>
      </c>
      <c r="BD267" s="5">
        <f t="shared" si="493"/>
        <v>1.2778530008890123E-8</v>
      </c>
      <c r="BE267" s="5">
        <f t="shared" si="494"/>
        <v>4.2090433284482756E-8</v>
      </c>
      <c r="BF267" s="5">
        <f t="shared" si="495"/>
        <v>6.9319576384880533E-8</v>
      </c>
      <c r="BG267" s="5">
        <f t="shared" si="496"/>
        <v>7.6109197826525165E-8</v>
      </c>
      <c r="BH267" s="5">
        <f t="shared" si="497"/>
        <v>6.2672880042230584E-8</v>
      </c>
      <c r="BI267" s="5">
        <f t="shared" si="498"/>
        <v>4.1286887839660251E-8</v>
      </c>
      <c r="BJ267" s="8">
        <f t="shared" si="499"/>
        <v>0.87779216257246517</v>
      </c>
      <c r="BK267" s="8">
        <f t="shared" si="500"/>
        <v>7.2306751550835838E-2</v>
      </c>
      <c r="BL267" s="8">
        <f t="shared" si="501"/>
        <v>1.2520692364692752E-2</v>
      </c>
      <c r="BM267" s="8">
        <f t="shared" si="502"/>
        <v>0.6387657998020535</v>
      </c>
      <c r="BN267" s="8">
        <f t="shared" si="503"/>
        <v>0.31067504530944301</v>
      </c>
    </row>
    <row r="268" spans="1:66" x14ac:dyDescent="0.25">
      <c r="A268" t="s">
        <v>304</v>
      </c>
      <c r="B268" t="s">
        <v>339</v>
      </c>
      <c r="C268" t="s">
        <v>459</v>
      </c>
      <c r="D268" s="16"/>
      <c r="E268">
        <f>VLOOKUP(A268,home!$A$2:$E$405,3,FALSE)</f>
        <v>1.2666666666666699</v>
      </c>
      <c r="F268">
        <f>VLOOKUP(B268,home!$B$2:$E$405,3,FALSE)</f>
        <v>1.32</v>
      </c>
      <c r="G268">
        <f>VLOOKUP(C268,away!$B$2:$E$405,4,FALSE)</f>
        <v>1.05</v>
      </c>
      <c r="H268">
        <f>VLOOKUP(A268,away!$A$2:$E$405,3,FALSE)</f>
        <v>1.2666666666666699</v>
      </c>
      <c r="I268">
        <f>VLOOKUP(C268,away!$B$2:$E$405,3,FALSE)</f>
        <v>2.37</v>
      </c>
      <c r="J268">
        <f>VLOOKUP(B268,home!$B$2:$E$405,4,FALSE)</f>
        <v>0.79</v>
      </c>
      <c r="K268" s="3">
        <f t="shared" si="448"/>
        <v>1.7556000000000047</v>
      </c>
      <c r="L268" s="3">
        <f t="shared" si="449"/>
        <v>2.3715800000000065</v>
      </c>
      <c r="M268" s="5">
        <f t="shared" si="450"/>
        <v>1.6128296549764946E-2</v>
      </c>
      <c r="N268" s="5">
        <f t="shared" si="451"/>
        <v>2.831483742276741E-2</v>
      </c>
      <c r="O268" s="5">
        <f t="shared" si="452"/>
        <v>3.8249545531491652E-2</v>
      </c>
      <c r="P268" s="5">
        <f t="shared" si="453"/>
        <v>6.7150902135086926E-2</v>
      </c>
      <c r="Q268" s="5">
        <f t="shared" si="454"/>
        <v>2.4854764289705306E-2</v>
      </c>
      <c r="R268" s="5">
        <f t="shared" si="455"/>
        <v>4.535592859578761E-2</v>
      </c>
      <c r="S268" s="5">
        <f t="shared" si="456"/>
        <v>6.989646494349927E-2</v>
      </c>
      <c r="T268" s="5">
        <f t="shared" si="457"/>
        <v>5.8945061894179474E-2</v>
      </c>
      <c r="U268" s="5">
        <f t="shared" si="458"/>
        <v>7.9626868242764937E-2</v>
      </c>
      <c r="V268" s="5">
        <f t="shared" si="459"/>
        <v>3.2335237378376173E-2</v>
      </c>
      <c r="W268" s="5">
        <f t="shared" si="460"/>
        <v>1.4545008062335585E-2</v>
      </c>
      <c r="X268" s="5">
        <f t="shared" si="461"/>
        <v>3.4494650220473919E-2</v>
      </c>
      <c r="Y268" s="5">
        <f t="shared" si="462"/>
        <v>4.0903411284935888E-2</v>
      </c>
      <c r="Z268" s="5">
        <f t="shared" si="463"/>
        <v>3.5855071046399428E-2</v>
      </c>
      <c r="AA268" s="5">
        <f t="shared" si="464"/>
        <v>6.2947162729059009E-2</v>
      </c>
      <c r="AB268" s="5">
        <f t="shared" si="465"/>
        <v>5.5255019443568157E-2</v>
      </c>
      <c r="AC268" s="5">
        <f t="shared" si="466"/>
        <v>8.4143277081770787E-3</v>
      </c>
      <c r="AD268" s="5">
        <f t="shared" si="467"/>
        <v>6.3838040385591046E-3</v>
      </c>
      <c r="AE268" s="5">
        <f t="shared" si="468"/>
        <v>1.5139701981766044E-2</v>
      </c>
      <c r="AF268" s="5">
        <f t="shared" si="469"/>
        <v>1.7952507212958407E-2</v>
      </c>
      <c r="AG268" s="5">
        <f t="shared" si="470"/>
        <v>1.4191935685369339E-2</v>
      </c>
      <c r="AH268" s="5">
        <f t="shared" si="471"/>
        <v>2.1258292348055052E-2</v>
      </c>
      <c r="AI268" s="5">
        <f t="shared" si="472"/>
        <v>3.7321058046245546E-2</v>
      </c>
      <c r="AJ268" s="5">
        <f t="shared" si="473"/>
        <v>3.2760424752994434E-2</v>
      </c>
      <c r="AK268" s="5">
        <f t="shared" si="474"/>
        <v>1.9171400565452395E-2</v>
      </c>
      <c r="AL268" s="5">
        <f t="shared" si="475"/>
        <v>1.4013375677236885E-3</v>
      </c>
      <c r="AM268" s="5">
        <f t="shared" si="476"/>
        <v>2.2414812740188792E-3</v>
      </c>
      <c r="AN268" s="5">
        <f t="shared" si="477"/>
        <v>5.3158521598377076E-3</v>
      </c>
      <c r="AO268" s="5">
        <f t="shared" si="478"/>
        <v>6.3034843326139735E-3</v>
      </c>
      <c r="AP268" s="5">
        <f t="shared" si="479"/>
        <v>4.9830724578468965E-3</v>
      </c>
      <c r="AQ268" s="5">
        <f t="shared" si="480"/>
        <v>2.954438744895144E-3</v>
      </c>
      <c r="AR268" s="5">
        <f t="shared" si="481"/>
        <v>1.0083148193360102E-2</v>
      </c>
      <c r="AS268" s="5">
        <f t="shared" si="482"/>
        <v>1.7701974968263045E-2</v>
      </c>
      <c r="AT268" s="5">
        <f t="shared" si="483"/>
        <v>1.5538793627141346E-2</v>
      </c>
      <c r="AU268" s="5">
        <f t="shared" si="484"/>
        <v>9.0933020306031391E-3</v>
      </c>
      <c r="AV268" s="5">
        <f t="shared" si="485"/>
        <v>3.9910502612317284E-3</v>
      </c>
      <c r="AW268" s="5">
        <f t="shared" si="486"/>
        <v>1.6207036699284483E-4</v>
      </c>
      <c r="AX268" s="5">
        <f t="shared" si="487"/>
        <v>6.5585742077792523E-4</v>
      </c>
      <c r="AY268" s="5">
        <f t="shared" si="488"/>
        <v>1.5554183419685163E-3</v>
      </c>
      <c r="AZ268" s="5">
        <f t="shared" si="489"/>
        <v>1.8443995157228518E-3</v>
      </c>
      <c r="BA268" s="5">
        <f t="shared" si="490"/>
        <v>1.4580470011660044E-3</v>
      </c>
      <c r="BB268" s="5">
        <f t="shared" si="491"/>
        <v>8.6446877675632069E-4</v>
      </c>
      <c r="BC268" s="5">
        <f t="shared" si="492"/>
        <v>4.1003137231595199E-4</v>
      </c>
      <c r="BD268" s="5">
        <f t="shared" si="493"/>
        <v>3.9854987654015074E-3</v>
      </c>
      <c r="BE268" s="5">
        <f t="shared" si="494"/>
        <v>6.9969416325389045E-3</v>
      </c>
      <c r="BF268" s="5">
        <f t="shared" si="495"/>
        <v>6.1419153650426684E-3</v>
      </c>
      <c r="BG268" s="5">
        <f t="shared" si="496"/>
        <v>3.5942488716229791E-3</v>
      </c>
      <c r="BH268" s="5">
        <f t="shared" si="497"/>
        <v>1.5775158297553296E-3</v>
      </c>
      <c r="BI268" s="5">
        <f t="shared" si="498"/>
        <v>5.538973581436929E-4</v>
      </c>
      <c r="BJ268" s="8">
        <f t="shared" si="499"/>
        <v>0.28431223349097068</v>
      </c>
      <c r="BK268" s="8">
        <f t="shared" si="500"/>
        <v>0.19688198462459658</v>
      </c>
      <c r="BL268" s="8">
        <f t="shared" si="501"/>
        <v>0.47120398715852324</v>
      </c>
      <c r="BM268" s="8">
        <f t="shared" si="502"/>
        <v>0.76680565382091048</v>
      </c>
      <c r="BN268" s="8">
        <f t="shared" si="503"/>
        <v>0.22005427452460385</v>
      </c>
    </row>
    <row r="269" spans="1:66" x14ac:dyDescent="0.25">
      <c r="A269" t="s">
        <v>301</v>
      </c>
      <c r="B269" t="s">
        <v>319</v>
      </c>
      <c r="C269" t="s">
        <v>350</v>
      </c>
      <c r="D269" s="16"/>
      <c r="E269">
        <f>VLOOKUP(A269,home!$A$2:$E$405,3,FALSE)</f>
        <v>1.23684210526316</v>
      </c>
      <c r="F269">
        <f>VLOOKUP(B269,home!$B$2:$E$405,3,FALSE)</f>
        <v>0.81</v>
      </c>
      <c r="G269">
        <f>VLOOKUP(C269,away!$B$2:$E$405,4,FALSE)</f>
        <v>0.81</v>
      </c>
      <c r="H269">
        <f>VLOOKUP(A269,away!$A$2:$E$405,3,FALSE)</f>
        <v>1.07894736842105</v>
      </c>
      <c r="I269">
        <f>VLOOKUP(C269,away!$B$2:$E$405,3,FALSE)</f>
        <v>0.4</v>
      </c>
      <c r="J269">
        <f>VLOOKUP(B269,home!$B$2:$E$405,4,FALSE)</f>
        <v>1.85</v>
      </c>
      <c r="K269" s="3">
        <f t="shared" si="448"/>
        <v>0.8114921052631594</v>
      </c>
      <c r="L269" s="3">
        <f t="shared" si="449"/>
        <v>0.79842105263157703</v>
      </c>
      <c r="M269" s="5">
        <f t="shared" si="450"/>
        <v>0.19990497349012007</v>
      </c>
      <c r="N269" s="5">
        <f t="shared" si="451"/>
        <v>0.1622213077900736</v>
      </c>
      <c r="O269" s="5">
        <f t="shared" si="452"/>
        <v>0.15960833936026914</v>
      </c>
      <c r="P269" s="5">
        <f t="shared" si="453"/>
        <v>0.12952090732502158</v>
      </c>
      <c r="Q269" s="5">
        <f t="shared" si="454"/>
        <v>6.582065528855488E-2</v>
      </c>
      <c r="R269" s="5">
        <f t="shared" si="455"/>
        <v>6.3717329160402028E-2</v>
      </c>
      <c r="S269" s="5">
        <f t="shared" si="456"/>
        <v>2.0979549859881218E-2</v>
      </c>
      <c r="T269" s="5">
        <f t="shared" si="457"/>
        <v>5.2552596880388151E-2</v>
      </c>
      <c r="U269" s="5">
        <f t="shared" si="458"/>
        <v>5.1706109582120338E-2</v>
      </c>
      <c r="V269" s="5">
        <f t="shared" si="459"/>
        <v>1.5103233444045709E-3</v>
      </c>
      <c r="W269" s="5">
        <f t="shared" si="460"/>
        <v>1.7804314043303376E-2</v>
      </c>
      <c r="X269" s="5">
        <f t="shared" si="461"/>
        <v>1.4215339159837448E-2</v>
      </c>
      <c r="Y269" s="5">
        <f t="shared" si="462"/>
        <v>5.6749130277561457E-3</v>
      </c>
      <c r="Z269" s="5">
        <f t="shared" si="463"/>
        <v>1.6957752339706957E-2</v>
      </c>
      <c r="AA269" s="5">
        <f t="shared" si="464"/>
        <v>1.3761082146680067E-2</v>
      </c>
      <c r="AB269" s="5">
        <f t="shared" si="465"/>
        <v>5.5835047609543399E-3</v>
      </c>
      <c r="AC269" s="5">
        <f t="shared" si="466"/>
        <v>6.1159824623844688E-5</v>
      </c>
      <c r="AD269" s="5">
        <f t="shared" si="467"/>
        <v>3.6120150714416713E-3</v>
      </c>
      <c r="AE269" s="5">
        <f t="shared" si="468"/>
        <v>2.8839088754615797E-3</v>
      </c>
      <c r="AF269" s="5">
        <f t="shared" si="469"/>
        <v>1.151286780019791E-3</v>
      </c>
      <c r="AG269" s="5">
        <f t="shared" si="470"/>
        <v>3.0640386759474015E-4</v>
      </c>
      <c r="AH269" s="5">
        <f t="shared" si="471"/>
        <v>3.3848566183336034E-3</v>
      </c>
      <c r="AI269" s="5">
        <f t="shared" si="472"/>
        <v>2.7467844232254741E-3</v>
      </c>
      <c r="AJ269" s="5">
        <f t="shared" si="473"/>
        <v>1.1144969371536463E-3</v>
      </c>
      <c r="AK269" s="5">
        <f t="shared" si="474"/>
        <v>3.0146848861338526E-4</v>
      </c>
      <c r="AL269" s="5">
        <f t="shared" si="475"/>
        <v>1.5850483034652604E-6</v>
      </c>
      <c r="AM269" s="5">
        <f t="shared" si="476"/>
        <v>5.8622434291329269E-4</v>
      </c>
      <c r="AN269" s="5">
        <f t="shared" si="477"/>
        <v>4.6805385694708568E-4</v>
      </c>
      <c r="AO269" s="5">
        <f t="shared" si="478"/>
        <v>1.8685202657598086E-4</v>
      </c>
      <c r="AP269" s="5">
        <f t="shared" si="479"/>
        <v>4.9728863915046023E-5</v>
      </c>
      <c r="AQ269" s="5">
        <f t="shared" si="480"/>
        <v>9.9261429683058709E-6</v>
      </c>
      <c r="AR269" s="5">
        <f t="shared" si="481"/>
        <v>5.4050815684337529E-4</v>
      </c>
      <c r="AS269" s="5">
        <f t="shared" si="482"/>
        <v>4.3861810210874062E-4</v>
      </c>
      <c r="AT269" s="5">
        <f t="shared" si="483"/>
        <v>1.7796756354337664E-4</v>
      </c>
      <c r="AU269" s="5">
        <f t="shared" si="484"/>
        <v>4.8139757602789952E-5</v>
      </c>
      <c r="AV269" s="5">
        <f t="shared" si="485"/>
        <v>9.7662583109865475E-6</v>
      </c>
      <c r="AW269" s="5">
        <f t="shared" si="486"/>
        <v>2.8527011669949084E-8</v>
      </c>
      <c r="AX269" s="5">
        <f t="shared" si="487"/>
        <v>7.9286071031203366E-5</v>
      </c>
      <c r="AY269" s="5">
        <f t="shared" si="488"/>
        <v>6.3303668291755363E-5</v>
      </c>
      <c r="AZ269" s="5">
        <f t="shared" si="489"/>
        <v>2.5271490736471749E-5</v>
      </c>
      <c r="BA269" s="5">
        <f t="shared" si="490"/>
        <v>6.7257634117943089E-6</v>
      </c>
      <c r="BB269" s="5">
        <f t="shared" si="491"/>
        <v>1.3424977757489393E-6</v>
      </c>
      <c r="BC269" s="5">
        <f t="shared" si="492"/>
        <v>2.1437569745380388E-7</v>
      </c>
      <c r="BD269" s="5">
        <f t="shared" si="493"/>
        <v>7.1925515257140177E-5</v>
      </c>
      <c r="BE269" s="5">
        <f t="shared" si="494"/>
        <v>5.8366987798154176E-5</v>
      </c>
      <c r="BF269" s="5">
        <f t="shared" si="495"/>
        <v>2.3682174903096629E-5</v>
      </c>
      <c r="BG269" s="5">
        <f t="shared" si="496"/>
        <v>6.4059659897747492E-6</v>
      </c>
      <c r="BH269" s="5">
        <f t="shared" si="497"/>
        <v>1.2995977068216272E-6</v>
      </c>
      <c r="BI269" s="5">
        <f t="shared" si="498"/>
        <v>2.1092265582077133E-7</v>
      </c>
      <c r="BJ269" s="8">
        <f t="shared" si="499"/>
        <v>0.32771966988469547</v>
      </c>
      <c r="BK269" s="8">
        <f t="shared" si="500"/>
        <v>0.35204180256064654</v>
      </c>
      <c r="BL269" s="8">
        <f t="shared" si="501"/>
        <v>0.30330086248047222</v>
      </c>
      <c r="BM269" s="8">
        <f t="shared" si="502"/>
        <v>0.21916329970979967</v>
      </c>
      <c r="BN269" s="8">
        <f t="shared" si="503"/>
        <v>0.78079351241444128</v>
      </c>
    </row>
    <row r="270" spans="1:66" s="10" customFormat="1" x14ac:dyDescent="0.25">
      <c r="A270" t="s">
        <v>301</v>
      </c>
      <c r="B270" t="s">
        <v>355</v>
      </c>
      <c r="C270" t="s">
        <v>316</v>
      </c>
      <c r="D270" s="16"/>
      <c r="E270">
        <f>VLOOKUP(A270,home!$A$2:$E$405,3,FALSE)</f>
        <v>1.23684210526316</v>
      </c>
      <c r="F270">
        <f>VLOOKUP(B270,home!$B$2:$E$405,3,FALSE)</f>
        <v>0.81</v>
      </c>
      <c r="G270">
        <f>VLOOKUP(C270,away!$B$2:$E$405,4,FALSE)</f>
        <v>0.81</v>
      </c>
      <c r="H270">
        <f>VLOOKUP(A270,away!$A$2:$E$405,3,FALSE)</f>
        <v>1.07894736842105</v>
      </c>
      <c r="I270">
        <f>VLOOKUP(C270,away!$B$2:$E$405,3,FALSE)</f>
        <v>1.21</v>
      </c>
      <c r="J270">
        <f>VLOOKUP(B270,home!$B$2:$E$405,4,FALSE)</f>
        <v>0.46</v>
      </c>
      <c r="K270" s="3">
        <f t="shared" si="448"/>
        <v>0.8114921052631594</v>
      </c>
      <c r="L270" s="3">
        <f t="shared" si="449"/>
        <v>0.60054210526315643</v>
      </c>
      <c r="M270" s="5">
        <f t="shared" si="450"/>
        <v>0.2436471491085494</v>
      </c>
      <c r="N270" s="5">
        <f t="shared" si="451"/>
        <v>0.19771773797146366</v>
      </c>
      <c r="O270" s="5">
        <f t="shared" si="452"/>
        <v>0.14632037186701446</v>
      </c>
      <c r="P270" s="5">
        <f t="shared" si="453"/>
        <v>0.11873782660925193</v>
      </c>
      <c r="Q270" s="5">
        <f t="shared" si="454"/>
        <v>8.0223191717166367E-2</v>
      </c>
      <c r="R270" s="5">
        <f t="shared" si="455"/>
        <v>4.393577208195238E-2</v>
      </c>
      <c r="S270" s="5">
        <f t="shared" si="456"/>
        <v>1.4466279945684427E-2</v>
      </c>
      <c r="T270" s="5">
        <f t="shared" si="457"/>
        <v>4.8177404444756905E-2</v>
      </c>
      <c r="U270" s="5">
        <f t="shared" si="458"/>
        <v>3.5653532183145882E-2</v>
      </c>
      <c r="V270" s="5">
        <f t="shared" si="459"/>
        <v>7.8332523357661484E-4</v>
      </c>
      <c r="W270" s="5">
        <f t="shared" si="460"/>
        <v>2.1700162245831135E-2</v>
      </c>
      <c r="X270" s="5">
        <f t="shared" si="461"/>
        <v>1.3031861119663497E-2</v>
      </c>
      <c r="Y270" s="5">
        <f t="shared" si="462"/>
        <v>3.9130906561498941E-3</v>
      </c>
      <c r="Z270" s="5">
        <f t="shared" si="463"/>
        <v>8.7950936874859678E-3</v>
      </c>
      <c r="AA270" s="5">
        <f t="shared" si="464"/>
        <v>7.1371490924447122E-3</v>
      </c>
      <c r="AB270" s="5">
        <f t="shared" si="465"/>
        <v>2.8958700713025026E-3</v>
      </c>
      <c r="AC270" s="5">
        <f t="shared" si="466"/>
        <v>2.3858871349248259E-5</v>
      </c>
      <c r="AD270" s="5">
        <f t="shared" si="467"/>
        <v>4.4023775863554077E-3</v>
      </c>
      <c r="AE270" s="5">
        <f t="shared" si="468"/>
        <v>2.64381310387321E-3</v>
      </c>
      <c r="AF270" s="5">
        <f t="shared" si="469"/>
        <v>7.9386054366116867E-4</v>
      </c>
      <c r="AG270" s="5">
        <f t="shared" si="470"/>
        <v>1.5891556072521076E-4</v>
      </c>
      <c r="AH270" s="5">
        <f t="shared" si="471"/>
        <v>1.32045601976738E-3</v>
      </c>
      <c r="AI270" s="5">
        <f t="shared" si="472"/>
        <v>1.0715396353884433E-3</v>
      </c>
      <c r="AJ270" s="5">
        <f t="shared" si="473"/>
        <v>4.3477297729714294E-4</v>
      </c>
      <c r="AK270" s="5">
        <f t="shared" si="474"/>
        <v>1.1760494621946348E-4</v>
      </c>
      <c r="AL270" s="5">
        <f t="shared" si="475"/>
        <v>4.6509069196575849E-7</v>
      </c>
      <c r="AM270" s="5">
        <f t="shared" si="476"/>
        <v>7.144989311429795E-4</v>
      </c>
      <c r="AN270" s="5">
        <f t="shared" si="477"/>
        <v>4.2908669231687995E-4</v>
      </c>
      <c r="AO270" s="5">
        <f t="shared" si="478"/>
        <v>1.2884231277219163E-4</v>
      </c>
      <c r="AP270" s="5">
        <f t="shared" si="479"/>
        <v>2.5791744586395352E-5</v>
      </c>
      <c r="AQ270" s="5">
        <f t="shared" si="480"/>
        <v>3.8722571480808706E-6</v>
      </c>
      <c r="AR270" s="5">
        <f t="shared" si="481"/>
        <v>1.5859788760370217E-4</v>
      </c>
      <c r="AS270" s="5">
        <f t="shared" si="482"/>
        <v>1.2870093370181818E-4</v>
      </c>
      <c r="AT270" s="5">
        <f t="shared" si="483"/>
        <v>5.221989581951136E-5</v>
      </c>
      <c r="AU270" s="5">
        <f t="shared" si="484"/>
        <v>1.4125344398399382E-5</v>
      </c>
      <c r="AV270" s="5">
        <f t="shared" si="485"/>
        <v>2.8656513658560717E-6</v>
      </c>
      <c r="AW270" s="5">
        <f t="shared" si="486"/>
        <v>6.2959737452590537E-9</v>
      </c>
      <c r="AX270" s="5">
        <f t="shared" si="487"/>
        <v>9.6635040306915587E-5</v>
      </c>
      <c r="AY270" s="5">
        <f t="shared" si="488"/>
        <v>5.8033410548105072E-5</v>
      </c>
      <c r="AZ270" s="5">
        <f t="shared" si="489"/>
        <v>1.7425753273080037E-5</v>
      </c>
      <c r="BA270" s="5">
        <f t="shared" si="490"/>
        <v>3.488299518803943E-6</v>
      </c>
      <c r="BB270" s="5">
        <f t="shared" si="491"/>
        <v>5.2371768420274374E-7</v>
      </c>
      <c r="BC270" s="5">
        <f t="shared" si="492"/>
        <v>6.2902904126932149E-8</v>
      </c>
      <c r="BD270" s="5">
        <f t="shared" si="493"/>
        <v>1.5874118218636124E-5</v>
      </c>
      <c r="BE270" s="5">
        <f t="shared" si="494"/>
        <v>1.2881721612437303E-5</v>
      </c>
      <c r="BF270" s="5">
        <f t="shared" si="495"/>
        <v>5.226707695345342E-6</v>
      </c>
      <c r="BG270" s="5">
        <f t="shared" si="496"/>
        <v>1.4138106770969829E-6</v>
      </c>
      <c r="BH270" s="5">
        <f t="shared" si="497"/>
        <v>2.8682405070024081E-7</v>
      </c>
      <c r="BI270" s="5">
        <f t="shared" si="498"/>
        <v>4.6551090548569129E-8</v>
      </c>
      <c r="BJ270" s="8">
        <f t="shared" si="499"/>
        <v>0.37424067601184835</v>
      </c>
      <c r="BK270" s="8">
        <f t="shared" si="500"/>
        <v>0.37771693826965169</v>
      </c>
      <c r="BL270" s="8">
        <f t="shared" si="501"/>
        <v>0.23927930832076638</v>
      </c>
      <c r="BM270" s="8">
        <f t="shared" si="502"/>
        <v>0.16939193981977971</v>
      </c>
      <c r="BN270" s="8">
        <f t="shared" si="503"/>
        <v>0.83058204935539837</v>
      </c>
    </row>
    <row r="271" spans="1:66" x14ac:dyDescent="0.25">
      <c r="A271" t="s">
        <v>301</v>
      </c>
      <c r="B271" t="s">
        <v>302</v>
      </c>
      <c r="C271" t="s">
        <v>368</v>
      </c>
      <c r="D271" s="16"/>
      <c r="E271">
        <f>VLOOKUP(A271,home!$A$2:$E$405,3,FALSE)</f>
        <v>1.23684210526316</v>
      </c>
      <c r="F271">
        <f>VLOOKUP(B271,home!$B$2:$E$405,3,FALSE)</f>
        <v>0.4</v>
      </c>
      <c r="G271">
        <f>VLOOKUP(C271,away!$B$2:$E$405,4,FALSE)</f>
        <v>1.08</v>
      </c>
      <c r="H271">
        <f>VLOOKUP(A271,away!$A$2:$E$405,3,FALSE)</f>
        <v>1.07894736842105</v>
      </c>
      <c r="I271">
        <f>VLOOKUP(C271,away!$B$2:$E$405,3,FALSE)</f>
        <v>2.16</v>
      </c>
      <c r="J271">
        <f>VLOOKUP(B271,home!$B$2:$E$405,4,FALSE)</f>
        <v>2.3199999999999998</v>
      </c>
      <c r="K271" s="3">
        <f t="shared" si="448"/>
        <v>0.53431578947368519</v>
      </c>
      <c r="L271" s="3">
        <f t="shared" si="449"/>
        <v>5.4068210526315656</v>
      </c>
      <c r="M271" s="5">
        <f t="shared" si="450"/>
        <v>2.6290391490700008E-3</v>
      </c>
      <c r="N271" s="5">
        <f t="shared" si="451"/>
        <v>1.4047371284925628E-3</v>
      </c>
      <c r="O271" s="5">
        <f t="shared" si="452"/>
        <v>1.4214744219384257E-2</v>
      </c>
      <c r="P271" s="5">
        <f t="shared" si="453"/>
        <v>7.5951622797468012E-3</v>
      </c>
      <c r="Q271" s="5">
        <f t="shared" si="454"/>
        <v>3.7528661390675064E-4</v>
      </c>
      <c r="R271" s="5">
        <f t="shared" si="455"/>
        <v>3.842828915156983E-2</v>
      </c>
      <c r="S271" s="5">
        <f t="shared" si="456"/>
        <v>5.4855107498203975E-3</v>
      </c>
      <c r="T271" s="5">
        <f t="shared" si="457"/>
        <v>2.0291075648418331E-3</v>
      </c>
      <c r="U271" s="5">
        <f t="shared" si="458"/>
        <v>2.0532841656144083E-2</v>
      </c>
      <c r="V271" s="5">
        <f t="shared" si="459"/>
        <v>1.7608183898634824E-3</v>
      </c>
      <c r="W271" s="5">
        <f t="shared" si="460"/>
        <v>6.6840521129497184E-5</v>
      </c>
      <c r="X271" s="5">
        <f t="shared" si="461"/>
        <v>3.6139473681183037E-4</v>
      </c>
      <c r="Y271" s="5">
        <f t="shared" si="462"/>
        <v>9.769983356522243E-4</v>
      </c>
      <c r="Z271" s="5">
        <f t="shared" si="463"/>
        <v>6.9258294267106987E-2</v>
      </c>
      <c r="AA271" s="5">
        <f t="shared" si="464"/>
        <v>3.7005800178930071E-2</v>
      </c>
      <c r="AB271" s="5">
        <f t="shared" si="465"/>
        <v>9.8863916688552295E-3</v>
      </c>
      <c r="AC271" s="5">
        <f t="shared" si="466"/>
        <v>3.1793225247583434E-4</v>
      </c>
      <c r="AD271" s="5">
        <f t="shared" si="467"/>
        <v>8.9284864540349549E-6</v>
      </c>
      <c r="AE271" s="5">
        <f t="shared" si="468"/>
        <v>4.8274728527811949E-5</v>
      </c>
      <c r="AF271" s="5">
        <f t="shared" si="469"/>
        <v>1.3050640925712365E-4</v>
      </c>
      <c r="AG271" s="5">
        <f t="shared" si="470"/>
        <v>2.352082670249224E-4</v>
      </c>
      <c r="AH271" s="5">
        <f t="shared" si="471"/>
        <v>9.3616800878186537E-2</v>
      </c>
      <c r="AI271" s="5">
        <f t="shared" si="472"/>
        <v>5.0020934869229018E-2</v>
      </c>
      <c r="AJ271" s="5">
        <f t="shared" si="473"/>
        <v>1.3363487652431946E-2</v>
      </c>
      <c r="AK271" s="5">
        <f t="shared" si="474"/>
        <v>2.380107485043673E-3</v>
      </c>
      <c r="AL271" s="5">
        <f t="shared" si="475"/>
        <v>3.673961344202257E-5</v>
      </c>
      <c r="AM271" s="5">
        <f t="shared" si="476"/>
        <v>9.5412625769855862E-7</v>
      </c>
      <c r="AN271" s="5">
        <f t="shared" si="477"/>
        <v>5.1587899369931372E-6</v>
      </c>
      <c r="AO271" s="5">
        <f t="shared" si="478"/>
        <v>1.3946327018719182E-5</v>
      </c>
      <c r="AP271" s="5">
        <f t="shared" si="479"/>
        <v>2.5135098177231765E-5</v>
      </c>
      <c r="AQ271" s="5">
        <f t="shared" si="480"/>
        <v>3.3975244496154502E-5</v>
      </c>
      <c r="AR271" s="5">
        <f t="shared" si="481"/>
        <v>0.10123385797363922</v>
      </c>
      <c r="AS271" s="5">
        <f t="shared" si="482"/>
        <v>5.4090848744651962E-2</v>
      </c>
      <c r="AT271" s="5">
        <f t="shared" si="483"/>
        <v>1.4450797275150201E-2</v>
      </c>
      <c r="AU271" s="5">
        <f t="shared" si="484"/>
        <v>2.5737630515320197E-3</v>
      </c>
      <c r="AV271" s="5">
        <f t="shared" si="485"/>
        <v>3.4380055919938299E-4</v>
      </c>
      <c r="AW271" s="5">
        <f t="shared" si="486"/>
        <v>2.9483028078701226E-6</v>
      </c>
      <c r="AX271" s="5">
        <f t="shared" si="487"/>
        <v>8.4967454106629631E-8</v>
      </c>
      <c r="AY271" s="5">
        <f t="shared" si="488"/>
        <v>4.594038196522315E-7</v>
      </c>
      <c r="AZ271" s="5">
        <f t="shared" si="489"/>
        <v>1.2419571218775201E-6</v>
      </c>
      <c r="BA271" s="5">
        <f t="shared" si="490"/>
        <v>2.2383466376776944E-6</v>
      </c>
      <c r="BB271" s="5">
        <f t="shared" si="491"/>
        <v>3.0255849309207096E-6</v>
      </c>
      <c r="BC271" s="5">
        <f t="shared" si="492"/>
        <v>3.2717592602053824E-6</v>
      </c>
      <c r="BD271" s="5">
        <f t="shared" si="493"/>
        <v>9.1225559088497721E-2</v>
      </c>
      <c r="BE271" s="5">
        <f t="shared" si="494"/>
        <v>4.8743256624548974E-2</v>
      </c>
      <c r="BF271" s="5">
        <f t="shared" si="495"/>
        <v>1.3022145822432159E-2</v>
      </c>
      <c r="BG271" s="5">
        <f t="shared" si="496"/>
        <v>2.3193127085847638E-3</v>
      </c>
      <c r="BH271" s="5">
        <f t="shared" si="497"/>
        <v>3.0981135023095476E-4</v>
      </c>
      <c r="BI271" s="5">
        <f t="shared" si="498"/>
        <v>3.3107419237312211E-5</v>
      </c>
      <c r="BJ271" s="8">
        <f t="shared" si="499"/>
        <v>5.7267743972098297E-3</v>
      </c>
      <c r="BK271" s="8">
        <f t="shared" si="500"/>
        <v>1.7825661838238194E-2</v>
      </c>
      <c r="BL271" s="8">
        <f t="shared" si="501"/>
        <v>0.60779565837747929</v>
      </c>
      <c r="BM271" s="8">
        <f t="shared" si="502"/>
        <v>0.63596161923685235</v>
      </c>
      <c r="BN271" s="8">
        <f t="shared" si="503"/>
        <v>6.4647258542170211E-2</v>
      </c>
    </row>
    <row r="272" spans="1:66" s="10" customFormat="1" x14ac:dyDescent="0.25">
      <c r="A272" t="s">
        <v>301</v>
      </c>
      <c r="B272" t="s">
        <v>360</v>
      </c>
      <c r="C272" t="s">
        <v>336</v>
      </c>
      <c r="D272" s="16"/>
      <c r="E272">
        <f>VLOOKUP(A272,home!$A$2:$E$405,3,FALSE)</f>
        <v>1.23684210526316</v>
      </c>
      <c r="F272">
        <f>VLOOKUP(B272,home!$B$2:$E$405,3,FALSE)</f>
        <v>0.27</v>
      </c>
      <c r="G272">
        <f>VLOOKUP(C272,away!$B$2:$E$405,4,FALSE)</f>
        <v>0.4</v>
      </c>
      <c r="H272">
        <f>VLOOKUP(A272,away!$A$2:$E$405,3,FALSE)</f>
        <v>1.07894736842105</v>
      </c>
      <c r="I272">
        <f>VLOOKUP(C272,away!$B$2:$E$405,3,FALSE)</f>
        <v>0</v>
      </c>
      <c r="J272">
        <f>VLOOKUP(B272,home!$B$2:$E$405,4,FALSE)</f>
        <v>1.24</v>
      </c>
      <c r="K272" s="3">
        <f t="shared" si="448"/>
        <v>0.1335789473684213</v>
      </c>
      <c r="L272" s="3">
        <f t="shared" si="449"/>
        <v>0</v>
      </c>
      <c r="M272" s="5">
        <f t="shared" si="450"/>
        <v>0.87495839058845892</v>
      </c>
      <c r="N272" s="5">
        <f t="shared" si="451"/>
        <v>0.11687602080597437</v>
      </c>
      <c r="O272" s="5">
        <f t="shared" si="452"/>
        <v>0</v>
      </c>
      <c r="P272" s="5">
        <f t="shared" si="453"/>
        <v>0</v>
      </c>
      <c r="Q272" s="5">
        <f t="shared" si="454"/>
        <v>7.8060879159358798E-3</v>
      </c>
      <c r="R272" s="5">
        <f t="shared" si="455"/>
        <v>0</v>
      </c>
      <c r="S272" s="5">
        <f t="shared" si="456"/>
        <v>0</v>
      </c>
      <c r="T272" s="5">
        <f t="shared" si="457"/>
        <v>0</v>
      </c>
      <c r="U272" s="5">
        <f t="shared" si="458"/>
        <v>0</v>
      </c>
      <c r="V272" s="5">
        <f t="shared" si="459"/>
        <v>0</v>
      </c>
      <c r="W272" s="5">
        <f t="shared" si="460"/>
        <v>3.4757633562535633E-4</v>
      </c>
      <c r="X272" s="5">
        <f t="shared" si="461"/>
        <v>0</v>
      </c>
      <c r="Y272" s="5">
        <f t="shared" si="462"/>
        <v>0</v>
      </c>
      <c r="Z272" s="5">
        <f t="shared" si="463"/>
        <v>0</v>
      </c>
      <c r="AA272" s="5">
        <f t="shared" si="464"/>
        <v>0</v>
      </c>
      <c r="AB272" s="5">
        <f t="shared" si="465"/>
        <v>0</v>
      </c>
      <c r="AC272" s="5">
        <f t="shared" si="466"/>
        <v>0</v>
      </c>
      <c r="AD272" s="5">
        <f t="shared" si="467"/>
        <v>1.1607220260752043E-5</v>
      </c>
      <c r="AE272" s="5">
        <f t="shared" si="468"/>
        <v>0</v>
      </c>
      <c r="AF272" s="5">
        <f t="shared" si="469"/>
        <v>0</v>
      </c>
      <c r="AG272" s="5">
        <f t="shared" si="470"/>
        <v>0</v>
      </c>
      <c r="AH272" s="5">
        <f t="shared" si="471"/>
        <v>0</v>
      </c>
      <c r="AI272" s="5">
        <f t="shared" si="472"/>
        <v>0</v>
      </c>
      <c r="AJ272" s="5">
        <f t="shared" si="473"/>
        <v>0</v>
      </c>
      <c r="AK272" s="5">
        <f t="shared" si="474"/>
        <v>0</v>
      </c>
      <c r="AL272" s="5">
        <f t="shared" si="475"/>
        <v>0</v>
      </c>
      <c r="AM272" s="5">
        <f t="shared" si="476"/>
        <v>3.1009605286093406E-7</v>
      </c>
      <c r="AN272" s="5">
        <f t="shared" si="477"/>
        <v>0</v>
      </c>
      <c r="AO272" s="5">
        <f t="shared" si="478"/>
        <v>0</v>
      </c>
      <c r="AP272" s="5">
        <f t="shared" si="479"/>
        <v>0</v>
      </c>
      <c r="AQ272" s="5">
        <f t="shared" si="480"/>
        <v>0</v>
      </c>
      <c r="AR272" s="5">
        <f t="shared" si="481"/>
        <v>0</v>
      </c>
      <c r="AS272" s="5">
        <f t="shared" si="482"/>
        <v>0</v>
      </c>
      <c r="AT272" s="5">
        <f t="shared" si="483"/>
        <v>0</v>
      </c>
      <c r="AU272" s="5">
        <f t="shared" si="484"/>
        <v>0</v>
      </c>
      <c r="AV272" s="5">
        <f t="shared" si="485"/>
        <v>0</v>
      </c>
      <c r="AW272" s="5">
        <f t="shared" si="486"/>
        <v>0</v>
      </c>
      <c r="AX272" s="5">
        <f t="shared" si="487"/>
        <v>6.903717387377655E-9</v>
      </c>
      <c r="AY272" s="5">
        <f t="shared" si="488"/>
        <v>0</v>
      </c>
      <c r="AZ272" s="5">
        <f t="shared" si="489"/>
        <v>0</v>
      </c>
      <c r="BA272" s="5">
        <f t="shared" si="490"/>
        <v>0</v>
      </c>
      <c r="BB272" s="5">
        <f t="shared" si="491"/>
        <v>0</v>
      </c>
      <c r="BC272" s="5">
        <f t="shared" si="492"/>
        <v>0</v>
      </c>
      <c r="BD272" s="5">
        <f t="shared" si="493"/>
        <v>0</v>
      </c>
      <c r="BE272" s="5">
        <f t="shared" si="494"/>
        <v>0</v>
      </c>
      <c r="BF272" s="5">
        <f t="shared" si="495"/>
        <v>0</v>
      </c>
      <c r="BG272" s="5">
        <f t="shared" si="496"/>
        <v>0</v>
      </c>
      <c r="BH272" s="5">
        <f t="shared" si="497"/>
        <v>0</v>
      </c>
      <c r="BI272" s="5">
        <f t="shared" si="498"/>
        <v>0</v>
      </c>
      <c r="BJ272" s="8">
        <f t="shared" si="499"/>
        <v>0.12504160927756661</v>
      </c>
      <c r="BK272" s="8">
        <f t="shared" si="500"/>
        <v>0.87495839058845892</v>
      </c>
      <c r="BL272" s="8">
        <f t="shared" si="501"/>
        <v>0</v>
      </c>
      <c r="BM272" s="8">
        <f t="shared" si="502"/>
        <v>3.5950055565635666E-4</v>
      </c>
      <c r="BN272" s="8">
        <f t="shared" si="503"/>
        <v>0.99964049931036913</v>
      </c>
    </row>
    <row r="273" spans="1:66" x14ac:dyDescent="0.25">
      <c r="A273" t="s">
        <v>303</v>
      </c>
      <c r="B273" t="s">
        <v>469</v>
      </c>
      <c r="C273" t="s">
        <v>349</v>
      </c>
      <c r="D273" s="16"/>
      <c r="E273">
        <f>VLOOKUP(A273,home!$A$2:$E$405,3,FALSE)</f>
        <v>1.21818181818182</v>
      </c>
      <c r="F273">
        <f>VLOOKUP(B273,home!$B$2:$E$405,3,FALSE)</f>
        <v>0.82</v>
      </c>
      <c r="G273">
        <f>VLOOKUP(C273,away!$B$2:$E$405,4,FALSE)</f>
        <v>1.0900000000000001</v>
      </c>
      <c r="H273">
        <f>VLOOKUP(A273,away!$A$2:$E$405,3,FALSE)</f>
        <v>0.90909090909090895</v>
      </c>
      <c r="I273">
        <f>VLOOKUP(C273,away!$B$2:$E$405,3,FALSE)</f>
        <v>0.55000000000000004</v>
      </c>
      <c r="J273">
        <f>VLOOKUP(B273,home!$B$2:$E$405,4,FALSE)</f>
        <v>1.1000000000000001</v>
      </c>
      <c r="K273" s="3">
        <f t="shared" si="448"/>
        <v>1.0888109090909108</v>
      </c>
      <c r="L273" s="3">
        <f t="shared" si="449"/>
        <v>0.54999999999999993</v>
      </c>
      <c r="M273" s="5">
        <f t="shared" si="450"/>
        <v>0.19421083938789532</v>
      </c>
      <c r="N273" s="5">
        <f t="shared" si="451"/>
        <v>0.21145888058924317</v>
      </c>
      <c r="O273" s="5">
        <f t="shared" si="452"/>
        <v>0.10681596166334241</v>
      </c>
      <c r="P273" s="5">
        <f t="shared" si="453"/>
        <v>0.11630238432408373</v>
      </c>
      <c r="Q273" s="5">
        <f t="shared" si="454"/>
        <v>0.11511936800486008</v>
      </c>
      <c r="R273" s="5">
        <f t="shared" si="455"/>
        <v>2.9374389457419155E-2</v>
      </c>
      <c r="S273" s="5">
        <f t="shared" si="456"/>
        <v>1.7411804410735081E-2</v>
      </c>
      <c r="T273" s="5">
        <f t="shared" si="457"/>
        <v>6.3315652402673048E-2</v>
      </c>
      <c r="U273" s="5">
        <f t="shared" si="458"/>
        <v>3.1983155689123015E-2</v>
      </c>
      <c r="V273" s="5">
        <f t="shared" si="459"/>
        <v>1.1585543804612311E-3</v>
      </c>
      <c r="W273" s="5">
        <f t="shared" si="460"/>
        <v>4.1781074577114281E-2</v>
      </c>
      <c r="X273" s="5">
        <f t="shared" si="461"/>
        <v>2.297959101741285E-2</v>
      </c>
      <c r="Y273" s="5">
        <f t="shared" si="462"/>
        <v>6.3193875297885326E-3</v>
      </c>
      <c r="Z273" s="5">
        <f t="shared" si="463"/>
        <v>5.3853047338601797E-3</v>
      </c>
      <c r="AA273" s="5">
        <f t="shared" si="464"/>
        <v>5.8635785430058871E-3</v>
      </c>
      <c r="AB273" s="5">
        <f t="shared" si="465"/>
        <v>3.1921641419680987E-3</v>
      </c>
      <c r="AC273" s="5">
        <f t="shared" si="466"/>
        <v>4.336222853260546E-5</v>
      </c>
      <c r="AD273" s="5">
        <f t="shared" si="467"/>
        <v>1.1372922448275735E-2</v>
      </c>
      <c r="AE273" s="5">
        <f t="shared" si="468"/>
        <v>6.255107346551653E-3</v>
      </c>
      <c r="AF273" s="5">
        <f t="shared" si="469"/>
        <v>1.7201545203017043E-3</v>
      </c>
      <c r="AG273" s="5">
        <f t="shared" si="470"/>
        <v>3.1536166205531249E-4</v>
      </c>
      <c r="AH273" s="5">
        <f t="shared" si="471"/>
        <v>7.4047940090577445E-4</v>
      </c>
      <c r="AI273" s="5">
        <f t="shared" si="472"/>
        <v>8.0624204966330936E-4</v>
      </c>
      <c r="AJ273" s="5">
        <f t="shared" si="473"/>
        <v>4.3892256952061351E-4</v>
      </c>
      <c r="AK273" s="5">
        <f t="shared" si="474"/>
        <v>1.5930122731341924E-4</v>
      </c>
      <c r="AL273" s="5">
        <f t="shared" si="475"/>
        <v>1.0386918843134679E-6</v>
      </c>
      <c r="AM273" s="5">
        <f t="shared" si="476"/>
        <v>2.4765924059855066E-3</v>
      </c>
      <c r="AN273" s="5">
        <f t="shared" si="477"/>
        <v>1.3621258232920286E-3</v>
      </c>
      <c r="AO273" s="5">
        <f t="shared" si="478"/>
        <v>3.7458460140530773E-4</v>
      </c>
      <c r="AP273" s="5">
        <f t="shared" si="479"/>
        <v>6.8673843590973102E-5</v>
      </c>
      <c r="AQ273" s="5">
        <f t="shared" si="480"/>
        <v>9.4426534937587984E-6</v>
      </c>
      <c r="AR273" s="5">
        <f t="shared" si="481"/>
        <v>8.1452734099635212E-5</v>
      </c>
      <c r="AS273" s="5">
        <f t="shared" si="482"/>
        <v>8.8686625462964039E-5</v>
      </c>
      <c r="AT273" s="5">
        <f t="shared" si="483"/>
        <v>4.828148264726749E-5</v>
      </c>
      <c r="AU273" s="5">
        <f t="shared" si="484"/>
        <v>1.7523135004476119E-5</v>
      </c>
      <c r="AV273" s="5">
        <f t="shared" si="485"/>
        <v>4.7698451385866013E-6</v>
      </c>
      <c r="AW273" s="5">
        <f t="shared" si="486"/>
        <v>1.727823555982177E-8</v>
      </c>
      <c r="AX273" s="5">
        <f t="shared" si="487"/>
        <v>4.4942347150145416E-4</v>
      </c>
      <c r="AY273" s="5">
        <f t="shared" si="488"/>
        <v>2.4718290932579975E-4</v>
      </c>
      <c r="AZ273" s="5">
        <f t="shared" si="489"/>
        <v>6.7975300064594915E-5</v>
      </c>
      <c r="BA273" s="5">
        <f t="shared" si="490"/>
        <v>1.2462138345175736E-5</v>
      </c>
      <c r="BB273" s="5">
        <f t="shared" si="491"/>
        <v>1.7135440224616632E-6</v>
      </c>
      <c r="BC273" s="5">
        <f t="shared" si="492"/>
        <v>1.88489842470783E-7</v>
      </c>
      <c r="BD273" s="5">
        <f t="shared" si="493"/>
        <v>7.4665006257998926E-6</v>
      </c>
      <c r="BE273" s="5">
        <f t="shared" si="494"/>
        <v>8.1296073341050344E-6</v>
      </c>
      <c r="BF273" s="5">
        <f t="shared" si="495"/>
        <v>4.425802575999519E-6</v>
      </c>
      <c r="BG273" s="5">
        <f t="shared" si="496"/>
        <v>1.6062873754103106E-6</v>
      </c>
      <c r="BH273" s="5">
        <f t="shared" si="497"/>
        <v>4.3723580437043836E-7</v>
      </c>
      <c r="BI273" s="5">
        <f t="shared" si="498"/>
        <v>9.5213422728734555E-8</v>
      </c>
      <c r="BJ273" s="8">
        <f t="shared" si="499"/>
        <v>0.485707865279146</v>
      </c>
      <c r="BK273" s="8">
        <f t="shared" si="500"/>
        <v>0.32937516633291813</v>
      </c>
      <c r="BL273" s="8">
        <f t="shared" si="501"/>
        <v>0.17963706921175301</v>
      </c>
      <c r="BM273" s="8">
        <f t="shared" si="502"/>
        <v>0.226576416499743</v>
      </c>
      <c r="BN273" s="8">
        <f t="shared" si="503"/>
        <v>0.77328182342684382</v>
      </c>
    </row>
    <row r="274" spans="1:66" x14ac:dyDescent="0.25">
      <c r="A274" t="s">
        <v>303</v>
      </c>
      <c r="B274" t="s">
        <v>342</v>
      </c>
      <c r="C274" t="s">
        <v>470</v>
      </c>
      <c r="D274" s="16"/>
      <c r="E274">
        <f>VLOOKUP(A274,home!$A$2:$E$405,3,FALSE)</f>
        <v>1.21818181818182</v>
      </c>
      <c r="F274">
        <f>VLOOKUP(B274,home!$B$2:$E$405,3,FALSE)</f>
        <v>0.82</v>
      </c>
      <c r="G274">
        <f>VLOOKUP(C274,away!$B$2:$E$405,4,FALSE)</f>
        <v>1.37</v>
      </c>
      <c r="H274">
        <f>VLOOKUP(A274,away!$A$2:$E$405,3,FALSE)</f>
        <v>0.90909090909090895</v>
      </c>
      <c r="I274">
        <f>VLOOKUP(C274,away!$B$2:$E$405,3,FALSE)</f>
        <v>0.27</v>
      </c>
      <c r="J274">
        <f>VLOOKUP(B274,home!$B$2:$E$405,4,FALSE)</f>
        <v>0.73</v>
      </c>
      <c r="K274" s="3">
        <f t="shared" si="448"/>
        <v>1.3685054545454567</v>
      </c>
      <c r="L274" s="3">
        <f t="shared" si="449"/>
        <v>0.17918181818181816</v>
      </c>
      <c r="M274" s="5">
        <f t="shared" si="450"/>
        <v>0.21273941356839227</v>
      </c>
      <c r="N274" s="5">
        <f t="shared" si="451"/>
        <v>0.29113504786514655</v>
      </c>
      <c r="O274" s="5">
        <f t="shared" si="452"/>
        <v>3.8119034922118288E-2</v>
      </c>
      <c r="P274" s="5">
        <f t="shared" si="453"/>
        <v>5.2166107212927623E-2</v>
      </c>
      <c r="Q274" s="5">
        <f t="shared" si="454"/>
        <v>0.19920995050640289</v>
      </c>
      <c r="R274" s="5">
        <f t="shared" si="455"/>
        <v>3.4151189923406879E-3</v>
      </c>
      <c r="S274" s="5">
        <f t="shared" si="456"/>
        <v>3.1979296832034903E-3</v>
      </c>
      <c r="T274" s="5">
        <f t="shared" si="457"/>
        <v>3.5694801131647282E-2</v>
      </c>
      <c r="U274" s="5">
        <f t="shared" si="458"/>
        <v>4.6736089689400151E-3</v>
      </c>
      <c r="V274" s="5">
        <f t="shared" si="459"/>
        <v>8.7129831183907209E-5</v>
      </c>
      <c r="W274" s="5">
        <f t="shared" si="460"/>
        <v>9.0873301289247588E-2</v>
      </c>
      <c r="X274" s="5">
        <f t="shared" si="461"/>
        <v>1.6282843349191545E-2</v>
      </c>
      <c r="Y274" s="5">
        <f t="shared" si="462"/>
        <v>1.4587947382389333E-3</v>
      </c>
      <c r="Z274" s="5">
        <f t="shared" si="463"/>
        <v>2.0397574345162113E-4</v>
      </c>
      <c r="AA274" s="5">
        <f t="shared" si="464"/>
        <v>2.7914191750850819E-4</v>
      </c>
      <c r="AB274" s="5">
        <f t="shared" si="465"/>
        <v>1.9100361835133577E-4</v>
      </c>
      <c r="AC274" s="5">
        <f t="shared" si="466"/>
        <v>1.3353261740339118E-6</v>
      </c>
      <c r="AD274" s="5">
        <f t="shared" si="467"/>
        <v>3.1090152121722014E-2</v>
      </c>
      <c r="AE274" s="5">
        <f t="shared" si="468"/>
        <v>5.5707899847194627E-3</v>
      </c>
      <c r="AF274" s="5">
        <f t="shared" si="469"/>
        <v>4.9909213908554823E-4</v>
      </c>
      <c r="AG274" s="5">
        <f t="shared" si="470"/>
        <v>2.9809412307200472E-5</v>
      </c>
      <c r="AH274" s="5">
        <f t="shared" si="471"/>
        <v>9.1371861441623899E-6</v>
      </c>
      <c r="AI274" s="5">
        <f t="shared" si="472"/>
        <v>1.2504289077483399E-5</v>
      </c>
      <c r="AJ274" s="5">
        <f t="shared" si="473"/>
        <v>8.5560939038746061E-6</v>
      </c>
      <c r="AK274" s="5">
        <f t="shared" si="474"/>
        <v>3.9030203923518423E-6</v>
      </c>
      <c r="AL274" s="5">
        <f t="shared" si="475"/>
        <v>1.3097482443983013E-8</v>
      </c>
      <c r="AM274" s="5">
        <f t="shared" si="476"/>
        <v>8.5094085522449143E-3</v>
      </c>
      <c r="AN274" s="5">
        <f t="shared" si="477"/>
        <v>1.5247312960431569E-3</v>
      </c>
      <c r="AO274" s="5">
        <f t="shared" si="478"/>
        <v>1.3660206293186644E-4</v>
      </c>
      <c r="AP274" s="5">
        <f t="shared" si="479"/>
        <v>8.1588686678396611E-6</v>
      </c>
      <c r="AQ274" s="5">
        <f t="shared" si="480"/>
        <v>3.6548023055254469E-7</v>
      </c>
      <c r="AR274" s="5">
        <f t="shared" si="481"/>
        <v>3.274435252753468E-7</v>
      </c>
      <c r="AS274" s="5">
        <f t="shared" si="482"/>
        <v>4.4810825039490514E-7</v>
      </c>
      <c r="AT274" s="5">
        <f t="shared" si="483"/>
        <v>3.0661929244612458E-7</v>
      </c>
      <c r="AU274" s="5">
        <f t="shared" si="484"/>
        <v>1.3987005806046332E-7</v>
      </c>
      <c r="AV274" s="5">
        <f t="shared" si="485"/>
        <v>4.7853234345833461E-8</v>
      </c>
      <c r="AW274" s="5">
        <f t="shared" si="486"/>
        <v>8.921251773235222E-11</v>
      </c>
      <c r="AX274" s="5">
        <f t="shared" si="487"/>
        <v>1.9408620031171526E-3</v>
      </c>
      <c r="AY274" s="5">
        <f t="shared" si="488"/>
        <v>3.477671825585371E-4</v>
      </c>
      <c r="AZ274" s="5">
        <f t="shared" si="489"/>
        <v>3.1156778037403477E-5</v>
      </c>
      <c r="BA274" s="5">
        <f t="shared" si="490"/>
        <v>1.8609093791430989E-6</v>
      </c>
      <c r="BB274" s="5">
        <f t="shared" si="491"/>
        <v>8.3360281506614707E-8</v>
      </c>
      <c r="BC274" s="5">
        <f t="shared" si="492"/>
        <v>2.9873293609006838E-9</v>
      </c>
      <c r="BD274" s="5">
        <f t="shared" si="493"/>
        <v>9.7786543684501272E-9</v>
      </c>
      <c r="BE274" s="5">
        <f t="shared" si="494"/>
        <v>1.3382141841338756E-8</v>
      </c>
      <c r="BF274" s="5">
        <f t="shared" si="495"/>
        <v>9.1567670516865368E-9</v>
      </c>
      <c r="BG274" s="5">
        <f t="shared" si="496"/>
        <v>4.1770285520783814E-9</v>
      </c>
      <c r="BH274" s="5">
        <f t="shared" si="497"/>
        <v>1.4290715893278446E-9</v>
      </c>
      <c r="BI274" s="5">
        <f t="shared" si="498"/>
        <v>3.9113845298621991E-10</v>
      </c>
      <c r="BJ274" s="8">
        <f t="shared" si="499"/>
        <v>0.68434558201853035</v>
      </c>
      <c r="BK274" s="8">
        <f t="shared" si="500"/>
        <v>0.26853969590192228</v>
      </c>
      <c r="BL274" s="8">
        <f t="shared" si="501"/>
        <v>4.6713317217939095E-2</v>
      </c>
      <c r="BM274" s="8">
        <f t="shared" si="502"/>
        <v>0.20267013072116916</v>
      </c>
      <c r="BN274" s="8">
        <f t="shared" si="503"/>
        <v>0.79678467306732836</v>
      </c>
    </row>
    <row r="275" spans="1:66" x14ac:dyDescent="0.25">
      <c r="A275" t="s">
        <v>303</v>
      </c>
      <c r="B275" t="s">
        <v>364</v>
      </c>
      <c r="C275" t="s">
        <v>306</v>
      </c>
      <c r="D275" s="16"/>
      <c r="E275">
        <f>VLOOKUP(A275,home!$A$2:$E$405,3,FALSE)</f>
        <v>1.21818181818182</v>
      </c>
      <c r="F275">
        <f>VLOOKUP(B275,home!$B$2:$E$405,3,FALSE)</f>
        <v>1.0900000000000001</v>
      </c>
      <c r="G275">
        <f>VLOOKUP(C275,away!$B$2:$E$405,4,FALSE)</f>
        <v>0.82</v>
      </c>
      <c r="H275">
        <f>VLOOKUP(A275,away!$A$2:$E$405,3,FALSE)</f>
        <v>0.90909090909090895</v>
      </c>
      <c r="I275">
        <f>VLOOKUP(C275,away!$B$2:$E$405,3,FALSE)</f>
        <v>0.82</v>
      </c>
      <c r="J275">
        <f>VLOOKUP(B275,home!$B$2:$E$405,4,FALSE)</f>
        <v>0.37</v>
      </c>
      <c r="K275" s="3">
        <f t="shared" si="448"/>
        <v>1.0888109090909108</v>
      </c>
      <c r="L275" s="3">
        <f t="shared" si="449"/>
        <v>0.27581818181818174</v>
      </c>
      <c r="M275" s="5">
        <f t="shared" si="450"/>
        <v>0.25547541657142941</v>
      </c>
      <c r="N275" s="5">
        <f t="shared" si="451"/>
        <v>0.27816442056751722</v>
      </c>
      <c r="O275" s="5">
        <f t="shared" si="452"/>
        <v>7.046476489797425E-2</v>
      </c>
      <c r="P275" s="5">
        <f t="shared" si="453"/>
        <v>7.6722804727440641E-2</v>
      </c>
      <c r="Q275" s="5">
        <f t="shared" si="454"/>
        <v>0.1514342278174324</v>
      </c>
      <c r="R275" s="5">
        <f t="shared" si="455"/>
        <v>9.7177316682024451E-3</v>
      </c>
      <c r="S275" s="5">
        <f t="shared" si="456"/>
        <v>5.7602301272686122E-3</v>
      </c>
      <c r="T275" s="5">
        <f t="shared" si="457"/>
        <v>4.1768313381644537E-2</v>
      </c>
      <c r="U275" s="5">
        <f t="shared" si="458"/>
        <v>1.0580772251957037E-2</v>
      </c>
      <c r="V275" s="5">
        <f t="shared" si="459"/>
        <v>1.922085399190068E-4</v>
      </c>
      <c r="W275" s="5">
        <f t="shared" si="460"/>
        <v>5.4961079752459563E-2</v>
      </c>
      <c r="X275" s="5">
        <f t="shared" si="461"/>
        <v>1.5159265088087482E-2</v>
      </c>
      <c r="Y275" s="5">
        <f t="shared" si="462"/>
        <v>2.0906004671480639E-3</v>
      </c>
      <c r="Z275" s="5">
        <f t="shared" si="463"/>
        <v>8.9344236004018835E-4</v>
      </c>
      <c r="AA275" s="5">
        <f t="shared" si="464"/>
        <v>9.7278978825568636E-4</v>
      </c>
      <c r="AB275" s="5">
        <f t="shared" si="465"/>
        <v>5.2959206685251415E-4</v>
      </c>
      <c r="AC275" s="5">
        <f t="shared" si="466"/>
        <v>3.6076803575319066E-6</v>
      </c>
      <c r="AD275" s="5">
        <f t="shared" si="467"/>
        <v>1.4960555802473387E-2</v>
      </c>
      <c r="AE275" s="5">
        <f t="shared" si="468"/>
        <v>4.1263933004276592E-3</v>
      </c>
      <c r="AF275" s="5">
        <f t="shared" si="469"/>
        <v>5.6906714879534153E-4</v>
      </c>
      <c r="AG275" s="5">
        <f t="shared" si="470"/>
        <v>5.2319688771062603E-5</v>
      </c>
      <c r="AH275" s="5">
        <f t="shared" si="471"/>
        <v>6.1606911826407517E-5</v>
      </c>
      <c r="AI275" s="5">
        <f t="shared" si="472"/>
        <v>6.7078277671994349E-5</v>
      </c>
      <c r="AJ275" s="5">
        <f t="shared" si="473"/>
        <v>3.6517780246148354E-5</v>
      </c>
      <c r="AK275" s="5">
        <f t="shared" si="474"/>
        <v>1.3253652502596966E-5</v>
      </c>
      <c r="AL275" s="5">
        <f t="shared" si="475"/>
        <v>4.3337454429797109E-8</v>
      </c>
      <c r="AM275" s="5">
        <f t="shared" si="476"/>
        <v>3.2578432727592707E-3</v>
      </c>
      <c r="AN275" s="5">
        <f t="shared" si="477"/>
        <v>8.9857240814105702E-4</v>
      </c>
      <c r="AO275" s="5">
        <f t="shared" si="478"/>
        <v>1.2392130392272573E-4</v>
      </c>
      <c r="AP275" s="5">
        <f t="shared" si="479"/>
        <v>1.1393249578834842E-5</v>
      </c>
      <c r="AQ275" s="5">
        <f t="shared" si="480"/>
        <v>7.8561634595874774E-7</v>
      </c>
      <c r="AR275" s="5">
        <f t="shared" si="481"/>
        <v>3.3984612814785535E-6</v>
      </c>
      <c r="AS275" s="5">
        <f t="shared" si="482"/>
        <v>3.7002817173969256E-6</v>
      </c>
      <c r="AT275" s="5">
        <f t="shared" si="483"/>
        <v>2.0144535503057113E-6</v>
      </c>
      <c r="AU275" s="5">
        <f t="shared" si="484"/>
        <v>7.3111966714325821E-7</v>
      </c>
      <c r="AV275" s="5">
        <f t="shared" si="485"/>
        <v>1.9901276735912377E-7</v>
      </c>
      <c r="AW275" s="5">
        <f t="shared" si="486"/>
        <v>3.6152326624611913E-10</v>
      </c>
      <c r="AX275" s="5">
        <f t="shared" si="487"/>
        <v>5.9119588258145473E-4</v>
      </c>
      <c r="AY275" s="5">
        <f t="shared" si="488"/>
        <v>1.6306257343201214E-4</v>
      </c>
      <c r="AZ275" s="5">
        <f t="shared" si="489"/>
        <v>2.2487811263305669E-5</v>
      </c>
      <c r="BA275" s="5">
        <f t="shared" si="490"/>
        <v>2.0675157385717996E-6</v>
      </c>
      <c r="BB275" s="5">
        <f t="shared" si="491"/>
        <v>1.4256460797333722E-7</v>
      </c>
      <c r="BC275" s="5">
        <f t="shared" si="492"/>
        <v>7.86438219256555E-9</v>
      </c>
      <c r="BD275" s="5">
        <f t="shared" si="493"/>
        <v>1.5622623527281705E-7</v>
      </c>
      <c r="BE275" s="5">
        <f t="shared" si="494"/>
        <v>1.7010082925124645E-7</v>
      </c>
      <c r="BF275" s="5">
        <f t="shared" si="495"/>
        <v>9.2603819267083708E-8</v>
      </c>
      <c r="BG275" s="5">
        <f t="shared" si="496"/>
        <v>3.360934954716127E-8</v>
      </c>
      <c r="BH275" s="5">
        <f t="shared" si="497"/>
        <v>9.1485566085997144E-9</v>
      </c>
      <c r="BI275" s="5">
        <f t="shared" si="498"/>
        <v>1.9922096475758235E-9</v>
      </c>
      <c r="BJ275" s="8">
        <f t="shared" si="499"/>
        <v>0.5683577230775102</v>
      </c>
      <c r="BK275" s="8">
        <f t="shared" si="500"/>
        <v>0.33831737355730163</v>
      </c>
      <c r="BL275" s="8">
        <f t="shared" si="501"/>
        <v>9.245461430547236E-2</v>
      </c>
      <c r="BM275" s="8">
        <f t="shared" si="502"/>
        <v>0.15788072483841917</v>
      </c>
      <c r="BN275" s="8">
        <f t="shared" si="503"/>
        <v>0.84197936624999636</v>
      </c>
    </row>
    <row r="276" spans="1:66" x14ac:dyDescent="0.25">
      <c r="A276" t="s">
        <v>35</v>
      </c>
      <c r="B276" t="s">
        <v>36</v>
      </c>
      <c r="C276" t="s">
        <v>215</v>
      </c>
      <c r="D276" s="16"/>
      <c r="E276">
        <f>VLOOKUP(A276,home!$A$2:$E$405,3,FALSE)</f>
        <v>1.5</v>
      </c>
      <c r="F276">
        <f>VLOOKUP(B276,home!$B$2:$E$405,3,FALSE)</f>
        <v>2.33</v>
      </c>
      <c r="G276">
        <f>VLOOKUP(C276,away!$B$2:$E$405,4,FALSE)</f>
        <v>1.67</v>
      </c>
      <c r="H276">
        <f>VLOOKUP(A276,away!$A$2:$E$405,3,FALSE)</f>
        <v>1.0249999999999999</v>
      </c>
      <c r="I276">
        <f>VLOOKUP(C276,away!$B$2:$E$405,3,FALSE)</f>
        <v>0.67</v>
      </c>
      <c r="J276">
        <f>VLOOKUP(B276,home!$B$2:$E$405,4,FALSE)</f>
        <v>0.98</v>
      </c>
      <c r="K276" s="3">
        <f t="shared" si="448"/>
        <v>5.8366499999999997</v>
      </c>
      <c r="L276" s="3">
        <f t="shared" si="449"/>
        <v>0.67301499999999992</v>
      </c>
      <c r="M276" s="5">
        <f t="shared" si="450"/>
        <v>1.4889784472983006E-3</v>
      </c>
      <c r="N276" s="5">
        <f t="shared" si="451"/>
        <v>8.6906460544236269E-3</v>
      </c>
      <c r="O276" s="5">
        <f t="shared" si="452"/>
        <v>1.0021048297084653E-3</v>
      </c>
      <c r="P276" s="5">
        <f t="shared" si="453"/>
        <v>5.8489351543179148E-3</v>
      </c>
      <c r="Q276" s="5">
        <f t="shared" si="454"/>
        <v>2.5362129646775824E-2</v>
      </c>
      <c r="R276" s="5">
        <f t="shared" si="455"/>
        <v>3.3721579098312137E-4</v>
      </c>
      <c r="S276" s="5">
        <f t="shared" si="456"/>
        <v>5.7438780429442844E-3</v>
      </c>
      <c r="T276" s="5">
        <f t="shared" si="457"/>
        <v>1.7069093684224827E-2</v>
      </c>
      <c r="U276" s="5">
        <f t="shared" si="458"/>
        <v>1.9682105464416356E-3</v>
      </c>
      <c r="V276" s="5">
        <f t="shared" si="459"/>
        <v>2.5069813071766402E-3</v>
      </c>
      <c r="W276" s="5">
        <f t="shared" si="460"/>
        <v>4.9343291334284722E-2</v>
      </c>
      <c r="X276" s="5">
        <f t="shared" si="461"/>
        <v>3.3208775217343625E-2</v>
      </c>
      <c r="Y276" s="5">
        <f t="shared" si="462"/>
        <v>1.1175001926450257E-2</v>
      </c>
      <c r="Z276" s="5">
        <f t="shared" si="463"/>
        <v>7.5650428522835146E-5</v>
      </c>
      <c r="AA276" s="5">
        <f t="shared" si="464"/>
        <v>4.4154507363780582E-4</v>
      </c>
      <c r="AB276" s="5">
        <f t="shared" si="465"/>
        <v>1.2885720270240494E-3</v>
      </c>
      <c r="AC276" s="5">
        <f t="shared" si="466"/>
        <v>6.1548788388144315E-4</v>
      </c>
      <c r="AD276" s="5">
        <f t="shared" si="467"/>
        <v>7.199988034156321E-2</v>
      </c>
      <c r="AE276" s="5">
        <f t="shared" si="468"/>
        <v>4.8456999468077147E-2</v>
      </c>
      <c r="AF276" s="5">
        <f t="shared" si="469"/>
        <v>1.6306143748503969E-2</v>
      </c>
      <c r="AG276" s="5">
        <f t="shared" si="470"/>
        <v>3.6580931116331331E-3</v>
      </c>
      <c r="AH276" s="5">
        <f t="shared" si="471"/>
        <v>1.2728468288073972E-5</v>
      </c>
      <c r="AI276" s="5">
        <f t="shared" si="472"/>
        <v>7.429161443358696E-5</v>
      </c>
      <c r="AJ276" s="5">
        <f t="shared" si="473"/>
        <v>2.1680707569189761E-4</v>
      </c>
      <c r="AK276" s="5">
        <f t="shared" si="474"/>
        <v>4.2180900611237155E-4</v>
      </c>
      <c r="AL276" s="5">
        <f t="shared" si="475"/>
        <v>9.6709223095146806E-5</v>
      </c>
      <c r="AM276" s="5">
        <f t="shared" si="476"/>
        <v>8.4047620319116959E-2</v>
      </c>
      <c r="AN276" s="5">
        <f t="shared" si="477"/>
        <v>5.6565309189070483E-2</v>
      </c>
      <c r="AO276" s="5">
        <f t="shared" si="478"/>
        <v>1.9034650781941134E-2</v>
      </c>
      <c r="AP276" s="5">
        <f t="shared" si="479"/>
        <v>4.2702018320027041E-3</v>
      </c>
      <c r="AQ276" s="5">
        <f t="shared" si="480"/>
        <v>7.1847747149132485E-4</v>
      </c>
      <c r="AR276" s="5">
        <f t="shared" si="481"/>
        <v>1.7132900169796209E-6</v>
      </c>
      <c r="AS276" s="5">
        <f t="shared" si="482"/>
        <v>9.999874177604106E-6</v>
      </c>
      <c r="AT276" s="5">
        <f t="shared" si="483"/>
        <v>2.9182882809356494E-5</v>
      </c>
      <c r="AU276" s="5">
        <f t="shared" si="484"/>
        <v>5.6776757649743548E-5</v>
      </c>
      <c r="AV276" s="5">
        <f t="shared" si="485"/>
        <v>8.2846515634093894E-5</v>
      </c>
      <c r="AW276" s="5">
        <f t="shared" si="486"/>
        <v>1.0552461800130354E-5</v>
      </c>
      <c r="AX276" s="5">
        <f t="shared" si="487"/>
        <v>8.1759423855929006E-2</v>
      </c>
      <c r="AY276" s="5">
        <f t="shared" si="488"/>
        <v>5.5025318646398043E-2</v>
      </c>
      <c r="AZ276" s="5">
        <f t="shared" si="489"/>
        <v>1.8516432414402786E-2</v>
      </c>
      <c r="BA276" s="5">
        <f t="shared" si="490"/>
        <v>4.1539455871264308E-3</v>
      </c>
      <c r="BB276" s="5">
        <f t="shared" si="491"/>
        <v>6.9891692232997352E-4</v>
      </c>
      <c r="BC276" s="5">
        <f t="shared" si="492"/>
        <v>9.4076314496381437E-5</v>
      </c>
      <c r="BD276" s="5">
        <f t="shared" si="493"/>
        <v>1.9217831346292316E-7</v>
      </c>
      <c r="BE276" s="5">
        <f t="shared" si="494"/>
        <v>1.1216775532733706E-6</v>
      </c>
      <c r="BF276" s="5">
        <f t="shared" si="495"/>
        <v>3.2734196456565088E-6</v>
      </c>
      <c r="BG276" s="5">
        <f t="shared" si="496"/>
        <v>6.3686015916070226E-6</v>
      </c>
      <c r="BH276" s="5">
        <f t="shared" si="497"/>
        <v>9.2928246199132792E-6</v>
      </c>
      <c r="BI276" s="5">
        <f t="shared" si="498"/>
        <v>1.0847792963563366E-5</v>
      </c>
      <c r="BJ276" s="8">
        <f t="shared" si="499"/>
        <v>0.61015442786758567</v>
      </c>
      <c r="BK276" s="8">
        <f t="shared" si="500"/>
        <v>7.1326288705111776E-2</v>
      </c>
      <c r="BL276" s="8">
        <f t="shared" si="501"/>
        <v>5.9749002472962616E-3</v>
      </c>
      <c r="BM276" s="8">
        <f t="shared" si="502"/>
        <v>0.58978649114041137</v>
      </c>
      <c r="BN276" s="8">
        <f t="shared" si="503"/>
        <v>4.2730009923507249E-2</v>
      </c>
    </row>
    <row r="277" spans="1:66" x14ac:dyDescent="0.25">
      <c r="A277" t="s">
        <v>35</v>
      </c>
      <c r="B277" t="s">
        <v>471</v>
      </c>
      <c r="C277" t="s">
        <v>216</v>
      </c>
      <c r="D277" s="16"/>
      <c r="E277">
        <f>VLOOKUP(A277,home!$A$2:$E$405,3,FALSE)</f>
        <v>1.5</v>
      </c>
      <c r="F277">
        <f>VLOOKUP(B277,home!$B$2:$E$405,3,FALSE)</f>
        <v>1</v>
      </c>
      <c r="G277">
        <f>VLOOKUP(C277,away!$B$2:$E$405,4,FALSE)</f>
        <v>1</v>
      </c>
      <c r="H277">
        <f>VLOOKUP(A277,away!$A$2:$E$405,3,FALSE)</f>
        <v>1.0249999999999999</v>
      </c>
      <c r="I277">
        <f>VLOOKUP(C277,away!$B$2:$E$405,3,FALSE)</f>
        <v>0.33</v>
      </c>
      <c r="J277">
        <f>VLOOKUP(B277,home!$B$2:$E$405,4,FALSE)</f>
        <v>0.98</v>
      </c>
      <c r="K277" s="3">
        <f t="shared" si="448"/>
        <v>1.5</v>
      </c>
      <c r="L277" s="3">
        <f t="shared" si="449"/>
        <v>0.33148499999999997</v>
      </c>
      <c r="M277" s="5">
        <f t="shared" si="450"/>
        <v>0.16017553041351149</v>
      </c>
      <c r="N277" s="5">
        <f t="shared" si="451"/>
        <v>0.24026329562026724</v>
      </c>
      <c r="O277" s="5">
        <f t="shared" si="452"/>
        <v>5.3095785699122849E-2</v>
      </c>
      <c r="P277" s="5">
        <f t="shared" si="453"/>
        <v>7.9643678548684274E-2</v>
      </c>
      <c r="Q277" s="5">
        <f t="shared" si="454"/>
        <v>0.18019747171520045</v>
      </c>
      <c r="R277" s="5">
        <f t="shared" si="455"/>
        <v>8.8002282612368674E-3</v>
      </c>
      <c r="S277" s="5">
        <f t="shared" si="456"/>
        <v>9.9002567938914782E-3</v>
      </c>
      <c r="T277" s="5">
        <f t="shared" si="457"/>
        <v>5.9732758911513216E-2</v>
      </c>
      <c r="U277" s="5">
        <f t="shared" si="458"/>
        <v>1.3200342391855302E-2</v>
      </c>
      <c r="V277" s="5">
        <f t="shared" si="459"/>
        <v>5.4696443722051971E-4</v>
      </c>
      <c r="W277" s="5">
        <f t="shared" si="460"/>
        <v>9.0098735857600254E-2</v>
      </c>
      <c r="X277" s="5">
        <f t="shared" si="461"/>
        <v>2.9866379455756615E-2</v>
      </c>
      <c r="Y277" s="5">
        <f t="shared" si="462"/>
        <v>4.95012839694574E-3</v>
      </c>
      <c r="Z277" s="5">
        <f t="shared" si="463"/>
        <v>9.7238122172536802E-4</v>
      </c>
      <c r="AA277" s="5">
        <f t="shared" si="464"/>
        <v>1.458571832588052E-3</v>
      </c>
      <c r="AB277" s="5">
        <f t="shared" si="465"/>
        <v>1.0939288744410392E-3</v>
      </c>
      <c r="AC277" s="5">
        <f t="shared" si="466"/>
        <v>1.6997859981754117E-5</v>
      </c>
      <c r="AD277" s="5">
        <f t="shared" si="467"/>
        <v>3.3787025946600102E-2</v>
      </c>
      <c r="AE277" s="5">
        <f t="shared" si="468"/>
        <v>1.1199892295908733E-2</v>
      </c>
      <c r="AF277" s="5">
        <f t="shared" si="469"/>
        <v>1.8562981488546527E-3</v>
      </c>
      <c r="AG277" s="5">
        <f t="shared" si="470"/>
        <v>2.051116639576949E-4</v>
      </c>
      <c r="AH277" s="5">
        <f t="shared" si="471"/>
        <v>8.0582447320908364E-5</v>
      </c>
      <c r="AI277" s="5">
        <f t="shared" si="472"/>
        <v>1.2087367098136256E-4</v>
      </c>
      <c r="AJ277" s="5">
        <f t="shared" si="473"/>
        <v>9.065525323602192E-5</v>
      </c>
      <c r="AK277" s="5">
        <f t="shared" si="474"/>
        <v>4.5327626618010973E-5</v>
      </c>
      <c r="AL277" s="5">
        <f t="shared" si="475"/>
        <v>3.3807213696310545E-7</v>
      </c>
      <c r="AM277" s="5">
        <f t="shared" si="476"/>
        <v>1.013610778398002E-2</v>
      </c>
      <c r="AN277" s="5">
        <f t="shared" si="477"/>
        <v>3.3599676887726164E-3</v>
      </c>
      <c r="AO277" s="5">
        <f t="shared" si="478"/>
        <v>5.5688944465639534E-4</v>
      </c>
      <c r="AP277" s="5">
        <f t="shared" si="479"/>
        <v>6.1533499187308414E-5</v>
      </c>
      <c r="AQ277" s="5">
        <f t="shared" si="480"/>
        <v>5.0993579945262299E-6</v>
      </c>
      <c r="AR277" s="5">
        <f t="shared" si="481"/>
        <v>5.3423745100342616E-6</v>
      </c>
      <c r="AS277" s="5">
        <f t="shared" si="482"/>
        <v>8.013561765051392E-6</v>
      </c>
      <c r="AT277" s="5">
        <f t="shared" si="483"/>
        <v>6.0101713237885452E-6</v>
      </c>
      <c r="AU277" s="5">
        <f t="shared" si="484"/>
        <v>3.0050856618942735E-6</v>
      </c>
      <c r="AV277" s="5">
        <f t="shared" si="485"/>
        <v>1.1269071232103527E-6</v>
      </c>
      <c r="AW277" s="5">
        <f t="shared" si="486"/>
        <v>4.6694100967172985E-9</v>
      </c>
      <c r="AX277" s="5">
        <f t="shared" si="487"/>
        <v>2.534026945995008E-3</v>
      </c>
      <c r="AY277" s="5">
        <f t="shared" si="488"/>
        <v>8.3999192219315507E-4</v>
      </c>
      <c r="AZ277" s="5">
        <f t="shared" si="489"/>
        <v>1.39222361164099E-4</v>
      </c>
      <c r="BA277" s="5">
        <f t="shared" si="490"/>
        <v>1.5383374796827124E-5</v>
      </c>
      <c r="BB277" s="5">
        <f t="shared" si="491"/>
        <v>1.2748394986315592E-6</v>
      </c>
      <c r="BC277" s="5">
        <f t="shared" si="492"/>
        <v>8.4518034240776468E-8</v>
      </c>
      <c r="BD277" s="5">
        <f t="shared" si="493"/>
        <v>2.9515283574311795E-7</v>
      </c>
      <c r="BE277" s="5">
        <f t="shared" si="494"/>
        <v>4.4272925361467692E-7</v>
      </c>
      <c r="BF277" s="5">
        <f t="shared" si="495"/>
        <v>3.3204694021100774E-7</v>
      </c>
      <c r="BG277" s="5">
        <f t="shared" si="496"/>
        <v>1.660234701055039E-7</v>
      </c>
      <c r="BH277" s="5">
        <f t="shared" si="497"/>
        <v>6.2258801289563965E-8</v>
      </c>
      <c r="BI277" s="5">
        <f t="shared" si="498"/>
        <v>1.8677640386869174E-8</v>
      </c>
      <c r="BJ277" s="8">
        <f t="shared" si="499"/>
        <v>0.66980667974887775</v>
      </c>
      <c r="BK277" s="8">
        <f t="shared" si="500"/>
        <v>0.25112375804761961</v>
      </c>
      <c r="BL277" s="8">
        <f t="shared" si="501"/>
        <v>7.8011111046725756E-2</v>
      </c>
      <c r="BM277" s="8">
        <f t="shared" si="502"/>
        <v>0.2768979525541419</v>
      </c>
      <c r="BN277" s="8">
        <f t="shared" si="503"/>
        <v>0.72217599025802304</v>
      </c>
    </row>
    <row r="278" spans="1:66" x14ac:dyDescent="0.25">
      <c r="A278" t="s">
        <v>35</v>
      </c>
      <c r="B278" t="s">
        <v>282</v>
      </c>
      <c r="C278" t="s">
        <v>296</v>
      </c>
      <c r="D278" s="16"/>
      <c r="E278">
        <f>VLOOKUP(A278,home!$A$2:$E$405,3,FALSE)</f>
        <v>1.5</v>
      </c>
      <c r="F278">
        <f>VLOOKUP(B278,home!$B$2:$E$405,3,FALSE)</f>
        <v>2</v>
      </c>
      <c r="G278">
        <f>VLOOKUP(C278,away!$B$2:$E$405,4,FALSE)</f>
        <v>1</v>
      </c>
      <c r="H278">
        <f>VLOOKUP(A278,away!$A$2:$E$405,3,FALSE)</f>
        <v>1.0249999999999999</v>
      </c>
      <c r="I278">
        <f>VLOOKUP(C278,away!$B$2:$E$405,3,FALSE)</f>
        <v>0.33</v>
      </c>
      <c r="J278">
        <f>VLOOKUP(B278,home!$B$2:$E$405,4,FALSE)</f>
        <v>0.49</v>
      </c>
      <c r="K278" s="3">
        <f t="shared" si="448"/>
        <v>3</v>
      </c>
      <c r="L278" s="3">
        <f t="shared" si="449"/>
        <v>0.16574249999999999</v>
      </c>
      <c r="M278" s="5">
        <f t="shared" si="450"/>
        <v>4.2182809447390113E-2</v>
      </c>
      <c r="N278" s="5">
        <f t="shared" si="451"/>
        <v>0.12654842834217034</v>
      </c>
      <c r="O278" s="5">
        <f t="shared" si="452"/>
        <v>6.9914842948340539E-3</v>
      </c>
      <c r="P278" s="5">
        <f t="shared" si="453"/>
        <v>2.0974452884502164E-2</v>
      </c>
      <c r="Q278" s="5">
        <f t="shared" si="454"/>
        <v>0.18982264251325551</v>
      </c>
      <c r="R278" s="5">
        <f t="shared" si="455"/>
        <v>5.7939304286826643E-4</v>
      </c>
      <c r="S278" s="5">
        <f t="shared" si="456"/>
        <v>2.6072686929071989E-3</v>
      </c>
      <c r="T278" s="5">
        <f t="shared" si="457"/>
        <v>3.1461679326753242E-2</v>
      </c>
      <c r="U278" s="5">
        <f t="shared" si="458"/>
        <v>1.7381791286047996E-3</v>
      </c>
      <c r="V278" s="5">
        <f t="shared" si="459"/>
        <v>1.4404507711139055E-4</v>
      </c>
      <c r="W278" s="5">
        <f t="shared" si="460"/>
        <v>0.18982264251325554</v>
      </c>
      <c r="X278" s="5">
        <f t="shared" si="461"/>
        <v>3.1461679326753249E-2</v>
      </c>
      <c r="Y278" s="5">
        <f t="shared" si="462"/>
        <v>2.6072686929071993E-3</v>
      </c>
      <c r="Z278" s="5">
        <f t="shared" si="463"/>
        <v>3.2010017135864559E-5</v>
      </c>
      <c r="AA278" s="5">
        <f t="shared" si="464"/>
        <v>9.6030051407593691E-5</v>
      </c>
      <c r="AB278" s="5">
        <f t="shared" si="465"/>
        <v>1.4404507711139052E-4</v>
      </c>
      <c r="AC278" s="5">
        <f t="shared" si="466"/>
        <v>4.476448348712744E-6</v>
      </c>
      <c r="AD278" s="5">
        <f t="shared" si="467"/>
        <v>0.14236698188494165</v>
      </c>
      <c r="AE278" s="5">
        <f t="shared" si="468"/>
        <v>2.3596259495064938E-2</v>
      </c>
      <c r="AF278" s="5">
        <f t="shared" si="469"/>
        <v>1.9554515196803998E-3</v>
      </c>
      <c r="AG278" s="5">
        <f t="shared" si="470"/>
        <v>1.0803380783354291E-4</v>
      </c>
      <c r="AH278" s="5">
        <f t="shared" si="471"/>
        <v>1.3263550662852572E-6</v>
      </c>
      <c r="AI278" s="5">
        <f t="shared" si="472"/>
        <v>3.9790651988557717E-6</v>
      </c>
      <c r="AJ278" s="5">
        <f t="shared" si="473"/>
        <v>5.9685977982836575E-6</v>
      </c>
      <c r="AK278" s="5">
        <f t="shared" si="474"/>
        <v>5.9685977982836584E-6</v>
      </c>
      <c r="AL278" s="5">
        <f t="shared" si="475"/>
        <v>8.9032528852382618E-8</v>
      </c>
      <c r="AM278" s="5">
        <f t="shared" si="476"/>
        <v>8.5420189130964982E-2</v>
      </c>
      <c r="AN278" s="5">
        <f t="shared" si="477"/>
        <v>1.4157755697038961E-2</v>
      </c>
      <c r="AO278" s="5">
        <f t="shared" si="478"/>
        <v>1.1732709118082395E-3</v>
      </c>
      <c r="AP278" s="5">
        <f t="shared" si="479"/>
        <v>6.4820284700125745E-5</v>
      </c>
      <c r="AQ278" s="5">
        <f t="shared" si="480"/>
        <v>2.6858690092276457E-6</v>
      </c>
      <c r="AR278" s="5">
        <f t="shared" si="481"/>
        <v>4.3966680914756848E-8</v>
      </c>
      <c r="AS278" s="5">
        <f t="shared" si="482"/>
        <v>1.3190004274427057E-7</v>
      </c>
      <c r="AT278" s="5">
        <f t="shared" si="483"/>
        <v>1.9785006411640581E-7</v>
      </c>
      <c r="AU278" s="5">
        <f t="shared" si="484"/>
        <v>1.9785006411640584E-7</v>
      </c>
      <c r="AV278" s="5">
        <f t="shared" si="485"/>
        <v>1.4838754808730439E-7</v>
      </c>
      <c r="AW278" s="5">
        <f t="shared" si="486"/>
        <v>1.2297061594430028E-9</v>
      </c>
      <c r="AX278" s="5">
        <f t="shared" si="487"/>
        <v>4.2710094565482498E-2</v>
      </c>
      <c r="AY278" s="5">
        <f t="shared" si="488"/>
        <v>7.078877848519482E-3</v>
      </c>
      <c r="AZ278" s="5">
        <f t="shared" si="489"/>
        <v>5.8663545590411997E-4</v>
      </c>
      <c r="BA278" s="5">
        <f t="shared" si="490"/>
        <v>3.2410142350062879E-5</v>
      </c>
      <c r="BB278" s="5">
        <f t="shared" si="491"/>
        <v>1.3429345046138233E-6</v>
      </c>
      <c r="BC278" s="5">
        <f t="shared" si="492"/>
        <v>4.4516264426191322E-8</v>
      </c>
      <c r="BD278" s="5">
        <f t="shared" si="493"/>
        <v>1.2145246019190146E-9</v>
      </c>
      <c r="BE278" s="5">
        <f t="shared" si="494"/>
        <v>3.6435738057570443E-9</v>
      </c>
      <c r="BF278" s="5">
        <f t="shared" si="495"/>
        <v>5.4653607086355659E-9</v>
      </c>
      <c r="BG278" s="5">
        <f t="shared" si="496"/>
        <v>5.4653607086355667E-9</v>
      </c>
      <c r="BH278" s="5">
        <f t="shared" si="497"/>
        <v>4.0990205314766757E-9</v>
      </c>
      <c r="BI278" s="5">
        <f t="shared" si="498"/>
        <v>2.4594123188860047E-9</v>
      </c>
      <c r="BJ278" s="8">
        <f t="shared" si="499"/>
        <v>0.8909791947791621</v>
      </c>
      <c r="BK278" s="8">
        <f t="shared" si="500"/>
        <v>7.2992019431307925E-2</v>
      </c>
      <c r="BL278" s="8">
        <f t="shared" si="501"/>
        <v>9.5671165123404674E-3</v>
      </c>
      <c r="BM278" s="8">
        <f t="shared" si="502"/>
        <v>0.57939225359611268</v>
      </c>
      <c r="BN278" s="8">
        <f t="shared" si="503"/>
        <v>0.38709921052502044</v>
      </c>
    </row>
    <row r="279" spans="1:66" x14ac:dyDescent="0.25">
      <c r="A279" t="s">
        <v>10</v>
      </c>
      <c r="B279" t="s">
        <v>223</v>
      </c>
      <c r="C279" t="s">
        <v>222</v>
      </c>
      <c r="D279" s="16"/>
      <c r="E279">
        <f>VLOOKUP(A279,home!$A$2:$E$405,3,FALSE)</f>
        <v>1.57377049180328</v>
      </c>
      <c r="F279">
        <f>VLOOKUP(B279,home!$B$2:$E$405,3,FALSE)</f>
        <v>0</v>
      </c>
      <c r="G279">
        <f>VLOOKUP(C279,away!$B$2:$E$405,4,FALSE)</f>
        <v>0.79</v>
      </c>
      <c r="H279">
        <f>VLOOKUP(A279,away!$A$2:$E$405,3,FALSE)</f>
        <v>1.5409836065573801</v>
      </c>
      <c r="I279">
        <f>VLOOKUP(C279,away!$B$2:$E$405,3,FALSE)</f>
        <v>0.64</v>
      </c>
      <c r="J279">
        <f>VLOOKUP(B279,home!$B$2:$E$405,4,FALSE)</f>
        <v>0.97</v>
      </c>
      <c r="K279" s="3">
        <f t="shared" si="448"/>
        <v>0</v>
      </c>
      <c r="L279" s="3">
        <f t="shared" si="449"/>
        <v>0.95664262295082159</v>
      </c>
      <c r="M279" s="5">
        <f t="shared" si="450"/>
        <v>0.38418056216045943</v>
      </c>
      <c r="N279" s="5">
        <f t="shared" si="451"/>
        <v>0</v>
      </c>
      <c r="O279" s="5">
        <f t="shared" si="452"/>
        <v>0.36752350067190304</v>
      </c>
      <c r="P279" s="5">
        <f t="shared" si="453"/>
        <v>0</v>
      </c>
      <c r="Q279" s="5">
        <f t="shared" si="454"/>
        <v>0</v>
      </c>
      <c r="R279" s="5">
        <f t="shared" si="455"/>
        <v>0.17579432283941865</v>
      </c>
      <c r="S279" s="5">
        <f t="shared" si="456"/>
        <v>0</v>
      </c>
      <c r="T279" s="5">
        <f t="shared" si="457"/>
        <v>0</v>
      </c>
      <c r="U279" s="5">
        <f t="shared" si="458"/>
        <v>0</v>
      </c>
      <c r="V279" s="5">
        <f t="shared" si="459"/>
        <v>0</v>
      </c>
      <c r="W279" s="5">
        <f t="shared" si="460"/>
        <v>0</v>
      </c>
      <c r="X279" s="5">
        <f t="shared" si="461"/>
        <v>0</v>
      </c>
      <c r="Y279" s="5">
        <f t="shared" si="462"/>
        <v>0</v>
      </c>
      <c r="Z279" s="5">
        <f t="shared" si="463"/>
        <v>5.6057447366988339E-2</v>
      </c>
      <c r="AA279" s="5">
        <f t="shared" si="464"/>
        <v>0</v>
      </c>
      <c r="AB279" s="5">
        <f t="shared" si="465"/>
        <v>0</v>
      </c>
      <c r="AC279" s="5">
        <f t="shared" si="466"/>
        <v>0</v>
      </c>
      <c r="AD279" s="5">
        <f t="shared" si="467"/>
        <v>0</v>
      </c>
      <c r="AE279" s="5">
        <f t="shared" si="468"/>
        <v>0</v>
      </c>
      <c r="AF279" s="5">
        <f t="shared" si="469"/>
        <v>0</v>
      </c>
      <c r="AG279" s="5">
        <f t="shared" si="470"/>
        <v>0</v>
      </c>
      <c r="AH279" s="5">
        <f t="shared" si="471"/>
        <v>1.3406735871270836E-2</v>
      </c>
      <c r="AI279" s="5">
        <f t="shared" si="472"/>
        <v>0</v>
      </c>
      <c r="AJ279" s="5">
        <f t="shared" si="473"/>
        <v>0</v>
      </c>
      <c r="AK279" s="5">
        <f t="shared" si="474"/>
        <v>0</v>
      </c>
      <c r="AL279" s="5">
        <f t="shared" si="475"/>
        <v>0</v>
      </c>
      <c r="AM279" s="5">
        <f t="shared" si="476"/>
        <v>0</v>
      </c>
      <c r="AN279" s="5">
        <f t="shared" si="477"/>
        <v>0</v>
      </c>
      <c r="AO279" s="5">
        <f t="shared" si="478"/>
        <v>0</v>
      </c>
      <c r="AP279" s="5">
        <f t="shared" si="479"/>
        <v>0</v>
      </c>
      <c r="AQ279" s="5">
        <f t="shared" si="480"/>
        <v>0</v>
      </c>
      <c r="AR279" s="5">
        <f t="shared" si="481"/>
        <v>2.5650909938202812E-3</v>
      </c>
      <c r="AS279" s="5">
        <f t="shared" si="482"/>
        <v>0</v>
      </c>
      <c r="AT279" s="5">
        <f t="shared" si="483"/>
        <v>0</v>
      </c>
      <c r="AU279" s="5">
        <f t="shared" si="484"/>
        <v>0</v>
      </c>
      <c r="AV279" s="5">
        <f t="shared" si="485"/>
        <v>0</v>
      </c>
      <c r="AW279" s="5">
        <f t="shared" si="486"/>
        <v>0</v>
      </c>
      <c r="AX279" s="5">
        <f t="shared" si="487"/>
        <v>0</v>
      </c>
      <c r="AY279" s="5">
        <f t="shared" si="488"/>
        <v>0</v>
      </c>
      <c r="AZ279" s="5">
        <f t="shared" si="489"/>
        <v>0</v>
      </c>
      <c r="BA279" s="5">
        <f t="shared" si="490"/>
        <v>0</v>
      </c>
      <c r="BB279" s="5">
        <f t="shared" si="491"/>
        <v>0</v>
      </c>
      <c r="BC279" s="5">
        <f t="shared" si="492"/>
        <v>0</v>
      </c>
      <c r="BD279" s="5">
        <f t="shared" si="493"/>
        <v>4.0897922940596039E-4</v>
      </c>
      <c r="BE279" s="5">
        <f t="shared" si="494"/>
        <v>0</v>
      </c>
      <c r="BF279" s="5">
        <f t="shared" si="495"/>
        <v>0</v>
      </c>
      <c r="BG279" s="5">
        <f t="shared" si="496"/>
        <v>0</v>
      </c>
      <c r="BH279" s="5">
        <f t="shared" si="497"/>
        <v>0</v>
      </c>
      <c r="BI279" s="5">
        <f t="shared" si="498"/>
        <v>0</v>
      </c>
      <c r="BJ279" s="8">
        <f t="shared" si="499"/>
        <v>0</v>
      </c>
      <c r="BK279" s="8">
        <f t="shared" si="500"/>
        <v>0.38418056216045943</v>
      </c>
      <c r="BL279" s="8">
        <f t="shared" si="501"/>
        <v>0.55969862960581873</v>
      </c>
      <c r="BM279" s="8">
        <f t="shared" si="502"/>
        <v>7.2438253461485413E-2</v>
      </c>
      <c r="BN279" s="8">
        <f t="shared" si="503"/>
        <v>0.92749838567178111</v>
      </c>
    </row>
    <row r="280" spans="1:66" x14ac:dyDescent="0.25">
      <c r="A280" t="s">
        <v>10</v>
      </c>
      <c r="B280" t="s">
        <v>219</v>
      </c>
      <c r="C280" t="s">
        <v>42</v>
      </c>
      <c r="D280" s="16"/>
      <c r="E280">
        <f>VLOOKUP(A280,home!$A$2:$E$405,3,FALSE)</f>
        <v>1.57377049180328</v>
      </c>
      <c r="F280">
        <f>VLOOKUP(B280,home!$B$2:$E$405,3,FALSE)</f>
        <v>1.91</v>
      </c>
      <c r="G280">
        <f>VLOOKUP(C280,away!$B$2:$E$405,4,FALSE)</f>
        <v>1.91</v>
      </c>
      <c r="H280">
        <f>VLOOKUP(A280,away!$A$2:$E$405,3,FALSE)</f>
        <v>1.5409836065573801</v>
      </c>
      <c r="I280">
        <f>VLOOKUP(C280,away!$B$2:$E$405,3,FALSE)</f>
        <v>0.64</v>
      </c>
      <c r="J280">
        <f>VLOOKUP(B280,home!$B$2:$E$405,4,FALSE)</f>
        <v>0.97</v>
      </c>
      <c r="K280" s="3">
        <f t="shared" si="448"/>
        <v>5.7412721311475456</v>
      </c>
      <c r="L280" s="3">
        <f t="shared" si="449"/>
        <v>0.95664262295082159</v>
      </c>
      <c r="M280" s="5">
        <f t="shared" si="450"/>
        <v>1.2334813346915503E-3</v>
      </c>
      <c r="N280" s="5">
        <f t="shared" si="451"/>
        <v>7.0817520111552757E-3</v>
      </c>
      <c r="O280" s="5">
        <f t="shared" si="452"/>
        <v>1.1800008193802048E-3</v>
      </c>
      <c r="P280" s="5">
        <f t="shared" si="453"/>
        <v>6.7747058190388391E-3</v>
      </c>
      <c r="Q280" s="5">
        <f t="shared" si="454"/>
        <v>2.0329132730671936E-2</v>
      </c>
      <c r="R280" s="5">
        <f t="shared" si="455"/>
        <v>5.6441953946799873E-4</v>
      </c>
      <c r="S280" s="5">
        <f t="shared" si="456"/>
        <v>9.3022564759757433E-3</v>
      </c>
      <c r="T280" s="5">
        <f t="shared" si="457"/>
        <v>1.94477148577854E-2</v>
      </c>
      <c r="U280" s="5">
        <f t="shared" si="458"/>
        <v>3.2404861722227537E-3</v>
      </c>
      <c r="V280" s="5">
        <f t="shared" si="459"/>
        <v>5.676800856743284E-3</v>
      </c>
      <c r="W280" s="5">
        <f t="shared" si="460"/>
        <v>3.8905027732335382E-2</v>
      </c>
      <c r="X280" s="5">
        <f t="shared" si="461"/>
        <v>3.7218207775835774E-2</v>
      </c>
      <c r="Y280" s="5">
        <f t="shared" si="462"/>
        <v>1.7802261954102096E-2</v>
      </c>
      <c r="Z280" s="5">
        <f t="shared" si="463"/>
        <v>1.7998259622712041E-4</v>
      </c>
      <c r="AA280" s="5">
        <f t="shared" si="464"/>
        <v>1.033329063810348E-3</v>
      </c>
      <c r="AB280" s="5">
        <f t="shared" si="465"/>
        <v>2.9663116781795677E-3</v>
      </c>
      <c r="AC280" s="5">
        <f t="shared" si="466"/>
        <v>1.9486845238379986E-3</v>
      </c>
      <c r="AD280" s="5">
        <f t="shared" si="467"/>
        <v>5.5841087870294903E-2</v>
      </c>
      <c r="AE280" s="5">
        <f t="shared" si="468"/>
        <v>5.3419964768666221E-2</v>
      </c>
      <c r="AF280" s="5">
        <f t="shared" si="469"/>
        <v>2.5551907607118663E-2</v>
      </c>
      <c r="AG280" s="5">
        <f t="shared" si="470"/>
        <v>8.1480146382236843E-3</v>
      </c>
      <c r="AH280" s="5">
        <f t="shared" si="471"/>
        <v>4.3044755735052774E-5</v>
      </c>
      <c r="AI280" s="5">
        <f t="shared" si="472"/>
        <v>2.4713165649371197E-4</v>
      </c>
      <c r="AJ280" s="5">
        <f t="shared" si="473"/>
        <v>7.0942504607583864E-4</v>
      </c>
      <c r="AK280" s="5">
        <f t="shared" si="474"/>
        <v>1.3576674153910914E-3</v>
      </c>
      <c r="AL280" s="5">
        <f t="shared" si="475"/>
        <v>4.281139571979827E-4</v>
      </c>
      <c r="AM280" s="5">
        <f t="shared" si="476"/>
        <v>6.4119776312537069E-2</v>
      </c>
      <c r="AN280" s="5">
        <f t="shared" si="477"/>
        <v>6.133971099464542E-2</v>
      </c>
      <c r="AO280" s="5">
        <f t="shared" si="478"/>
        <v>2.9340091008481468E-2</v>
      </c>
      <c r="AP280" s="5">
        <f t="shared" si="479"/>
        <v>9.3559938733231776E-3</v>
      </c>
      <c r="AQ280" s="5">
        <f t="shared" si="480"/>
        <v>2.2375856298219254E-3</v>
      </c>
      <c r="AR280" s="5">
        <f t="shared" si="481"/>
        <v>8.235689606131664E-6</v>
      </c>
      <c r="AS280" s="5">
        <f t="shared" si="482"/>
        <v>4.7283335216465237E-5</v>
      </c>
      <c r="AT280" s="5">
        <f t="shared" si="483"/>
        <v>1.357332473729996E-4</v>
      </c>
      <c r="AU280" s="5">
        <f t="shared" si="484"/>
        <v>2.5976050347091935E-4</v>
      </c>
      <c r="AV280" s="5">
        <f t="shared" si="485"/>
        <v>3.728389348376113E-4</v>
      </c>
      <c r="AW280" s="5">
        <f t="shared" si="486"/>
        <v>6.5315272839495131E-5</v>
      </c>
      <c r="AX280" s="5">
        <f t="shared" si="487"/>
        <v>6.13548474664306E-2</v>
      </c>
      <c r="AY280" s="5">
        <f t="shared" si="488"/>
        <v>5.8694662211033734E-2</v>
      </c>
      <c r="AZ280" s="5">
        <f t="shared" si="489"/>
        <v>2.8074907805387888E-2</v>
      </c>
      <c r="BA280" s="5">
        <f t="shared" si="490"/>
        <v>8.9525511473495887E-3</v>
      </c>
      <c r="BB280" s="5">
        <f t="shared" si="491"/>
        <v>2.1410980029254742E-3</v>
      </c>
      <c r="BC280" s="5">
        <f t="shared" si="492"/>
        <v>4.0965312190267849E-4</v>
      </c>
      <c r="BD280" s="5">
        <f t="shared" si="493"/>
        <v>1.3131019511031017E-6</v>
      </c>
      <c r="BE280" s="5">
        <f t="shared" si="494"/>
        <v>7.538875637223706E-6</v>
      </c>
      <c r="BF280" s="5">
        <f t="shared" si="495"/>
        <v>2.1641368298089832E-5</v>
      </c>
      <c r="BG280" s="5">
        <f t="shared" si="496"/>
        <v>4.1416328229907695E-5</v>
      </c>
      <c r="BH280" s="5">
        <f t="shared" si="497"/>
        <v>5.9445602760207121E-5</v>
      </c>
      <c r="BI280" s="5">
        <f t="shared" si="498"/>
        <v>6.8258676489288953E-5</v>
      </c>
      <c r="BJ280" s="8">
        <f t="shared" si="499"/>
        <v>0.60976594952002827</v>
      </c>
      <c r="BK280" s="8">
        <f t="shared" si="500"/>
        <v>8.4058705178519127E-2</v>
      </c>
      <c r="BL280" s="8">
        <f t="shared" si="501"/>
        <v>1.2365281810626514E-2</v>
      </c>
      <c r="BM280" s="8">
        <f t="shared" si="502"/>
        <v>0.61057707991280108</v>
      </c>
      <c r="BN280" s="8">
        <f t="shared" si="503"/>
        <v>3.7163492254405801E-2</v>
      </c>
    </row>
    <row r="281" spans="1:66" x14ac:dyDescent="0.25">
      <c r="A281" t="s">
        <v>10</v>
      </c>
      <c r="B281" t="s">
        <v>221</v>
      </c>
      <c r="C281" t="s">
        <v>12</v>
      </c>
      <c r="D281" s="16"/>
      <c r="E281">
        <f>VLOOKUP(A281,home!$A$2:$E$405,3,FALSE)</f>
        <v>1.57377049180328</v>
      </c>
      <c r="F281">
        <f>VLOOKUP(B281,home!$B$2:$E$405,3,FALSE)</f>
        <v>0.42</v>
      </c>
      <c r="G281">
        <f>VLOOKUP(C281,away!$B$2:$E$405,4,FALSE)</f>
        <v>0.64</v>
      </c>
      <c r="H281">
        <f>VLOOKUP(A281,away!$A$2:$E$405,3,FALSE)</f>
        <v>1.5409836065573801</v>
      </c>
      <c r="I281">
        <f>VLOOKUP(C281,away!$B$2:$E$405,3,FALSE)</f>
        <v>0.64</v>
      </c>
      <c r="J281">
        <f>VLOOKUP(B281,home!$B$2:$E$405,4,FALSE)</f>
        <v>0.87</v>
      </c>
      <c r="K281" s="3">
        <f t="shared" si="448"/>
        <v>0.42302950819672164</v>
      </c>
      <c r="L281" s="3">
        <f t="shared" si="449"/>
        <v>0.85801967213114927</v>
      </c>
      <c r="M281" s="5">
        <f t="shared" si="450"/>
        <v>0.27774574216250092</v>
      </c>
      <c r="N281" s="5">
        <f t="shared" si="451"/>
        <v>0.11749464471073623</v>
      </c>
      <c r="O281" s="5">
        <f t="shared" si="452"/>
        <v>0.23831131062609176</v>
      </c>
      <c r="P281" s="5">
        <f t="shared" si="453"/>
        <v>0.10081271653187177</v>
      </c>
      <c r="Q281" s="5">
        <f t="shared" si="454"/>
        <v>2.4851850883865639E-2</v>
      </c>
      <c r="R281" s="5">
        <f t="shared" si="455"/>
        <v>0.10223789630427185</v>
      </c>
      <c r="S281" s="5">
        <f t="shared" si="456"/>
        <v>9.147938448494139E-3</v>
      </c>
      <c r="T281" s="5">
        <f t="shared" si="457"/>
        <v>2.1323376947226604E-2</v>
      </c>
      <c r="U281" s="5">
        <f t="shared" si="458"/>
        <v>4.3249646992663551E-2</v>
      </c>
      <c r="V281" s="5">
        <f t="shared" si="459"/>
        <v>3.6893395875853545E-4</v>
      </c>
      <c r="W281" s="5">
        <f t="shared" si="460"/>
        <v>3.504355419059981E-3</v>
      </c>
      <c r="X281" s="5">
        <f t="shared" si="461"/>
        <v>3.0068058876928606E-3</v>
      </c>
      <c r="Y281" s="5">
        <f t="shared" si="462"/>
        <v>1.2899493009601187E-3</v>
      </c>
      <c r="Z281" s="5">
        <f t="shared" si="463"/>
        <v>2.9240708755456594E-2</v>
      </c>
      <c r="AA281" s="5">
        <f t="shared" si="464"/>
        <v>1.2369682644144377E-2</v>
      </c>
      <c r="AB281" s="5">
        <f t="shared" si="465"/>
        <v>2.6163703827509588E-3</v>
      </c>
      <c r="AC281" s="5">
        <f t="shared" si="466"/>
        <v>8.3694430186675956E-6</v>
      </c>
      <c r="AD281" s="5">
        <f t="shared" si="467"/>
        <v>3.7061143736786498E-4</v>
      </c>
      <c r="AE281" s="5">
        <f t="shared" si="468"/>
        <v>3.1799190397842949E-4</v>
      </c>
      <c r="AF281" s="5">
        <f t="shared" si="469"/>
        <v>1.3642165459596596E-4</v>
      </c>
      <c r="AG281" s="5">
        <f t="shared" si="470"/>
        <v>3.901748778267321E-5</v>
      </c>
      <c r="AH281" s="5">
        <f t="shared" si="471"/>
        <v>6.2722758348098227E-3</v>
      </c>
      <c r="AI281" s="5">
        <f t="shared" si="472"/>
        <v>2.6533577616737808E-3</v>
      </c>
      <c r="AJ281" s="5">
        <f t="shared" si="473"/>
        <v>5.6122431449540664E-4</v>
      </c>
      <c r="AK281" s="5">
        <f t="shared" si="474"/>
        <v>7.9138148583011373E-5</v>
      </c>
      <c r="AL281" s="5">
        <f t="shared" si="475"/>
        <v>1.2151347919881894E-7</v>
      </c>
      <c r="AM281" s="5">
        <f t="shared" si="476"/>
        <v>3.13559148163616E-5</v>
      </c>
      <c r="AN281" s="5">
        <f t="shared" si="477"/>
        <v>2.6903991750106825E-5</v>
      </c>
      <c r="AO281" s="5">
        <f t="shared" si="478"/>
        <v>1.1542077090222901E-5</v>
      </c>
      <c r="AP281" s="5">
        <f t="shared" si="479"/>
        <v>3.3011097335551679E-6</v>
      </c>
      <c r="AQ281" s="5">
        <f t="shared" si="480"/>
        <v>7.0810427281348756E-7</v>
      </c>
      <c r="AR281" s="5">
        <f t="shared" si="481"/>
        <v>1.0763472110599313E-3</v>
      </c>
      <c r="AS281" s="5">
        <f t="shared" si="482"/>
        <v>4.5532663134359566E-4</v>
      </c>
      <c r="AT281" s="5">
        <f t="shared" si="483"/>
        <v>9.6308300463075603E-5</v>
      </c>
      <c r="AU281" s="5">
        <f t="shared" si="484"/>
        <v>1.3580417660052324E-5</v>
      </c>
      <c r="AV281" s="5">
        <f t="shared" si="485"/>
        <v>1.4362293509595018E-6</v>
      </c>
      <c r="AW281" s="5">
        <f t="shared" si="486"/>
        <v>1.2251516878844661E-9</v>
      </c>
      <c r="AX281" s="5">
        <f t="shared" si="487"/>
        <v>2.2107462039706238E-6</v>
      </c>
      <c r="AY281" s="5">
        <f t="shared" si="488"/>
        <v>1.8968637330960574E-6</v>
      </c>
      <c r="AZ281" s="5">
        <f t="shared" si="489"/>
        <v>8.1377319917427345E-7</v>
      </c>
      <c r="BA281" s="5">
        <f t="shared" si="490"/>
        <v>2.3274447118154219E-7</v>
      </c>
      <c r="BB281" s="5">
        <f t="shared" si="491"/>
        <v>4.9924833713381129E-8</v>
      </c>
      <c r="BC281" s="5">
        <f t="shared" si="492"/>
        <v>8.5672978907914885E-9</v>
      </c>
      <c r="BD281" s="5">
        <f t="shared" si="493"/>
        <v>1.5392118018881979E-4</v>
      </c>
      <c r="BE281" s="5">
        <f t="shared" si="494"/>
        <v>6.5113201156335416E-5</v>
      </c>
      <c r="BF281" s="5">
        <f t="shared" si="495"/>
        <v>1.3772402731139385E-5</v>
      </c>
      <c r="BG281" s="5">
        <f t="shared" si="496"/>
        <v>1.9420442513470268E-6</v>
      </c>
      <c r="BH281" s="5">
        <f t="shared" si="497"/>
        <v>2.0538550613590076E-7</v>
      </c>
      <c r="BI281" s="5">
        <f t="shared" si="498"/>
        <v>1.7376825930280968E-8</v>
      </c>
      <c r="BJ281" s="8">
        <f t="shared" si="499"/>
        <v>0.17241404945066843</v>
      </c>
      <c r="BK281" s="8">
        <f t="shared" si="500"/>
        <v>0.38808571892185634</v>
      </c>
      <c r="BL281" s="8">
        <f t="shared" si="501"/>
        <v>0.4102288733900219</v>
      </c>
      <c r="BM281" s="8">
        <f t="shared" si="502"/>
        <v>0.13851329366008358</v>
      </c>
      <c r="BN281" s="8">
        <f t="shared" si="503"/>
        <v>0.86145416121933815</v>
      </c>
    </row>
    <row r="282" spans="1:66" x14ac:dyDescent="0.25">
      <c r="A282" t="s">
        <v>10</v>
      </c>
      <c r="B282" t="s">
        <v>40</v>
      </c>
      <c r="C282" t="s">
        <v>224</v>
      </c>
      <c r="D282" s="16"/>
      <c r="E282">
        <f>VLOOKUP(A282,home!$A$2:$E$405,3,FALSE)</f>
        <v>1.57377049180328</v>
      </c>
      <c r="F282">
        <f>VLOOKUP(B282,home!$B$2:$E$405,3,FALSE)</f>
        <v>0.79</v>
      </c>
      <c r="G282">
        <f>VLOOKUP(C282,away!$B$2:$E$405,4,FALSE)</f>
        <v>1.27</v>
      </c>
      <c r="H282">
        <f>VLOOKUP(A282,away!$A$2:$E$405,3,FALSE)</f>
        <v>1.5409836065573801</v>
      </c>
      <c r="I282">
        <f>VLOOKUP(C282,away!$B$2:$E$405,3,FALSE)</f>
        <v>1.27</v>
      </c>
      <c r="J282">
        <f>VLOOKUP(B282,home!$B$2:$E$405,4,FALSE)</f>
        <v>1.95</v>
      </c>
      <c r="K282" s="3">
        <f t="shared" si="448"/>
        <v>1.578963934426231</v>
      </c>
      <c r="L282" s="3">
        <f t="shared" si="449"/>
        <v>3.8162459016393515</v>
      </c>
      <c r="M282" s="5">
        <f t="shared" si="450"/>
        <v>4.5382680065780036E-3</v>
      </c>
      <c r="N282" s="5">
        <f t="shared" si="451"/>
        <v>7.1657615071470931E-3</v>
      </c>
      <c r="O282" s="5">
        <f t="shared" si="452"/>
        <v>1.7319146680644298E-2</v>
      </c>
      <c r="P282" s="5">
        <f t="shared" si="453"/>
        <v>2.7346307983775121E-2</v>
      </c>
      <c r="Q282" s="5">
        <f t="shared" si="454"/>
        <v>5.6572394912425073E-3</v>
      </c>
      <c r="R282" s="5">
        <f t="shared" si="455"/>
        <v>3.3047061269949794E-2</v>
      </c>
      <c r="S282" s="5">
        <f t="shared" si="456"/>
        <v>4.1195262116492048E-2</v>
      </c>
      <c r="T282" s="5">
        <f t="shared" si="457"/>
        <v>2.1589417023046512E-2</v>
      </c>
      <c r="U282" s="5">
        <f t="shared" si="458"/>
        <v>5.2180117884024643E-2</v>
      </c>
      <c r="V282" s="5">
        <f t="shared" si="459"/>
        <v>2.7581210464654785E-2</v>
      </c>
      <c r="W282" s="5">
        <f t="shared" si="460"/>
        <v>2.9775257083612403E-3</v>
      </c>
      <c r="X282" s="5">
        <f t="shared" si="461"/>
        <v>1.1362970281559392E-2</v>
      </c>
      <c r="Y282" s="5">
        <f t="shared" si="462"/>
        <v>2.1681944383725386E-2</v>
      </c>
      <c r="Z282" s="5">
        <f t="shared" si="463"/>
        <v>4.2038570710890143E-2</v>
      </c>
      <c r="AA282" s="5">
        <f t="shared" si="464"/>
        <v>6.6377387007322416E-2</v>
      </c>
      <c r="AB282" s="5">
        <f t="shared" si="465"/>
        <v>5.2403750073007203E-2</v>
      </c>
      <c r="AC282" s="5">
        <f t="shared" si="466"/>
        <v>1.0387281486551284E-2</v>
      </c>
      <c r="AD282" s="5">
        <f t="shared" si="467"/>
        <v>1.1753514268323289E-3</v>
      </c>
      <c r="AE282" s="5">
        <f t="shared" si="468"/>
        <v>4.4854300656348399E-3</v>
      </c>
      <c r="AF282" s="5">
        <f t="shared" si="469"/>
        <v>8.5587520525344414E-3</v>
      </c>
      <c r="AG282" s="5">
        <f t="shared" si="470"/>
        <v>1.0887434147877316E-2</v>
      </c>
      <c r="AH282" s="5">
        <f t="shared" si="471"/>
        <v>4.0107380796552648E-2</v>
      </c>
      <c r="AI282" s="5">
        <f t="shared" si="472"/>
        <v>6.3328107782055831E-2</v>
      </c>
      <c r="AJ282" s="5">
        <f t="shared" si="473"/>
        <v>4.9996399111661656E-2</v>
      </c>
      <c r="AK282" s="5">
        <f t="shared" si="474"/>
        <v>2.6314170349497807E-2</v>
      </c>
      <c r="AL282" s="5">
        <f t="shared" si="475"/>
        <v>2.5036317664243208E-3</v>
      </c>
      <c r="AM282" s="5">
        <f t="shared" si="476"/>
        <v>3.7116750264893153E-4</v>
      </c>
      <c r="AN282" s="5">
        <f t="shared" si="477"/>
        <v>1.4164664608056984E-3</v>
      </c>
      <c r="AO282" s="5">
        <f t="shared" si="478"/>
        <v>2.7027921629296718E-3</v>
      </c>
      <c r="AP282" s="5">
        <f t="shared" si="479"/>
        <v>3.4381731715877723E-3</v>
      </c>
      <c r="AQ282" s="5">
        <f t="shared" si="480"/>
        <v>3.2802285687995522E-3</v>
      </c>
      <c r="AR282" s="5">
        <f t="shared" si="481"/>
        <v>3.061192551806657E-2</v>
      </c>
      <c r="AS282" s="5">
        <f t="shared" si="482"/>
        <v>4.8335126356369128E-2</v>
      </c>
      <c r="AT282" s="5">
        <f t="shared" si="483"/>
        <v>3.8159710641320815E-2</v>
      </c>
      <c r="AU282" s="5">
        <f t="shared" si="484"/>
        <v>2.0084268950262146E-2</v>
      </c>
      <c r="AV282" s="5">
        <f t="shared" si="485"/>
        <v>7.9280840804451282E-3</v>
      </c>
      <c r="AW282" s="5">
        <f t="shared" si="486"/>
        <v>4.1906029436392355E-4</v>
      </c>
      <c r="AX282" s="5">
        <f t="shared" si="487"/>
        <v>9.7676683385619189E-5</v>
      </c>
      <c r="AY282" s="5">
        <f t="shared" si="488"/>
        <v>3.7275824265609384E-4</v>
      </c>
      <c r="AZ282" s="5">
        <f t="shared" si="489"/>
        <v>7.1126855791930248E-4</v>
      </c>
      <c r="BA282" s="5">
        <f t="shared" si="490"/>
        <v>9.0479190637482313E-4</v>
      </c>
      <c r="BB282" s="5">
        <f t="shared" si="491"/>
        <v>8.6322710113484382E-4</v>
      </c>
      <c r="BC282" s="5">
        <f t="shared" si="492"/>
        <v>6.5885737737797294E-4</v>
      </c>
      <c r="BD282" s="5">
        <f t="shared" si="493"/>
        <v>1.9470439216601774E-2</v>
      </c>
      <c r="BE282" s="5">
        <f t="shared" si="494"/>
        <v>3.0743121310452318E-2</v>
      </c>
      <c r="BF282" s="5">
        <f t="shared" si="495"/>
        <v>2.4271139890447352E-2</v>
      </c>
      <c r="BG282" s="5">
        <f t="shared" si="496"/>
        <v>1.27744181781434E-2</v>
      </c>
      <c r="BH282" s="5">
        <f t="shared" si="497"/>
        <v>5.0425863966418183E-3</v>
      </c>
      <c r="BI282" s="5">
        <f t="shared" si="498"/>
        <v>1.5924124113051508E-3</v>
      </c>
      <c r="BJ282" s="8">
        <f t="shared" si="499"/>
        <v>0.11035923382358134</v>
      </c>
      <c r="BK282" s="8">
        <f t="shared" si="500"/>
        <v>0.11392472006713165</v>
      </c>
      <c r="BL282" s="8">
        <f t="shared" si="501"/>
        <v>0.64008675390477177</v>
      </c>
      <c r="BM282" s="8">
        <f t="shared" si="502"/>
        <v>0.81138179561874602</v>
      </c>
      <c r="BN282" s="8">
        <f t="shared" si="503"/>
        <v>9.5073784939336811E-2</v>
      </c>
    </row>
    <row r="283" spans="1:66" x14ac:dyDescent="0.25">
      <c r="A283" t="s">
        <v>13</v>
      </c>
      <c r="B283" t="s">
        <v>44</v>
      </c>
      <c r="C283" t="s">
        <v>52</v>
      </c>
      <c r="D283" s="16"/>
      <c r="E283">
        <f>VLOOKUP(A283,home!$A$2:$E$405,3,FALSE)</f>
        <v>1.8333333333333299</v>
      </c>
      <c r="F283">
        <f>VLOOKUP(B283,home!$B$2:$E$405,3,FALSE)</f>
        <v>1.0900000000000001</v>
      </c>
      <c r="G283">
        <f>VLOOKUP(C283,away!$B$2:$E$405,4,FALSE)</f>
        <v>0.55000000000000004</v>
      </c>
      <c r="H283">
        <f>VLOOKUP(A283,away!$A$2:$E$405,3,FALSE)</f>
        <v>1.3333333333333299</v>
      </c>
      <c r="I283">
        <f>VLOOKUP(C283,away!$B$2:$E$405,3,FALSE)</f>
        <v>0</v>
      </c>
      <c r="J283">
        <f>VLOOKUP(B283,home!$B$2:$E$405,4,FALSE)</f>
        <v>0</v>
      </c>
      <c r="K283" s="3">
        <f t="shared" si="448"/>
        <v>1.0990833333333314</v>
      </c>
      <c r="L283" s="3">
        <f t="shared" si="449"/>
        <v>0</v>
      </c>
      <c r="M283" s="5">
        <f t="shared" si="450"/>
        <v>0.33317635541963303</v>
      </c>
      <c r="N283" s="5">
        <f t="shared" si="451"/>
        <v>0.36618857930246101</v>
      </c>
      <c r="O283" s="5">
        <f t="shared" si="452"/>
        <v>0</v>
      </c>
      <c r="P283" s="5">
        <f t="shared" si="453"/>
        <v>0</v>
      </c>
      <c r="Q283" s="5">
        <f t="shared" si="454"/>
        <v>0.2012358821841729</v>
      </c>
      <c r="R283" s="5">
        <f t="shared" si="455"/>
        <v>0</v>
      </c>
      <c r="S283" s="5">
        <f t="shared" si="456"/>
        <v>0</v>
      </c>
      <c r="T283" s="5">
        <f t="shared" si="457"/>
        <v>0</v>
      </c>
      <c r="U283" s="5">
        <f t="shared" si="458"/>
        <v>0</v>
      </c>
      <c r="V283" s="5">
        <f t="shared" si="459"/>
        <v>0</v>
      </c>
      <c r="W283" s="5">
        <f t="shared" si="460"/>
        <v>7.3725001392418124E-2</v>
      </c>
      <c r="X283" s="5">
        <f t="shared" si="461"/>
        <v>0</v>
      </c>
      <c r="Y283" s="5">
        <f t="shared" si="462"/>
        <v>0</v>
      </c>
      <c r="Z283" s="5">
        <f t="shared" si="463"/>
        <v>0</v>
      </c>
      <c r="AA283" s="5">
        <f t="shared" si="464"/>
        <v>0</v>
      </c>
      <c r="AB283" s="5">
        <f t="shared" si="465"/>
        <v>0</v>
      </c>
      <c r="AC283" s="5">
        <f t="shared" si="466"/>
        <v>0</v>
      </c>
      <c r="AD283" s="5">
        <f t="shared" si="467"/>
        <v>2.0257480070095847E-2</v>
      </c>
      <c r="AE283" s="5">
        <f t="shared" si="468"/>
        <v>0</v>
      </c>
      <c r="AF283" s="5">
        <f t="shared" si="469"/>
        <v>0</v>
      </c>
      <c r="AG283" s="5">
        <f t="shared" si="470"/>
        <v>0</v>
      </c>
      <c r="AH283" s="5">
        <f t="shared" si="471"/>
        <v>0</v>
      </c>
      <c r="AI283" s="5">
        <f t="shared" si="472"/>
        <v>0</v>
      </c>
      <c r="AJ283" s="5">
        <f t="shared" si="473"/>
        <v>0</v>
      </c>
      <c r="AK283" s="5">
        <f t="shared" si="474"/>
        <v>0</v>
      </c>
      <c r="AL283" s="5">
        <f t="shared" si="475"/>
        <v>0</v>
      </c>
      <c r="AM283" s="5">
        <f t="shared" si="476"/>
        <v>4.4529317440748957E-3</v>
      </c>
      <c r="AN283" s="5">
        <f t="shared" si="477"/>
        <v>0</v>
      </c>
      <c r="AO283" s="5">
        <f t="shared" si="478"/>
        <v>0</v>
      </c>
      <c r="AP283" s="5">
        <f t="shared" si="479"/>
        <v>0</v>
      </c>
      <c r="AQ283" s="5">
        <f t="shared" si="480"/>
        <v>0</v>
      </c>
      <c r="AR283" s="5">
        <f t="shared" si="481"/>
        <v>0</v>
      </c>
      <c r="AS283" s="5">
        <f t="shared" si="482"/>
        <v>0</v>
      </c>
      <c r="AT283" s="5">
        <f t="shared" si="483"/>
        <v>0</v>
      </c>
      <c r="AU283" s="5">
        <f t="shared" si="484"/>
        <v>0</v>
      </c>
      <c r="AV283" s="5">
        <f t="shared" si="485"/>
        <v>0</v>
      </c>
      <c r="AW283" s="5">
        <f t="shared" si="486"/>
        <v>0</v>
      </c>
      <c r="AX283" s="5">
        <f t="shared" si="487"/>
        <v>8.1569051073060667E-4</v>
      </c>
      <c r="AY283" s="5">
        <f t="shared" si="488"/>
        <v>0</v>
      </c>
      <c r="AZ283" s="5">
        <f t="shared" si="489"/>
        <v>0</v>
      </c>
      <c r="BA283" s="5">
        <f t="shared" si="490"/>
        <v>0</v>
      </c>
      <c r="BB283" s="5">
        <f t="shared" si="491"/>
        <v>0</v>
      </c>
      <c r="BC283" s="5">
        <f t="shared" si="492"/>
        <v>0</v>
      </c>
      <c r="BD283" s="5">
        <f t="shared" si="493"/>
        <v>0</v>
      </c>
      <c r="BE283" s="5">
        <f t="shared" si="494"/>
        <v>0</v>
      </c>
      <c r="BF283" s="5">
        <f t="shared" si="495"/>
        <v>0</v>
      </c>
      <c r="BG283" s="5">
        <f t="shared" si="496"/>
        <v>0</v>
      </c>
      <c r="BH283" s="5">
        <f t="shared" si="497"/>
        <v>0</v>
      </c>
      <c r="BI283" s="5">
        <f t="shared" si="498"/>
        <v>0</v>
      </c>
      <c r="BJ283" s="8">
        <f t="shared" si="499"/>
        <v>0.66667556520395344</v>
      </c>
      <c r="BK283" s="8">
        <f t="shared" si="500"/>
        <v>0.33317635541963303</v>
      </c>
      <c r="BL283" s="8">
        <f t="shared" si="501"/>
        <v>0</v>
      </c>
      <c r="BM283" s="8">
        <f t="shared" si="502"/>
        <v>9.9251103717319475E-2</v>
      </c>
      <c r="BN283" s="8">
        <f t="shared" si="503"/>
        <v>0.90060081690626692</v>
      </c>
    </row>
    <row r="284" spans="1:66" x14ac:dyDescent="0.25">
      <c r="A284" t="s">
        <v>13</v>
      </c>
      <c r="B284" t="s">
        <v>45</v>
      </c>
      <c r="C284" t="s">
        <v>46</v>
      </c>
      <c r="D284" s="16"/>
      <c r="E284">
        <f>VLOOKUP(A284,home!$A$2:$E$405,3,FALSE)</f>
        <v>1.8333333333333299</v>
      </c>
      <c r="F284">
        <f>VLOOKUP(B284,home!$B$2:$E$405,3,FALSE)</f>
        <v>1.36</v>
      </c>
      <c r="G284">
        <f>VLOOKUP(C284,away!$B$2:$E$405,4,FALSE)</f>
        <v>1.64</v>
      </c>
      <c r="H284">
        <f>VLOOKUP(A284,away!$A$2:$E$405,3,FALSE)</f>
        <v>1.3333333333333299</v>
      </c>
      <c r="I284">
        <f>VLOOKUP(C284,away!$B$2:$E$405,3,FALSE)</f>
        <v>0.73</v>
      </c>
      <c r="J284">
        <f>VLOOKUP(B284,home!$B$2:$E$405,4,FALSE)</f>
        <v>0.75</v>
      </c>
      <c r="K284" s="3">
        <f t="shared" si="448"/>
        <v>4.0890666666666586</v>
      </c>
      <c r="L284" s="3">
        <f t="shared" si="449"/>
        <v>0.72999999999999809</v>
      </c>
      <c r="M284" s="5">
        <f t="shared" si="450"/>
        <v>8.0743196550568299E-3</v>
      </c>
      <c r="N284" s="5">
        <f t="shared" si="451"/>
        <v>3.3016431357504324E-2</v>
      </c>
      <c r="O284" s="5">
        <f t="shared" si="452"/>
        <v>5.8942533481914708E-3</v>
      </c>
      <c r="P284" s="5">
        <f t="shared" si="453"/>
        <v>2.4101994890978092E-2</v>
      </c>
      <c r="Q284" s="5">
        <f t="shared" si="454"/>
        <v>6.7503194458129384E-2</v>
      </c>
      <c r="R284" s="5">
        <f t="shared" si="455"/>
        <v>2.1514024720898813E-3</v>
      </c>
      <c r="S284" s="5">
        <f t="shared" si="456"/>
        <v>1.7986226163368479E-2</v>
      </c>
      <c r="T284" s="5">
        <f t="shared" si="457"/>
        <v>4.9277331954434317E-2</v>
      </c>
      <c r="U284" s="5">
        <f t="shared" si="458"/>
        <v>8.79722813520698E-3</v>
      </c>
      <c r="V284" s="5">
        <f t="shared" si="459"/>
        <v>5.9654689822825607E-3</v>
      </c>
      <c r="W284" s="5">
        <f t="shared" si="460"/>
        <v>9.2008354117418117E-2</v>
      </c>
      <c r="X284" s="5">
        <f t="shared" si="461"/>
        <v>6.7166098505715047E-2</v>
      </c>
      <c r="Y284" s="5">
        <f t="shared" si="462"/>
        <v>2.4515625954585927E-2</v>
      </c>
      <c r="Z284" s="5">
        <f t="shared" si="463"/>
        <v>5.2350793487520306E-4</v>
      </c>
      <c r="AA284" s="5">
        <f t="shared" si="464"/>
        <v>2.1406588462336931E-3</v>
      </c>
      <c r="AB284" s="5">
        <f t="shared" si="465"/>
        <v>4.3766483664196519E-3</v>
      </c>
      <c r="AC284" s="5">
        <f t="shared" si="466"/>
        <v>1.1129397667208978E-3</v>
      </c>
      <c r="AD284" s="5">
        <f t="shared" si="467"/>
        <v>9.4057073469099126E-2</v>
      </c>
      <c r="AE284" s="5">
        <f t="shared" si="468"/>
        <v>6.866166363244218E-2</v>
      </c>
      <c r="AF284" s="5">
        <f t="shared" si="469"/>
        <v>2.5061507225841329E-2</v>
      </c>
      <c r="AG284" s="5">
        <f t="shared" si="470"/>
        <v>6.0983000916213746E-3</v>
      </c>
      <c r="AH284" s="5">
        <f t="shared" si="471"/>
        <v>9.5540198114724289E-5</v>
      </c>
      <c r="AI284" s="5">
        <f t="shared" si="472"/>
        <v>3.9067023943764785E-4</v>
      </c>
      <c r="AJ284" s="5">
        <f t="shared" si="473"/>
        <v>7.9873832687158417E-4</v>
      </c>
      <c r="AK284" s="5">
        <f t="shared" si="474"/>
        <v>1.0886980892665643E-3</v>
      </c>
      <c r="AL284" s="5">
        <f t="shared" si="475"/>
        <v>1.3288583914150041E-4</v>
      </c>
      <c r="AM284" s="5">
        <f t="shared" si="476"/>
        <v>7.6921128777342015E-2</v>
      </c>
      <c r="AN284" s="5">
        <f t="shared" si="477"/>
        <v>5.6152424007459525E-2</v>
      </c>
      <c r="AO284" s="5">
        <f t="shared" si="478"/>
        <v>2.0495634762722672E-2</v>
      </c>
      <c r="AP284" s="5">
        <f t="shared" si="479"/>
        <v>4.9872711255958373E-3</v>
      </c>
      <c r="AQ284" s="5">
        <f t="shared" si="480"/>
        <v>9.1017698042123775E-4</v>
      </c>
      <c r="AR284" s="5">
        <f t="shared" si="481"/>
        <v>1.3948868924749716E-5</v>
      </c>
      <c r="AS284" s="5">
        <f t="shared" si="482"/>
        <v>5.7037854957896461E-5</v>
      </c>
      <c r="AT284" s="5">
        <f t="shared" si="483"/>
        <v>1.1661579572325104E-4</v>
      </c>
      <c r="AU284" s="5">
        <f t="shared" si="484"/>
        <v>1.5894992103291804E-4</v>
      </c>
      <c r="AV284" s="5">
        <f t="shared" si="485"/>
        <v>1.6248920594125072E-4</v>
      </c>
      <c r="AW284" s="5">
        <f t="shared" si="486"/>
        <v>1.1018519732584468E-5</v>
      </c>
      <c r="AX284" s="5">
        <f t="shared" si="487"/>
        <v>5.2422603940967129E-2</v>
      </c>
      <c r="AY284" s="5">
        <f t="shared" si="488"/>
        <v>3.8268500876905906E-2</v>
      </c>
      <c r="AZ284" s="5">
        <f t="shared" si="489"/>
        <v>1.3968002820070619E-2</v>
      </c>
      <c r="BA284" s="5">
        <f t="shared" si="490"/>
        <v>3.3988806862171751E-3</v>
      </c>
      <c r="BB284" s="5">
        <f t="shared" si="491"/>
        <v>6.2029572523463275E-4</v>
      </c>
      <c r="BC284" s="5">
        <f t="shared" si="492"/>
        <v>9.0563175884256168E-5</v>
      </c>
      <c r="BD284" s="5">
        <f t="shared" si="493"/>
        <v>1.6971123858445435E-6</v>
      </c>
      <c r="BE284" s="5">
        <f t="shared" si="494"/>
        <v>6.9396056865440477E-6</v>
      </c>
      <c r="BF284" s="5">
        <f t="shared" si="495"/>
        <v>1.4188255146328832E-5</v>
      </c>
      <c r="BG284" s="5">
        <f t="shared" si="496"/>
        <v>1.9338907059004967E-5</v>
      </c>
      <c r="BH284" s="5">
        <f t="shared" si="497"/>
        <v>1.9769520056185443E-5</v>
      </c>
      <c r="BI284" s="5">
        <f t="shared" si="498"/>
        <v>1.6167777095549167E-5</v>
      </c>
      <c r="BJ284" s="8">
        <f t="shared" si="499"/>
        <v>0.79560106364561223</v>
      </c>
      <c r="BK284" s="8">
        <f t="shared" si="500"/>
        <v>9.5642336174454265E-2</v>
      </c>
      <c r="BL284" s="8">
        <f t="shared" si="501"/>
        <v>2.6320980845841727E-2</v>
      </c>
      <c r="BM284" s="8">
        <f t="shared" si="502"/>
        <v>0.73908881006166005</v>
      </c>
      <c r="BN284" s="8">
        <f t="shared" si="503"/>
        <v>0.14074159618194998</v>
      </c>
    </row>
    <row r="285" spans="1:66" x14ac:dyDescent="0.25">
      <c r="A285" t="s">
        <v>16</v>
      </c>
      <c r="B285" t="s">
        <v>232</v>
      </c>
      <c r="C285" t="s">
        <v>449</v>
      </c>
      <c r="D285" s="16"/>
      <c r="E285">
        <f>VLOOKUP(A285,home!$A$2:$E$405,3,FALSE)</f>
        <v>1.4629629629629599</v>
      </c>
      <c r="F285">
        <f>VLOOKUP(B285,home!$B$2:$E$405,3,FALSE)</f>
        <v>2.2799999999999998</v>
      </c>
      <c r="G285">
        <f>VLOOKUP(C285,away!$B$2:$E$405,4,FALSE)</f>
        <v>2.0499999999999998</v>
      </c>
      <c r="H285">
        <f>VLOOKUP(A285,away!$A$2:$E$405,3,FALSE)</f>
        <v>1.25925925925926</v>
      </c>
      <c r="I285">
        <f>VLOOKUP(C285,away!$B$2:$E$405,3,FALSE)</f>
        <v>0.68</v>
      </c>
      <c r="J285">
        <f>VLOOKUP(B285,home!$B$2:$E$405,4,FALSE)</f>
        <v>0.79</v>
      </c>
      <c r="K285" s="3">
        <f t="shared" si="448"/>
        <v>6.837888888888874</v>
      </c>
      <c r="L285" s="3">
        <f t="shared" si="449"/>
        <v>0.67647407407407456</v>
      </c>
      <c r="M285" s="5">
        <f t="shared" si="450"/>
        <v>5.451972168586662E-4</v>
      </c>
      <c r="N285" s="5">
        <f t="shared" si="451"/>
        <v>3.7279979914110113E-3</v>
      </c>
      <c r="O285" s="5">
        <f t="shared" si="452"/>
        <v>3.6881178246222867E-4</v>
      </c>
      <c r="P285" s="5">
        <f t="shared" si="453"/>
        <v>2.5218939893897735E-3</v>
      </c>
      <c r="Q285" s="5">
        <f t="shared" si="454"/>
        <v>1.2745818021634695E-2</v>
      </c>
      <c r="R285" s="5">
        <f t="shared" si="455"/>
        <v>1.2474580452437258E-4</v>
      </c>
      <c r="S285" s="5">
        <f t="shared" si="456"/>
        <v>2.916352604643332E-3</v>
      </c>
      <c r="T285" s="5">
        <f t="shared" si="457"/>
        <v>8.6222154445019829E-3</v>
      </c>
      <c r="U285" s="5">
        <f t="shared" si="458"/>
        <v>8.5299795069271051E-4</v>
      </c>
      <c r="V285" s="5">
        <f t="shared" si="459"/>
        <v>1.4988933009860473E-3</v>
      </c>
      <c r="W285" s="5">
        <f t="shared" si="460"/>
        <v>2.9051495809978484E-2</v>
      </c>
      <c r="X285" s="5">
        <f t="shared" si="461"/>
        <v>1.9652583728522049E-2</v>
      </c>
      <c r="Y285" s="5">
        <f t="shared" si="462"/>
        <v>6.6472316904575886E-3</v>
      </c>
      <c r="Z285" s="5">
        <f t="shared" si="463"/>
        <v>2.8129100870083473E-5</v>
      </c>
      <c r="AA285" s="5">
        <f t="shared" si="464"/>
        <v>1.9234366629397812E-4</v>
      </c>
      <c r="AB285" s="5">
        <f t="shared" si="465"/>
        <v>6.5761230929987122E-4</v>
      </c>
      <c r="AC285" s="5">
        <f t="shared" si="466"/>
        <v>4.3333516404775945E-4</v>
      </c>
      <c r="AD285" s="5">
        <f t="shared" si="467"/>
        <v>4.9662725101163416E-2</v>
      </c>
      <c r="AE285" s="5">
        <f t="shared" si="468"/>
        <v>3.3595545978804819E-2</v>
      </c>
      <c r="AF285" s="5">
        <f t="shared" si="469"/>
        <v>1.1363257929512495E-2</v>
      </c>
      <c r="AG285" s="5">
        <f t="shared" si="470"/>
        <v>2.5623164621106165E-3</v>
      </c>
      <c r="AH285" s="5">
        <f t="shared" si="471"/>
        <v>4.7571518664064907E-6</v>
      </c>
      <c r="AI285" s="5">
        <f t="shared" si="472"/>
        <v>3.2528875890057909E-5</v>
      </c>
      <c r="AJ285" s="5">
        <f t="shared" si="473"/>
        <v>1.1121441950833606E-4</v>
      </c>
      <c r="AK285" s="5">
        <f t="shared" si="474"/>
        <v>2.5349061448009239E-4</v>
      </c>
      <c r="AL285" s="5">
        <f t="shared" si="475"/>
        <v>8.0178351012131013E-5</v>
      </c>
      <c r="AM285" s="5">
        <f t="shared" si="476"/>
        <v>6.7917639232237551E-2</v>
      </c>
      <c r="AN285" s="5">
        <f t="shared" si="477"/>
        <v>4.5944522112924942E-2</v>
      </c>
      <c r="AO285" s="5">
        <f t="shared" si="478"/>
        <v>1.554013902755837E-2</v>
      </c>
      <c r="AP285" s="5">
        <f t="shared" si="479"/>
        <v>3.5041670532166458E-3</v>
      </c>
      <c r="AQ285" s="5">
        <f t="shared" si="480"/>
        <v>5.9261954068140217E-4</v>
      </c>
      <c r="AR285" s="5">
        <f t="shared" si="481"/>
        <v>6.4361798081141761E-7</v>
      </c>
      <c r="AS285" s="5">
        <f t="shared" si="482"/>
        <v>4.400988239679484E-6</v>
      </c>
      <c r="AT285" s="5">
        <f t="shared" si="483"/>
        <v>1.5046734292117475E-5</v>
      </c>
      <c r="AU285" s="5">
        <f t="shared" si="484"/>
        <v>3.4295965743377754E-5</v>
      </c>
      <c r="AV285" s="5">
        <f t="shared" si="485"/>
        <v>5.862800077258908E-5</v>
      </c>
      <c r="AW285" s="5">
        <f t="shared" si="486"/>
        <v>1.0302148737505694E-5</v>
      </c>
      <c r="AX285" s="5">
        <f t="shared" si="487"/>
        <v>7.7402211777613375E-2</v>
      </c>
      <c r="AY285" s="5">
        <f t="shared" si="488"/>
        <v>5.2360589543546436E-2</v>
      </c>
      <c r="AZ285" s="5">
        <f t="shared" si="489"/>
        <v>1.7710290664721625E-2</v>
      </c>
      <c r="BA285" s="5">
        <f t="shared" si="490"/>
        <v>3.993517493000095E-3</v>
      </c>
      <c r="BB285" s="5">
        <f t="shared" si="491"/>
        <v>6.7537776209396466E-4</v>
      </c>
      <c r="BC285" s="5">
        <f t="shared" si="492"/>
        <v>9.1375109252547125E-5</v>
      </c>
      <c r="BD285" s="5">
        <f t="shared" si="493"/>
        <v>7.2565146271138133E-8</v>
      </c>
      <c r="BE285" s="5">
        <f t="shared" si="494"/>
        <v>4.9619240740801132E-7</v>
      </c>
      <c r="BF285" s="5">
        <f t="shared" si="495"/>
        <v>1.6964542746831309E-6</v>
      </c>
      <c r="BG285" s="5">
        <f t="shared" si="496"/>
        <v>3.8667219451212715E-6</v>
      </c>
      <c r="BH285" s="5">
        <f t="shared" si="497"/>
        <v>6.6100537562418821E-6</v>
      </c>
      <c r="BI285" s="5">
        <f t="shared" si="498"/>
        <v>9.0397626269529036E-6</v>
      </c>
      <c r="BJ285" s="8">
        <f t="shared" si="499"/>
        <v>0.46336363747494408</v>
      </c>
      <c r="BK285" s="8">
        <f t="shared" si="500"/>
        <v>6.0356440170484145E-2</v>
      </c>
      <c r="BL285" s="8">
        <f t="shared" si="501"/>
        <v>2.7332996322033082E-3</v>
      </c>
      <c r="BM285" s="8">
        <f t="shared" si="502"/>
        <v>0.45409675417741191</v>
      </c>
      <c r="BN285" s="8">
        <f t="shared" si="503"/>
        <v>2.0034464806280745E-2</v>
      </c>
    </row>
    <row r="286" spans="1:66" x14ac:dyDescent="0.25">
      <c r="A286" t="s">
        <v>16</v>
      </c>
      <c r="B286" t="s">
        <v>231</v>
      </c>
      <c r="C286" t="s">
        <v>450</v>
      </c>
      <c r="D286" s="16"/>
      <c r="E286">
        <f>VLOOKUP(A286,home!$A$2:$E$405,3,FALSE)</f>
        <v>1.4629629629629599</v>
      </c>
      <c r="F286">
        <f>VLOOKUP(B286,home!$B$2:$E$405,3,FALSE)</f>
        <v>0.51</v>
      </c>
      <c r="G286">
        <f>VLOOKUP(C286,away!$B$2:$E$405,4,FALSE)</f>
        <v>0.91</v>
      </c>
      <c r="H286">
        <f>VLOOKUP(A286,away!$A$2:$E$405,3,FALSE)</f>
        <v>1.25925925925926</v>
      </c>
      <c r="I286">
        <f>VLOOKUP(C286,away!$B$2:$E$405,3,FALSE)</f>
        <v>0.91</v>
      </c>
      <c r="J286">
        <f>VLOOKUP(B286,home!$B$2:$E$405,4,FALSE)</f>
        <v>0.4</v>
      </c>
      <c r="K286" s="3">
        <f t="shared" si="448"/>
        <v>0.67896111111110979</v>
      </c>
      <c r="L286" s="3">
        <f t="shared" si="449"/>
        <v>0.45837037037037071</v>
      </c>
      <c r="M286" s="5">
        <f t="shared" si="450"/>
        <v>0.32067360452636634</v>
      </c>
      <c r="N286" s="5">
        <f t="shared" si="451"/>
        <v>0.21772490683322623</v>
      </c>
      <c r="O286" s="5">
        <f t="shared" si="452"/>
        <v>0.14698727887475227</v>
      </c>
      <c r="P286" s="5">
        <f t="shared" si="453"/>
        <v>9.9798646184000347E-2</v>
      </c>
      <c r="Q286" s="5">
        <f t="shared" si="454"/>
        <v>7.3913372330025068E-2</v>
      </c>
      <c r="R286" s="5">
        <f t="shared" si="455"/>
        <v>3.3687306728776581E-2</v>
      </c>
      <c r="S286" s="5">
        <f t="shared" si="456"/>
        <v>7.7647252841949923E-3</v>
      </c>
      <c r="T286" s="5">
        <f t="shared" si="457"/>
        <v>3.3879699850236693E-2</v>
      </c>
      <c r="U286" s="5">
        <f t="shared" si="458"/>
        <v>2.2872371206910911E-2</v>
      </c>
      <c r="V286" s="5">
        <f t="shared" si="459"/>
        <v>2.6850045252498891E-4</v>
      </c>
      <c r="W286" s="5">
        <f t="shared" si="460"/>
        <v>1.6728101801054329E-2</v>
      </c>
      <c r="X286" s="5">
        <f t="shared" si="461"/>
        <v>7.6676662181425371E-3</v>
      </c>
      <c r="Y286" s="5">
        <f t="shared" si="462"/>
        <v>1.757315502143187E-3</v>
      </c>
      <c r="Z286" s="5">
        <f t="shared" si="463"/>
        <v>5.1470877540165357E-3</v>
      </c>
      <c r="AA286" s="5">
        <f t="shared" si="464"/>
        <v>3.4946724204534528E-3</v>
      </c>
      <c r="AB286" s="5">
        <f t="shared" si="465"/>
        <v>1.1863733347802136E-3</v>
      </c>
      <c r="AC286" s="5">
        <f t="shared" si="466"/>
        <v>5.222596528751352E-6</v>
      </c>
      <c r="AD286" s="5">
        <f t="shared" si="467"/>
        <v>2.8394326464059008E-3</v>
      </c>
      <c r="AE286" s="5">
        <f t="shared" si="468"/>
        <v>1.3015117937747944E-3</v>
      </c>
      <c r="AF286" s="5">
        <f t="shared" si="469"/>
        <v>2.9828722147697895E-4</v>
      </c>
      <c r="AG286" s="5">
        <f t="shared" si="470"/>
        <v>4.5575341395050559E-5</v>
      </c>
      <c r="AH286" s="5">
        <f t="shared" si="471"/>
        <v>5.8981813003433951E-4</v>
      </c>
      <c r="AI286" s="5">
        <f t="shared" si="472"/>
        <v>4.0046357292159216E-4</v>
      </c>
      <c r="AJ286" s="5">
        <f t="shared" si="473"/>
        <v>1.3594959621518455E-4</v>
      </c>
      <c r="AK286" s="5">
        <f t="shared" si="474"/>
        <v>3.0768162967122823E-5</v>
      </c>
      <c r="AL286" s="5">
        <f t="shared" si="475"/>
        <v>6.5014152181869446E-8</v>
      </c>
      <c r="AM286" s="5">
        <f t="shared" si="476"/>
        <v>3.8557286890578195E-4</v>
      </c>
      <c r="AN286" s="5">
        <f t="shared" si="477"/>
        <v>1.7673517872510963E-4</v>
      </c>
      <c r="AO286" s="5">
        <f t="shared" si="478"/>
        <v>4.0505084664851077E-5</v>
      </c>
      <c r="AP286" s="5">
        <f t="shared" si="479"/>
        <v>6.1887768865703379E-6</v>
      </c>
      <c r="AQ286" s="5">
        <f t="shared" si="480"/>
        <v>7.0918798840920868E-7</v>
      </c>
      <c r="AR286" s="5">
        <f t="shared" si="481"/>
        <v>5.407103094299995E-5</v>
      </c>
      <c r="AS286" s="5">
        <f t="shared" si="482"/>
        <v>3.6712127247982439E-5</v>
      </c>
      <c r="AT286" s="5">
        <f t="shared" si="483"/>
        <v>1.24630533537713E-5</v>
      </c>
      <c r="AU286" s="5">
        <f t="shared" si="484"/>
        <v>2.8206428509712028E-6</v>
      </c>
      <c r="AV286" s="5">
        <f t="shared" si="485"/>
        <v>4.7877670103575406E-7</v>
      </c>
      <c r="AW286" s="5">
        <f t="shared" si="486"/>
        <v>5.620395005117753E-10</v>
      </c>
      <c r="AX286" s="5">
        <f t="shared" si="487"/>
        <v>4.363149724776132E-5</v>
      </c>
      <c r="AY286" s="5">
        <f t="shared" si="488"/>
        <v>1.999938555327016E-5</v>
      </c>
      <c r="AZ286" s="5">
        <f t="shared" si="489"/>
        <v>4.5835628816161419E-6</v>
      </c>
      <c r="BA286" s="5">
        <f t="shared" si="490"/>
        <v>7.0032313855409175E-7</v>
      </c>
      <c r="BB286" s="5">
        <f t="shared" si="491"/>
        <v>8.0251844099494845E-8</v>
      </c>
      <c r="BC286" s="5">
        <f t="shared" si="492"/>
        <v>7.3570135005581421E-9</v>
      </c>
      <c r="BD286" s="5">
        <f t="shared" si="493"/>
        <v>4.1307597466084422E-6</v>
      </c>
      <c r="BE286" s="5">
        <f t="shared" si="494"/>
        <v>2.8046252272903137E-6</v>
      </c>
      <c r="BF286" s="5">
        <f t="shared" si="495"/>
        <v>9.5211573028564E-7</v>
      </c>
      <c r="BG286" s="5">
        <f t="shared" si="496"/>
        <v>2.1548318471370136E-7</v>
      </c>
      <c r="BH286" s="5">
        <f t="shared" si="497"/>
        <v>3.6576175629743786E-8</v>
      </c>
      <c r="BI286" s="5">
        <f t="shared" si="498"/>
        <v>4.9667601691531888E-9</v>
      </c>
      <c r="BJ286" s="8">
        <f t="shared" si="499"/>
        <v>0.3568345830127303</v>
      </c>
      <c r="BK286" s="8">
        <f t="shared" si="500"/>
        <v>0.42853076344332081</v>
      </c>
      <c r="BL286" s="8">
        <f t="shared" si="501"/>
        <v>0.20949969218573311</v>
      </c>
      <c r="BM286" s="8">
        <f t="shared" si="502"/>
        <v>0.10720701209514025</v>
      </c>
      <c r="BN286" s="8">
        <f t="shared" si="503"/>
        <v>0.8927851154771469</v>
      </c>
    </row>
    <row r="287" spans="1:66" x14ac:dyDescent="0.25">
      <c r="A287" t="s">
        <v>16</v>
      </c>
      <c r="B287" t="s">
        <v>49</v>
      </c>
      <c r="C287" t="s">
        <v>18</v>
      </c>
      <c r="D287" s="16"/>
      <c r="E287">
        <f>VLOOKUP(A287,home!$A$2:$E$405,3,FALSE)</f>
        <v>1.4629629629629599</v>
      </c>
      <c r="F287">
        <f>VLOOKUP(B287,home!$B$2:$E$405,3,FALSE)</f>
        <v>1.1399999999999999</v>
      </c>
      <c r="G287">
        <f>VLOOKUP(C287,away!$B$2:$E$405,4,FALSE)</f>
        <v>0.23</v>
      </c>
      <c r="H287">
        <f>VLOOKUP(A287,away!$A$2:$E$405,3,FALSE)</f>
        <v>1.25925925925926</v>
      </c>
      <c r="I287">
        <f>VLOOKUP(C287,away!$B$2:$E$405,3,FALSE)</f>
        <v>1.59</v>
      </c>
      <c r="J287">
        <f>VLOOKUP(B287,home!$B$2:$E$405,4,FALSE)</f>
        <v>1.32</v>
      </c>
      <c r="K287" s="3">
        <f t="shared" si="448"/>
        <v>0.38358888888888809</v>
      </c>
      <c r="L287" s="3">
        <f t="shared" si="449"/>
        <v>2.6429333333333349</v>
      </c>
      <c r="M287" s="5">
        <f t="shared" si="450"/>
        <v>4.8483961705007649E-2</v>
      </c>
      <c r="N287" s="5">
        <f t="shared" si="451"/>
        <v>1.8597908999355282E-2</v>
      </c>
      <c r="O287" s="5">
        <f t="shared" si="452"/>
        <v>0.12813987852222164</v>
      </c>
      <c r="P287" s="5">
        <f t="shared" si="453"/>
        <v>4.9153033624696085E-2</v>
      </c>
      <c r="Q287" s="5">
        <f t="shared" si="454"/>
        <v>3.5669756243596729E-3</v>
      </c>
      <c r="R287" s="5">
        <f t="shared" si="455"/>
        <v>0.16933257813783195</v>
      </c>
      <c r="S287" s="5">
        <f t="shared" si="456"/>
        <v>1.2457834660925444E-2</v>
      </c>
      <c r="T287" s="5">
        <f t="shared" si="457"/>
        <v>9.4272787768076641E-3</v>
      </c>
      <c r="U287" s="5">
        <f t="shared" si="458"/>
        <v>6.4954095500581774E-2</v>
      </c>
      <c r="V287" s="5">
        <f t="shared" si="459"/>
        <v>1.4033056715974858E-3</v>
      </c>
      <c r="W287" s="5">
        <f t="shared" si="460"/>
        <v>4.5608407214729171E-4</v>
      </c>
      <c r="X287" s="5">
        <f t="shared" si="461"/>
        <v>1.205399797080483E-3</v>
      </c>
      <c r="Y287" s="5">
        <f t="shared" si="462"/>
        <v>1.5928956518486235E-3</v>
      </c>
      <c r="Z287" s="5">
        <f t="shared" si="463"/>
        <v>0.14917823839324917</v>
      </c>
      <c r="AA287" s="5">
        <f t="shared" si="464"/>
        <v>5.7223114711668112E-2</v>
      </c>
      <c r="AB287" s="5">
        <f t="shared" si="465"/>
        <v>1.097507549550508E-2</v>
      </c>
      <c r="AC287" s="5">
        <f t="shared" si="466"/>
        <v>8.8916943402638751E-5</v>
      </c>
      <c r="AD287" s="5">
        <f t="shared" si="467"/>
        <v>4.3737195618724762E-5</v>
      </c>
      <c r="AE287" s="5">
        <f t="shared" si="468"/>
        <v>1.1559449220724838E-4</v>
      </c>
      <c r="AF287" s="5">
        <f t="shared" si="469"/>
        <v>1.5275426830213863E-4</v>
      </c>
      <c r="AG287" s="5">
        <f t="shared" si="470"/>
        <v>1.3457311583488858E-4</v>
      </c>
      <c r="AH287" s="5">
        <f t="shared" si="471"/>
        <v>9.8567034714366203E-2</v>
      </c>
      <c r="AI287" s="5">
        <f t="shared" si="472"/>
        <v>3.7809219327156189E-2</v>
      </c>
      <c r="AJ287" s="5">
        <f t="shared" si="473"/>
        <v>7.2515982157300585E-3</v>
      </c>
      <c r="AK287" s="5">
        <f t="shared" si="474"/>
        <v>9.2721083408017909E-4</v>
      </c>
      <c r="AL287" s="5">
        <f t="shared" si="475"/>
        <v>3.6057593935634961E-6</v>
      </c>
      <c r="AM287" s="5">
        <f t="shared" si="476"/>
        <v>3.3554204541005169E-6</v>
      </c>
      <c r="AN287" s="5">
        <f t="shared" si="477"/>
        <v>8.8681525654907318E-6</v>
      </c>
      <c r="AO287" s="5">
        <f t="shared" si="478"/>
        <v>1.1718968010210494E-5</v>
      </c>
      <c r="AP287" s="5">
        <f t="shared" si="479"/>
        <v>1.0324150395484113E-5</v>
      </c>
      <c r="AQ287" s="5">
        <f t="shared" si="480"/>
        <v>6.8215103046428717E-6</v>
      </c>
      <c r="AR287" s="5">
        <f t="shared" si="481"/>
        <v>5.2101220322884487E-2</v>
      </c>
      <c r="AS287" s="5">
        <f t="shared" si="482"/>
        <v>1.9985449213410413E-2</v>
      </c>
      <c r="AT287" s="5">
        <f t="shared" si="483"/>
        <v>3.833098128858702E-3</v>
      </c>
      <c r="AU287" s="5">
        <f t="shared" si="484"/>
        <v>4.9011128408366197E-4</v>
      </c>
      <c r="AV287" s="5">
        <f t="shared" si="485"/>
        <v>4.7000310723389507E-5</v>
      </c>
      <c r="AW287" s="5">
        <f t="shared" si="486"/>
        <v>1.0154217697386905E-7</v>
      </c>
      <c r="AX287" s="5">
        <f t="shared" si="487"/>
        <v>2.145170006239109E-7</v>
      </c>
      <c r="AY287" s="5">
        <f t="shared" si="488"/>
        <v>5.6695413151562197E-7</v>
      </c>
      <c r="AZ287" s="5">
        <f t="shared" si="489"/>
        <v>7.492109863268445E-7</v>
      </c>
      <c r="BA287" s="5">
        <f t="shared" si="490"/>
        <v>6.6003822982092083E-7</v>
      </c>
      <c r="BB287" s="5">
        <f t="shared" si="491"/>
        <v>4.3610925971700991E-7</v>
      </c>
      <c r="BC287" s="5">
        <f t="shared" si="492"/>
        <v>2.3052153989628206E-7</v>
      </c>
      <c r="BD287" s="5">
        <f t="shared" si="493"/>
        <v>2.2950008649782607E-2</v>
      </c>
      <c r="BE287" s="5">
        <f t="shared" si="494"/>
        <v>8.8033683179604798E-3</v>
      </c>
      <c r="BF287" s="5">
        <f t="shared" si="495"/>
        <v>1.6884371357830503E-3</v>
      </c>
      <c r="BG287" s="5">
        <f t="shared" si="496"/>
        <v>2.1588857495791905E-4</v>
      </c>
      <c r="BH287" s="5">
        <f t="shared" si="497"/>
        <v>2.0703114647978392E-5</v>
      </c>
      <c r="BI287" s="5">
        <f t="shared" si="498"/>
        <v>1.5882969488714597E-6</v>
      </c>
      <c r="BJ287" s="8">
        <f t="shared" si="499"/>
        <v>3.5337147546439844E-2</v>
      </c>
      <c r="BK287" s="8">
        <f t="shared" si="500"/>
        <v>0.11159122531915439</v>
      </c>
      <c r="BL287" s="8">
        <f t="shared" si="501"/>
        <v>0.68531667880918268</v>
      </c>
      <c r="BM287" s="8">
        <f t="shared" si="502"/>
        <v>0.56414848804259932</v>
      </c>
      <c r="BN287" s="8">
        <f t="shared" si="503"/>
        <v>0.4172743366134723</v>
      </c>
    </row>
    <row r="288" spans="1:66" x14ac:dyDescent="0.25">
      <c r="A288" t="s">
        <v>61</v>
      </c>
      <c r="B288" t="s">
        <v>289</v>
      </c>
      <c r="C288" t="s">
        <v>66</v>
      </c>
      <c r="D288" s="16"/>
      <c r="E288">
        <f>VLOOKUP(A288,home!$A$2:$E$405,3,FALSE)</f>
        <v>1.675</v>
      </c>
      <c r="F288">
        <f>VLOOKUP(B288,home!$B$2:$E$405,3,FALSE)</f>
        <v>1.19</v>
      </c>
      <c r="G288">
        <f>VLOOKUP(C288,away!$B$2:$E$405,4,FALSE)</f>
        <v>0.6</v>
      </c>
      <c r="H288">
        <f>VLOOKUP(A288,away!$A$2:$E$405,3,FALSE)</f>
        <v>1.0249999999999999</v>
      </c>
      <c r="I288">
        <f>VLOOKUP(C288,away!$B$2:$E$405,3,FALSE)</f>
        <v>1.19</v>
      </c>
      <c r="J288">
        <f>VLOOKUP(B288,home!$B$2:$E$405,4,FALSE)</f>
        <v>2.93</v>
      </c>
      <c r="K288" s="3">
        <f t="shared" si="448"/>
        <v>1.1959499999999998</v>
      </c>
      <c r="L288" s="3">
        <f t="shared" si="449"/>
        <v>3.5738675</v>
      </c>
      <c r="M288" s="5">
        <f t="shared" si="450"/>
        <v>8.4819279705658796E-3</v>
      </c>
      <c r="N288" s="5">
        <f t="shared" si="451"/>
        <v>1.0143961756398263E-2</v>
      </c>
      <c r="O288" s="5">
        <f t="shared" si="452"/>
        <v>3.0313286711346352E-2</v>
      </c>
      <c r="P288" s="5">
        <f t="shared" si="453"/>
        <v>3.6253175242434668E-2</v>
      </c>
      <c r="Q288" s="5">
        <f t="shared" si="454"/>
        <v>6.0658355312822503E-3</v>
      </c>
      <c r="R288" s="5">
        <f t="shared" si="455"/>
        <v>5.4167835097931334E-2</v>
      </c>
      <c r="S288" s="5">
        <f t="shared" si="456"/>
        <v>3.8738029835892203E-2</v>
      </c>
      <c r="T288" s="5">
        <f t="shared" si="457"/>
        <v>2.1678492465594869E-2</v>
      </c>
      <c r="U288" s="5">
        <f t="shared" si="458"/>
        <v>6.4782022385370966E-2</v>
      </c>
      <c r="V288" s="5">
        <f t="shared" si="459"/>
        <v>1.8396978048973351E-2</v>
      </c>
      <c r="W288" s="5">
        <f t="shared" si="460"/>
        <v>2.418145334545669E-3</v>
      </c>
      <c r="X288" s="5">
        <f t="shared" si="461"/>
        <v>8.6421310214093924E-3</v>
      </c>
      <c r="Y288" s="5">
        <f t="shared" si="462"/>
        <v>1.5442915594078425E-2</v>
      </c>
      <c r="Z288" s="5">
        <f t="shared" si="463"/>
        <v>6.4529555133952005E-2</v>
      </c>
      <c r="AA288" s="5">
        <f t="shared" si="464"/>
        <v>7.7174121462449896E-2</v>
      </c>
      <c r="AB288" s="5">
        <f t="shared" si="465"/>
        <v>4.6148195281508472E-2</v>
      </c>
      <c r="AC288" s="5">
        <f t="shared" si="466"/>
        <v>4.9144845919400016E-3</v>
      </c>
      <c r="AD288" s="5">
        <f t="shared" si="467"/>
        <v>7.2299522821247337E-4</v>
      </c>
      <c r="AE288" s="5">
        <f t="shared" si="468"/>
        <v>2.5838891487636418E-3</v>
      </c>
      <c r="AF288" s="5">
        <f t="shared" si="469"/>
        <v>4.617238726184524E-3</v>
      </c>
      <c r="AG288" s="5">
        <f t="shared" si="470"/>
        <v>5.5004664744174219E-3</v>
      </c>
      <c r="AH288" s="5">
        <f t="shared" si="471"/>
        <v>5.7655019970672315E-2</v>
      </c>
      <c r="AI288" s="5">
        <f t="shared" si="472"/>
        <v>6.8952521133925554E-2</v>
      </c>
      <c r="AJ288" s="5">
        <f t="shared" si="473"/>
        <v>4.1231883825059129E-2</v>
      </c>
      <c r="AK288" s="5">
        <f t="shared" si="474"/>
        <v>1.6437090486859818E-2</v>
      </c>
      <c r="AL288" s="5">
        <f t="shared" si="475"/>
        <v>8.4021308247897908E-4</v>
      </c>
      <c r="AM288" s="5">
        <f t="shared" si="476"/>
        <v>1.7293322863614136E-4</v>
      </c>
      <c r="AN288" s="5">
        <f t="shared" si="477"/>
        <v>6.1804044549277498E-4</v>
      </c>
      <c r="AO288" s="5">
        <f t="shared" si="478"/>
        <v>1.1043973309160754E-3</v>
      </c>
      <c r="AP288" s="5">
        <f t="shared" si="479"/>
        <v>1.315656576015902E-3</v>
      </c>
      <c r="AQ288" s="5">
        <f t="shared" si="480"/>
        <v>1.1754955695461281E-3</v>
      </c>
      <c r="AR288" s="5">
        <f t="shared" si="481"/>
        <v>4.1210280417007333E-2</v>
      </c>
      <c r="AS288" s="5">
        <f t="shared" si="482"/>
        <v>4.9285434864719917E-2</v>
      </c>
      <c r="AT288" s="5">
        <f t="shared" si="483"/>
        <v>2.947145791323089E-2</v>
      </c>
      <c r="AU288" s="5">
        <f t="shared" si="484"/>
        <v>1.1748796697109492E-2</v>
      </c>
      <c r="AV288" s="5">
        <f t="shared" si="485"/>
        <v>3.5127433524770255E-3</v>
      </c>
      <c r="AW288" s="5">
        <f t="shared" si="486"/>
        <v>9.9755858134170124E-5</v>
      </c>
      <c r="AX288" s="5">
        <f t="shared" si="487"/>
        <v>3.4469915797898905E-5</v>
      </c>
      <c r="AY288" s="5">
        <f t="shared" si="488"/>
        <v>1.2319091179784748E-4</v>
      </c>
      <c r="AZ288" s="5">
        <f t="shared" si="489"/>
        <v>2.201339979848469E-4</v>
      </c>
      <c r="BA288" s="5">
        <f t="shared" si="490"/>
        <v>2.6224324701436984E-4</v>
      </c>
      <c r="BB288" s="5">
        <f t="shared" si="491"/>
        <v>2.3430565439978217E-4</v>
      </c>
      <c r="BC288" s="5">
        <f t="shared" si="492"/>
        <v>1.6747547266512264E-4</v>
      </c>
      <c r="BD288" s="5">
        <f t="shared" si="493"/>
        <v>2.4546680308038183E-2</v>
      </c>
      <c r="BE288" s="5">
        <f t="shared" si="494"/>
        <v>2.9356602314398263E-2</v>
      </c>
      <c r="BF288" s="5">
        <f t="shared" si="495"/>
        <v>1.7554514268952302E-2</v>
      </c>
      <c r="BG288" s="5">
        <f t="shared" si="496"/>
        <v>6.9981071133178334E-3</v>
      </c>
      <c r="BH288" s="5">
        <f t="shared" si="497"/>
        <v>2.0923465505431164E-3</v>
      </c>
      <c r="BI288" s="5">
        <f t="shared" si="498"/>
        <v>5.0046837142440762E-4</v>
      </c>
      <c r="BJ288" s="8">
        <f t="shared" si="499"/>
        <v>8.3244413631153827E-2</v>
      </c>
      <c r="BK288" s="8">
        <f t="shared" si="500"/>
        <v>0.10774799968408293</v>
      </c>
      <c r="BL288" s="8">
        <f t="shared" si="501"/>
        <v>0.67313940852634258</v>
      </c>
      <c r="BM288" s="8">
        <f t="shared" si="502"/>
        <v>0.78321191961190884</v>
      </c>
      <c r="BN288" s="8">
        <f t="shared" si="503"/>
        <v>0.14542602230995874</v>
      </c>
    </row>
    <row r="289" spans="1:66" x14ac:dyDescent="0.25">
      <c r="A289" t="s">
        <v>61</v>
      </c>
      <c r="B289" t="s">
        <v>238</v>
      </c>
      <c r="C289" t="s">
        <v>241</v>
      </c>
      <c r="D289" s="16"/>
      <c r="E289">
        <f>VLOOKUP(A289,home!$A$2:$E$405,3,FALSE)</f>
        <v>1.675</v>
      </c>
      <c r="F289">
        <f>VLOOKUP(B289,home!$B$2:$E$405,3,FALSE)</f>
        <v>0.6</v>
      </c>
      <c r="G289">
        <f>VLOOKUP(C289,away!$B$2:$E$405,4,FALSE)</f>
        <v>0.3</v>
      </c>
      <c r="H289">
        <f>VLOOKUP(A289,away!$A$2:$E$405,3,FALSE)</f>
        <v>1.0249999999999999</v>
      </c>
      <c r="I289">
        <f>VLOOKUP(C289,away!$B$2:$E$405,3,FALSE)</f>
        <v>0.3</v>
      </c>
      <c r="J289">
        <f>VLOOKUP(B289,home!$B$2:$E$405,4,FALSE)</f>
        <v>0</v>
      </c>
      <c r="K289" s="3">
        <f t="shared" si="448"/>
        <v>0.30149999999999993</v>
      </c>
      <c r="L289" s="3">
        <f t="shared" si="449"/>
        <v>0</v>
      </c>
      <c r="M289" s="5">
        <f t="shared" si="450"/>
        <v>0.73970782635463961</v>
      </c>
      <c r="N289" s="5">
        <f t="shared" si="451"/>
        <v>0.2230219096459238</v>
      </c>
      <c r="O289" s="5">
        <f t="shared" si="452"/>
        <v>0</v>
      </c>
      <c r="P289" s="5">
        <f t="shared" si="453"/>
        <v>0</v>
      </c>
      <c r="Q289" s="5">
        <f t="shared" si="454"/>
        <v>3.3620552879123002E-2</v>
      </c>
      <c r="R289" s="5">
        <f t="shared" si="455"/>
        <v>0</v>
      </c>
      <c r="S289" s="5">
        <f t="shared" si="456"/>
        <v>0</v>
      </c>
      <c r="T289" s="5">
        <f t="shared" si="457"/>
        <v>0</v>
      </c>
      <c r="U289" s="5">
        <f t="shared" si="458"/>
        <v>0</v>
      </c>
      <c r="V289" s="5">
        <f t="shared" si="459"/>
        <v>0</v>
      </c>
      <c r="W289" s="5">
        <f t="shared" si="460"/>
        <v>3.3788655643518621E-3</v>
      </c>
      <c r="X289" s="5">
        <f t="shared" si="461"/>
        <v>0</v>
      </c>
      <c r="Y289" s="5">
        <f t="shared" si="462"/>
        <v>0</v>
      </c>
      <c r="Z289" s="5">
        <f t="shared" si="463"/>
        <v>0</v>
      </c>
      <c r="AA289" s="5">
        <f t="shared" si="464"/>
        <v>0</v>
      </c>
      <c r="AB289" s="5">
        <f t="shared" si="465"/>
        <v>0</v>
      </c>
      <c r="AC289" s="5">
        <f t="shared" si="466"/>
        <v>0</v>
      </c>
      <c r="AD289" s="5">
        <f t="shared" si="467"/>
        <v>2.5468199191302143E-4</v>
      </c>
      <c r="AE289" s="5">
        <f t="shared" si="468"/>
        <v>0</v>
      </c>
      <c r="AF289" s="5">
        <f t="shared" si="469"/>
        <v>0</v>
      </c>
      <c r="AG289" s="5">
        <f t="shared" si="470"/>
        <v>0</v>
      </c>
      <c r="AH289" s="5">
        <f t="shared" si="471"/>
        <v>0</v>
      </c>
      <c r="AI289" s="5">
        <f t="shared" si="472"/>
        <v>0</v>
      </c>
      <c r="AJ289" s="5">
        <f t="shared" si="473"/>
        <v>0</v>
      </c>
      <c r="AK289" s="5">
        <f t="shared" si="474"/>
        <v>0</v>
      </c>
      <c r="AL289" s="5">
        <f t="shared" si="475"/>
        <v>0</v>
      </c>
      <c r="AM289" s="5">
        <f t="shared" si="476"/>
        <v>1.5357324112355192E-5</v>
      </c>
      <c r="AN289" s="5">
        <f t="shared" si="477"/>
        <v>0</v>
      </c>
      <c r="AO289" s="5">
        <f t="shared" si="478"/>
        <v>0</v>
      </c>
      <c r="AP289" s="5">
        <f t="shared" si="479"/>
        <v>0</v>
      </c>
      <c r="AQ289" s="5">
        <f t="shared" si="480"/>
        <v>0</v>
      </c>
      <c r="AR289" s="5">
        <f t="shared" si="481"/>
        <v>0</v>
      </c>
      <c r="AS289" s="5">
        <f t="shared" si="482"/>
        <v>0</v>
      </c>
      <c r="AT289" s="5">
        <f t="shared" si="483"/>
        <v>0</v>
      </c>
      <c r="AU289" s="5">
        <f t="shared" si="484"/>
        <v>0</v>
      </c>
      <c r="AV289" s="5">
        <f t="shared" si="485"/>
        <v>0</v>
      </c>
      <c r="AW289" s="5">
        <f t="shared" si="486"/>
        <v>0</v>
      </c>
      <c r="AX289" s="5">
        <f t="shared" si="487"/>
        <v>7.7170553664584835E-7</v>
      </c>
      <c r="AY289" s="5">
        <f t="shared" si="488"/>
        <v>0</v>
      </c>
      <c r="AZ289" s="5">
        <f t="shared" si="489"/>
        <v>0</v>
      </c>
      <c r="BA289" s="5">
        <f t="shared" si="490"/>
        <v>0</v>
      </c>
      <c r="BB289" s="5">
        <f t="shared" si="491"/>
        <v>0</v>
      </c>
      <c r="BC289" s="5">
        <f t="shared" si="492"/>
        <v>0</v>
      </c>
      <c r="BD289" s="5">
        <f t="shared" si="493"/>
        <v>0</v>
      </c>
      <c r="BE289" s="5">
        <f t="shared" si="494"/>
        <v>0</v>
      </c>
      <c r="BF289" s="5">
        <f t="shared" si="495"/>
        <v>0</v>
      </c>
      <c r="BG289" s="5">
        <f t="shared" si="496"/>
        <v>0</v>
      </c>
      <c r="BH289" s="5">
        <f t="shared" si="497"/>
        <v>0</v>
      </c>
      <c r="BI289" s="5">
        <f t="shared" si="498"/>
        <v>0</v>
      </c>
      <c r="BJ289" s="8">
        <f t="shared" si="499"/>
        <v>0.26029213911096066</v>
      </c>
      <c r="BK289" s="8">
        <f t="shared" si="500"/>
        <v>0.73970782635463961</v>
      </c>
      <c r="BL289" s="8">
        <f t="shared" si="501"/>
        <v>0</v>
      </c>
      <c r="BM289" s="8">
        <f t="shared" si="502"/>
        <v>3.6496765859138844E-3</v>
      </c>
      <c r="BN289" s="8">
        <f t="shared" si="503"/>
        <v>0.99635028887968646</v>
      </c>
    </row>
    <row r="290" spans="1:66" x14ac:dyDescent="0.25">
      <c r="A290" t="s">
        <v>19</v>
      </c>
      <c r="B290" t="s">
        <v>141</v>
      </c>
      <c r="C290" t="s">
        <v>253</v>
      </c>
      <c r="D290" s="16"/>
      <c r="E290">
        <f>VLOOKUP(A290,home!$A$2:$E$405,3,FALSE)</f>
        <v>1.5510204081632699</v>
      </c>
      <c r="F290">
        <f>VLOOKUP(B290,home!$B$2:$E$405,3,FALSE)</f>
        <v>1.61</v>
      </c>
      <c r="G290">
        <f>VLOOKUP(C290,away!$B$2:$E$405,4,FALSE)</f>
        <v>0.97</v>
      </c>
      <c r="H290">
        <f>VLOOKUP(A290,away!$A$2:$E$405,3,FALSE)</f>
        <v>1.4285714285714299</v>
      </c>
      <c r="I290">
        <f>VLOOKUP(C290,away!$B$2:$E$405,3,FALSE)</f>
        <v>0.32</v>
      </c>
      <c r="J290">
        <f>VLOOKUP(B290,home!$B$2:$E$405,4,FALSE)</f>
        <v>0</v>
      </c>
      <c r="K290" s="3">
        <f t="shared" si="448"/>
        <v>2.4222285714285787</v>
      </c>
      <c r="L290" s="3">
        <f t="shared" si="449"/>
        <v>0</v>
      </c>
      <c r="M290" s="5">
        <f t="shared" si="450"/>
        <v>8.8723669935357574E-2</v>
      </c>
      <c r="N290" s="5">
        <f t="shared" si="451"/>
        <v>0.21490900827942189</v>
      </c>
      <c r="O290" s="5">
        <f t="shared" si="452"/>
        <v>0</v>
      </c>
      <c r="P290" s="5">
        <f t="shared" si="453"/>
        <v>0</v>
      </c>
      <c r="Q290" s="5">
        <f t="shared" si="454"/>
        <v>0.26027937005589841</v>
      </c>
      <c r="R290" s="5">
        <f t="shared" si="455"/>
        <v>0</v>
      </c>
      <c r="S290" s="5">
        <f t="shared" si="456"/>
        <v>0</v>
      </c>
      <c r="T290" s="5">
        <f t="shared" si="457"/>
        <v>0</v>
      </c>
      <c r="U290" s="5">
        <f t="shared" si="458"/>
        <v>0</v>
      </c>
      <c r="V290" s="5">
        <f t="shared" si="459"/>
        <v>0</v>
      </c>
      <c r="W290" s="5">
        <f t="shared" si="460"/>
        <v>0.21015204223427639</v>
      </c>
      <c r="X290" s="5">
        <f t="shared" si="461"/>
        <v>0</v>
      </c>
      <c r="Y290" s="5">
        <f t="shared" si="462"/>
        <v>0</v>
      </c>
      <c r="Z290" s="5">
        <f t="shared" si="463"/>
        <v>0</v>
      </c>
      <c r="AA290" s="5">
        <f t="shared" si="464"/>
        <v>0</v>
      </c>
      <c r="AB290" s="5">
        <f t="shared" si="465"/>
        <v>0</v>
      </c>
      <c r="AC290" s="5">
        <f t="shared" si="466"/>
        <v>0</v>
      </c>
      <c r="AD290" s="5">
        <f t="shared" si="467"/>
        <v>0.12725907026098246</v>
      </c>
      <c r="AE290" s="5">
        <f t="shared" si="468"/>
        <v>0</v>
      </c>
      <c r="AF290" s="5">
        <f t="shared" si="469"/>
        <v>0</v>
      </c>
      <c r="AG290" s="5">
        <f t="shared" si="470"/>
        <v>0</v>
      </c>
      <c r="AH290" s="5">
        <f t="shared" si="471"/>
        <v>0</v>
      </c>
      <c r="AI290" s="5">
        <f t="shared" si="472"/>
        <v>0</v>
      </c>
      <c r="AJ290" s="5">
        <f t="shared" si="473"/>
        <v>0</v>
      </c>
      <c r="AK290" s="5">
        <f t="shared" si="474"/>
        <v>0</v>
      </c>
      <c r="AL290" s="5">
        <f t="shared" si="475"/>
        <v>0</v>
      </c>
      <c r="AM290" s="5">
        <f t="shared" si="476"/>
        <v>6.1650111191917725E-2</v>
      </c>
      <c r="AN290" s="5">
        <f t="shared" si="477"/>
        <v>0</v>
      </c>
      <c r="AO290" s="5">
        <f t="shared" si="478"/>
        <v>0</v>
      </c>
      <c r="AP290" s="5">
        <f t="shared" si="479"/>
        <v>0</v>
      </c>
      <c r="AQ290" s="5">
        <f t="shared" si="480"/>
        <v>0</v>
      </c>
      <c r="AR290" s="5">
        <f t="shared" si="481"/>
        <v>0</v>
      </c>
      <c r="AS290" s="5">
        <f t="shared" si="482"/>
        <v>0</v>
      </c>
      <c r="AT290" s="5">
        <f t="shared" si="483"/>
        <v>0</v>
      </c>
      <c r="AU290" s="5">
        <f t="shared" si="484"/>
        <v>0</v>
      </c>
      <c r="AV290" s="5">
        <f t="shared" si="485"/>
        <v>0</v>
      </c>
      <c r="AW290" s="5">
        <f t="shared" si="486"/>
        <v>0</v>
      </c>
      <c r="AX290" s="5">
        <f t="shared" si="487"/>
        <v>2.4888443460135305E-2</v>
      </c>
      <c r="AY290" s="5">
        <f t="shared" si="488"/>
        <v>0</v>
      </c>
      <c r="AZ290" s="5">
        <f t="shared" si="489"/>
        <v>0</v>
      </c>
      <c r="BA290" s="5">
        <f t="shared" si="490"/>
        <v>0</v>
      </c>
      <c r="BB290" s="5">
        <f t="shared" si="491"/>
        <v>0</v>
      </c>
      <c r="BC290" s="5">
        <f t="shared" si="492"/>
        <v>0</v>
      </c>
      <c r="BD290" s="5">
        <f t="shared" si="493"/>
        <v>0</v>
      </c>
      <c r="BE290" s="5">
        <f t="shared" si="494"/>
        <v>0</v>
      </c>
      <c r="BF290" s="5">
        <f t="shared" si="495"/>
        <v>0</v>
      </c>
      <c r="BG290" s="5">
        <f t="shared" si="496"/>
        <v>0</v>
      </c>
      <c r="BH290" s="5">
        <f t="shared" si="497"/>
        <v>0</v>
      </c>
      <c r="BI290" s="5">
        <f t="shared" si="498"/>
        <v>0</v>
      </c>
      <c r="BJ290" s="8">
        <f t="shared" si="499"/>
        <v>0.89913804548263221</v>
      </c>
      <c r="BK290" s="8">
        <f t="shared" si="500"/>
        <v>8.8723669935357574E-2</v>
      </c>
      <c r="BL290" s="8">
        <f t="shared" si="501"/>
        <v>0</v>
      </c>
      <c r="BM290" s="8">
        <f t="shared" si="502"/>
        <v>0.42394966714731186</v>
      </c>
      <c r="BN290" s="8">
        <f t="shared" si="503"/>
        <v>0.56391204827067787</v>
      </c>
    </row>
    <row r="291" spans="1:66" x14ac:dyDescent="0.25">
      <c r="A291" t="s">
        <v>19</v>
      </c>
      <c r="B291" t="s">
        <v>243</v>
      </c>
      <c r="C291" t="s">
        <v>244</v>
      </c>
      <c r="D291" s="16"/>
      <c r="E291">
        <f>VLOOKUP(A291,home!$A$2:$E$405,3,FALSE)</f>
        <v>1.5510204081632699</v>
      </c>
      <c r="F291">
        <f>VLOOKUP(B291,home!$B$2:$E$405,3,FALSE)</f>
        <v>0.86</v>
      </c>
      <c r="G291">
        <f>VLOOKUP(C291,away!$B$2:$E$405,4,FALSE)</f>
        <v>0.97</v>
      </c>
      <c r="H291">
        <f>VLOOKUP(A291,away!$A$2:$E$405,3,FALSE)</f>
        <v>1.4285714285714299</v>
      </c>
      <c r="I291">
        <f>VLOOKUP(C291,away!$B$2:$E$405,3,FALSE)</f>
        <v>0.32</v>
      </c>
      <c r="J291">
        <f>VLOOKUP(B291,home!$B$2:$E$405,4,FALSE)</f>
        <v>1.4</v>
      </c>
      <c r="K291" s="3">
        <f t="shared" si="448"/>
        <v>1.2938612244897998</v>
      </c>
      <c r="L291" s="3">
        <f t="shared" si="449"/>
        <v>0.64000000000000057</v>
      </c>
      <c r="M291" s="5">
        <f t="shared" si="450"/>
        <v>0.14458882932490752</v>
      </c>
      <c r="N291" s="5">
        <f t="shared" si="451"/>
        <v>0.18707787975787149</v>
      </c>
      <c r="O291" s="5">
        <f t="shared" si="452"/>
        <v>9.2536850767940895E-2</v>
      </c>
      <c r="P291" s="5">
        <f t="shared" si="453"/>
        <v>0.11972984304503786</v>
      </c>
      <c r="Q291" s="5">
        <f t="shared" si="454"/>
        <v>0.12102640728923761</v>
      </c>
      <c r="R291" s="5">
        <f t="shared" si="455"/>
        <v>2.9611792245741109E-2</v>
      </c>
      <c r="S291" s="5">
        <f t="shared" si="456"/>
        <v>2.4786208212835902E-2</v>
      </c>
      <c r="T291" s="5">
        <f t="shared" si="457"/>
        <v>7.7456900665112141E-2</v>
      </c>
      <c r="U291" s="5">
        <f t="shared" si="458"/>
        <v>3.8313549774412148E-2</v>
      </c>
      <c r="V291" s="5">
        <f t="shared" si="459"/>
        <v>2.2805271970644638E-3</v>
      </c>
      <c r="W291" s="5">
        <f t="shared" si="460"/>
        <v>5.2197125176951395E-2</v>
      </c>
      <c r="X291" s="5">
        <f t="shared" si="461"/>
        <v>3.3406160113248928E-2</v>
      </c>
      <c r="Y291" s="5">
        <f t="shared" si="462"/>
        <v>1.0689971236239664E-2</v>
      </c>
      <c r="Z291" s="5">
        <f t="shared" si="463"/>
        <v>6.317182345758109E-3</v>
      </c>
      <c r="AA291" s="5">
        <f t="shared" si="464"/>
        <v>8.1735572852079316E-3</v>
      </c>
      <c r="AB291" s="5">
        <f t="shared" si="465"/>
        <v>5.2877244187383311E-3</v>
      </c>
      <c r="AC291" s="5">
        <f t="shared" si="466"/>
        <v>1.180274284670449E-4</v>
      </c>
      <c r="AD291" s="5">
        <f t="shared" si="467"/>
        <v>1.6883959074074435E-2</v>
      </c>
      <c r="AE291" s="5">
        <f t="shared" si="468"/>
        <v>1.0805733807407647E-2</v>
      </c>
      <c r="AF291" s="5">
        <f t="shared" si="469"/>
        <v>3.4578348183704499E-3</v>
      </c>
      <c r="AG291" s="5">
        <f t="shared" si="470"/>
        <v>7.3767142791902993E-4</v>
      </c>
      <c r="AH291" s="5">
        <f t="shared" si="471"/>
        <v>1.0107491753212983E-3</v>
      </c>
      <c r="AI291" s="5">
        <f t="shared" si="472"/>
        <v>1.3077691656332702E-3</v>
      </c>
      <c r="AJ291" s="5">
        <f t="shared" si="473"/>
        <v>8.4603590699813369E-4</v>
      </c>
      <c r="AK291" s="5">
        <f t="shared" si="474"/>
        <v>3.6488435153031451E-4</v>
      </c>
      <c r="AL291" s="5">
        <f t="shared" si="475"/>
        <v>3.9094044958656754E-6</v>
      </c>
      <c r="AM291" s="5">
        <f t="shared" si="476"/>
        <v>4.3690999923635164E-3</v>
      </c>
      <c r="AN291" s="5">
        <f t="shared" si="477"/>
        <v>2.7962239951126533E-3</v>
      </c>
      <c r="AO291" s="5">
        <f t="shared" si="478"/>
        <v>8.9479167843604967E-4</v>
      </c>
      <c r="AP291" s="5">
        <f t="shared" si="479"/>
        <v>1.9088889139969078E-4</v>
      </c>
      <c r="AQ291" s="5">
        <f t="shared" si="480"/>
        <v>3.0542222623950551E-5</v>
      </c>
      <c r="AR291" s="5">
        <f t="shared" si="481"/>
        <v>1.2937589444112635E-4</v>
      </c>
      <c r="AS291" s="5">
        <f t="shared" si="482"/>
        <v>1.6739445320105881E-4</v>
      </c>
      <c r="AT291" s="5">
        <f t="shared" si="483"/>
        <v>1.0829259609576125E-4</v>
      </c>
      <c r="AU291" s="5">
        <f t="shared" si="484"/>
        <v>4.6705196995880316E-5</v>
      </c>
      <c r="AV291" s="5">
        <f t="shared" si="485"/>
        <v>1.5107510843781765E-5</v>
      </c>
      <c r="AW291" s="5">
        <f t="shared" si="486"/>
        <v>8.9924033565274563E-8</v>
      </c>
      <c r="AX291" s="5">
        <f t="shared" si="487"/>
        <v>9.4216817767297297E-4</v>
      </c>
      <c r="AY291" s="5">
        <f t="shared" si="488"/>
        <v>6.029876337107033E-4</v>
      </c>
      <c r="AZ291" s="5">
        <f t="shared" si="489"/>
        <v>1.9295604278742517E-4</v>
      </c>
      <c r="BA291" s="5">
        <f t="shared" si="490"/>
        <v>4.116395579465074E-5</v>
      </c>
      <c r="BB291" s="5">
        <f t="shared" si="491"/>
        <v>6.5862329271441246E-6</v>
      </c>
      <c r="BC291" s="5">
        <f t="shared" si="492"/>
        <v>8.43037814674449E-7</v>
      </c>
      <c r="BD291" s="5">
        <f t="shared" si="493"/>
        <v>1.3800095407053478E-5</v>
      </c>
      <c r="BE291" s="5">
        <f t="shared" si="494"/>
        <v>1.7855408341446273E-5</v>
      </c>
      <c r="BF291" s="5">
        <f t="shared" si="495"/>
        <v>1.1551210250214533E-5</v>
      </c>
      <c r="BG291" s="5">
        <f t="shared" si="496"/>
        <v>4.9818876795605677E-6</v>
      </c>
      <c r="BH291" s="5">
        <f t="shared" si="497"/>
        <v>1.6114678233367219E-6</v>
      </c>
      <c r="BI291" s="5">
        <f t="shared" si="498"/>
        <v>4.1700314622567204E-7</v>
      </c>
      <c r="BJ291" s="8">
        <f t="shared" si="499"/>
        <v>0.5238078952270766</v>
      </c>
      <c r="BK291" s="8">
        <f t="shared" si="500"/>
        <v>0.29211033224651933</v>
      </c>
      <c r="BL291" s="8">
        <f t="shared" si="501"/>
        <v>0.17797000581574887</v>
      </c>
      <c r="BM291" s="8">
        <f t="shared" si="502"/>
        <v>0.30503091549468875</v>
      </c>
      <c r="BN291" s="8">
        <f t="shared" si="503"/>
        <v>0.69457160243073646</v>
      </c>
    </row>
    <row r="292" spans="1:66" x14ac:dyDescent="0.25">
      <c r="A292" t="s">
        <v>19</v>
      </c>
      <c r="B292" t="s">
        <v>154</v>
      </c>
      <c r="C292" t="s">
        <v>146</v>
      </c>
      <c r="D292" s="16"/>
      <c r="E292">
        <f>VLOOKUP(A292,home!$A$2:$E$405,3,FALSE)</f>
        <v>1.5510204081632699</v>
      </c>
      <c r="F292">
        <f>VLOOKUP(B292,home!$B$2:$E$405,3,FALSE)</f>
        <v>1.29</v>
      </c>
      <c r="G292">
        <f>VLOOKUP(C292,away!$B$2:$E$405,4,FALSE)</f>
        <v>0.64</v>
      </c>
      <c r="H292">
        <f>VLOOKUP(A292,away!$A$2:$E$405,3,FALSE)</f>
        <v>1.4285714285714299</v>
      </c>
      <c r="I292">
        <f>VLOOKUP(C292,away!$B$2:$E$405,3,FALSE)</f>
        <v>0.64</v>
      </c>
      <c r="J292">
        <f>VLOOKUP(B292,home!$B$2:$E$405,4,FALSE)</f>
        <v>0.7</v>
      </c>
      <c r="K292" s="3">
        <f t="shared" si="448"/>
        <v>1.2805224489795957</v>
      </c>
      <c r="L292" s="3">
        <f t="shared" si="449"/>
        <v>0.64000000000000057</v>
      </c>
      <c r="M292" s="5">
        <f t="shared" si="450"/>
        <v>0.1465303874774998</v>
      </c>
      <c r="N292" s="5">
        <f t="shared" si="451"/>
        <v>0.18763545062261713</v>
      </c>
      <c r="O292" s="5">
        <f t="shared" si="452"/>
        <v>9.3779447985599965E-2</v>
      </c>
      <c r="P292" s="5">
        <f t="shared" si="453"/>
        <v>0.12008668839847508</v>
      </c>
      <c r="Q292" s="5">
        <f t="shared" si="454"/>
        <v>0.12013570337333186</v>
      </c>
      <c r="R292" s="5">
        <f t="shared" si="455"/>
        <v>3.0009423355392011E-2</v>
      </c>
      <c r="S292" s="5">
        <f t="shared" si="456"/>
        <v>2.4603792050858407E-2</v>
      </c>
      <c r="T292" s="5">
        <f t="shared" si="457"/>
        <v>7.6886850158932471E-2</v>
      </c>
      <c r="U292" s="5">
        <f t="shared" si="458"/>
        <v>3.8427740287512058E-2</v>
      </c>
      <c r="V292" s="5">
        <f t="shared" si="459"/>
        <v>2.2404059058595519E-3</v>
      </c>
      <c r="W292" s="5">
        <f t="shared" si="460"/>
        <v>5.127882169783507E-2</v>
      </c>
      <c r="X292" s="5">
        <f t="shared" si="461"/>
        <v>3.2818445886614478E-2</v>
      </c>
      <c r="Y292" s="5">
        <f t="shared" si="462"/>
        <v>1.0501902683716639E-2</v>
      </c>
      <c r="Z292" s="5">
        <f t="shared" si="463"/>
        <v>6.4020103158169686E-3</v>
      </c>
      <c r="AA292" s="5">
        <f t="shared" si="464"/>
        <v>8.19791792800258E-3</v>
      </c>
      <c r="AB292" s="5">
        <f t="shared" si="465"/>
        <v>5.2488089708497979E-3</v>
      </c>
      <c r="AC292" s="5">
        <f t="shared" si="466"/>
        <v>1.1475560229118502E-4</v>
      </c>
      <c r="AD292" s="5">
        <f t="shared" si="467"/>
        <v>1.6415920585324949E-2</v>
      </c>
      <c r="AE292" s="5">
        <f t="shared" si="468"/>
        <v>1.0506189174607976E-2</v>
      </c>
      <c r="AF292" s="5">
        <f t="shared" si="469"/>
        <v>3.3619805358745549E-3</v>
      </c>
      <c r="AG292" s="5">
        <f t="shared" si="470"/>
        <v>7.1722251431990567E-4</v>
      </c>
      <c r="AH292" s="5">
        <f t="shared" si="471"/>
        <v>1.0243216505307158E-3</v>
      </c>
      <c r="AI292" s="5">
        <f t="shared" si="472"/>
        <v>1.3116668684804138E-3</v>
      </c>
      <c r="AJ292" s="5">
        <f t="shared" si="473"/>
        <v>8.398094353359684E-4</v>
      </c>
      <c r="AK292" s="5">
        <f t="shared" si="474"/>
        <v>3.5846494493752863E-4</v>
      </c>
      <c r="AL292" s="5">
        <f t="shared" si="475"/>
        <v>3.7618463969289426E-6</v>
      </c>
      <c r="AM292" s="5">
        <f t="shared" si="476"/>
        <v>4.204190966034969E-3</v>
      </c>
      <c r="AN292" s="5">
        <f t="shared" si="477"/>
        <v>2.6906822182623828E-3</v>
      </c>
      <c r="AO292" s="5">
        <f t="shared" si="478"/>
        <v>8.6101830984396316E-4</v>
      </c>
      <c r="AP292" s="5">
        <f t="shared" si="479"/>
        <v>1.8368390610004563E-4</v>
      </c>
      <c r="AQ292" s="5">
        <f t="shared" si="480"/>
        <v>2.9389424976007326E-5</v>
      </c>
      <c r="AR292" s="5">
        <f t="shared" si="481"/>
        <v>1.3111317126793178E-4</v>
      </c>
      <c r="AS292" s="5">
        <f t="shared" si="482"/>
        <v>1.6789335916549318E-4</v>
      </c>
      <c r="AT292" s="5">
        <f t="shared" si="483"/>
        <v>1.074956077230041E-4</v>
      </c>
      <c r="AU292" s="5">
        <f t="shared" si="484"/>
        <v>4.5883512952003716E-5</v>
      </c>
      <c r="AV292" s="5">
        <f t="shared" si="485"/>
        <v>1.4688717093271701E-5</v>
      </c>
      <c r="AW292" s="5">
        <f t="shared" si="486"/>
        <v>8.5637844637875795E-8</v>
      </c>
      <c r="AX292" s="5">
        <f t="shared" si="487"/>
        <v>8.9726015196749771E-4</v>
      </c>
      <c r="AY292" s="5">
        <f t="shared" si="488"/>
        <v>5.7424649725919903E-4</v>
      </c>
      <c r="AZ292" s="5">
        <f t="shared" si="489"/>
        <v>1.8375887912294383E-4</v>
      </c>
      <c r="BA292" s="5">
        <f t="shared" si="490"/>
        <v>3.9201894212894723E-5</v>
      </c>
      <c r="BB292" s="5">
        <f t="shared" si="491"/>
        <v>6.2723030740631607E-6</v>
      </c>
      <c r="BC292" s="5">
        <f t="shared" si="492"/>
        <v>8.0285479348008556E-7</v>
      </c>
      <c r="BD292" s="5">
        <f t="shared" si="493"/>
        <v>1.3985404935246058E-5</v>
      </c>
      <c r="BE292" s="5">
        <f t="shared" si="494"/>
        <v>1.7908624977652606E-5</v>
      </c>
      <c r="BF292" s="5">
        <f t="shared" si="495"/>
        <v>1.1466198157120437E-5</v>
      </c>
      <c r="BG292" s="5">
        <f t="shared" si="496"/>
        <v>4.8942413815470636E-6</v>
      </c>
      <c r="BH292" s="5">
        <f t="shared" si="497"/>
        <v>1.5667964899489815E-6</v>
      </c>
      <c r="BI292" s="5">
        <f t="shared" si="498"/>
        <v>4.0126361567242056E-7</v>
      </c>
      <c r="BJ292" s="8">
        <f t="shared" si="499"/>
        <v>0.51992899463882236</v>
      </c>
      <c r="BK292" s="8">
        <f t="shared" si="500"/>
        <v>0.29415403777864013</v>
      </c>
      <c r="BL292" s="8">
        <f t="shared" si="501"/>
        <v>0.17971489832439994</v>
      </c>
      <c r="BM292" s="8">
        <f t="shared" si="502"/>
        <v>0.30144867898534894</v>
      </c>
      <c r="BN292" s="8">
        <f t="shared" si="503"/>
        <v>0.69817710121291587</v>
      </c>
    </row>
    <row r="293" spans="1:66" x14ac:dyDescent="0.25">
      <c r="A293" t="s">
        <v>19</v>
      </c>
      <c r="B293" t="s">
        <v>245</v>
      </c>
      <c r="C293" t="s">
        <v>254</v>
      </c>
      <c r="D293" s="16"/>
      <c r="E293">
        <f>VLOOKUP(A293,home!$A$2:$E$405,3,FALSE)</f>
        <v>1.5510204081632699</v>
      </c>
      <c r="F293">
        <f>VLOOKUP(B293,home!$B$2:$E$405,3,FALSE)</f>
        <v>0.43</v>
      </c>
      <c r="G293">
        <f>VLOOKUP(C293,away!$B$2:$E$405,4,FALSE)</f>
        <v>1.29</v>
      </c>
      <c r="H293">
        <f>VLOOKUP(A293,away!$A$2:$E$405,3,FALSE)</f>
        <v>1.4285714285714299</v>
      </c>
      <c r="I293">
        <f>VLOOKUP(C293,away!$B$2:$E$405,3,FALSE)</f>
        <v>0.64</v>
      </c>
      <c r="J293">
        <f>VLOOKUP(B293,home!$B$2:$E$405,4,FALSE)</f>
        <v>0.7</v>
      </c>
      <c r="K293" s="3">
        <f t="shared" si="448"/>
        <v>0.86035102040816591</v>
      </c>
      <c r="L293" s="3">
        <f t="shared" si="449"/>
        <v>0.64000000000000057</v>
      </c>
      <c r="M293" s="5">
        <f t="shared" si="450"/>
        <v>0.22305185065345978</v>
      </c>
      <c r="N293" s="5">
        <f t="shared" si="451"/>
        <v>0.19190288731363395</v>
      </c>
      <c r="O293" s="5">
        <f t="shared" si="452"/>
        <v>0.14275318441821438</v>
      </c>
      <c r="P293" s="5">
        <f t="shared" si="453"/>
        <v>0.12281784788072585</v>
      </c>
      <c r="Q293" s="5">
        <f t="shared" si="454"/>
        <v>8.2551922459779117E-2</v>
      </c>
      <c r="R293" s="5">
        <f t="shared" si="455"/>
        <v>4.5681019013828643E-2</v>
      </c>
      <c r="S293" s="5">
        <f t="shared" si="456"/>
        <v>1.6906633719762792E-2</v>
      </c>
      <c r="T293" s="5">
        <f t="shared" si="457"/>
        <v>5.2833230374258681E-2</v>
      </c>
      <c r="U293" s="5">
        <f t="shared" si="458"/>
        <v>3.93017113218323E-2</v>
      </c>
      <c r="V293" s="5">
        <f t="shared" si="459"/>
        <v>1.034356591819736E-3</v>
      </c>
      <c r="W293" s="5">
        <f t="shared" si="460"/>
        <v>2.3674543574975584E-2</v>
      </c>
      <c r="X293" s="5">
        <f t="shared" si="461"/>
        <v>1.5151707887984388E-2</v>
      </c>
      <c r="Y293" s="5">
        <f t="shared" si="462"/>
        <v>4.8485465241550072E-3</v>
      </c>
      <c r="Z293" s="5">
        <f t="shared" si="463"/>
        <v>9.7452840562834517E-3</v>
      </c>
      <c r="AA293" s="5">
        <f t="shared" si="464"/>
        <v>8.384365081990898E-3</v>
      </c>
      <c r="AB293" s="5">
        <f t="shared" si="465"/>
        <v>3.6067485268827318E-3</v>
      </c>
      <c r="AC293" s="5">
        <f t="shared" si="466"/>
        <v>3.5596389969520925E-5</v>
      </c>
      <c r="AD293" s="5">
        <f t="shared" si="467"/>
        <v>5.0921044306069564E-3</v>
      </c>
      <c r="AE293" s="5">
        <f t="shared" si="468"/>
        <v>3.2589468355884556E-3</v>
      </c>
      <c r="AF293" s="5">
        <f t="shared" si="469"/>
        <v>1.0428629873883066E-3</v>
      </c>
      <c r="AG293" s="5">
        <f t="shared" si="470"/>
        <v>2.2247743730950559E-4</v>
      </c>
      <c r="AH293" s="5">
        <f t="shared" si="471"/>
        <v>1.5592454490053536E-3</v>
      </c>
      <c r="AI293" s="5">
        <f t="shared" si="472"/>
        <v>1.3414984131185448E-3</v>
      </c>
      <c r="AJ293" s="5">
        <f t="shared" si="473"/>
        <v>5.7707976430123762E-4</v>
      </c>
      <c r="AK293" s="5">
        <f t="shared" si="474"/>
        <v>1.654970546911579E-4</v>
      </c>
      <c r="AL293" s="5">
        <f t="shared" si="475"/>
        <v>7.8400999508798414E-7</v>
      </c>
      <c r="AM293" s="5">
        <f t="shared" si="476"/>
        <v>8.7619944857952794E-4</v>
      </c>
      <c r="AN293" s="5">
        <f t="shared" si="477"/>
        <v>5.6076764709089844E-4</v>
      </c>
      <c r="AO293" s="5">
        <f t="shared" si="478"/>
        <v>1.7944564706908763E-4</v>
      </c>
      <c r="AP293" s="5">
        <f t="shared" si="479"/>
        <v>3.828173804140539E-5</v>
      </c>
      <c r="AQ293" s="5">
        <f t="shared" si="480"/>
        <v>6.1250780866248684E-6</v>
      </c>
      <c r="AR293" s="5">
        <f t="shared" si="481"/>
        <v>1.9958341747268552E-4</v>
      </c>
      <c r="AS293" s="5">
        <f t="shared" si="482"/>
        <v>1.7171179687917396E-4</v>
      </c>
      <c r="AT293" s="5">
        <f t="shared" si="483"/>
        <v>7.3866209830558501E-5</v>
      </c>
      <c r="AU293" s="5">
        <f t="shared" si="484"/>
        <v>2.1183623000468234E-5</v>
      </c>
      <c r="AV293" s="5">
        <f t="shared" si="485"/>
        <v>4.5563379160986842E-6</v>
      </c>
      <c r="AW293" s="5">
        <f t="shared" si="486"/>
        <v>1.1991534209495968E-8</v>
      </c>
      <c r="AX293" s="5">
        <f t="shared" si="487"/>
        <v>1.2563984827774482E-4</v>
      </c>
      <c r="AY293" s="5">
        <f t="shared" si="488"/>
        <v>8.0409502897756772E-5</v>
      </c>
      <c r="AZ293" s="5">
        <f t="shared" si="489"/>
        <v>2.5731040927282184E-5</v>
      </c>
      <c r="BA293" s="5">
        <f t="shared" si="490"/>
        <v>5.4892887311535374E-6</v>
      </c>
      <c r="BB293" s="5">
        <f t="shared" si="491"/>
        <v>8.7828619698456678E-7</v>
      </c>
      <c r="BC293" s="5">
        <f t="shared" si="492"/>
        <v>1.1242063321402469E-7</v>
      </c>
      <c r="BD293" s="5">
        <f t="shared" si="493"/>
        <v>2.1288897863753124E-5</v>
      </c>
      <c r="BE293" s="5">
        <f t="shared" si="494"/>
        <v>1.8315925000445225E-5</v>
      </c>
      <c r="BF293" s="5">
        <f t="shared" si="495"/>
        <v>7.879062381926241E-6</v>
      </c>
      <c r="BG293" s="5">
        <f t="shared" si="496"/>
        <v>2.2595864533832784E-6</v>
      </c>
      <c r="BH293" s="5">
        <f t="shared" si="497"/>
        <v>4.8600937771719297E-7</v>
      </c>
      <c r="BI293" s="5">
        <f t="shared" si="498"/>
        <v>8.3627732809384973E-8</v>
      </c>
      <c r="BJ293" s="8">
        <f t="shared" si="499"/>
        <v>0.38247830977221164</v>
      </c>
      <c r="BK293" s="8">
        <f t="shared" si="500"/>
        <v>0.36392747874863057</v>
      </c>
      <c r="BL293" s="8">
        <f t="shared" si="501"/>
        <v>0.24389156353777428</v>
      </c>
      <c r="BM293" s="8">
        <f t="shared" si="502"/>
        <v>0.19120352686389458</v>
      </c>
      <c r="BN293" s="8">
        <f t="shared" si="503"/>
        <v>0.80875871173964164</v>
      </c>
    </row>
    <row r="294" spans="1:66" x14ac:dyDescent="0.25">
      <c r="A294" t="s">
        <v>19</v>
      </c>
      <c r="B294" t="s">
        <v>252</v>
      </c>
      <c r="C294" t="s">
        <v>20</v>
      </c>
      <c r="D294" s="16"/>
      <c r="E294">
        <f>VLOOKUP(A294,home!$A$2:$E$405,3,FALSE)</f>
        <v>1.5510204081632699</v>
      </c>
      <c r="F294">
        <f>VLOOKUP(B294,home!$B$2:$E$405,3,FALSE)</f>
        <v>0.97</v>
      </c>
      <c r="G294">
        <f>VLOOKUP(C294,away!$B$2:$E$405,4,FALSE)</f>
        <v>1.61</v>
      </c>
      <c r="H294">
        <f>VLOOKUP(A294,away!$A$2:$E$405,3,FALSE)</f>
        <v>1.4285714285714299</v>
      </c>
      <c r="I294">
        <f>VLOOKUP(C294,away!$B$2:$E$405,3,FALSE)</f>
        <v>1.29</v>
      </c>
      <c r="J294">
        <f>VLOOKUP(B294,home!$B$2:$E$405,4,FALSE)</f>
        <v>1.75</v>
      </c>
      <c r="K294" s="3">
        <f t="shared" si="448"/>
        <v>2.4222285714285787</v>
      </c>
      <c r="L294" s="3">
        <f t="shared" si="449"/>
        <v>3.2250000000000032</v>
      </c>
      <c r="M294" s="5">
        <f t="shared" si="450"/>
        <v>3.5272788425908174E-3</v>
      </c>
      <c r="N294" s="5">
        <f t="shared" si="451"/>
        <v>8.5438755919190063E-3</v>
      </c>
      <c r="O294" s="5">
        <f t="shared" si="452"/>
        <v>1.1375474267355398E-2</v>
      </c>
      <c r="P294" s="5">
        <f t="shared" si="453"/>
        <v>2.755399878393882E-2</v>
      </c>
      <c r="Q294" s="5">
        <f t="shared" si="454"/>
        <v>1.034760978473874E-2</v>
      </c>
      <c r="R294" s="5">
        <f t="shared" si="455"/>
        <v>1.8342952256110597E-2</v>
      </c>
      <c r="S294" s="5">
        <f t="shared" si="456"/>
        <v>5.3810804508699288E-2</v>
      </c>
      <c r="T294" s="5">
        <f t="shared" si="457"/>
        <v>3.3371041555782473E-2</v>
      </c>
      <c r="U294" s="5">
        <f t="shared" si="458"/>
        <v>4.443082303910139E-2</v>
      </c>
      <c r="V294" s="5">
        <f t="shared" si="459"/>
        <v>4.6705907747489679E-2</v>
      </c>
      <c r="W294" s="5">
        <f t="shared" si="460"/>
        <v>8.3547586888626998E-3</v>
      </c>
      <c r="X294" s="5">
        <f t="shared" si="461"/>
        <v>2.6944096771582236E-2</v>
      </c>
      <c r="Y294" s="5">
        <f t="shared" si="462"/>
        <v>4.3447356044176398E-2</v>
      </c>
      <c r="Z294" s="5">
        <f t="shared" si="463"/>
        <v>1.9718673675318914E-2</v>
      </c>
      <c r="AA294" s="5">
        <f t="shared" si="464"/>
        <v>4.7763134767034046E-2</v>
      </c>
      <c r="AB294" s="5">
        <f t="shared" si="465"/>
        <v>5.7846614846851802E-2</v>
      </c>
      <c r="AC294" s="5">
        <f t="shared" si="466"/>
        <v>2.2803246190408664E-2</v>
      </c>
      <c r="AD294" s="5">
        <f t="shared" si="467"/>
        <v>5.0592838008886032E-3</v>
      </c>
      <c r="AE294" s="5">
        <f t="shared" si="468"/>
        <v>1.6316190257865761E-2</v>
      </c>
      <c r="AF294" s="5">
        <f t="shared" si="469"/>
        <v>2.6309856790808564E-2</v>
      </c>
      <c r="AG294" s="5">
        <f t="shared" si="470"/>
        <v>2.8283096050119239E-2</v>
      </c>
      <c r="AH294" s="5">
        <f t="shared" si="471"/>
        <v>1.5898180650725895E-2</v>
      </c>
      <c r="AI294" s="5">
        <f t="shared" si="472"/>
        <v>3.8509027405921249E-2</v>
      </c>
      <c r="AJ294" s="5">
        <f t="shared" si="473"/>
        <v>4.6638833220274317E-2</v>
      </c>
      <c r="AK294" s="5">
        <f t="shared" si="474"/>
        <v>3.7656638121413601E-2</v>
      </c>
      <c r="AL294" s="5">
        <f t="shared" si="475"/>
        <v>7.1252730032408812E-3</v>
      </c>
      <c r="AM294" s="5">
        <f t="shared" si="476"/>
        <v>2.4509483546956297E-3</v>
      </c>
      <c r="AN294" s="5">
        <f t="shared" si="477"/>
        <v>7.9043084438934139E-3</v>
      </c>
      <c r="AO294" s="5">
        <f t="shared" si="478"/>
        <v>1.2745697365778142E-2</v>
      </c>
      <c r="AP294" s="5">
        <f t="shared" si="479"/>
        <v>1.3701624668211518E-2</v>
      </c>
      <c r="AQ294" s="5">
        <f t="shared" si="480"/>
        <v>1.1046934888745551E-2</v>
      </c>
      <c r="AR294" s="5">
        <f t="shared" si="481"/>
        <v>1.0254326519718204E-2</v>
      </c>
      <c r="AS294" s="5">
        <f t="shared" si="482"/>
        <v>2.4838322676819211E-2</v>
      </c>
      <c r="AT294" s="5">
        <f t="shared" si="483"/>
        <v>3.0082047427076944E-2</v>
      </c>
      <c r="AU294" s="5">
        <f t="shared" si="484"/>
        <v>2.4288531588311776E-2</v>
      </c>
      <c r="AV294" s="5">
        <f t="shared" si="485"/>
        <v>1.4708093792813591E-2</v>
      </c>
      <c r="AW294" s="5">
        <f t="shared" si="486"/>
        <v>1.5461223196878919E-3</v>
      </c>
      <c r="AX294" s="5">
        <f t="shared" si="487"/>
        <v>9.8945952197326955E-4</v>
      </c>
      <c r="AY294" s="5">
        <f t="shared" si="488"/>
        <v>3.1910069583637977E-3</v>
      </c>
      <c r="AZ294" s="5">
        <f t="shared" si="489"/>
        <v>5.1454987203616289E-3</v>
      </c>
      <c r="BA294" s="5">
        <f t="shared" si="490"/>
        <v>5.5314111243887571E-3</v>
      </c>
      <c r="BB294" s="5">
        <f t="shared" si="491"/>
        <v>4.4597002190384406E-3</v>
      </c>
      <c r="BC294" s="5">
        <f t="shared" si="492"/>
        <v>2.8765066412797949E-3</v>
      </c>
      <c r="BD294" s="5">
        <f t="shared" si="493"/>
        <v>5.5117005043485417E-3</v>
      </c>
      <c r="BE294" s="5">
        <f t="shared" si="494"/>
        <v>1.3350598438790343E-2</v>
      </c>
      <c r="BF294" s="5">
        <f t="shared" si="495"/>
        <v>1.6169100492053879E-2</v>
      </c>
      <c r="BG294" s="5">
        <f t="shared" si="496"/>
        <v>1.3055085728717598E-2</v>
      </c>
      <c r="BH294" s="5">
        <f t="shared" si="497"/>
        <v>7.9056004136373158E-3</v>
      </c>
      <c r="BI294" s="5">
        <f t="shared" si="498"/>
        <v>3.8298342392419789E-3</v>
      </c>
      <c r="BJ294" s="8">
        <f t="shared" si="499"/>
        <v>0.2770202622434737</v>
      </c>
      <c r="BK294" s="8">
        <f t="shared" si="500"/>
        <v>0.16471751603473192</v>
      </c>
      <c r="BL294" s="8">
        <f t="shared" si="501"/>
        <v>0.48245492039631765</v>
      </c>
      <c r="BM294" s="8">
        <f t="shared" si="502"/>
        <v>0.86257529818451295</v>
      </c>
      <c r="BN294" s="8">
        <f t="shared" si="503"/>
        <v>7.9691189526653383E-2</v>
      </c>
    </row>
    <row r="295" spans="1:66" s="15" customFormat="1" x14ac:dyDescent="0.25">
      <c r="A295" t="s">
        <v>19</v>
      </c>
      <c r="B295" t="s">
        <v>246</v>
      </c>
      <c r="C295" t="s">
        <v>250</v>
      </c>
      <c r="D295" s="16"/>
      <c r="E295">
        <f>VLOOKUP(A295,home!$A$2:$E$405,3,FALSE)</f>
        <v>1.5510204081632699</v>
      </c>
      <c r="F295">
        <f>VLOOKUP(B295,home!$B$2:$E$405,3,FALSE)</f>
        <v>1.29</v>
      </c>
      <c r="G295">
        <f>VLOOKUP(C295,away!$B$2:$E$405,4,FALSE)</f>
        <v>1.5</v>
      </c>
      <c r="H295">
        <f>VLOOKUP(A295,away!$A$2:$E$405,3,FALSE)</f>
        <v>1.4285714285714299</v>
      </c>
      <c r="I295">
        <f>VLOOKUP(C295,away!$B$2:$E$405,3,FALSE)</f>
        <v>0.64</v>
      </c>
      <c r="J295">
        <f>VLOOKUP(B295,home!$B$2:$E$405,4,FALSE)</f>
        <v>1.4</v>
      </c>
      <c r="K295" s="3">
        <f t="shared" si="448"/>
        <v>3.001224489795927</v>
      </c>
      <c r="L295" s="3">
        <f t="shared" si="449"/>
        <v>1.2800000000000011</v>
      </c>
      <c r="M295" s="5">
        <f t="shared" si="450"/>
        <v>1.3825722261444174E-2</v>
      </c>
      <c r="N295" s="5">
        <f t="shared" si="451"/>
        <v>4.1494096240162981E-2</v>
      </c>
      <c r="O295" s="5">
        <f t="shared" si="452"/>
        <v>1.7696924494648558E-2</v>
      </c>
      <c r="P295" s="5">
        <f t="shared" si="453"/>
        <v>5.311244318740866E-2</v>
      </c>
      <c r="Q295" s="5">
        <f t="shared" si="454"/>
        <v>6.2266548908963139E-2</v>
      </c>
      <c r="R295" s="5">
        <f t="shared" si="455"/>
        <v>1.132603167657509E-2</v>
      </c>
      <c r="S295" s="5">
        <f t="shared" si="456"/>
        <v>5.1008756866222707E-2</v>
      </c>
      <c r="T295" s="5">
        <f t="shared" si="457"/>
        <v>7.9701182603472878E-2</v>
      </c>
      <c r="U295" s="5">
        <f t="shared" si="458"/>
        <v>3.3991963639941579E-2</v>
      </c>
      <c r="V295" s="5">
        <f t="shared" si="459"/>
        <v>2.1772619420580112E-2</v>
      </c>
      <c r="W295" s="5">
        <f t="shared" si="460"/>
        <v>6.2291963826885337E-2</v>
      </c>
      <c r="X295" s="5">
        <f t="shared" si="461"/>
        <v>7.9733713698413297E-2</v>
      </c>
      <c r="Y295" s="5">
        <f t="shared" si="462"/>
        <v>5.1029576766984566E-2</v>
      </c>
      <c r="Z295" s="5">
        <f t="shared" si="463"/>
        <v>4.8324401820053781E-3</v>
      </c>
      <c r="AA295" s="5">
        <f t="shared" si="464"/>
        <v>1.4503237819708427E-2</v>
      </c>
      <c r="AB295" s="5">
        <f t="shared" si="465"/>
        <v>2.1763736262921714E-2</v>
      </c>
      <c r="AC295" s="5">
        <f t="shared" si="466"/>
        <v>5.2275614889641178E-3</v>
      </c>
      <c r="AD295" s="5">
        <f t="shared" si="467"/>
        <v>4.6738041838682569E-2</v>
      </c>
      <c r="AE295" s="5">
        <f t="shared" si="468"/>
        <v>5.982469355351374E-2</v>
      </c>
      <c r="AF295" s="5">
        <f t="shared" si="469"/>
        <v>3.8287803874248842E-2</v>
      </c>
      <c r="AG295" s="5">
        <f t="shared" si="470"/>
        <v>1.633612965301286E-2</v>
      </c>
      <c r="AH295" s="5">
        <f t="shared" si="471"/>
        <v>1.5463808582417218E-3</v>
      </c>
      <c r="AI295" s="5">
        <f t="shared" si="472"/>
        <v>4.641036102306699E-3</v>
      </c>
      <c r="AJ295" s="5">
        <f t="shared" si="473"/>
        <v>6.9643956041349521E-3</v>
      </c>
      <c r="AK295" s="5">
        <f t="shared" si="474"/>
        <v>6.9672382145856389E-3</v>
      </c>
      <c r="AL295" s="5">
        <f t="shared" si="475"/>
        <v>8.0328118080477099E-4</v>
      </c>
      <c r="AM295" s="5">
        <f t="shared" si="476"/>
        <v>2.8054271154272156E-2</v>
      </c>
      <c r="AN295" s="5">
        <f t="shared" si="477"/>
        <v>3.5909467077468393E-2</v>
      </c>
      <c r="AO295" s="5">
        <f t="shared" si="478"/>
        <v>2.2982058929579795E-2</v>
      </c>
      <c r="AP295" s="5">
        <f t="shared" si="479"/>
        <v>9.8056784766207255E-3</v>
      </c>
      <c r="AQ295" s="5">
        <f t="shared" si="480"/>
        <v>3.1378171125186339E-3</v>
      </c>
      <c r="AR295" s="5">
        <f t="shared" si="481"/>
        <v>3.9587349970988115E-4</v>
      </c>
      <c r="AS295" s="5">
        <f t="shared" si="482"/>
        <v>1.188105242190516E-3</v>
      </c>
      <c r="AT295" s="5">
        <f t="shared" si="483"/>
        <v>1.7828852746585495E-3</v>
      </c>
      <c r="AU295" s="5">
        <f t="shared" si="484"/>
        <v>1.7836129829339252E-3</v>
      </c>
      <c r="AV295" s="5">
        <f t="shared" si="485"/>
        <v>1.3382557411748153E-3</v>
      </c>
      <c r="AW295" s="5">
        <f t="shared" si="486"/>
        <v>8.5718298738612279E-5</v>
      </c>
      <c r="AX295" s="5">
        <f t="shared" si="487"/>
        <v>1.4032860938596176E-2</v>
      </c>
      <c r="AY295" s="5">
        <f t="shared" si="488"/>
        <v>1.7962062001403122E-2</v>
      </c>
      <c r="AZ295" s="5">
        <f t="shared" si="489"/>
        <v>1.149571968089801E-2</v>
      </c>
      <c r="BA295" s="5">
        <f t="shared" si="490"/>
        <v>4.9048403971831576E-3</v>
      </c>
      <c r="BB295" s="5">
        <f t="shared" si="491"/>
        <v>1.5695489270986112E-3</v>
      </c>
      <c r="BC295" s="5">
        <f t="shared" si="492"/>
        <v>4.0180452533724486E-4</v>
      </c>
      <c r="BD295" s="5">
        <f t="shared" si="493"/>
        <v>8.4453013271441359E-5</v>
      </c>
      <c r="BE295" s="5">
        <f t="shared" si="494"/>
        <v>2.5346245166731025E-4</v>
      </c>
      <c r="BF295" s="5">
        <f t="shared" si="495"/>
        <v>3.803488585938241E-4</v>
      </c>
      <c r="BG295" s="5">
        <f t="shared" si="496"/>
        <v>3.8050410302590426E-4</v>
      </c>
      <c r="BH295" s="5">
        <f t="shared" si="497"/>
        <v>2.8549455811729409E-4</v>
      </c>
      <c r="BI295" s="5">
        <f t="shared" si="498"/>
        <v>1.7136665190501792E-4</v>
      </c>
      <c r="BJ295" s="8">
        <f t="shared" si="499"/>
        <v>0.68795988018531617</v>
      </c>
      <c r="BK295" s="8">
        <f t="shared" si="500"/>
        <v>0.16371244640682767</v>
      </c>
      <c r="BL295" s="8">
        <f t="shared" si="501"/>
        <v>0.12744530705031284</v>
      </c>
      <c r="BM295" s="8">
        <f t="shared" si="502"/>
        <v>0.76635196335259526</v>
      </c>
      <c r="BN295" s="8">
        <f t="shared" si="503"/>
        <v>0.19972176676920259</v>
      </c>
    </row>
    <row r="296" spans="1:66" s="10" customFormat="1" x14ac:dyDescent="0.25">
      <c r="A296" t="s">
        <v>19</v>
      </c>
      <c r="B296" t="s">
        <v>139</v>
      </c>
      <c r="C296" t="s">
        <v>248</v>
      </c>
      <c r="D296" s="16"/>
      <c r="E296">
        <f>VLOOKUP(A296,home!$A$2:$E$405,3,FALSE)</f>
        <v>1.5510204081632699</v>
      </c>
      <c r="F296">
        <f>VLOOKUP(B296,home!$B$2:$E$405,3,FALSE)</f>
        <v>1.61</v>
      </c>
      <c r="G296">
        <f>VLOOKUP(C296,away!$B$2:$E$405,4,FALSE)</f>
        <v>1.93</v>
      </c>
      <c r="H296">
        <f>VLOOKUP(A296,away!$A$2:$E$405,3,FALSE)</f>
        <v>1.4285714285714299</v>
      </c>
      <c r="I296">
        <f>VLOOKUP(C296,away!$B$2:$E$405,3,FALSE)</f>
        <v>0.64</v>
      </c>
      <c r="J296">
        <f>VLOOKUP(B296,home!$B$2:$E$405,4,FALSE)</f>
        <v>1.05</v>
      </c>
      <c r="K296" s="3">
        <f t="shared" si="448"/>
        <v>4.8194857142857295</v>
      </c>
      <c r="L296" s="3">
        <f t="shared" si="449"/>
        <v>0.96000000000000096</v>
      </c>
      <c r="M296" s="5">
        <f t="shared" si="450"/>
        <v>3.0903042989835561E-3</v>
      </c>
      <c r="N296" s="5">
        <f t="shared" si="451"/>
        <v>1.4893677421747027E-2</v>
      </c>
      <c r="O296" s="5">
        <f t="shared" si="452"/>
        <v>2.9666921270242166E-3</v>
      </c>
      <c r="P296" s="5">
        <f t="shared" si="453"/>
        <v>1.4297930324877159E-2</v>
      </c>
      <c r="Q296" s="5">
        <f t="shared" si="454"/>
        <v>3.5889932783644857E-2</v>
      </c>
      <c r="R296" s="5">
        <f t="shared" si="455"/>
        <v>1.4240122209716252E-3</v>
      </c>
      <c r="S296" s="5">
        <f t="shared" si="456"/>
        <v>1.653808102670358E-2</v>
      </c>
      <c r="T296" s="5">
        <f t="shared" si="457"/>
        <v>3.4454335472299091E-2</v>
      </c>
      <c r="U296" s="5">
        <f t="shared" si="458"/>
        <v>6.863006555941042E-3</v>
      </c>
      <c r="V296" s="5">
        <f t="shared" si="459"/>
        <v>8.501871493322443E-3</v>
      </c>
      <c r="W296" s="5">
        <f t="shared" si="460"/>
        <v>5.7657006112483838E-2</v>
      </c>
      <c r="X296" s="5">
        <f t="shared" si="461"/>
        <v>5.5350725867984535E-2</v>
      </c>
      <c r="Y296" s="5">
        <f t="shared" si="462"/>
        <v>2.6568348416632599E-2</v>
      </c>
      <c r="Z296" s="5">
        <f t="shared" si="463"/>
        <v>4.5568391071092065E-4</v>
      </c>
      <c r="AA296" s="5">
        <f t="shared" si="464"/>
        <v>2.1961620979011362E-3</v>
      </c>
      <c r="AB296" s="5">
        <f t="shared" si="465"/>
        <v>5.2921859285451518E-3</v>
      </c>
      <c r="AC296" s="5">
        <f t="shared" si="466"/>
        <v>2.4584788924056364E-3</v>
      </c>
      <c r="AD296" s="5">
        <f t="shared" si="467"/>
        <v>6.9469279321900182E-2</v>
      </c>
      <c r="AE296" s="5">
        <f t="shared" si="468"/>
        <v>6.6690508149024233E-2</v>
      </c>
      <c r="AF296" s="5">
        <f t="shared" si="469"/>
        <v>3.2011443911531663E-2</v>
      </c>
      <c r="AG296" s="5">
        <f t="shared" si="470"/>
        <v>1.0243662051690144E-2</v>
      </c>
      <c r="AH296" s="5">
        <f t="shared" si="471"/>
        <v>1.0936413857062102E-4</v>
      </c>
      <c r="AI296" s="5">
        <f t="shared" si="472"/>
        <v>5.2707890349627307E-4</v>
      </c>
      <c r="AJ296" s="5">
        <f t="shared" si="473"/>
        <v>1.2701246228508374E-3</v>
      </c>
      <c r="AK296" s="5">
        <f t="shared" si="474"/>
        <v>2.0404491583973878E-3</v>
      </c>
      <c r="AL296" s="5">
        <f t="shared" si="475"/>
        <v>4.5498638979156426E-4</v>
      </c>
      <c r="AM296" s="5">
        <f t="shared" si="476"/>
        <v>6.6961239854724589E-2</v>
      </c>
      <c r="AN296" s="5">
        <f t="shared" si="477"/>
        <v>6.4282790260535669E-2</v>
      </c>
      <c r="AO296" s="5">
        <f t="shared" si="478"/>
        <v>3.0855739325057144E-2</v>
      </c>
      <c r="AP296" s="5">
        <f t="shared" si="479"/>
        <v>9.8738365840182994E-3</v>
      </c>
      <c r="AQ296" s="5">
        <f t="shared" si="480"/>
        <v>2.3697207801643932E-3</v>
      </c>
      <c r="AR296" s="5">
        <f t="shared" si="481"/>
        <v>2.0997914605559269E-5</v>
      </c>
      <c r="AS296" s="5">
        <f t="shared" si="482"/>
        <v>1.0119914947128458E-4</v>
      </c>
      <c r="AT296" s="5">
        <f t="shared" si="483"/>
        <v>2.4386392758736115E-4</v>
      </c>
      <c r="AU296" s="5">
        <f t="shared" si="484"/>
        <v>3.9176623841229901E-4</v>
      </c>
      <c r="AV296" s="5">
        <f t="shared" si="485"/>
        <v>4.7202794734188292E-4</v>
      </c>
      <c r="AW296" s="5">
        <f t="shared" si="486"/>
        <v>5.8474677487863542E-5</v>
      </c>
      <c r="AX296" s="5">
        <f t="shared" si="487"/>
        <v>5.3786456481784227E-2</v>
      </c>
      <c r="AY296" s="5">
        <f t="shared" si="488"/>
        <v>5.1634998222512905E-2</v>
      </c>
      <c r="AZ296" s="5">
        <f t="shared" si="489"/>
        <v>2.4784799146806216E-2</v>
      </c>
      <c r="BA296" s="5">
        <f t="shared" si="490"/>
        <v>7.9311357269779992E-3</v>
      </c>
      <c r="BB296" s="5">
        <f t="shared" si="491"/>
        <v>1.9034725744747211E-3</v>
      </c>
      <c r="BC296" s="5">
        <f t="shared" si="492"/>
        <v>3.6546673429914699E-4</v>
      </c>
      <c r="BD296" s="5">
        <f t="shared" si="493"/>
        <v>3.3596663368894842E-6</v>
      </c>
      <c r="BE296" s="5">
        <f t="shared" si="494"/>
        <v>1.619186391540554E-5</v>
      </c>
      <c r="BF296" s="5">
        <f t="shared" si="495"/>
        <v>3.90182284139778E-5</v>
      </c>
      <c r="BG296" s="5">
        <f t="shared" si="496"/>
        <v>6.2682598145967863E-5</v>
      </c>
      <c r="BH296" s="5">
        <f t="shared" si="497"/>
        <v>7.5524471574701303E-5</v>
      </c>
      <c r="BI296" s="5">
        <f t="shared" si="498"/>
        <v>7.279782236665031E-5</v>
      </c>
      <c r="BJ296" s="8">
        <f t="shared" si="499"/>
        <v>0.71797857520029351</v>
      </c>
      <c r="BK296" s="8">
        <f t="shared" si="500"/>
        <v>9.697665064859684E-2</v>
      </c>
      <c r="BL296" s="8">
        <f t="shared" si="501"/>
        <v>2.4188505581870273E-2</v>
      </c>
      <c r="BM296" s="8">
        <f t="shared" si="502"/>
        <v>0.71546034261919822</v>
      </c>
      <c r="BN296" s="8">
        <f t="shared" si="503"/>
        <v>7.2562549177248442E-2</v>
      </c>
    </row>
    <row r="297" spans="1:66" x14ac:dyDescent="0.25">
      <c r="A297" t="s">
        <v>178</v>
      </c>
      <c r="B297" t="s">
        <v>472</v>
      </c>
      <c r="C297" t="s">
        <v>270</v>
      </c>
      <c r="D297" s="16"/>
      <c r="E297">
        <f>VLOOKUP(A297,home!$A$2:$E$405,3,FALSE)</f>
        <v>1.70588235294118</v>
      </c>
      <c r="F297">
        <f>VLOOKUP(B297,home!$B$2:$E$405,3,FALSE)</f>
        <v>1.56</v>
      </c>
      <c r="G297">
        <f>VLOOKUP(C297,away!$B$2:$E$405,4,FALSE)</f>
        <v>1.76</v>
      </c>
      <c r="H297">
        <f>VLOOKUP(A297,away!$A$2:$E$405,3,FALSE)</f>
        <v>1.1470588235294099</v>
      </c>
      <c r="I297">
        <f>VLOOKUP(C297,away!$B$2:$E$405,3,FALSE)</f>
        <v>1.17</v>
      </c>
      <c r="J297">
        <f>VLOOKUP(B297,home!$B$2:$E$405,4,FALSE)</f>
        <v>1.1599999999999999</v>
      </c>
      <c r="K297" s="3">
        <f t="shared" si="448"/>
        <v>4.6836705882353042</v>
      </c>
      <c r="L297" s="3">
        <f t="shared" si="449"/>
        <v>1.5567882352941149</v>
      </c>
      <c r="M297" s="5">
        <f t="shared" si="450"/>
        <v>1.9489610884617333E-3</v>
      </c>
      <c r="N297" s="5">
        <f t="shared" si="451"/>
        <v>9.1282917276432844E-3</v>
      </c>
      <c r="O297" s="5">
        <f t="shared" si="452"/>
        <v>3.034119693563239E-3</v>
      </c>
      <c r="P297" s="5">
        <f t="shared" si="453"/>
        <v>1.4210817169927658E-2</v>
      </c>
      <c r="Q297" s="5">
        <f t="shared" si="454"/>
        <v>2.137695574279725E-2</v>
      </c>
      <c r="R297" s="5">
        <f t="shared" si="455"/>
        <v>2.3617409217067181E-3</v>
      </c>
      <c r="S297" s="5">
        <f t="shared" si="456"/>
        <v>2.5904483911028574E-2</v>
      </c>
      <c r="T297" s="5">
        <f t="shared" si="457"/>
        <v>3.3279393206789729E-2</v>
      </c>
      <c r="U297" s="5">
        <f t="shared" si="458"/>
        <v>1.1061616492029495E-2</v>
      </c>
      <c r="V297" s="5">
        <f t="shared" si="459"/>
        <v>2.0986901227663848E-2</v>
      </c>
      <c r="W297" s="5">
        <f t="shared" si="460"/>
        <v>3.3374206292849089E-2</v>
      </c>
      <c r="X297" s="5">
        <f t="shared" si="461"/>
        <v>5.1956571718986273E-2</v>
      </c>
      <c r="Y297" s="5">
        <f t="shared" si="462"/>
        <v>4.044268979916639E-2</v>
      </c>
      <c r="Z297" s="5">
        <f t="shared" si="463"/>
        <v>1.2255768272418995E-3</v>
      </c>
      <c r="AA297" s="5">
        <f t="shared" si="464"/>
        <v>5.7401981393756258E-3</v>
      </c>
      <c r="AB297" s="5">
        <f t="shared" si="465"/>
        <v>1.3442598598018322E-2</v>
      </c>
      <c r="AC297" s="5">
        <f t="shared" si="466"/>
        <v>9.5641024490981334E-3</v>
      </c>
      <c r="AD297" s="5">
        <f t="shared" si="467"/>
        <v>3.9078447104878719E-2</v>
      </c>
      <c r="AE297" s="5">
        <f t="shared" si="468"/>
        <v>6.083686670643855E-2</v>
      </c>
      <c r="AF297" s="5">
        <f t="shared" si="469"/>
        <v>4.7355059180369891E-2</v>
      </c>
      <c r="AG297" s="5">
        <f t="shared" si="470"/>
        <v>2.4573933004552143E-2</v>
      </c>
      <c r="AH297" s="5">
        <f t="shared" si="471"/>
        <v>4.7699089652481928E-4</v>
      </c>
      <c r="AI297" s="5">
        <f t="shared" si="472"/>
        <v>2.2340682329092853E-3</v>
      </c>
      <c r="AJ297" s="5">
        <f t="shared" si="473"/>
        <v>5.2318198372940218E-3</v>
      </c>
      <c r="AK297" s="5">
        <f t="shared" si="474"/>
        <v>8.1680402316266741E-3</v>
      </c>
      <c r="AL297" s="5">
        <f t="shared" si="475"/>
        <v>2.7894597199139412E-3</v>
      </c>
      <c r="AM297" s="5">
        <f t="shared" si="476"/>
        <v>3.6606114667805896E-2</v>
      </c>
      <c r="AN297" s="5">
        <f t="shared" si="477"/>
        <v>5.6987968654667563E-2</v>
      </c>
      <c r="AO297" s="5">
        <f t="shared" si="478"/>
        <v>4.435909957744813E-2</v>
      </c>
      <c r="AP297" s="5">
        <f t="shared" si="479"/>
        <v>2.3019241450137135E-2</v>
      </c>
      <c r="AQ297" s="5">
        <f t="shared" si="480"/>
        <v>8.9590210687420322E-3</v>
      </c>
      <c r="AR297" s="5">
        <f t="shared" si="481"/>
        <v>1.4851476321044627E-4</v>
      </c>
      <c r="AS297" s="5">
        <f t="shared" si="482"/>
        <v>6.9559422836749777E-4</v>
      </c>
      <c r="AT297" s="5">
        <f t="shared" si="483"/>
        <v>1.628967114375541E-3</v>
      </c>
      <c r="AU297" s="5">
        <f t="shared" si="484"/>
        <v>2.5431817876010853E-3</v>
      </c>
      <c r="AV297" s="5">
        <f t="shared" si="485"/>
        <v>2.9778564347807215E-3</v>
      </c>
      <c r="AW297" s="5">
        <f t="shared" si="486"/>
        <v>5.649805244282148E-4</v>
      </c>
      <c r="AX297" s="5">
        <f t="shared" si="487"/>
        <v>2.8575163769861914E-2</v>
      </c>
      <c r="AY297" s="5">
        <f t="shared" si="488"/>
        <v>4.4485478778523657E-2</v>
      </c>
      <c r="AZ297" s="5">
        <f t="shared" si="489"/>
        <v>3.4627235001915828E-2</v>
      </c>
      <c r="BA297" s="5">
        <f t="shared" si="490"/>
        <v>1.7969090690582383E-2</v>
      </c>
      <c r="BB297" s="5">
        <f t="shared" si="491"/>
        <v>6.9935172465079142E-3</v>
      </c>
      <c r="BC297" s="5">
        <f t="shared" si="492"/>
        <v>2.1774850745380032E-3</v>
      </c>
      <c r="BD297" s="5">
        <f t="shared" si="493"/>
        <v>3.8534339355585625E-5</v>
      </c>
      <c r="BE297" s="5">
        <f t="shared" si="494"/>
        <v>1.8048215187683458E-4</v>
      </c>
      <c r="BF297" s="5">
        <f t="shared" si="495"/>
        <v>4.2265947322347384E-4</v>
      </c>
      <c r="BG297" s="5">
        <f t="shared" si="496"/>
        <v>6.5986591452527044E-4</v>
      </c>
      <c r="BH297" s="5">
        <f t="shared" si="497"/>
        <v>7.726486440102501E-4</v>
      </c>
      <c r="BI297" s="5">
        <f t="shared" si="498"/>
        <v>7.2376634579813951E-4</v>
      </c>
      <c r="BJ297" s="8">
        <f t="shared" si="499"/>
        <v>0.6661618304652015</v>
      </c>
      <c r="BK297" s="8">
        <f t="shared" si="500"/>
        <v>0.11989020434461754</v>
      </c>
      <c r="BL297" s="8">
        <f t="shared" si="501"/>
        <v>6.2543264240173049E-2</v>
      </c>
      <c r="BM297" s="8">
        <f t="shared" si="502"/>
        <v>0.75383949127903893</v>
      </c>
      <c r="BN297" s="8">
        <f t="shared" si="503"/>
        <v>5.2060886344099881E-2</v>
      </c>
    </row>
    <row r="298" spans="1:66" x14ac:dyDescent="0.25">
      <c r="A298" t="s">
        <v>178</v>
      </c>
      <c r="B298" t="s">
        <v>182</v>
      </c>
      <c r="C298" t="s">
        <v>180</v>
      </c>
      <c r="D298" s="16"/>
      <c r="E298">
        <f>VLOOKUP(A298,home!$A$2:$E$405,3,FALSE)</f>
        <v>1.70588235294118</v>
      </c>
      <c r="F298">
        <f>VLOOKUP(B298,home!$B$2:$E$405,3,FALSE)</f>
        <v>2.0499999999999998</v>
      </c>
      <c r="G298">
        <f>VLOOKUP(C298,away!$B$2:$E$405,4,FALSE)</f>
        <v>1.76</v>
      </c>
      <c r="H298">
        <f>VLOOKUP(A298,away!$A$2:$E$405,3,FALSE)</f>
        <v>1.1470588235294099</v>
      </c>
      <c r="I298">
        <f>VLOOKUP(C298,away!$B$2:$E$405,3,FALSE)</f>
        <v>0</v>
      </c>
      <c r="J298">
        <f>VLOOKUP(B298,home!$B$2:$E$405,4,FALSE)</f>
        <v>0.44</v>
      </c>
      <c r="K298" s="3">
        <f t="shared" si="448"/>
        <v>6.1548235294117761</v>
      </c>
      <c r="L298" s="3">
        <f t="shared" si="449"/>
        <v>0</v>
      </c>
      <c r="M298" s="5">
        <f t="shared" si="450"/>
        <v>2.1232156373715595E-3</v>
      </c>
      <c r="N298" s="5">
        <f t="shared" si="451"/>
        <v>1.3068017562909495E-2</v>
      </c>
      <c r="O298" s="5">
        <f t="shared" si="452"/>
        <v>0</v>
      </c>
      <c r="P298" s="5">
        <f t="shared" si="453"/>
        <v>0</v>
      </c>
      <c r="Q298" s="5">
        <f t="shared" si="454"/>
        <v>4.0215670989480846E-2</v>
      </c>
      <c r="R298" s="5">
        <f t="shared" si="455"/>
        <v>0</v>
      </c>
      <c r="S298" s="5">
        <f t="shared" si="456"/>
        <v>0</v>
      </c>
      <c r="T298" s="5">
        <f t="shared" si="457"/>
        <v>0</v>
      </c>
      <c r="U298" s="5">
        <f t="shared" si="458"/>
        <v>0</v>
      </c>
      <c r="V298" s="5">
        <f t="shared" si="459"/>
        <v>0</v>
      </c>
      <c r="W298" s="5">
        <f t="shared" si="460"/>
        <v>8.2506786019046457E-2</v>
      </c>
      <c r="X298" s="5">
        <f t="shared" si="461"/>
        <v>0</v>
      </c>
      <c r="Y298" s="5">
        <f t="shared" si="462"/>
        <v>0</v>
      </c>
      <c r="Z298" s="5">
        <f t="shared" si="463"/>
        <v>0</v>
      </c>
      <c r="AA298" s="5">
        <f t="shared" si="464"/>
        <v>0</v>
      </c>
      <c r="AB298" s="5">
        <f t="shared" si="465"/>
        <v>0</v>
      </c>
      <c r="AC298" s="5">
        <f t="shared" si="466"/>
        <v>0</v>
      </c>
      <c r="AD298" s="5">
        <f t="shared" si="467"/>
        <v>0.12695367698154239</v>
      </c>
      <c r="AE298" s="5">
        <f t="shared" si="468"/>
        <v>0</v>
      </c>
      <c r="AF298" s="5">
        <f t="shared" si="469"/>
        <v>0</v>
      </c>
      <c r="AG298" s="5">
        <f t="shared" si="470"/>
        <v>0</v>
      </c>
      <c r="AH298" s="5">
        <f t="shared" si="471"/>
        <v>0</v>
      </c>
      <c r="AI298" s="5">
        <f t="shared" si="472"/>
        <v>0</v>
      </c>
      <c r="AJ298" s="5">
        <f t="shared" si="473"/>
        <v>0</v>
      </c>
      <c r="AK298" s="5">
        <f t="shared" si="474"/>
        <v>0</v>
      </c>
      <c r="AL298" s="5">
        <f t="shared" si="475"/>
        <v>0</v>
      </c>
      <c r="AM298" s="5">
        <f t="shared" si="476"/>
        <v>0.15627549564626783</v>
      </c>
      <c r="AN298" s="5">
        <f t="shared" si="477"/>
        <v>0</v>
      </c>
      <c r="AO298" s="5">
        <f t="shared" si="478"/>
        <v>0</v>
      </c>
      <c r="AP298" s="5">
        <f t="shared" si="479"/>
        <v>0</v>
      </c>
      <c r="AQ298" s="5">
        <f t="shared" si="480"/>
        <v>0</v>
      </c>
      <c r="AR298" s="5">
        <f t="shared" si="481"/>
        <v>0</v>
      </c>
      <c r="AS298" s="5">
        <f t="shared" si="482"/>
        <v>0</v>
      </c>
      <c r="AT298" s="5">
        <f t="shared" si="483"/>
        <v>0</v>
      </c>
      <c r="AU298" s="5">
        <f t="shared" si="484"/>
        <v>0</v>
      </c>
      <c r="AV298" s="5">
        <f t="shared" si="485"/>
        <v>0</v>
      </c>
      <c r="AW298" s="5">
        <f t="shared" si="486"/>
        <v>0</v>
      </c>
      <c r="AX298" s="5">
        <f t="shared" si="487"/>
        <v>0.16030801627902283</v>
      </c>
      <c r="AY298" s="5">
        <f t="shared" si="488"/>
        <v>0</v>
      </c>
      <c r="AZ298" s="5">
        <f t="shared" si="489"/>
        <v>0</v>
      </c>
      <c r="BA298" s="5">
        <f t="shared" si="490"/>
        <v>0</v>
      </c>
      <c r="BB298" s="5">
        <f t="shared" si="491"/>
        <v>0</v>
      </c>
      <c r="BC298" s="5">
        <f t="shared" si="492"/>
        <v>0</v>
      </c>
      <c r="BD298" s="5">
        <f t="shared" si="493"/>
        <v>0</v>
      </c>
      <c r="BE298" s="5">
        <f t="shared" si="494"/>
        <v>0</v>
      </c>
      <c r="BF298" s="5">
        <f t="shared" si="495"/>
        <v>0</v>
      </c>
      <c r="BG298" s="5">
        <f t="shared" si="496"/>
        <v>0</v>
      </c>
      <c r="BH298" s="5">
        <f t="shared" si="497"/>
        <v>0</v>
      </c>
      <c r="BI298" s="5">
        <f t="shared" si="498"/>
        <v>0</v>
      </c>
      <c r="BJ298" s="8">
        <f t="shared" si="499"/>
        <v>0.57932766347826981</v>
      </c>
      <c r="BK298" s="8">
        <f t="shared" si="500"/>
        <v>2.1232156373715595E-3</v>
      </c>
      <c r="BL298" s="8">
        <f t="shared" si="501"/>
        <v>0</v>
      </c>
      <c r="BM298" s="8">
        <f t="shared" si="502"/>
        <v>0.52604397492587951</v>
      </c>
      <c r="BN298" s="8">
        <f t="shared" si="503"/>
        <v>5.5406904189761901E-2</v>
      </c>
    </row>
    <row r="299" spans="1:66" x14ac:dyDescent="0.25">
      <c r="A299" t="s">
        <v>178</v>
      </c>
      <c r="B299" t="s">
        <v>184</v>
      </c>
      <c r="C299" t="s">
        <v>179</v>
      </c>
      <c r="D299" s="16"/>
      <c r="E299">
        <f>VLOOKUP(A299,home!$A$2:$E$405,3,FALSE)</f>
        <v>1.70588235294118</v>
      </c>
      <c r="F299">
        <f>VLOOKUP(B299,home!$B$2:$E$405,3,FALSE)</f>
        <v>0</v>
      </c>
      <c r="G299">
        <f>VLOOKUP(C299,away!$B$2:$E$405,4,FALSE)</f>
        <v>1.17</v>
      </c>
      <c r="H299">
        <f>VLOOKUP(A299,away!$A$2:$E$405,3,FALSE)</f>
        <v>1.1470588235294099</v>
      </c>
      <c r="I299">
        <f>VLOOKUP(C299,away!$B$2:$E$405,3,FALSE)</f>
        <v>0.59</v>
      </c>
      <c r="J299">
        <f>VLOOKUP(B299,home!$B$2:$E$405,4,FALSE)</f>
        <v>1.31</v>
      </c>
      <c r="K299" s="3">
        <f t="shared" si="448"/>
        <v>0</v>
      </c>
      <c r="L299" s="3">
        <f t="shared" si="449"/>
        <v>0.88656176470588088</v>
      </c>
      <c r="M299" s="5">
        <f t="shared" si="450"/>
        <v>0.41207011391510812</v>
      </c>
      <c r="N299" s="5">
        <f t="shared" si="451"/>
        <v>0</v>
      </c>
      <c r="O299" s="5">
        <f t="shared" si="452"/>
        <v>0.36532560737513159</v>
      </c>
      <c r="P299" s="5">
        <f t="shared" si="453"/>
        <v>0</v>
      </c>
      <c r="Q299" s="5">
        <f t="shared" si="454"/>
        <v>0</v>
      </c>
      <c r="R299" s="5">
        <f t="shared" si="455"/>
        <v>0.16194185758337221</v>
      </c>
      <c r="S299" s="5">
        <f t="shared" si="456"/>
        <v>0</v>
      </c>
      <c r="T299" s="5">
        <f t="shared" si="457"/>
        <v>0</v>
      </c>
      <c r="U299" s="5">
        <f t="shared" si="458"/>
        <v>0</v>
      </c>
      <c r="V299" s="5">
        <f t="shared" si="459"/>
        <v>0</v>
      </c>
      <c r="W299" s="5">
        <f t="shared" si="460"/>
        <v>0</v>
      </c>
      <c r="X299" s="5">
        <f t="shared" si="461"/>
        <v>0</v>
      </c>
      <c r="Y299" s="5">
        <f t="shared" si="462"/>
        <v>0</v>
      </c>
      <c r="Z299" s="5">
        <f t="shared" si="463"/>
        <v>4.7857153012954304E-2</v>
      </c>
      <c r="AA299" s="5">
        <f t="shared" si="464"/>
        <v>0</v>
      </c>
      <c r="AB299" s="5">
        <f t="shared" si="465"/>
        <v>0</v>
      </c>
      <c r="AC299" s="5">
        <f t="shared" si="466"/>
        <v>0</v>
      </c>
      <c r="AD299" s="5">
        <f t="shared" si="467"/>
        <v>0</v>
      </c>
      <c r="AE299" s="5">
        <f t="shared" si="468"/>
        <v>0</v>
      </c>
      <c r="AF299" s="5">
        <f t="shared" si="469"/>
        <v>0</v>
      </c>
      <c r="AG299" s="5">
        <f t="shared" si="470"/>
        <v>0</v>
      </c>
      <c r="AH299" s="5">
        <f t="shared" si="471"/>
        <v>1.0607080507241032E-2</v>
      </c>
      <c r="AI299" s="5">
        <f t="shared" si="472"/>
        <v>0</v>
      </c>
      <c r="AJ299" s="5">
        <f t="shared" si="473"/>
        <v>0</v>
      </c>
      <c r="AK299" s="5">
        <f t="shared" si="474"/>
        <v>0</v>
      </c>
      <c r="AL299" s="5">
        <f t="shared" si="475"/>
        <v>0</v>
      </c>
      <c r="AM299" s="5">
        <f t="shared" si="476"/>
        <v>0</v>
      </c>
      <c r="AN299" s="5">
        <f t="shared" si="477"/>
        <v>0</v>
      </c>
      <c r="AO299" s="5">
        <f t="shared" si="478"/>
        <v>0</v>
      </c>
      <c r="AP299" s="5">
        <f t="shared" si="479"/>
        <v>0</v>
      </c>
      <c r="AQ299" s="5">
        <f t="shared" si="480"/>
        <v>0</v>
      </c>
      <c r="AR299" s="5">
        <f t="shared" si="481"/>
        <v>1.8807664025753924E-3</v>
      </c>
      <c r="AS299" s="5">
        <f t="shared" si="482"/>
        <v>0</v>
      </c>
      <c r="AT299" s="5">
        <f t="shared" si="483"/>
        <v>0</v>
      </c>
      <c r="AU299" s="5">
        <f t="shared" si="484"/>
        <v>0</v>
      </c>
      <c r="AV299" s="5">
        <f t="shared" si="485"/>
        <v>0</v>
      </c>
      <c r="AW299" s="5">
        <f t="shared" si="486"/>
        <v>0</v>
      </c>
      <c r="AX299" s="5">
        <f t="shared" si="487"/>
        <v>0</v>
      </c>
      <c r="AY299" s="5">
        <f t="shared" si="488"/>
        <v>0</v>
      </c>
      <c r="AZ299" s="5">
        <f t="shared" si="489"/>
        <v>0</v>
      </c>
      <c r="BA299" s="5">
        <f t="shared" si="490"/>
        <v>0</v>
      </c>
      <c r="BB299" s="5">
        <f t="shared" si="491"/>
        <v>0</v>
      </c>
      <c r="BC299" s="5">
        <f t="shared" si="492"/>
        <v>0</v>
      </c>
      <c r="BD299" s="5">
        <f t="shared" si="493"/>
        <v>2.7790259681112841E-4</v>
      </c>
      <c r="BE299" s="5">
        <f t="shared" si="494"/>
        <v>0</v>
      </c>
      <c r="BF299" s="5">
        <f t="shared" si="495"/>
        <v>0</v>
      </c>
      <c r="BG299" s="5">
        <f t="shared" si="496"/>
        <v>0</v>
      </c>
      <c r="BH299" s="5">
        <f t="shared" si="497"/>
        <v>0</v>
      </c>
      <c r="BI299" s="5">
        <f t="shared" si="498"/>
        <v>0</v>
      </c>
      <c r="BJ299" s="8">
        <f t="shared" si="499"/>
        <v>0</v>
      </c>
      <c r="BK299" s="8">
        <f t="shared" si="500"/>
        <v>0.41207011391510812</v>
      </c>
      <c r="BL299" s="8">
        <f t="shared" si="501"/>
        <v>0.54003321446513142</v>
      </c>
      <c r="BM299" s="8">
        <f t="shared" si="502"/>
        <v>6.0622902519581863E-2</v>
      </c>
      <c r="BN299" s="8">
        <f t="shared" si="503"/>
        <v>0.93933757887361191</v>
      </c>
    </row>
    <row r="300" spans="1:66" x14ac:dyDescent="0.25">
      <c r="A300" t="s">
        <v>178</v>
      </c>
      <c r="B300" t="s">
        <v>269</v>
      </c>
      <c r="C300" t="s">
        <v>274</v>
      </c>
      <c r="D300" s="16"/>
      <c r="E300">
        <f>VLOOKUP(A300,home!$A$2:$E$405,3,FALSE)</f>
        <v>1.70588235294118</v>
      </c>
      <c r="F300">
        <f>VLOOKUP(B300,home!$B$2:$E$405,3,FALSE)</f>
        <v>0.28999999999999998</v>
      </c>
      <c r="G300">
        <f>VLOOKUP(C300,away!$B$2:$E$405,4,FALSE)</f>
        <v>0.88</v>
      </c>
      <c r="H300">
        <f>VLOOKUP(A300,away!$A$2:$E$405,3,FALSE)</f>
        <v>1.1470588235294099</v>
      </c>
      <c r="I300">
        <f>VLOOKUP(C300,away!$B$2:$E$405,3,FALSE)</f>
        <v>1.47</v>
      </c>
      <c r="J300">
        <f>VLOOKUP(B300,home!$B$2:$E$405,4,FALSE)</f>
        <v>1.74</v>
      </c>
      <c r="K300" s="3">
        <f t="shared" si="448"/>
        <v>0.43534117647058912</v>
      </c>
      <c r="L300" s="3">
        <f t="shared" si="449"/>
        <v>2.9339470588235246</v>
      </c>
      <c r="M300" s="5">
        <f t="shared" si="450"/>
        <v>3.4414123386698969E-2</v>
      </c>
      <c r="N300" s="5">
        <f t="shared" si="451"/>
        <v>1.4981884962369544E-2</v>
      </c>
      <c r="O300" s="5">
        <f t="shared" si="452"/>
        <v>0.10096921609239531</v>
      </c>
      <c r="P300" s="5">
        <f t="shared" si="453"/>
        <v>4.3956057320976516E-2</v>
      </c>
      <c r="Q300" s="5">
        <f t="shared" si="454"/>
        <v>3.2611157126324918E-3</v>
      </c>
      <c r="R300" s="5">
        <f t="shared" si="455"/>
        <v>0.14811916729300006</v>
      </c>
      <c r="S300" s="5">
        <f t="shared" si="456"/>
        <v>1.4035915963151784E-2</v>
      </c>
      <c r="T300" s="5">
        <f t="shared" si="457"/>
        <v>9.5679408535612812E-3</v>
      </c>
      <c r="U300" s="5">
        <f t="shared" si="458"/>
        <v>6.448237254717866E-2</v>
      </c>
      <c r="V300" s="5">
        <f t="shared" si="459"/>
        <v>1.9919584232455149E-3</v>
      </c>
      <c r="W300" s="5">
        <f t="shared" si="460"/>
        <v>4.7323265031471763E-4</v>
      </c>
      <c r="X300" s="5">
        <f t="shared" si="461"/>
        <v>1.3884395425301274E-3</v>
      </c>
      <c r="Y300" s="5">
        <f t="shared" si="462"/>
        <v>2.0368040560802738E-3</v>
      </c>
      <c r="Z300" s="5">
        <f t="shared" si="463"/>
        <v>0.14485793174489572</v>
      </c>
      <c r="AA300" s="5">
        <f t="shared" si="464"/>
        <v>6.3062622426919207E-2</v>
      </c>
      <c r="AB300" s="5">
        <f t="shared" si="465"/>
        <v>1.3726878119327778E-2</v>
      </c>
      <c r="AC300" s="5">
        <f t="shared" si="466"/>
        <v>1.5901654251315167E-4</v>
      </c>
      <c r="AD300" s="5">
        <f t="shared" si="467"/>
        <v>5.1504414683076004E-5</v>
      </c>
      <c r="AE300" s="5">
        <f t="shared" si="468"/>
        <v>1.51111225975838E-4</v>
      </c>
      <c r="AF300" s="5">
        <f t="shared" si="469"/>
        <v>2.2167616850351347E-4</v>
      </c>
      <c r="AG300" s="5">
        <f t="shared" si="470"/>
        <v>2.1679538086405046E-4</v>
      </c>
      <c r="AH300" s="5">
        <f t="shared" si="471"/>
        <v>0.10625137569754892</v>
      </c>
      <c r="AI300" s="5">
        <f t="shared" si="472"/>
        <v>4.6255598897789511E-2</v>
      </c>
      <c r="AJ300" s="5">
        <f t="shared" si="473"/>
        <v>1.0068483421257683E-2</v>
      </c>
      <c r="AK300" s="5">
        <f t="shared" si="474"/>
        <v>1.461075139294981E-3</v>
      </c>
      <c r="AL300" s="5">
        <f t="shared" si="475"/>
        <v>8.1242694217724866E-6</v>
      </c>
      <c r="AM300" s="5">
        <f t="shared" si="476"/>
        <v>4.4843984963118795E-6</v>
      </c>
      <c r="AN300" s="5">
        <f t="shared" si="477"/>
        <v>1.3156987778846875E-5</v>
      </c>
      <c r="AO300" s="5">
        <f t="shared" si="478"/>
        <v>1.9300952798362426E-5</v>
      </c>
      <c r="AP300" s="5">
        <f t="shared" si="479"/>
        <v>1.887599123174904E-5</v>
      </c>
      <c r="AQ300" s="5">
        <f t="shared" si="480"/>
        <v>1.3845289739192183E-5</v>
      </c>
      <c r="AR300" s="5">
        <f t="shared" si="481"/>
        <v>6.2347182244755397E-2</v>
      </c>
      <c r="AS300" s="5">
        <f t="shared" si="482"/>
        <v>2.7142295668058043E-2</v>
      </c>
      <c r="AT300" s="5">
        <f t="shared" si="483"/>
        <v>5.9080794641224793E-3</v>
      </c>
      <c r="AU300" s="5">
        <f t="shared" si="484"/>
        <v>8.5734342153093624E-4</v>
      </c>
      <c r="AV300" s="5">
        <f t="shared" si="485"/>
        <v>9.3309223442149464E-5</v>
      </c>
      <c r="AW300" s="5">
        <f t="shared" si="486"/>
        <v>2.8824636293600512E-7</v>
      </c>
      <c r="AX300" s="5">
        <f t="shared" si="487"/>
        <v>3.2537388619122576E-7</v>
      </c>
      <c r="AY300" s="5">
        <f t="shared" si="488"/>
        <v>9.5462975640872715E-7</v>
      </c>
      <c r="AZ300" s="5">
        <f t="shared" si="489"/>
        <v>1.4004165830404012E-6</v>
      </c>
      <c r="BA300" s="5">
        <f t="shared" si="490"/>
        <v>1.369582704979692E-6</v>
      </c>
      <c r="BB300" s="5">
        <f t="shared" si="491"/>
        <v>1.0045707872726835E-6</v>
      </c>
      <c r="BC300" s="5">
        <f t="shared" si="492"/>
        <v>5.8947150133974448E-7</v>
      </c>
      <c r="BD300" s="5">
        <f t="shared" si="493"/>
        <v>3.0487221995489061E-2</v>
      </c>
      <c r="BE300" s="5">
        <f t="shared" si="494"/>
        <v>1.327234309083623E-2</v>
      </c>
      <c r="BF300" s="5">
        <f t="shared" si="495"/>
        <v>2.8889987278429689E-3</v>
      </c>
      <c r="BG300" s="5">
        <f t="shared" si="496"/>
        <v>4.1923336833373122E-4</v>
      </c>
      <c r="BH300" s="5">
        <f t="shared" si="497"/>
        <v>4.562738694653358E-5</v>
      </c>
      <c r="BI300" s="5">
        <f t="shared" si="498"/>
        <v>3.9726960625165465E-6</v>
      </c>
      <c r="BJ300" s="8">
        <f t="shared" si="499"/>
        <v>3.2425812632778599E-2</v>
      </c>
      <c r="BK300" s="8">
        <f t="shared" si="500"/>
        <v>9.4566150535764129E-2</v>
      </c>
      <c r="BL300" s="8">
        <f t="shared" si="501"/>
        <v>0.69786239692213237</v>
      </c>
      <c r="BM300" s="8">
        <f t="shared" si="502"/>
        <v>0.62401006068410436</v>
      </c>
      <c r="BN300" s="8">
        <f t="shared" si="503"/>
        <v>0.3457015647680729</v>
      </c>
    </row>
    <row r="301" spans="1:66" x14ac:dyDescent="0.25">
      <c r="A301" t="s">
        <v>28</v>
      </c>
      <c r="B301" t="s">
        <v>293</v>
      </c>
      <c r="C301" t="s">
        <v>278</v>
      </c>
      <c r="D301" s="16"/>
      <c r="E301">
        <f>VLOOKUP(A301,home!$A$2:$E$405,3,FALSE)</f>
        <v>1.3333333333333299</v>
      </c>
      <c r="F301">
        <f>VLOOKUP(B301,home!$B$2:$E$405,3,FALSE)</f>
        <v>0</v>
      </c>
      <c r="G301">
        <f>VLOOKUP(C301,away!$B$2:$E$405,4,FALSE)</f>
        <v>0.37</v>
      </c>
      <c r="H301">
        <f>VLOOKUP(A301,away!$A$2:$E$405,3,FALSE)</f>
        <v>1.13333333333333</v>
      </c>
      <c r="I301">
        <f>VLOOKUP(C301,away!$B$2:$E$405,3,FALSE)</f>
        <v>0.37</v>
      </c>
      <c r="J301">
        <f>VLOOKUP(B301,home!$B$2:$E$405,4,FALSE)</f>
        <v>0.88</v>
      </c>
      <c r="K301" s="3">
        <f t="shared" ref="K301:K323" si="504">E301*F301*G301</f>
        <v>0</v>
      </c>
      <c r="L301" s="3">
        <f t="shared" ref="L301:L323" si="505">H301*I301*J301</f>
        <v>0.36901333333333219</v>
      </c>
      <c r="M301" s="5">
        <f t="shared" ref="M301:M323" si="506">_xlfn.POISSON.DIST(0,K301,FALSE) * _xlfn.POISSON.DIST(0,L301,FALSE)</f>
        <v>0.69141619150629641</v>
      </c>
      <c r="N301" s="5">
        <f t="shared" ref="N301:N323" si="507">_xlfn.POISSON.DIST(1,K301,FALSE) * _xlfn.POISSON.DIST(0,L301,FALSE)</f>
        <v>0</v>
      </c>
      <c r="O301" s="5">
        <f t="shared" ref="O301:O323" si="508">_xlfn.POISSON.DIST(0,K301,FALSE) * _xlfn.POISSON.DIST(1,L301,FALSE)</f>
        <v>0.25514179354837602</v>
      </c>
      <c r="P301" s="5">
        <f t="shared" ref="P301:P323" si="509">_xlfn.POISSON.DIST(1,K301,FALSE) * _xlfn.POISSON.DIST(1,L301,FALSE)</f>
        <v>0</v>
      </c>
      <c r="Q301" s="5">
        <f t="shared" ref="Q301:Q323" si="510">_xlfn.POISSON.DIST(2,K301,FALSE) * _xlfn.POISSON.DIST(0,L301,FALSE)</f>
        <v>0</v>
      </c>
      <c r="R301" s="5">
        <f t="shared" ref="R301:R323" si="511">_xlfn.POISSON.DIST(0,K301,FALSE) * _xlfn.POISSON.DIST(2,L301,FALSE)</f>
        <v>4.7075361854965546E-2</v>
      </c>
      <c r="S301" s="5">
        <f t="shared" ref="S301:S323" si="512">_xlfn.POISSON.DIST(2,K301,FALSE) * _xlfn.POISSON.DIST(2,L301,FALSE)</f>
        <v>0</v>
      </c>
      <c r="T301" s="5">
        <f t="shared" ref="T301:T323" si="513">_xlfn.POISSON.DIST(2,K301,FALSE) * _xlfn.POISSON.DIST(1,L301,FALSE)</f>
        <v>0</v>
      </c>
      <c r="U301" s="5">
        <f t="shared" ref="U301:U323" si="514">_xlfn.POISSON.DIST(1,K301,FALSE) * _xlfn.POISSON.DIST(2,L301,FALSE)</f>
        <v>0</v>
      </c>
      <c r="V301" s="5">
        <f t="shared" ref="V301:V323" si="515">_xlfn.POISSON.DIST(3,K301,FALSE) * _xlfn.POISSON.DIST(3,L301,FALSE)</f>
        <v>0</v>
      </c>
      <c r="W301" s="5">
        <f t="shared" ref="W301:W323" si="516">_xlfn.POISSON.DIST(3,K301,FALSE) * _xlfn.POISSON.DIST(0,L301,FALSE)</f>
        <v>0</v>
      </c>
      <c r="X301" s="5">
        <f t="shared" ref="X301:X323" si="517">_xlfn.POISSON.DIST(3,K301,FALSE) * _xlfn.POISSON.DIST(1,L301,FALSE)</f>
        <v>0</v>
      </c>
      <c r="Y301" s="5">
        <f t="shared" ref="Y301:Y323" si="518">_xlfn.POISSON.DIST(3,K301,FALSE) * _xlfn.POISSON.DIST(2,L301,FALSE)</f>
        <v>0</v>
      </c>
      <c r="Z301" s="5">
        <f t="shared" ref="Z301:Z323" si="519">_xlfn.POISSON.DIST(0,K301,FALSE) * _xlfn.POISSON.DIST(3,L301,FALSE)</f>
        <v>5.7904787319912124E-3</v>
      </c>
      <c r="AA301" s="5">
        <f t="shared" ref="AA301:AA323" si="520">_xlfn.POISSON.DIST(1,K301,FALSE) * _xlfn.POISSON.DIST(3,L301,FALSE)</f>
        <v>0</v>
      </c>
      <c r="AB301" s="5">
        <f t="shared" ref="AB301:AB323" si="521">_xlfn.POISSON.DIST(2,K301,FALSE) * _xlfn.POISSON.DIST(3,L301,FALSE)</f>
        <v>0</v>
      </c>
      <c r="AC301" s="5">
        <f t="shared" ref="AC301:AC323" si="522">_xlfn.POISSON.DIST(4,K301,FALSE) * _xlfn.POISSON.DIST(4,L301,FALSE)</f>
        <v>0</v>
      </c>
      <c r="AD301" s="5">
        <f t="shared" ref="AD301:AD323" si="523">_xlfn.POISSON.DIST(4,K301,FALSE) * _xlfn.POISSON.DIST(0,L301,FALSE)</f>
        <v>0</v>
      </c>
      <c r="AE301" s="5">
        <f t="shared" ref="AE301:AE323" si="524">_xlfn.POISSON.DIST(4,K301,FALSE) * _xlfn.POISSON.DIST(1,L301,FALSE)</f>
        <v>0</v>
      </c>
      <c r="AF301" s="5">
        <f t="shared" ref="AF301:AF323" si="525">_xlfn.POISSON.DIST(4,K301,FALSE) * _xlfn.POISSON.DIST(2,L301,FALSE)</f>
        <v>0</v>
      </c>
      <c r="AG301" s="5">
        <f t="shared" ref="AG301:AG323" si="526">_xlfn.POISSON.DIST(4,K301,FALSE) * _xlfn.POISSON.DIST(3,L301,FALSE)</f>
        <v>0</v>
      </c>
      <c r="AH301" s="5">
        <f t="shared" ref="AH301:AH323" si="527">_xlfn.POISSON.DIST(0,K301,FALSE) * _xlfn.POISSON.DIST(4,L301,FALSE)</f>
        <v>5.341909646219609E-4</v>
      </c>
      <c r="AI301" s="5">
        <f t="shared" ref="AI301:AI323" si="528">_xlfn.POISSON.DIST(1,K301,FALSE) * _xlfn.POISSON.DIST(4,L301,FALSE)</f>
        <v>0</v>
      </c>
      <c r="AJ301" s="5">
        <f t="shared" ref="AJ301:AJ323" si="529">_xlfn.POISSON.DIST(2,K301,FALSE) * _xlfn.POISSON.DIST(4,L301,FALSE)</f>
        <v>0</v>
      </c>
      <c r="AK301" s="5">
        <f t="shared" ref="AK301:AK323" si="530">_xlfn.POISSON.DIST(3,K301,FALSE) * _xlfn.POISSON.DIST(4,L301,FALSE)</f>
        <v>0</v>
      </c>
      <c r="AL301" s="5">
        <f t="shared" ref="AL301:AL323" si="531">_xlfn.POISSON.DIST(5,K301,FALSE) * _xlfn.POISSON.DIST(5,L301,FALSE)</f>
        <v>0</v>
      </c>
      <c r="AM301" s="5">
        <f t="shared" ref="AM301:AM323" si="532">_xlfn.POISSON.DIST(5,K301,FALSE) * _xlfn.POISSON.DIST(0,L301,FALSE)</f>
        <v>0</v>
      </c>
      <c r="AN301" s="5">
        <f t="shared" ref="AN301:AN323" si="533">_xlfn.POISSON.DIST(5,K301,FALSE) * _xlfn.POISSON.DIST(1,L301,FALSE)</f>
        <v>0</v>
      </c>
      <c r="AO301" s="5">
        <f t="shared" ref="AO301:AO323" si="534">_xlfn.POISSON.DIST(5,K301,FALSE) * _xlfn.POISSON.DIST(2,L301,FALSE)</f>
        <v>0</v>
      </c>
      <c r="AP301" s="5">
        <f t="shared" ref="AP301:AP323" si="535">_xlfn.POISSON.DIST(5,K301,FALSE) * _xlfn.POISSON.DIST(3,L301,FALSE)</f>
        <v>0</v>
      </c>
      <c r="AQ301" s="5">
        <f t="shared" ref="AQ301:AQ323" si="536">_xlfn.POISSON.DIST(5,K301,FALSE) * _xlfn.POISSON.DIST(4,L301,FALSE)</f>
        <v>0</v>
      </c>
      <c r="AR301" s="5">
        <f t="shared" ref="AR301:AR323" si="537">_xlfn.POISSON.DIST(0,K301,FALSE) * _xlfn.POISSON.DIST(5,L301,FALSE)</f>
        <v>3.9424717698339609E-5</v>
      </c>
      <c r="AS301" s="5">
        <f t="shared" ref="AS301:AS323" si="538">_xlfn.POISSON.DIST(1,K301,FALSE) * _xlfn.POISSON.DIST(5,L301,FALSE)</f>
        <v>0</v>
      </c>
      <c r="AT301" s="5">
        <f t="shared" ref="AT301:AT323" si="539">_xlfn.POISSON.DIST(2,K301,FALSE) * _xlfn.POISSON.DIST(5,L301,FALSE)</f>
        <v>0</v>
      </c>
      <c r="AU301" s="5">
        <f t="shared" ref="AU301:AU323" si="540">_xlfn.POISSON.DIST(3,K301,FALSE) * _xlfn.POISSON.DIST(5,L301,FALSE)</f>
        <v>0</v>
      </c>
      <c r="AV301" s="5">
        <f t="shared" ref="AV301:AV323" si="541">_xlfn.POISSON.DIST(4,K301,FALSE) * _xlfn.POISSON.DIST(5,L301,FALSE)</f>
        <v>0</v>
      </c>
      <c r="AW301" s="5">
        <f t="shared" ref="AW301:AW323" si="542">_xlfn.POISSON.DIST(6,K301,FALSE) * _xlfn.POISSON.DIST(6,L301,FALSE)</f>
        <v>0</v>
      </c>
      <c r="AX301" s="5">
        <f t="shared" ref="AX301:AX323" si="543">_xlfn.POISSON.DIST(6,K301,FALSE) * _xlfn.POISSON.DIST(0,L301,FALSE)</f>
        <v>0</v>
      </c>
      <c r="AY301" s="5">
        <f t="shared" ref="AY301:AY323" si="544">_xlfn.POISSON.DIST(6,K301,FALSE) * _xlfn.POISSON.DIST(1,L301,FALSE)</f>
        <v>0</v>
      </c>
      <c r="AZ301" s="5">
        <f t="shared" ref="AZ301:AZ323" si="545">_xlfn.POISSON.DIST(6,K301,FALSE) * _xlfn.POISSON.DIST(2,L301,FALSE)</f>
        <v>0</v>
      </c>
      <c r="BA301" s="5">
        <f t="shared" ref="BA301:BA323" si="546">_xlfn.POISSON.DIST(6,K301,FALSE) * _xlfn.POISSON.DIST(3,L301,FALSE)</f>
        <v>0</v>
      </c>
      <c r="BB301" s="5">
        <f t="shared" ref="BB301:BB323" si="547">_xlfn.POISSON.DIST(6,K301,FALSE) * _xlfn.POISSON.DIST(4,L301,FALSE)</f>
        <v>0</v>
      </c>
      <c r="BC301" s="5">
        <f t="shared" ref="BC301:BC323" si="548">_xlfn.POISSON.DIST(6,K301,FALSE) * _xlfn.POISSON.DIST(5,L301,FALSE)</f>
        <v>0</v>
      </c>
      <c r="BD301" s="5">
        <f t="shared" ref="BD301:BD323" si="549">_xlfn.POISSON.DIST(0,K301,FALSE) * _xlfn.POISSON.DIST(6,L301,FALSE)</f>
        <v>2.4247077489316515E-6</v>
      </c>
      <c r="BE301" s="5">
        <f t="shared" ref="BE301:BE323" si="550">_xlfn.POISSON.DIST(1,K301,FALSE) * _xlfn.POISSON.DIST(6,L301,FALSE)</f>
        <v>0</v>
      </c>
      <c r="BF301" s="5">
        <f t="shared" ref="BF301:BF323" si="551">_xlfn.POISSON.DIST(2,K301,FALSE) * _xlfn.POISSON.DIST(6,L301,FALSE)</f>
        <v>0</v>
      </c>
      <c r="BG301" s="5">
        <f t="shared" ref="BG301:BG323" si="552">_xlfn.POISSON.DIST(3,K301,FALSE) * _xlfn.POISSON.DIST(6,L301,FALSE)</f>
        <v>0</v>
      </c>
      <c r="BH301" s="5">
        <f t="shared" ref="BH301:BH323" si="553">_xlfn.POISSON.DIST(4,K301,FALSE) * _xlfn.POISSON.DIST(6,L301,FALSE)</f>
        <v>0</v>
      </c>
      <c r="BI301" s="5">
        <f t="shared" ref="BI301:BI323" si="554">_xlfn.POISSON.DIST(5,K301,FALSE) * _xlfn.POISSON.DIST(6,L301,FALSE)</f>
        <v>0</v>
      </c>
      <c r="BJ301" s="8">
        <f t="shared" ref="BJ301:BJ323" si="555">SUM(N301,Q301,T301,W301,X301,Y301,AD301,AE301,AF301,AG301,AM301,AN301,AO301,AP301,AQ301,AX301,AY301,AZ301,BA301,BB301,BC301)</f>
        <v>0</v>
      </c>
      <c r="BK301" s="8">
        <f t="shared" ref="BK301:BK323" si="556">SUM(M301,P301,S301,V301,AC301,AL301,AY301)</f>
        <v>0.69141619150629641</v>
      </c>
      <c r="BL301" s="8">
        <f t="shared" ref="BL301:BL323" si="557">SUM(O301,R301,U301,AA301,AB301,AH301,AI301,AJ301,AK301,AR301,AS301,AT301,AU301,AV301,BD301,BE301,BF301,BG301,BH301,BI301)</f>
        <v>0.3027931957934108</v>
      </c>
      <c r="BM301" s="8">
        <f t="shared" ref="BM301:BM323" si="558">SUM(S301:BI301)</f>
        <v>6.3665191220604444E-3</v>
      </c>
      <c r="BN301" s="8">
        <f t="shared" ref="BN301:BN323" si="559">SUM(M301:R301)</f>
        <v>0.99363334690963789</v>
      </c>
    </row>
    <row r="302" spans="1:66" x14ac:dyDescent="0.25">
      <c r="A302" t="s">
        <v>28</v>
      </c>
      <c r="B302" t="s">
        <v>277</v>
      </c>
      <c r="C302" t="s">
        <v>30</v>
      </c>
      <c r="D302" s="16"/>
      <c r="E302">
        <f>VLOOKUP(A302,home!$A$2:$E$405,3,FALSE)</f>
        <v>1.3333333333333299</v>
      </c>
      <c r="F302">
        <f>VLOOKUP(B302,home!$B$2:$E$405,3,FALSE)</f>
        <v>0.75</v>
      </c>
      <c r="G302">
        <f>VLOOKUP(C302,away!$B$2:$E$405,4,FALSE)</f>
        <v>0.75</v>
      </c>
      <c r="H302">
        <f>VLOOKUP(A302,away!$A$2:$E$405,3,FALSE)</f>
        <v>1.13333333333333</v>
      </c>
      <c r="I302">
        <f>VLOOKUP(C302,away!$B$2:$E$405,3,FALSE)</f>
        <v>1</v>
      </c>
      <c r="J302">
        <f>VLOOKUP(B302,home!$B$2:$E$405,4,FALSE)</f>
        <v>1.32</v>
      </c>
      <c r="K302" s="3">
        <f t="shared" si="504"/>
        <v>0.74999999999999811</v>
      </c>
      <c r="L302" s="3">
        <f t="shared" si="505"/>
        <v>1.4959999999999956</v>
      </c>
      <c r="M302" s="5">
        <f t="shared" si="506"/>
        <v>0.10582166577929251</v>
      </c>
      <c r="N302" s="5">
        <f t="shared" si="507"/>
        <v>7.9366249334469174E-2</v>
      </c>
      <c r="O302" s="5">
        <f t="shared" si="508"/>
        <v>0.15830921200582113</v>
      </c>
      <c r="P302" s="5">
        <f t="shared" si="509"/>
        <v>0.11873190900436553</v>
      </c>
      <c r="Q302" s="5">
        <f t="shared" si="510"/>
        <v>2.9762343500425864E-2</v>
      </c>
      <c r="R302" s="5">
        <f t="shared" si="511"/>
        <v>0.11841529058035387</v>
      </c>
      <c r="S302" s="5">
        <f t="shared" si="512"/>
        <v>3.3304300475724351E-2</v>
      </c>
      <c r="T302" s="5">
        <f t="shared" si="513"/>
        <v>4.4524465876636964E-2</v>
      </c>
      <c r="U302" s="5">
        <f t="shared" si="514"/>
        <v>8.8811467935265176E-2</v>
      </c>
      <c r="V302" s="5">
        <f t="shared" si="515"/>
        <v>4.1519361259736137E-3</v>
      </c>
      <c r="W302" s="5">
        <f t="shared" si="516"/>
        <v>7.4405858751064478E-3</v>
      </c>
      <c r="X302" s="5">
        <f t="shared" si="517"/>
        <v>1.1131116469159213E-2</v>
      </c>
      <c r="Y302" s="5">
        <f t="shared" si="518"/>
        <v>8.3260751189310669E-3</v>
      </c>
      <c r="Z302" s="5">
        <f t="shared" si="519"/>
        <v>5.904975823606963E-2</v>
      </c>
      <c r="AA302" s="5">
        <f t="shared" si="520"/>
        <v>4.4287318677052108E-2</v>
      </c>
      <c r="AB302" s="5">
        <f t="shared" si="521"/>
        <v>1.6607744503894496E-2</v>
      </c>
      <c r="AC302" s="5">
        <f t="shared" si="522"/>
        <v>2.9115452083389799E-4</v>
      </c>
      <c r="AD302" s="5">
        <f t="shared" si="523"/>
        <v>1.3951098515824552E-3</v>
      </c>
      <c r="AE302" s="5">
        <f t="shared" si="524"/>
        <v>2.0870843379673467E-3</v>
      </c>
      <c r="AF302" s="5">
        <f t="shared" si="525"/>
        <v>1.561139084799571E-3</v>
      </c>
      <c r="AG302" s="5">
        <f t="shared" si="526"/>
        <v>7.7848802362005061E-4</v>
      </c>
      <c r="AH302" s="5">
        <f t="shared" si="527"/>
        <v>2.208460958028997E-2</v>
      </c>
      <c r="AI302" s="5">
        <f t="shared" si="528"/>
        <v>1.6563457185217435E-2</v>
      </c>
      <c r="AJ302" s="5">
        <f t="shared" si="529"/>
        <v>6.2112964444565218E-3</v>
      </c>
      <c r="AK302" s="5">
        <f t="shared" si="530"/>
        <v>1.5528241111141265E-3</v>
      </c>
      <c r="AL302" s="5">
        <f t="shared" si="531"/>
        <v>1.306701489502527E-5</v>
      </c>
      <c r="AM302" s="5">
        <f t="shared" si="532"/>
        <v>2.0926647773736781E-4</v>
      </c>
      <c r="AN302" s="5">
        <f t="shared" si="533"/>
        <v>3.1306265069510134E-4</v>
      </c>
      <c r="AO302" s="5">
        <f t="shared" si="534"/>
        <v>2.3417086271993514E-4</v>
      </c>
      <c r="AP302" s="5">
        <f t="shared" si="535"/>
        <v>1.1677320354300732E-4</v>
      </c>
      <c r="AQ302" s="5">
        <f t="shared" si="536"/>
        <v>4.3673178125084595E-5</v>
      </c>
      <c r="AR302" s="5">
        <f t="shared" si="537"/>
        <v>6.6077151864227376E-3</v>
      </c>
      <c r="AS302" s="5">
        <f t="shared" si="538"/>
        <v>4.9557863898170408E-3</v>
      </c>
      <c r="AT302" s="5">
        <f t="shared" si="539"/>
        <v>1.8584198961813854E-3</v>
      </c>
      <c r="AU302" s="5">
        <f t="shared" si="540"/>
        <v>4.6460497404534517E-4</v>
      </c>
      <c r="AV302" s="5">
        <f t="shared" si="541"/>
        <v>8.7113432633501999E-5</v>
      </c>
      <c r="AW302" s="5">
        <f t="shared" si="542"/>
        <v>4.0725529756161958E-7</v>
      </c>
      <c r="AX302" s="5">
        <f t="shared" si="543"/>
        <v>2.6158309717170902E-5</v>
      </c>
      <c r="AY302" s="5">
        <f t="shared" si="544"/>
        <v>3.9132831336887552E-5</v>
      </c>
      <c r="AZ302" s="5">
        <f t="shared" si="545"/>
        <v>2.9271357839991808E-5</v>
      </c>
      <c r="BA302" s="5">
        <f t="shared" si="546"/>
        <v>1.4596650442875873E-5</v>
      </c>
      <c r="BB302" s="5">
        <f t="shared" si="547"/>
        <v>5.4591472656355591E-6</v>
      </c>
      <c r="BC302" s="5">
        <f t="shared" si="548"/>
        <v>1.6333768618781539E-6</v>
      </c>
      <c r="BD302" s="5">
        <f t="shared" si="549"/>
        <v>1.6475236531480687E-3</v>
      </c>
      <c r="BE302" s="5">
        <f t="shared" si="550"/>
        <v>1.2356427398610484E-3</v>
      </c>
      <c r="BF302" s="5">
        <f t="shared" si="551"/>
        <v>4.6336602744789194E-4</v>
      </c>
      <c r="BG302" s="5">
        <f t="shared" si="552"/>
        <v>1.1584150686197269E-4</v>
      </c>
      <c r="BH302" s="5">
        <f t="shared" si="553"/>
        <v>2.1720282536619824E-5</v>
      </c>
      <c r="BI302" s="5">
        <f t="shared" si="554"/>
        <v>3.2580423804929659E-6</v>
      </c>
      <c r="BJ302" s="8">
        <f t="shared" si="555"/>
        <v>0.18740585551898309</v>
      </c>
      <c r="BK302" s="8">
        <f t="shared" si="556"/>
        <v>0.26235316575242179</v>
      </c>
      <c r="BL302" s="8">
        <f t="shared" si="557"/>
        <v>0.49030421315480088</v>
      </c>
      <c r="BM302" s="8">
        <f t="shared" si="558"/>
        <v>0.38866759688150804</v>
      </c>
      <c r="BN302" s="8">
        <f t="shared" si="559"/>
        <v>0.61040667020472805</v>
      </c>
    </row>
    <row r="303" spans="1:66" x14ac:dyDescent="0.25">
      <c r="A303" t="s">
        <v>28</v>
      </c>
      <c r="B303" t="s">
        <v>276</v>
      </c>
      <c r="C303" t="s">
        <v>275</v>
      </c>
      <c r="D303" s="16"/>
      <c r="E303">
        <f>VLOOKUP(A303,home!$A$2:$E$405,3,FALSE)</f>
        <v>1.3333333333333299</v>
      </c>
      <c r="F303">
        <f>VLOOKUP(B303,home!$B$2:$E$405,3,FALSE)</f>
        <v>0.75</v>
      </c>
      <c r="G303">
        <f>VLOOKUP(C303,away!$B$2:$E$405,4,FALSE)</f>
        <v>1.1200000000000001</v>
      </c>
      <c r="H303">
        <f>VLOOKUP(A303,away!$A$2:$E$405,3,FALSE)</f>
        <v>1.13333333333333</v>
      </c>
      <c r="I303">
        <f>VLOOKUP(C303,away!$B$2:$E$405,3,FALSE)</f>
        <v>1.1200000000000001</v>
      </c>
      <c r="J303">
        <f>VLOOKUP(B303,home!$B$2:$E$405,4,FALSE)</f>
        <v>2.06</v>
      </c>
      <c r="K303" s="3">
        <f t="shared" si="504"/>
        <v>1.1199999999999972</v>
      </c>
      <c r="L303" s="3">
        <f t="shared" si="505"/>
        <v>2.6148266666666591</v>
      </c>
      <c r="M303" s="5">
        <f t="shared" si="506"/>
        <v>2.3877309443714665E-2</v>
      </c>
      <c r="N303" s="5">
        <f t="shared" si="507"/>
        <v>2.6742586576960353E-2</v>
      </c>
      <c r="O303" s="5">
        <f t="shared" si="508"/>
        <v>6.2435025461676757E-2</v>
      </c>
      <c r="P303" s="5">
        <f t="shared" si="509"/>
        <v>6.9927228517077791E-2</v>
      </c>
      <c r="Q303" s="5">
        <f t="shared" si="510"/>
        <v>1.4975848483097763E-2</v>
      </c>
      <c r="R303" s="5">
        <f t="shared" si="511"/>
        <v>8.1628384755602121E-2</v>
      </c>
      <c r="S303" s="5">
        <f t="shared" si="512"/>
        <v>5.1197322918713394E-2</v>
      </c>
      <c r="T303" s="5">
        <f t="shared" si="513"/>
        <v>3.9159247969563465E-2</v>
      </c>
      <c r="U303" s="5">
        <f t="shared" si="514"/>
        <v>9.1423790926274132E-2</v>
      </c>
      <c r="V303" s="5">
        <f t="shared" si="515"/>
        <v>1.6659642250819007E-2</v>
      </c>
      <c r="W303" s="5">
        <f t="shared" si="516"/>
        <v>5.5909834336898183E-3</v>
      </c>
      <c r="X303" s="5">
        <f t="shared" si="517"/>
        <v>1.461945257530366E-2</v>
      </c>
      <c r="Y303" s="5">
        <f t="shared" si="518"/>
        <v>1.911366722298629E-2</v>
      </c>
      <c r="Z303" s="5">
        <f t="shared" si="519"/>
        <v>7.1148025738624873E-2</v>
      </c>
      <c r="AA303" s="5">
        <f t="shared" si="520"/>
        <v>7.9685788827259643E-2</v>
      </c>
      <c r="AB303" s="5">
        <f t="shared" si="521"/>
        <v>4.46240417432653E-2</v>
      </c>
      <c r="AC303" s="5">
        <f t="shared" si="522"/>
        <v>3.0493453770197589E-3</v>
      </c>
      <c r="AD303" s="5">
        <f t="shared" si="523"/>
        <v>1.5654753614331447E-3</v>
      </c>
      <c r="AE303" s="5">
        <f t="shared" si="524"/>
        <v>4.0934467210850135E-3</v>
      </c>
      <c r="AF303" s="5">
        <f t="shared" si="525"/>
        <v>5.3518268224361457E-3</v>
      </c>
      <c r="AG303" s="5">
        <f t="shared" si="526"/>
        <v>4.6646998302293085E-3</v>
      </c>
      <c r="AH303" s="5">
        <f t="shared" si="527"/>
        <v>4.6509938745510543E-2</v>
      </c>
      <c r="AI303" s="5">
        <f t="shared" si="528"/>
        <v>5.2091131394971672E-2</v>
      </c>
      <c r="AJ303" s="5">
        <f t="shared" si="529"/>
        <v>2.9171033581184069E-2</v>
      </c>
      <c r="AK303" s="5">
        <f t="shared" si="530"/>
        <v>1.0890519203642026E-2</v>
      </c>
      <c r="AL303" s="5">
        <f t="shared" si="531"/>
        <v>3.572132304253156E-4</v>
      </c>
      <c r="AM303" s="5">
        <f t="shared" si="532"/>
        <v>3.5066648096102336E-4</v>
      </c>
      <c r="AN303" s="5">
        <f t="shared" si="533"/>
        <v>9.169320655230403E-4</v>
      </c>
      <c r="AO303" s="5">
        <f t="shared" si="534"/>
        <v>1.1988092082256931E-3</v>
      </c>
      <c r="AP303" s="5">
        <f t="shared" si="535"/>
        <v>1.044892761971362E-3</v>
      </c>
      <c r="AQ303" s="5">
        <f t="shared" si="536"/>
        <v>6.8305336445242395E-4</v>
      </c>
      <c r="AR303" s="5">
        <f t="shared" si="537"/>
        <v>2.4323085619358763E-2</v>
      </c>
      <c r="AS303" s="5">
        <f t="shared" si="538"/>
        <v>2.7241855893681742E-2</v>
      </c>
      <c r="AT303" s="5">
        <f t="shared" si="539"/>
        <v>1.525543930046174E-2</v>
      </c>
      <c r="AU303" s="5">
        <f t="shared" si="540"/>
        <v>5.6953640055057032E-3</v>
      </c>
      <c r="AV303" s="5">
        <f t="shared" si="541"/>
        <v>1.5947019215415924E-3</v>
      </c>
      <c r="AW303" s="5">
        <f t="shared" si="542"/>
        <v>2.9059354507625703E-5</v>
      </c>
      <c r="AX303" s="5">
        <f t="shared" si="543"/>
        <v>6.5457743112724235E-5</v>
      </c>
      <c r="AY303" s="5">
        <f t="shared" si="544"/>
        <v>1.7116065223096719E-4</v>
      </c>
      <c r="AZ303" s="5">
        <f t="shared" si="545"/>
        <v>2.2377771886879561E-4</v>
      </c>
      <c r="BA303" s="5">
        <f t="shared" si="546"/>
        <v>1.9504664890132052E-4</v>
      </c>
      <c r="BB303" s="5">
        <f t="shared" si="547"/>
        <v>1.2750329469778555E-4</v>
      </c>
      <c r="BC303" s="5">
        <f t="shared" si="548"/>
        <v>6.667980301272545E-5</v>
      </c>
      <c r="BD303" s="5">
        <f t="shared" si="549"/>
        <v>1.0600108815519262E-2</v>
      </c>
      <c r="BE303" s="5">
        <f t="shared" si="550"/>
        <v>1.1872121873381542E-2</v>
      </c>
      <c r="BF303" s="5">
        <f t="shared" si="551"/>
        <v>6.6483882490936484E-3</v>
      </c>
      <c r="BG303" s="5">
        <f t="shared" si="552"/>
        <v>2.4820649463282896E-3</v>
      </c>
      <c r="BH303" s="5">
        <f t="shared" si="553"/>
        <v>6.9497818497191914E-4</v>
      </c>
      <c r="BI303" s="5">
        <f t="shared" si="554"/>
        <v>1.5567511343370942E-4</v>
      </c>
      <c r="BJ303" s="8">
        <f t="shared" si="555"/>
        <v>0.14092121473874286</v>
      </c>
      <c r="BK303" s="8">
        <f t="shared" si="556"/>
        <v>0.16523922239000088</v>
      </c>
      <c r="BL303" s="8">
        <f t="shared" si="557"/>
        <v>0.60502343856266405</v>
      </c>
      <c r="BM303" s="8">
        <f t="shared" si="558"/>
        <v>0.70260341689418015</v>
      </c>
      <c r="BN303" s="8">
        <f t="shared" si="559"/>
        <v>0.27958638323812945</v>
      </c>
    </row>
    <row r="304" spans="1:66" x14ac:dyDescent="0.25">
      <c r="A304" t="s">
        <v>301</v>
      </c>
      <c r="B304" t="s">
        <v>322</v>
      </c>
      <c r="C304" t="s">
        <v>313</v>
      </c>
      <c r="D304" s="16"/>
      <c r="E304">
        <f>VLOOKUP(A304,home!$A$2:$E$405,3,FALSE)</f>
        <v>1.23684210526316</v>
      </c>
      <c r="F304">
        <f>VLOOKUP(B304,home!$B$2:$E$405,3,FALSE)</f>
        <v>0.4</v>
      </c>
      <c r="G304">
        <f>VLOOKUP(C304,away!$B$2:$E$405,4,FALSE)</f>
        <v>0.81</v>
      </c>
      <c r="H304">
        <f>VLOOKUP(A304,away!$A$2:$E$405,3,FALSE)</f>
        <v>1.07894736842105</v>
      </c>
      <c r="I304">
        <f>VLOOKUP(C304,away!$B$2:$E$405,3,FALSE)</f>
        <v>1.62</v>
      </c>
      <c r="J304">
        <f>VLOOKUP(B304,home!$B$2:$E$405,4,FALSE)</f>
        <v>1.39</v>
      </c>
      <c r="K304" s="3">
        <f t="shared" si="504"/>
        <v>0.40073684210526389</v>
      </c>
      <c r="L304" s="3">
        <f t="shared" si="505"/>
        <v>2.4295736842105207</v>
      </c>
      <c r="M304" s="5">
        <f t="shared" si="506"/>
        <v>5.8994531470323658E-2</v>
      </c>
      <c r="N304" s="5">
        <f t="shared" si="507"/>
        <v>2.3641282242897112E-2</v>
      </c>
      <c r="O304" s="5">
        <f t="shared" si="508"/>
        <v>0.14333156117262777</v>
      </c>
      <c r="P304" s="5">
        <f t="shared" si="509"/>
        <v>5.7438237198336302E-2</v>
      </c>
      <c r="Q304" s="5">
        <f t="shared" si="510"/>
        <v>4.7369663946689195E-3</v>
      </c>
      <c r="R304" s="5">
        <f t="shared" si="511"/>
        <v>0.17411729457091349</v>
      </c>
      <c r="S304" s="5">
        <f t="shared" si="512"/>
        <v>1.3980749614529674E-2</v>
      </c>
      <c r="T304" s="5">
        <f t="shared" si="513"/>
        <v>1.1508808895477195E-2</v>
      </c>
      <c r="U304" s="5">
        <f t="shared" si="514"/>
        <v>6.977521478225987E-2</v>
      </c>
      <c r="V304" s="5">
        <f t="shared" si="515"/>
        <v>1.5124370053290572E-3</v>
      </c>
      <c r="W304" s="5">
        <f t="shared" si="516"/>
        <v>6.3275898471946014E-4</v>
      </c>
      <c r="X304" s="5">
        <f t="shared" si="517"/>
        <v>1.5373345777221674E-3</v>
      </c>
      <c r="Y304" s="5">
        <f t="shared" si="518"/>
        <v>1.8675338169303361E-3</v>
      </c>
      <c r="Z304" s="5">
        <f t="shared" si="519"/>
        <v>0.14101026561847421</v>
      </c>
      <c r="AA304" s="5">
        <f t="shared" si="520"/>
        <v>5.6508008548371819E-2</v>
      </c>
      <c r="AB304" s="5">
        <f t="shared" si="521"/>
        <v>1.1322420449665889E-2</v>
      </c>
      <c r="AC304" s="5">
        <f t="shared" si="522"/>
        <v>9.2033652626908479E-5</v>
      </c>
      <c r="AD304" s="5">
        <f t="shared" si="523"/>
        <v>6.3392459337552321E-5</v>
      </c>
      <c r="AE304" s="5">
        <f t="shared" si="524"/>
        <v>1.5401665098390262E-4</v>
      </c>
      <c r="AF304" s="5">
        <f t="shared" si="525"/>
        <v>1.8709740108036318E-4</v>
      </c>
      <c r="AG304" s="5">
        <f t="shared" si="526"/>
        <v>1.5152230734967708E-4</v>
      </c>
      <c r="AH304" s="5">
        <f t="shared" si="527"/>
        <v>8.564870763754516E-2</v>
      </c>
      <c r="AI304" s="5">
        <f t="shared" si="528"/>
        <v>3.4322592629066839E-2</v>
      </c>
      <c r="AJ304" s="5">
        <f t="shared" si="529"/>
        <v>6.8771636915188261E-3</v>
      </c>
      <c r="AK304" s="5">
        <f t="shared" si="530"/>
        <v>9.1864428679341143E-4</v>
      </c>
      <c r="AL304" s="5">
        <f t="shared" si="531"/>
        <v>3.5842310384126533E-6</v>
      </c>
      <c r="AM304" s="5">
        <f t="shared" si="532"/>
        <v>5.0807387936434138E-6</v>
      </c>
      <c r="AN304" s="5">
        <f t="shared" si="533"/>
        <v>1.2344029269383545E-5</v>
      </c>
      <c r="AO304" s="5">
        <f t="shared" si="534"/>
        <v>1.4995364335009346E-5</v>
      </c>
      <c r="AP304" s="5">
        <f t="shared" si="535"/>
        <v>1.2144114191162564E-5</v>
      </c>
      <c r="AQ304" s="5">
        <f t="shared" si="536"/>
        <v>7.3762550642240263E-6</v>
      </c>
      <c r="AR304" s="5">
        <f t="shared" si="537"/>
        <v>4.1617969232564042E-2</v>
      </c>
      <c r="AS304" s="5">
        <f t="shared" si="538"/>
        <v>1.6677853565091747E-2</v>
      </c>
      <c r="AT304" s="5">
        <f t="shared" si="539"/>
        <v>3.3417151853844416E-3</v>
      </c>
      <c r="AU304" s="5">
        <f t="shared" si="540"/>
        <v>4.4638279686872264E-4</v>
      </c>
      <c r="AV304" s="5">
        <f t="shared" si="541"/>
        <v>4.4720508096821831E-5</v>
      </c>
      <c r="AW304" s="5">
        <f t="shared" si="542"/>
        <v>9.6935497158724065E-8</v>
      </c>
      <c r="AX304" s="5">
        <f t="shared" si="543"/>
        <v>3.3933986995439508E-7</v>
      </c>
      <c r="AY304" s="5">
        <f t="shared" si="544"/>
        <v>8.244512180446187E-7</v>
      </c>
      <c r="AZ304" s="5">
        <f t="shared" si="545"/>
        <v>1.001532491638258E-6</v>
      </c>
      <c r="BA304" s="5">
        <f t="shared" si="546"/>
        <v>8.1109899518870148E-7</v>
      </c>
      <c r="BB304" s="5">
        <f t="shared" si="547"/>
        <v>4.9265619350001633E-7</v>
      </c>
      <c r="BC304" s="5">
        <f t="shared" si="548"/>
        <v>2.3938890461819304E-7</v>
      </c>
      <c r="BD304" s="5">
        <f t="shared" si="549"/>
        <v>1.6852320472953458E-2</v>
      </c>
      <c r="BE304" s="5">
        <f t="shared" si="550"/>
        <v>6.7533456884772561E-3</v>
      </c>
      <c r="BF304" s="5">
        <f t="shared" si="551"/>
        <v>1.3531572124227873E-3</v>
      </c>
      <c r="BG304" s="5">
        <f t="shared" si="552"/>
        <v>1.8075331605942323E-4</v>
      </c>
      <c r="BH304" s="5">
        <f t="shared" si="553"/>
        <v>1.8108628269426982E-5</v>
      </c>
      <c r="BI304" s="5">
        <f t="shared" si="554"/>
        <v>1.4513589015096558E-6</v>
      </c>
      <c r="BJ304" s="8">
        <f t="shared" si="555"/>
        <v>4.4536362700493048E-2</v>
      </c>
      <c r="BK304" s="8">
        <f t="shared" si="556"/>
        <v>0.13202239762340204</v>
      </c>
      <c r="BL304" s="8">
        <f t="shared" si="557"/>
        <v>0.6701093857338527</v>
      </c>
      <c r="BM304" s="8">
        <f t="shared" si="558"/>
        <v>0.52541781111073393</v>
      </c>
      <c r="BN304" s="8">
        <f t="shared" si="559"/>
        <v>0.46225987304976723</v>
      </c>
    </row>
    <row r="305" spans="1:66" x14ac:dyDescent="0.25">
      <c r="A305" t="s">
        <v>301</v>
      </c>
      <c r="B305" t="s">
        <v>314</v>
      </c>
      <c r="C305" t="s">
        <v>372</v>
      </c>
      <c r="D305" s="16"/>
      <c r="E305">
        <f>VLOOKUP(A305,home!$A$2:$E$405,3,FALSE)</f>
        <v>1.23684210526316</v>
      </c>
      <c r="F305">
        <f>VLOOKUP(B305,home!$B$2:$E$405,3,FALSE)</f>
        <v>2.4300000000000002</v>
      </c>
      <c r="G305">
        <f>VLOOKUP(C305,away!$B$2:$E$405,4,FALSE)</f>
        <v>1.62</v>
      </c>
      <c r="H305">
        <f>VLOOKUP(A305,away!$A$2:$E$405,3,FALSE)</f>
        <v>1.07894736842105</v>
      </c>
      <c r="I305">
        <f>VLOOKUP(C305,away!$B$2:$E$405,3,FALSE)</f>
        <v>1.62</v>
      </c>
      <c r="J305">
        <f>VLOOKUP(B305,home!$B$2:$E$405,4,FALSE)</f>
        <v>1.39</v>
      </c>
      <c r="K305" s="3">
        <f t="shared" si="504"/>
        <v>4.8689526315789555</v>
      </c>
      <c r="L305" s="3">
        <f t="shared" si="505"/>
        <v>2.4295736842105207</v>
      </c>
      <c r="M305" s="5">
        <f t="shared" si="506"/>
        <v>6.7653503992994675E-4</v>
      </c>
      <c r="N305" s="5">
        <f t="shared" si="507"/>
        <v>3.2940170630222886E-3</v>
      </c>
      <c r="O305" s="5">
        <f t="shared" si="508"/>
        <v>1.6436917294601126E-3</v>
      </c>
      <c r="P305" s="5">
        <f t="shared" si="509"/>
        <v>8.0030571716593803E-3</v>
      </c>
      <c r="Q305" s="5">
        <f t="shared" si="510"/>
        <v>8.0192065237341768E-3</v>
      </c>
      <c r="R305" s="5">
        <f t="shared" si="511"/>
        <v>1.9967350854253846E-3</v>
      </c>
      <c r="S305" s="5">
        <f t="shared" si="512"/>
        <v>2.3667999553829738E-2</v>
      </c>
      <c r="T305" s="5">
        <f t="shared" si="513"/>
        <v>1.9483253138313887E-2</v>
      </c>
      <c r="U305" s="5">
        <f t="shared" si="514"/>
        <v>9.7220085487479575E-3</v>
      </c>
      <c r="V305" s="5">
        <f t="shared" si="515"/>
        <v>3.1108900892623147E-2</v>
      </c>
      <c r="W305" s="5">
        <f t="shared" si="516"/>
        <v>1.3015045568970216E-2</v>
      </c>
      <c r="X305" s="5">
        <f t="shared" si="517"/>
        <v>3.1621012213170784E-2</v>
      </c>
      <c r="Y305" s="5">
        <f t="shared" si="518"/>
        <v>3.8412789570609618E-2</v>
      </c>
      <c r="Z305" s="5">
        <f t="shared" si="519"/>
        <v>1.6170716726297864E-3</v>
      </c>
      <c r="AA305" s="5">
        <f t="shared" si="520"/>
        <v>7.8734453759025831E-3</v>
      </c>
      <c r="AB305" s="5">
        <f t="shared" si="521"/>
        <v>1.9167716291297019E-2</v>
      </c>
      <c r="AC305" s="5">
        <f t="shared" si="522"/>
        <v>2.3000130970389981E-2</v>
      </c>
      <c r="AD305" s="5">
        <f t="shared" si="523"/>
        <v>1.5842410093289391E-2</v>
      </c>
      <c r="AE305" s="5">
        <f t="shared" si="524"/>
        <v>3.8490302657127044E-2</v>
      </c>
      <c r="AF305" s="5">
        <f t="shared" si="525"/>
        <v>4.6757513216527088E-2</v>
      </c>
      <c r="AG305" s="5">
        <f t="shared" si="526"/>
        <v>3.7866941216666603E-2</v>
      </c>
      <c r="AH305" s="5">
        <f t="shared" si="527"/>
        <v>9.8219869532590503E-4</v>
      </c>
      <c r="AI305" s="5">
        <f t="shared" si="528"/>
        <v>4.7822789223404827E-3</v>
      </c>
      <c r="AJ305" s="5">
        <f t="shared" si="529"/>
        <v>1.1642344771937133E-2</v>
      </c>
      <c r="AK305" s="5">
        <f t="shared" si="530"/>
        <v>1.88953417383576E-2</v>
      </c>
      <c r="AL305" s="5">
        <f t="shared" si="531"/>
        <v>1.0883182821143717E-2</v>
      </c>
      <c r="AM305" s="5">
        <f t="shared" si="532"/>
        <v>1.5427188862854874E-2</v>
      </c>
      <c r="AN305" s="5">
        <f t="shared" si="533"/>
        <v>3.7481492082537829E-2</v>
      </c>
      <c r="AO305" s="5">
        <f t="shared" si="534"/>
        <v>4.5532023404339463E-2</v>
      </c>
      <c r="AP305" s="5">
        <f t="shared" si="535"/>
        <v>3.6874468617346882E-2</v>
      </c>
      <c r="AQ305" s="5">
        <f t="shared" si="536"/>
        <v>2.2397309642988181E-2</v>
      </c>
      <c r="AR305" s="5">
        <f t="shared" si="537"/>
        <v>4.7726482056594487E-4</v>
      </c>
      <c r="AS305" s="5">
        <f t="shared" si="538"/>
        <v>2.3237798040546156E-3</v>
      </c>
      <c r="AT305" s="5">
        <f t="shared" si="539"/>
        <v>5.6571868960808751E-3</v>
      </c>
      <c r="AU305" s="5">
        <f t="shared" si="540"/>
        <v>9.1815250083356545E-3</v>
      </c>
      <c r="AV305" s="5">
        <f t="shared" si="541"/>
        <v>1.1176102587810969E-2</v>
      </c>
      <c r="AW305" s="5">
        <f t="shared" si="542"/>
        <v>3.5761773508703183E-3</v>
      </c>
      <c r="AX305" s="5">
        <f t="shared" si="543"/>
        <v>1.2519041968610464E-2</v>
      </c>
      <c r="AY305" s="5">
        <f t="shared" si="544"/>
        <v>3.0415934918463058E-2</v>
      </c>
      <c r="AZ305" s="5">
        <f t="shared" si="545"/>
        <v>3.6948877529278869E-2</v>
      </c>
      <c r="BA305" s="5">
        <f t="shared" si="546"/>
        <v>2.9923340168751117E-2</v>
      </c>
      <c r="BB305" s="5">
        <f t="shared" si="547"/>
        <v>1.8175239954419335E-2</v>
      </c>
      <c r="BC305" s="5">
        <f t="shared" si="548"/>
        <v>8.8316169394937628E-3</v>
      </c>
      <c r="BD305" s="5">
        <f t="shared" si="549"/>
        <v>1.9325834140774604E-4</v>
      </c>
      <c r="BE305" s="5">
        <f t="shared" si="550"/>
        <v>9.4096570997182947E-4</v>
      </c>
      <c r="BF305" s="5">
        <f t="shared" si="551"/>
        <v>2.2907587348964496E-3</v>
      </c>
      <c r="BG305" s="5">
        <f t="shared" si="552"/>
        <v>3.7178652568621825E-3</v>
      </c>
      <c r="BH305" s="5">
        <f t="shared" si="553"/>
        <v>4.5255274565637734E-3</v>
      </c>
      <c r="BI305" s="5">
        <f t="shared" si="554"/>
        <v>4.4069157637838001E-3</v>
      </c>
      <c r="BJ305" s="8">
        <f t="shared" si="555"/>
        <v>0.54732902535051509</v>
      </c>
      <c r="BK305" s="8">
        <f t="shared" si="556"/>
        <v>0.12775574136803897</v>
      </c>
      <c r="BL305" s="8">
        <f t="shared" si="557"/>
        <v>0.12159691153912802</v>
      </c>
      <c r="BM305" s="8">
        <f t="shared" si="558"/>
        <v>0.74782574974948768</v>
      </c>
      <c r="BN305" s="8">
        <f t="shared" si="559"/>
        <v>2.3633242613231291E-2</v>
      </c>
    </row>
    <row r="306" spans="1:66" x14ac:dyDescent="0.25">
      <c r="A306" t="s">
        <v>301</v>
      </c>
      <c r="B306" t="s">
        <v>369</v>
      </c>
      <c r="C306" t="s">
        <v>384</v>
      </c>
      <c r="D306" s="16"/>
      <c r="E306">
        <f>VLOOKUP(A306,home!$A$2:$E$405,3,FALSE)</f>
        <v>1.23684210526316</v>
      </c>
      <c r="F306">
        <f>VLOOKUP(B306,home!$B$2:$E$405,3,FALSE)</f>
        <v>2.4300000000000002</v>
      </c>
      <c r="G306">
        <f>VLOOKUP(C306,away!$B$2:$E$405,4,FALSE)</f>
        <v>1.35</v>
      </c>
      <c r="H306">
        <f>VLOOKUP(A306,away!$A$2:$E$405,3,FALSE)</f>
        <v>1.07894736842105</v>
      </c>
      <c r="I306">
        <f>VLOOKUP(C306,away!$B$2:$E$405,3,FALSE)</f>
        <v>0.27</v>
      </c>
      <c r="J306">
        <f>VLOOKUP(B306,home!$B$2:$E$405,4,FALSE)</f>
        <v>0</v>
      </c>
      <c r="K306" s="3">
        <f t="shared" si="504"/>
        <v>4.0574605263157961</v>
      </c>
      <c r="L306" s="3">
        <f t="shared" si="505"/>
        <v>0</v>
      </c>
      <c r="M306" s="5">
        <f t="shared" si="506"/>
        <v>1.7292878211407816E-2</v>
      </c>
      <c r="N306" s="5">
        <f t="shared" si="507"/>
        <v>7.0165170729173734E-2</v>
      </c>
      <c r="O306" s="5">
        <f t="shared" si="508"/>
        <v>0</v>
      </c>
      <c r="P306" s="5">
        <f t="shared" si="509"/>
        <v>0</v>
      </c>
      <c r="Q306" s="5">
        <f t="shared" si="510"/>
        <v>0.14234620527791547</v>
      </c>
      <c r="R306" s="5">
        <f t="shared" si="511"/>
        <v>0</v>
      </c>
      <c r="S306" s="5">
        <f t="shared" si="512"/>
        <v>0</v>
      </c>
      <c r="T306" s="5">
        <f t="shared" si="513"/>
        <v>0</v>
      </c>
      <c r="U306" s="5">
        <f t="shared" si="514"/>
        <v>0</v>
      </c>
      <c r="V306" s="5">
        <f t="shared" si="515"/>
        <v>0</v>
      </c>
      <c r="W306" s="5">
        <f t="shared" si="516"/>
        <v>0.19252136966199576</v>
      </c>
      <c r="X306" s="5">
        <f t="shared" si="517"/>
        <v>0</v>
      </c>
      <c r="Y306" s="5">
        <f t="shared" si="518"/>
        <v>0</v>
      </c>
      <c r="Z306" s="5">
        <f t="shared" si="519"/>
        <v>0</v>
      </c>
      <c r="AA306" s="5">
        <f t="shared" si="520"/>
        <v>0</v>
      </c>
      <c r="AB306" s="5">
        <f t="shared" si="521"/>
        <v>0</v>
      </c>
      <c r="AC306" s="5">
        <f t="shared" si="522"/>
        <v>0</v>
      </c>
      <c r="AD306" s="5">
        <f t="shared" si="523"/>
        <v>0.19528696446894983</v>
      </c>
      <c r="AE306" s="5">
        <f t="shared" si="524"/>
        <v>0</v>
      </c>
      <c r="AF306" s="5">
        <f t="shared" si="525"/>
        <v>0</v>
      </c>
      <c r="AG306" s="5">
        <f t="shared" si="526"/>
        <v>0</v>
      </c>
      <c r="AH306" s="5">
        <f t="shared" si="527"/>
        <v>0</v>
      </c>
      <c r="AI306" s="5">
        <f t="shared" si="528"/>
        <v>0</v>
      </c>
      <c r="AJ306" s="5">
        <f t="shared" si="529"/>
        <v>0</v>
      </c>
      <c r="AK306" s="5">
        <f t="shared" si="530"/>
        <v>0</v>
      </c>
      <c r="AL306" s="5">
        <f t="shared" si="531"/>
        <v>0</v>
      </c>
      <c r="AM306" s="5">
        <f t="shared" si="532"/>
        <v>0.15847382992735984</v>
      </c>
      <c r="AN306" s="5">
        <f t="shared" si="533"/>
        <v>0</v>
      </c>
      <c r="AO306" s="5">
        <f t="shared" si="534"/>
        <v>0</v>
      </c>
      <c r="AP306" s="5">
        <f t="shared" si="535"/>
        <v>0</v>
      </c>
      <c r="AQ306" s="5">
        <f t="shared" si="536"/>
        <v>0</v>
      </c>
      <c r="AR306" s="5">
        <f t="shared" si="537"/>
        <v>0</v>
      </c>
      <c r="AS306" s="5">
        <f t="shared" si="538"/>
        <v>0</v>
      </c>
      <c r="AT306" s="5">
        <f t="shared" si="539"/>
        <v>0</v>
      </c>
      <c r="AU306" s="5">
        <f t="shared" si="540"/>
        <v>0</v>
      </c>
      <c r="AV306" s="5">
        <f t="shared" si="541"/>
        <v>0</v>
      </c>
      <c r="AW306" s="5">
        <f t="shared" si="542"/>
        <v>0</v>
      </c>
      <c r="AX306" s="5">
        <f t="shared" si="543"/>
        <v>0.10716688489739089</v>
      </c>
      <c r="AY306" s="5">
        <f t="shared" si="544"/>
        <v>0</v>
      </c>
      <c r="AZ306" s="5">
        <f t="shared" si="545"/>
        <v>0</v>
      </c>
      <c r="BA306" s="5">
        <f t="shared" si="546"/>
        <v>0</v>
      </c>
      <c r="BB306" s="5">
        <f t="shared" si="547"/>
        <v>0</v>
      </c>
      <c r="BC306" s="5">
        <f t="shared" si="548"/>
        <v>0</v>
      </c>
      <c r="BD306" s="5">
        <f t="shared" si="549"/>
        <v>0</v>
      </c>
      <c r="BE306" s="5">
        <f t="shared" si="550"/>
        <v>0</v>
      </c>
      <c r="BF306" s="5">
        <f t="shared" si="551"/>
        <v>0</v>
      </c>
      <c r="BG306" s="5">
        <f t="shared" si="552"/>
        <v>0</v>
      </c>
      <c r="BH306" s="5">
        <f t="shared" si="553"/>
        <v>0</v>
      </c>
      <c r="BI306" s="5">
        <f t="shared" si="554"/>
        <v>0</v>
      </c>
      <c r="BJ306" s="8">
        <f t="shared" si="555"/>
        <v>0.86596042496278558</v>
      </c>
      <c r="BK306" s="8">
        <f t="shared" si="556"/>
        <v>1.7292878211407816E-2</v>
      </c>
      <c r="BL306" s="8">
        <f t="shared" si="557"/>
        <v>0</v>
      </c>
      <c r="BM306" s="8">
        <f t="shared" si="558"/>
        <v>0.65344904895569633</v>
      </c>
      <c r="BN306" s="8">
        <f t="shared" si="559"/>
        <v>0.22980425421849704</v>
      </c>
    </row>
    <row r="307" spans="1:66" x14ac:dyDescent="0.25">
      <c r="A307" t="s">
        <v>303</v>
      </c>
      <c r="B307" t="s">
        <v>374</v>
      </c>
      <c r="C307" t="s">
        <v>473</v>
      </c>
      <c r="D307" s="16"/>
      <c r="E307">
        <f>VLOOKUP(A307,home!$A$2:$E$405,3,FALSE)</f>
        <v>1.21818181818182</v>
      </c>
      <c r="F307">
        <f>VLOOKUP(B307,home!$B$2:$E$405,3,FALSE)</f>
        <v>1.37</v>
      </c>
      <c r="G307">
        <f>VLOOKUP(C307,away!$B$2:$E$405,4,FALSE)</f>
        <v>0.82</v>
      </c>
      <c r="H307">
        <f>VLOOKUP(A307,away!$A$2:$E$405,3,FALSE)</f>
        <v>0.90909090909090895</v>
      </c>
      <c r="I307">
        <f>VLOOKUP(C307,away!$B$2:$E$405,3,FALSE)</f>
        <v>0.55000000000000004</v>
      </c>
      <c r="J307">
        <f>VLOOKUP(B307,home!$B$2:$E$405,4,FALSE)</f>
        <v>0.73</v>
      </c>
      <c r="K307" s="3">
        <f t="shared" si="504"/>
        <v>1.3685054545454567</v>
      </c>
      <c r="L307" s="3">
        <f t="shared" si="505"/>
        <v>0.36499999999999994</v>
      </c>
      <c r="M307" s="5">
        <f t="shared" si="506"/>
        <v>0.17666403551161686</v>
      </c>
      <c r="N307" s="5">
        <f t="shared" si="507"/>
        <v>0.2417656962196599</v>
      </c>
      <c r="O307" s="5">
        <f t="shared" si="508"/>
        <v>6.4482372961740128E-2</v>
      </c>
      <c r="P307" s="5">
        <f t="shared" si="509"/>
        <v>8.8244479120175842E-2</v>
      </c>
      <c r="Q307" s="5">
        <f t="shared" si="510"/>
        <v>0.16542883699929228</v>
      </c>
      <c r="R307" s="5">
        <f t="shared" si="511"/>
        <v>1.1768033065517571E-2</v>
      </c>
      <c r="S307" s="5">
        <f t="shared" si="512"/>
        <v>1.1019628404615352E-2</v>
      </c>
      <c r="T307" s="5">
        <f t="shared" si="513"/>
        <v>6.0381525504741664E-2</v>
      </c>
      <c r="U307" s="5">
        <f t="shared" si="514"/>
        <v>1.6104617439432086E-2</v>
      </c>
      <c r="V307" s="5">
        <f t="shared" si="515"/>
        <v>6.1159487513941734E-4</v>
      </c>
      <c r="W307" s="5">
        <f t="shared" si="516"/>
        <v>7.546342192421425E-2</v>
      </c>
      <c r="X307" s="5">
        <f t="shared" si="517"/>
        <v>2.7544149002338189E-2</v>
      </c>
      <c r="Y307" s="5">
        <f t="shared" si="518"/>
        <v>5.0268071929267183E-3</v>
      </c>
      <c r="Z307" s="5">
        <f t="shared" si="519"/>
        <v>1.4317773563046377E-3</v>
      </c>
      <c r="AA307" s="5">
        <f t="shared" si="520"/>
        <v>1.9593951217975704E-3</v>
      </c>
      <c r="AB307" s="5">
        <f t="shared" si="521"/>
        <v>1.3407214558948674E-3</v>
      </c>
      <c r="AC307" s="5">
        <f t="shared" si="522"/>
        <v>1.9093399171820257E-5</v>
      </c>
      <c r="AD307" s="5">
        <f t="shared" si="523"/>
        <v>2.5818026130488111E-2</v>
      </c>
      <c r="AE307" s="5">
        <f t="shared" si="524"/>
        <v>9.4235795376281569E-3</v>
      </c>
      <c r="AF307" s="5">
        <f t="shared" si="525"/>
        <v>1.7198032656171381E-3</v>
      </c>
      <c r="AG307" s="5">
        <f t="shared" si="526"/>
        <v>2.0924273065008511E-4</v>
      </c>
      <c r="AH307" s="5">
        <f t="shared" si="527"/>
        <v>1.3064968376279811E-4</v>
      </c>
      <c r="AI307" s="5">
        <f t="shared" si="528"/>
        <v>1.7879480486402818E-4</v>
      </c>
      <c r="AJ307" s="5">
        <f t="shared" si="529"/>
        <v>1.2234083285040661E-4</v>
      </c>
      <c r="AK307" s="5">
        <f t="shared" si="530"/>
        <v>5.5808032356471802E-5</v>
      </c>
      <c r="AL307" s="5">
        <f t="shared" si="531"/>
        <v>3.8148954532176579E-7</v>
      </c>
      <c r="AM307" s="5">
        <f t="shared" si="532"/>
        <v>7.0664219170340197E-3</v>
      </c>
      <c r="AN307" s="5">
        <f t="shared" si="533"/>
        <v>2.5792439997174162E-3</v>
      </c>
      <c r="AO307" s="5">
        <f t="shared" si="534"/>
        <v>4.7071202994842832E-4</v>
      </c>
      <c r="AP307" s="5">
        <f t="shared" si="535"/>
        <v>5.7269963643725441E-5</v>
      </c>
      <c r="AQ307" s="5">
        <f t="shared" si="536"/>
        <v>5.225884182489944E-6</v>
      </c>
      <c r="AR307" s="5">
        <f t="shared" si="537"/>
        <v>9.5374269146842599E-6</v>
      </c>
      <c r="AS307" s="5">
        <f t="shared" si="538"/>
        <v>1.3052020755074054E-5</v>
      </c>
      <c r="AT307" s="5">
        <f t="shared" si="539"/>
        <v>8.930880798079679E-6</v>
      </c>
      <c r="AU307" s="5">
        <f t="shared" si="540"/>
        <v>4.0739863620224402E-6</v>
      </c>
      <c r="AV307" s="5">
        <f t="shared" si="541"/>
        <v>1.3938181395428784E-6</v>
      </c>
      <c r="AW307" s="5">
        <f t="shared" si="542"/>
        <v>5.2932150311969246E-9</v>
      </c>
      <c r="AX307" s="5">
        <f t="shared" si="543"/>
        <v>1.6117394895967688E-3</v>
      </c>
      <c r="AY307" s="5">
        <f t="shared" si="544"/>
        <v>5.8828491370282044E-4</v>
      </c>
      <c r="AZ307" s="5">
        <f t="shared" si="545"/>
        <v>1.0736199675076471E-4</v>
      </c>
      <c r="BA307" s="5">
        <f t="shared" si="546"/>
        <v>1.3062376271343037E-5</v>
      </c>
      <c r="BB307" s="5">
        <f t="shared" si="547"/>
        <v>1.1919418347600515E-6</v>
      </c>
      <c r="BC307" s="5">
        <f t="shared" si="548"/>
        <v>8.7011753937483734E-8</v>
      </c>
      <c r="BD307" s="5">
        <f t="shared" si="549"/>
        <v>5.8019347064329219E-7</v>
      </c>
      <c r="BE307" s="5">
        <f t="shared" si="550"/>
        <v>7.9399792926700463E-7</v>
      </c>
      <c r="BF307" s="5">
        <f t="shared" si="551"/>
        <v>5.4329524854984696E-7</v>
      </c>
      <c r="BG307" s="5">
        <f t="shared" si="552"/>
        <v>2.4783417035636503E-7</v>
      </c>
      <c r="BH307" s="5">
        <f t="shared" si="553"/>
        <v>8.4790603488858392E-8</v>
      </c>
      <c r="BI307" s="5">
        <f t="shared" si="554"/>
        <v>2.3207280673740744E-8</v>
      </c>
      <c r="BJ307" s="8">
        <f t="shared" si="555"/>
        <v>0.62528169003199285</v>
      </c>
      <c r="BK307" s="8">
        <f t="shared" si="556"/>
        <v>0.27714749771396746</v>
      </c>
      <c r="BL307" s="8">
        <f t="shared" si="557"/>
        <v>9.6181994849888333E-2</v>
      </c>
      <c r="BM307" s="8">
        <f t="shared" si="558"/>
        <v>0.25110122645366301</v>
      </c>
      <c r="BN307" s="8">
        <f t="shared" si="559"/>
        <v>0.74835345387800245</v>
      </c>
    </row>
    <row r="308" spans="1:66" x14ac:dyDescent="0.25">
      <c r="A308" t="s">
        <v>303</v>
      </c>
      <c r="B308" t="s">
        <v>361</v>
      </c>
      <c r="C308" t="s">
        <v>353</v>
      </c>
      <c r="D308" s="16"/>
      <c r="E308">
        <f>VLOOKUP(A308,home!$A$2:$E$405,3,FALSE)</f>
        <v>1.21818181818182</v>
      </c>
      <c r="F308">
        <f>VLOOKUP(B308,home!$B$2:$E$405,3,FALSE)</f>
        <v>1.0900000000000001</v>
      </c>
      <c r="G308">
        <f>VLOOKUP(C308,away!$B$2:$E$405,4,FALSE)</f>
        <v>1.23</v>
      </c>
      <c r="H308">
        <f>VLOOKUP(A308,away!$A$2:$E$405,3,FALSE)</f>
        <v>0.90909090909090895</v>
      </c>
      <c r="I308">
        <f>VLOOKUP(C308,away!$B$2:$E$405,3,FALSE)</f>
        <v>1.23</v>
      </c>
      <c r="J308">
        <f>VLOOKUP(B308,home!$B$2:$E$405,4,FALSE)</f>
        <v>0.73</v>
      </c>
      <c r="K308" s="3">
        <f t="shared" si="504"/>
        <v>1.6332163636363664</v>
      </c>
      <c r="L308" s="3">
        <f t="shared" si="505"/>
        <v>0.81627272727272704</v>
      </c>
      <c r="M308" s="5">
        <f t="shared" si="506"/>
        <v>8.6337685941643705E-2</v>
      </c>
      <c r="N308" s="5">
        <f t="shared" si="507"/>
        <v>0.14100812147838993</v>
      </c>
      <c r="O308" s="5">
        <f t="shared" si="508"/>
        <v>7.0475098370001682E-2</v>
      </c>
      <c r="P308" s="5">
        <f t="shared" si="509"/>
        <v>0.11510108388676935</v>
      </c>
      <c r="Q308" s="5">
        <f t="shared" si="510"/>
        <v>0.11514838570206554</v>
      </c>
      <c r="R308" s="5">
        <f t="shared" si="511"/>
        <v>2.8763450375647495E-2</v>
      </c>
      <c r="S308" s="5">
        <f t="shared" si="512"/>
        <v>3.8361751787231474E-2</v>
      </c>
      <c r="T308" s="5">
        <f t="shared" si="513"/>
        <v>9.3992486838076927E-2</v>
      </c>
      <c r="U308" s="5">
        <f t="shared" si="514"/>
        <v>4.6976937828150073E-2</v>
      </c>
      <c r="V308" s="5">
        <f t="shared" si="515"/>
        <v>5.6824409389300756E-3</v>
      </c>
      <c r="W308" s="5">
        <f t="shared" si="516"/>
        <v>6.2687409258308416E-2</v>
      </c>
      <c r="X308" s="5">
        <f t="shared" si="517"/>
        <v>5.1170022520941001E-2</v>
      </c>
      <c r="Y308" s="5">
        <f t="shared" si="518"/>
        <v>2.0884346918887686E-2</v>
      </c>
      <c r="Z308" s="5">
        <f t="shared" si="519"/>
        <v>7.8262733613011764E-3</v>
      </c>
      <c r="AA308" s="5">
        <f t="shared" si="520"/>
        <v>1.2781997719968467E-2</v>
      </c>
      <c r="AB308" s="5">
        <f t="shared" si="521"/>
        <v>1.0437883918107614E-2</v>
      </c>
      <c r="AC308" s="5">
        <f t="shared" si="522"/>
        <v>4.7347162486168246E-4</v>
      </c>
      <c r="AD308" s="5">
        <f t="shared" si="523"/>
        <v>2.559552564865978E-2</v>
      </c>
      <c r="AE308" s="5">
        <f t="shared" si="524"/>
        <v>2.0892929527210554E-2</v>
      </c>
      <c r="AF308" s="5">
        <f t="shared" si="525"/>
        <v>8.5271642829465224E-3</v>
      </c>
      <c r="AG308" s="5">
        <f t="shared" si="526"/>
        <v>2.3201638817144489E-3</v>
      </c>
      <c r="AH308" s="5">
        <f t="shared" si="527"/>
        <v>1.5970933752528008E-3</v>
      </c>
      <c r="AI308" s="5">
        <f t="shared" si="528"/>
        <v>2.6083990347181094E-3</v>
      </c>
      <c r="AJ308" s="5">
        <f t="shared" si="529"/>
        <v>2.1300399931974603E-3</v>
      </c>
      <c r="AK308" s="5">
        <f t="shared" si="530"/>
        <v>1.1596053906966621E-3</v>
      </c>
      <c r="AL308" s="5">
        <f t="shared" si="531"/>
        <v>2.5248347400945873E-5</v>
      </c>
      <c r="AM308" s="5">
        <f t="shared" si="532"/>
        <v>8.3606062650530936E-3</v>
      </c>
      <c r="AN308" s="5">
        <f t="shared" si="533"/>
        <v>6.8245348776283373E-3</v>
      </c>
      <c r="AO308" s="5">
        <f t="shared" si="534"/>
        <v>2.7853408484647645E-3</v>
      </c>
      <c r="AP308" s="5">
        <f t="shared" si="535"/>
        <v>7.5786592358682164E-4</v>
      </c>
      <c r="AQ308" s="5">
        <f t="shared" si="536"/>
        <v>1.5465632108831976E-4</v>
      </c>
      <c r="AR308" s="5">
        <f t="shared" si="537"/>
        <v>2.607327530253618E-4</v>
      </c>
      <c r="AS308" s="5">
        <f t="shared" si="538"/>
        <v>4.2583299877698008E-4</v>
      </c>
      <c r="AT308" s="5">
        <f t="shared" si="539"/>
        <v>3.477387108894544E-4</v>
      </c>
      <c r="AU308" s="5">
        <f t="shared" si="540"/>
        <v>1.8931085096482415E-4</v>
      </c>
      <c r="AV308" s="5">
        <f t="shared" si="541"/>
        <v>7.7296394902419033E-5</v>
      </c>
      <c r="AW308" s="5">
        <f t="shared" si="542"/>
        <v>9.3499538099311724E-7</v>
      </c>
      <c r="AX308" s="5">
        <f t="shared" si="543"/>
        <v>2.275779827000906E-3</v>
      </c>
      <c r="AY308" s="5">
        <f t="shared" si="544"/>
        <v>1.8576570060582845E-3</v>
      </c>
      <c r="AZ308" s="5">
        <f t="shared" si="545"/>
        <v>7.581773753362423E-4</v>
      </c>
      <c r="BA308" s="5">
        <f t="shared" si="546"/>
        <v>2.0629317130739752E-4</v>
      </c>
      <c r="BB308" s="5">
        <f t="shared" si="547"/>
        <v>4.2097872390207309E-5</v>
      </c>
      <c r="BC308" s="5">
        <f t="shared" si="548"/>
        <v>6.8726690216667535E-6</v>
      </c>
      <c r="BD308" s="5">
        <f t="shared" si="549"/>
        <v>3.547150590022306E-5</v>
      </c>
      <c r="BE308" s="5">
        <f t="shared" si="550"/>
        <v>5.7932643879068214E-5</v>
      </c>
      <c r="BF308" s="5">
        <f t="shared" si="551"/>
        <v>4.7308270986006206E-5</v>
      </c>
      <c r="BG308" s="5">
        <f t="shared" si="552"/>
        <v>2.5754880769896288E-5</v>
      </c>
      <c r="BH308" s="5">
        <f t="shared" si="553"/>
        <v>1.0515823179224546E-5</v>
      </c>
      <c r="BI308" s="5">
        <f t="shared" si="554"/>
        <v>3.434922898683225E-6</v>
      </c>
      <c r="BJ308" s="8">
        <f t="shared" si="555"/>
        <v>0.56625643821413674</v>
      </c>
      <c r="BK308" s="8">
        <f t="shared" si="556"/>
        <v>0.24783933953289553</v>
      </c>
      <c r="BL308" s="8">
        <f t="shared" si="557"/>
        <v>0.17841183576191247</v>
      </c>
      <c r="BM308" s="8">
        <f t="shared" si="558"/>
        <v>0.44164333910505088</v>
      </c>
      <c r="BN308" s="8">
        <f t="shared" si="559"/>
        <v>0.55683382575451768</v>
      </c>
    </row>
    <row r="309" spans="1:66" x14ac:dyDescent="0.25">
      <c r="A309" t="s">
        <v>303</v>
      </c>
      <c r="B309" t="s">
        <v>340</v>
      </c>
      <c r="C309" t="s">
        <v>380</v>
      </c>
      <c r="D309" s="16"/>
      <c r="E309">
        <f>VLOOKUP(A309,home!$A$2:$E$405,3,FALSE)</f>
        <v>1.21818181818182</v>
      </c>
      <c r="F309">
        <f>VLOOKUP(B309,home!$B$2:$E$405,3,FALSE)</f>
        <v>0.82</v>
      </c>
      <c r="G309">
        <f>VLOOKUP(C309,away!$B$2:$E$405,4,FALSE)</f>
        <v>0.27</v>
      </c>
      <c r="H309">
        <f>VLOOKUP(A309,away!$A$2:$E$405,3,FALSE)</f>
        <v>0.90909090909090895</v>
      </c>
      <c r="I309">
        <f>VLOOKUP(C309,away!$B$2:$E$405,3,FALSE)</f>
        <v>1.0900000000000001</v>
      </c>
      <c r="J309">
        <f>VLOOKUP(B309,home!$B$2:$E$405,4,FALSE)</f>
        <v>1.47</v>
      </c>
      <c r="K309" s="3">
        <f t="shared" si="504"/>
        <v>0.26970545454545497</v>
      </c>
      <c r="L309" s="3">
        <f t="shared" si="505"/>
        <v>1.4566363636363635</v>
      </c>
      <c r="M309" s="5">
        <f t="shared" si="506"/>
        <v>0.17793413625895652</v>
      </c>
      <c r="N309" s="5">
        <f t="shared" si="507"/>
        <v>4.7989807098874793E-2</v>
      </c>
      <c r="O309" s="5">
        <f t="shared" si="508"/>
        <v>0.25918533320702364</v>
      </c>
      <c r="P309" s="5">
        <f t="shared" si="509"/>
        <v>6.9903698104115522E-2</v>
      </c>
      <c r="Q309" s="5">
        <f t="shared" si="510"/>
        <v>6.4715563685753628E-3</v>
      </c>
      <c r="R309" s="5">
        <f t="shared" si="511"/>
        <v>0.18876939063527909</v>
      </c>
      <c r="S309" s="5">
        <f t="shared" si="512"/>
        <v>6.8656401623796827E-3</v>
      </c>
      <c r="T309" s="5">
        <f t="shared" si="513"/>
        <v>9.4267043357893644E-3</v>
      </c>
      <c r="U309" s="5">
        <f t="shared" si="514"/>
        <v>5.0912134305556501E-2</v>
      </c>
      <c r="V309" s="5">
        <f t="shared" si="515"/>
        <v>2.9969493662282144E-4</v>
      </c>
      <c r="W309" s="5">
        <f t="shared" si="516"/>
        <v>5.8180468400105079E-4</v>
      </c>
      <c r="X309" s="5">
        <f t="shared" si="517"/>
        <v>8.4747785924989413E-4</v>
      </c>
      <c r="Y309" s="5">
        <f t="shared" si="518"/>
        <v>6.17233533580048E-4</v>
      </c>
      <c r="Z309" s="5">
        <f t="shared" si="519"/>
        <v>9.1656119580275044E-2</v>
      </c>
      <c r="AA309" s="5">
        <f t="shared" si="520"/>
        <v>2.472015539327066E-2</v>
      </c>
      <c r="AB309" s="5">
        <f t="shared" si="521"/>
        <v>3.3335803733881707E-3</v>
      </c>
      <c r="AC309" s="5">
        <f t="shared" si="522"/>
        <v>7.3586864827768574E-6</v>
      </c>
      <c r="AD309" s="5">
        <f t="shared" si="523"/>
        <v>3.9228974188794539E-5</v>
      </c>
      <c r="AE309" s="5">
        <f t="shared" si="524"/>
        <v>5.7142350311550434E-5</v>
      </c>
      <c r="AF309" s="5">
        <f t="shared" si="525"/>
        <v>4.1617812683726031E-5</v>
      </c>
      <c r="AG309" s="5">
        <f t="shared" si="526"/>
        <v>2.0207339776707338E-5</v>
      </c>
      <c r="AH309" s="5">
        <f t="shared" si="527"/>
        <v>3.3377409182607891E-2</v>
      </c>
      <c r="AI309" s="5">
        <f t="shared" si="528"/>
        <v>9.0020693151449047E-3</v>
      </c>
      <c r="AJ309" s="5">
        <f t="shared" si="529"/>
        <v>1.2139535982454244E-3</v>
      </c>
      <c r="AK309" s="5">
        <f t="shared" si="530"/>
        <v>1.0913663567062429E-4</v>
      </c>
      <c r="AL309" s="5">
        <f t="shared" si="531"/>
        <v>1.1563815896152446E-7</v>
      </c>
      <c r="AM309" s="5">
        <f t="shared" si="532"/>
        <v>2.1160536629881505E-6</v>
      </c>
      <c r="AN309" s="5">
        <f t="shared" si="533"/>
        <v>3.0823207129144664E-6</v>
      </c>
      <c r="AO309" s="5">
        <f t="shared" si="534"/>
        <v>2.2449102174103866E-6</v>
      </c>
      <c r="AP309" s="5">
        <f t="shared" si="535"/>
        <v>1.0900059519262611E-6</v>
      </c>
      <c r="AQ309" s="5">
        <f t="shared" si="536"/>
        <v>3.9693557653896558E-7</v>
      </c>
      <c r="AR309" s="5">
        <f t="shared" si="537"/>
        <v>9.7237495878713855E-3</v>
      </c>
      <c r="AS309" s="5">
        <f t="shared" si="538"/>
        <v>2.6225483024830327E-3</v>
      </c>
      <c r="AT309" s="5">
        <f t="shared" si="539"/>
        <v>3.5365779099429877E-4</v>
      </c>
      <c r="AU309" s="5">
        <f t="shared" si="540"/>
        <v>3.1794478424552959E-5</v>
      </c>
      <c r="AV309" s="5">
        <f t="shared" si="541"/>
        <v>2.1437860638824288E-6</v>
      </c>
      <c r="AW309" s="5">
        <f t="shared" si="542"/>
        <v>1.2619424373218855E-9</v>
      </c>
      <c r="AX309" s="5">
        <f t="shared" si="543"/>
        <v>9.5118535836465642E-8</v>
      </c>
      <c r="AY309" s="5">
        <f t="shared" si="544"/>
        <v>1.3855311815524442E-7</v>
      </c>
      <c r="AZ309" s="5">
        <f t="shared" si="545"/>
        <v>1.0091075510006735E-7</v>
      </c>
      <c r="BA309" s="5">
        <f t="shared" si="546"/>
        <v>4.8996758453587243E-8</v>
      </c>
      <c r="BB309" s="5">
        <f t="shared" si="547"/>
        <v>1.7842615015950646E-8</v>
      </c>
      <c r="BC309" s="5">
        <f t="shared" si="548"/>
        <v>5.1980403709195855E-9</v>
      </c>
      <c r="BD309" s="5">
        <f t="shared" si="549"/>
        <v>2.360661206764592E-3</v>
      </c>
      <c r="BE309" s="5">
        <f t="shared" si="550"/>
        <v>6.3668320379826665E-4</v>
      </c>
      <c r="BF309" s="5">
        <f t="shared" si="551"/>
        <v>8.5858466440934004E-5</v>
      </c>
      <c r="BG309" s="5">
        <f t="shared" si="552"/>
        <v>7.7188322393426005E-6</v>
      </c>
      <c r="BH309" s="5">
        <f t="shared" si="553"/>
        <v>5.2045278941800185E-7</v>
      </c>
      <c r="BI309" s="5">
        <f t="shared" si="554"/>
        <v>2.8073791227886432E-8</v>
      </c>
      <c r="BJ309" s="8">
        <f t="shared" si="555"/>
        <v>6.6102117202976013E-2</v>
      </c>
      <c r="BK309" s="8">
        <f t="shared" si="556"/>
        <v>0.25501078233983437</v>
      </c>
      <c r="BL309" s="8">
        <f t="shared" si="557"/>
        <v>0.58644852682784776</v>
      </c>
      <c r="BM309" s="8">
        <f t="shared" si="558"/>
        <v>0.24896348698693271</v>
      </c>
      <c r="BN309" s="8">
        <f t="shared" si="559"/>
        <v>0.7502539216728249</v>
      </c>
    </row>
    <row r="310" spans="1:66" x14ac:dyDescent="0.25">
      <c r="A310" t="s">
        <v>303</v>
      </c>
      <c r="B310" t="s">
        <v>348</v>
      </c>
      <c r="C310" t="s">
        <v>383</v>
      </c>
      <c r="D310" s="16"/>
      <c r="E310">
        <f>VLOOKUP(A310,home!$A$2:$E$405,3,FALSE)</f>
        <v>1.21818181818182</v>
      </c>
      <c r="F310">
        <f>VLOOKUP(B310,home!$B$2:$E$405,3,FALSE)</f>
        <v>1.0900000000000001</v>
      </c>
      <c r="G310">
        <f>VLOOKUP(C310,away!$B$2:$E$405,4,FALSE)</f>
        <v>1.0900000000000001</v>
      </c>
      <c r="H310">
        <f>VLOOKUP(A310,away!$A$2:$E$405,3,FALSE)</f>
        <v>0.90909090909090895</v>
      </c>
      <c r="I310">
        <f>VLOOKUP(C310,away!$B$2:$E$405,3,FALSE)</f>
        <v>0.82</v>
      </c>
      <c r="J310">
        <f>VLOOKUP(B310,home!$B$2:$E$405,4,FALSE)</f>
        <v>1.1000000000000001</v>
      </c>
      <c r="K310" s="3">
        <f t="shared" si="504"/>
        <v>1.4473218181818206</v>
      </c>
      <c r="L310" s="3">
        <f t="shared" si="505"/>
        <v>0.81999999999999984</v>
      </c>
      <c r="M310" s="5">
        <f t="shared" si="506"/>
        <v>0.10358923972784233</v>
      </c>
      <c r="N310" s="5">
        <f t="shared" si="507"/>
        <v>0.1499269667869732</v>
      </c>
      <c r="O310" s="5">
        <f t="shared" si="508"/>
        <v>8.494317657683069E-2</v>
      </c>
      <c r="P310" s="5">
        <f t="shared" si="509"/>
        <v>0.12294011276531801</v>
      </c>
      <c r="Q310" s="5">
        <f t="shared" si="510"/>
        <v>0.10849628508230379</v>
      </c>
      <c r="R310" s="5">
        <f t="shared" si="511"/>
        <v>3.482670239650057E-2</v>
      </c>
      <c r="S310" s="5">
        <f t="shared" si="512"/>
        <v>3.647645104467051E-2</v>
      </c>
      <c r="T310" s="5">
        <f t="shared" si="513"/>
        <v>8.8966953767489088E-2</v>
      </c>
      <c r="U310" s="5">
        <f t="shared" si="514"/>
        <v>5.0405446233780363E-2</v>
      </c>
      <c r="V310" s="5">
        <f t="shared" si="515"/>
        <v>4.810043780707777E-3</v>
      </c>
      <c r="W310" s="5">
        <f t="shared" si="516"/>
        <v>5.2343013530430998E-2</v>
      </c>
      <c r="X310" s="5">
        <f t="shared" si="517"/>
        <v>4.292127109495341E-2</v>
      </c>
      <c r="Y310" s="5">
        <f t="shared" si="518"/>
        <v>1.7597721148930892E-2</v>
      </c>
      <c r="Z310" s="5">
        <f t="shared" si="519"/>
        <v>9.5192986550434889E-3</v>
      </c>
      <c r="AA310" s="5">
        <f t="shared" si="520"/>
        <v>1.37774886372333E-2</v>
      </c>
      <c r="AB310" s="5">
        <f t="shared" si="521"/>
        <v>9.97022995220994E-3</v>
      </c>
      <c r="AC310" s="5">
        <f t="shared" si="522"/>
        <v>3.5678616714919205E-4</v>
      </c>
      <c r="AD310" s="5">
        <f t="shared" si="523"/>
        <v>1.8939296377994762E-2</v>
      </c>
      <c r="AE310" s="5">
        <f t="shared" si="524"/>
        <v>1.55302230299557E-2</v>
      </c>
      <c r="AF310" s="5">
        <f t="shared" si="525"/>
        <v>6.3673914422818344E-3</v>
      </c>
      <c r="AG310" s="5">
        <f t="shared" si="526"/>
        <v>1.7404203275570348E-3</v>
      </c>
      <c r="AH310" s="5">
        <f t="shared" si="527"/>
        <v>1.9514562242839144E-3</v>
      </c>
      <c r="AI310" s="5">
        <f t="shared" si="528"/>
        <v>2.8243851706328256E-3</v>
      </c>
      <c r="AJ310" s="5">
        <f t="shared" si="529"/>
        <v>2.0438971402030369E-3</v>
      </c>
      <c r="AK310" s="5">
        <f t="shared" si="530"/>
        <v>9.8605897504509409E-4</v>
      </c>
      <c r="AL310" s="5">
        <f t="shared" si="531"/>
        <v>1.6937408455808121E-5</v>
      </c>
      <c r="AM310" s="5">
        <f t="shared" si="532"/>
        <v>5.4822513737767479E-3</v>
      </c>
      <c r="AN310" s="5">
        <f t="shared" si="533"/>
        <v>4.495446126496932E-3</v>
      </c>
      <c r="AO310" s="5">
        <f t="shared" si="534"/>
        <v>1.8431329118637416E-3</v>
      </c>
      <c r="AP310" s="5">
        <f t="shared" si="535"/>
        <v>5.037896625760893E-4</v>
      </c>
      <c r="AQ310" s="5">
        <f t="shared" si="536"/>
        <v>1.0327688082809829E-4</v>
      </c>
      <c r="AR310" s="5">
        <f t="shared" si="537"/>
        <v>3.2003882078256201E-4</v>
      </c>
      <c r="AS310" s="5">
        <f t="shared" si="538"/>
        <v>4.6319916798378343E-4</v>
      </c>
      <c r="AT310" s="5">
        <f t="shared" si="539"/>
        <v>3.3519913099329808E-4</v>
      </c>
      <c r="AU310" s="5">
        <f t="shared" si="540"/>
        <v>1.6171367190739543E-4</v>
      </c>
      <c r="AV310" s="5">
        <f t="shared" si="541"/>
        <v>5.8512931412467503E-5</v>
      </c>
      <c r="AW310" s="5">
        <f t="shared" si="542"/>
        <v>5.5837172936860043E-7</v>
      </c>
      <c r="AX310" s="5">
        <f t="shared" si="543"/>
        <v>1.3224303376707233E-3</v>
      </c>
      <c r="AY310" s="5">
        <f t="shared" si="544"/>
        <v>1.0843928768899929E-3</v>
      </c>
      <c r="AZ310" s="5">
        <f t="shared" si="545"/>
        <v>4.446010795248969E-4</v>
      </c>
      <c r="BA310" s="5">
        <f t="shared" si="546"/>
        <v>1.215242950701385E-4</v>
      </c>
      <c r="BB310" s="5">
        <f t="shared" si="547"/>
        <v>2.4912480489378382E-5</v>
      </c>
      <c r="BC310" s="5">
        <f t="shared" si="548"/>
        <v>4.0856468002580552E-6</v>
      </c>
      <c r="BD310" s="5">
        <f t="shared" si="549"/>
        <v>4.3738638840283442E-5</v>
      </c>
      <c r="BE310" s="5">
        <f t="shared" si="550"/>
        <v>6.3303886291117022E-5</v>
      </c>
      <c r="BF310" s="5">
        <f t="shared" si="551"/>
        <v>4.5810547902417369E-5</v>
      </c>
      <c r="BG310" s="5">
        <f t="shared" si="552"/>
        <v>2.2100868494010692E-5</v>
      </c>
      <c r="BH310" s="5">
        <f t="shared" si="553"/>
        <v>7.9967672930372187E-6</v>
      </c>
      <c r="BI310" s="5">
        <f t="shared" si="554"/>
        <v>2.3147791556271082E-6</v>
      </c>
      <c r="BJ310" s="8">
        <f t="shared" si="555"/>
        <v>0.51825938626085788</v>
      </c>
      <c r="BK310" s="8">
        <f t="shared" si="556"/>
        <v>0.26927396377103363</v>
      </c>
      <c r="BL310" s="8">
        <f t="shared" si="557"/>
        <v>0.20325277051777577</v>
      </c>
      <c r="BM310" s="8">
        <f t="shared" si="558"/>
        <v>0.39449910136378114</v>
      </c>
      <c r="BN310" s="8">
        <f t="shared" si="559"/>
        <v>0.60472248333576861</v>
      </c>
    </row>
    <row r="311" spans="1:66" x14ac:dyDescent="0.25">
      <c r="A311" t="s">
        <v>35</v>
      </c>
      <c r="B311" t="s">
        <v>213</v>
      </c>
      <c r="C311" t="s">
        <v>300</v>
      </c>
      <c r="D311" s="16"/>
      <c r="E311">
        <f>VLOOKUP(A311,home!$A$2:$E$405,3,FALSE)</f>
        <v>1.5</v>
      </c>
      <c r="F311">
        <f>VLOOKUP(B311,home!$B$2:$E$405,3,FALSE)</f>
        <v>0</v>
      </c>
      <c r="G311">
        <f>VLOOKUP(C311,away!$B$2:$E$405,4,FALSE)</f>
        <v>1.67</v>
      </c>
      <c r="H311">
        <f>VLOOKUP(A311,away!$A$2:$E$405,3,FALSE)</f>
        <v>1.0249999999999999</v>
      </c>
      <c r="I311">
        <f>VLOOKUP(C311,away!$B$2:$E$405,3,FALSE)</f>
        <v>0.33</v>
      </c>
      <c r="J311">
        <f>VLOOKUP(B311,home!$B$2:$E$405,4,FALSE)</f>
        <v>0.98</v>
      </c>
      <c r="K311" s="3">
        <f t="shared" si="504"/>
        <v>0</v>
      </c>
      <c r="L311" s="3">
        <f t="shared" si="505"/>
        <v>0.33148499999999997</v>
      </c>
      <c r="M311" s="5">
        <f t="shared" si="506"/>
        <v>0.7178569239898368</v>
      </c>
      <c r="N311" s="5">
        <f t="shared" si="507"/>
        <v>0</v>
      </c>
      <c r="O311" s="5">
        <f t="shared" si="508"/>
        <v>0.23795880244877102</v>
      </c>
      <c r="P311" s="5">
        <f t="shared" si="509"/>
        <v>0</v>
      </c>
      <c r="Q311" s="5">
        <f t="shared" si="510"/>
        <v>0</v>
      </c>
      <c r="R311" s="5">
        <f t="shared" si="511"/>
        <v>3.9439886814865426E-2</v>
      </c>
      <c r="S311" s="5">
        <f t="shared" si="512"/>
        <v>0</v>
      </c>
      <c r="T311" s="5">
        <f t="shared" si="513"/>
        <v>0</v>
      </c>
      <c r="U311" s="5">
        <f t="shared" si="514"/>
        <v>0</v>
      </c>
      <c r="V311" s="5">
        <f t="shared" si="515"/>
        <v>0</v>
      </c>
      <c r="W311" s="5">
        <f t="shared" si="516"/>
        <v>0</v>
      </c>
      <c r="X311" s="5">
        <f t="shared" si="517"/>
        <v>0</v>
      </c>
      <c r="Y311" s="5">
        <f t="shared" si="518"/>
        <v>0</v>
      </c>
      <c r="Z311" s="5">
        <f t="shared" si="519"/>
        <v>4.3579102936085563E-3</v>
      </c>
      <c r="AA311" s="5">
        <f t="shared" si="520"/>
        <v>0</v>
      </c>
      <c r="AB311" s="5">
        <f t="shared" si="521"/>
        <v>0</v>
      </c>
      <c r="AC311" s="5">
        <f t="shared" si="522"/>
        <v>0</v>
      </c>
      <c r="AD311" s="5">
        <f t="shared" si="523"/>
        <v>0</v>
      </c>
      <c r="AE311" s="5">
        <f t="shared" si="524"/>
        <v>0</v>
      </c>
      <c r="AF311" s="5">
        <f t="shared" si="525"/>
        <v>0</v>
      </c>
      <c r="AG311" s="5">
        <f t="shared" si="526"/>
        <v>0</v>
      </c>
      <c r="AH311" s="5">
        <f t="shared" si="527"/>
        <v>3.6114547341920791E-4</v>
      </c>
      <c r="AI311" s="5">
        <f t="shared" si="528"/>
        <v>0</v>
      </c>
      <c r="AJ311" s="5">
        <f t="shared" si="529"/>
        <v>0</v>
      </c>
      <c r="AK311" s="5">
        <f t="shared" si="530"/>
        <v>0</v>
      </c>
      <c r="AL311" s="5">
        <f t="shared" si="531"/>
        <v>0</v>
      </c>
      <c r="AM311" s="5">
        <f t="shared" si="532"/>
        <v>0</v>
      </c>
      <c r="AN311" s="5">
        <f t="shared" si="533"/>
        <v>0</v>
      </c>
      <c r="AO311" s="5">
        <f t="shared" si="534"/>
        <v>0</v>
      </c>
      <c r="AP311" s="5">
        <f t="shared" si="535"/>
        <v>0</v>
      </c>
      <c r="AQ311" s="5">
        <f t="shared" si="536"/>
        <v>0</v>
      </c>
      <c r="AR311" s="5">
        <f t="shared" si="537"/>
        <v>2.3942861451273226E-5</v>
      </c>
      <c r="AS311" s="5">
        <f t="shared" si="538"/>
        <v>0</v>
      </c>
      <c r="AT311" s="5">
        <f t="shared" si="539"/>
        <v>0</v>
      </c>
      <c r="AU311" s="5">
        <f t="shared" si="540"/>
        <v>0</v>
      </c>
      <c r="AV311" s="5">
        <f t="shared" si="541"/>
        <v>0</v>
      </c>
      <c r="AW311" s="5">
        <f t="shared" si="542"/>
        <v>0</v>
      </c>
      <c r="AX311" s="5">
        <f t="shared" si="543"/>
        <v>0</v>
      </c>
      <c r="AY311" s="5">
        <f t="shared" si="544"/>
        <v>0</v>
      </c>
      <c r="AZ311" s="5">
        <f t="shared" si="545"/>
        <v>0</v>
      </c>
      <c r="BA311" s="5">
        <f t="shared" si="546"/>
        <v>0</v>
      </c>
      <c r="BB311" s="5">
        <f t="shared" si="547"/>
        <v>0</v>
      </c>
      <c r="BC311" s="5">
        <f t="shared" si="548"/>
        <v>0</v>
      </c>
      <c r="BD311" s="5">
        <f t="shared" si="549"/>
        <v>1.3227832380292178E-6</v>
      </c>
      <c r="BE311" s="5">
        <f t="shared" si="550"/>
        <v>0</v>
      </c>
      <c r="BF311" s="5">
        <f t="shared" si="551"/>
        <v>0</v>
      </c>
      <c r="BG311" s="5">
        <f t="shared" si="552"/>
        <v>0</v>
      </c>
      <c r="BH311" s="5">
        <f t="shared" si="553"/>
        <v>0</v>
      </c>
      <c r="BI311" s="5">
        <f t="shared" si="554"/>
        <v>0</v>
      </c>
      <c r="BJ311" s="8">
        <f t="shared" si="555"/>
        <v>0</v>
      </c>
      <c r="BK311" s="8">
        <f t="shared" si="556"/>
        <v>0.7178569239898368</v>
      </c>
      <c r="BL311" s="8">
        <f t="shared" si="557"/>
        <v>0.27778510038174498</v>
      </c>
      <c r="BM311" s="8">
        <f t="shared" si="558"/>
        <v>4.744321411717066E-3</v>
      </c>
      <c r="BN311" s="8">
        <f t="shared" si="559"/>
        <v>0.99525561325347323</v>
      </c>
    </row>
    <row r="312" spans="1:66" x14ac:dyDescent="0.25">
      <c r="A312" t="s">
        <v>35</v>
      </c>
      <c r="B312" t="s">
        <v>474</v>
      </c>
      <c r="C312" t="s">
        <v>295</v>
      </c>
      <c r="D312" s="16"/>
      <c r="E312">
        <f>VLOOKUP(A312,home!$A$2:$E$405,3,FALSE)</f>
        <v>1.5</v>
      </c>
      <c r="F312">
        <f>VLOOKUP(B312,home!$B$2:$E$405,3,FALSE)</f>
        <v>0.33</v>
      </c>
      <c r="G312">
        <f>VLOOKUP(C312,away!$B$2:$E$405,4,FALSE)</f>
        <v>0</v>
      </c>
      <c r="H312">
        <f>VLOOKUP(A312,away!$A$2:$E$405,3,FALSE)</f>
        <v>1.0249999999999999</v>
      </c>
      <c r="I312">
        <f>VLOOKUP(C312,away!$B$2:$E$405,3,FALSE)</f>
        <v>1</v>
      </c>
      <c r="J312">
        <f>VLOOKUP(B312,home!$B$2:$E$405,4,FALSE)</f>
        <v>0.98</v>
      </c>
      <c r="K312" s="3">
        <f t="shared" si="504"/>
        <v>0</v>
      </c>
      <c r="L312" s="3">
        <f t="shared" si="505"/>
        <v>1.0044999999999999</v>
      </c>
      <c r="M312" s="5">
        <f t="shared" si="506"/>
        <v>0.36622770288462358</v>
      </c>
      <c r="N312" s="5">
        <f t="shared" si="507"/>
        <v>0</v>
      </c>
      <c r="O312" s="5">
        <f t="shared" si="508"/>
        <v>0.36787572754760439</v>
      </c>
      <c r="P312" s="5">
        <f t="shared" si="509"/>
        <v>0</v>
      </c>
      <c r="Q312" s="5">
        <f t="shared" si="510"/>
        <v>0</v>
      </c>
      <c r="R312" s="5">
        <f t="shared" si="511"/>
        <v>0.18476558416078429</v>
      </c>
      <c r="S312" s="5">
        <f t="shared" si="512"/>
        <v>0</v>
      </c>
      <c r="T312" s="5">
        <f t="shared" si="513"/>
        <v>0</v>
      </c>
      <c r="U312" s="5">
        <f t="shared" si="514"/>
        <v>0</v>
      </c>
      <c r="V312" s="5">
        <f t="shared" si="515"/>
        <v>0</v>
      </c>
      <c r="W312" s="5">
        <f t="shared" si="516"/>
        <v>0</v>
      </c>
      <c r="X312" s="5">
        <f t="shared" si="517"/>
        <v>0</v>
      </c>
      <c r="Y312" s="5">
        <f t="shared" si="518"/>
        <v>0</v>
      </c>
      <c r="Z312" s="5">
        <f t="shared" si="519"/>
        <v>6.1865676429835939E-2</v>
      </c>
      <c r="AA312" s="5">
        <f t="shared" si="520"/>
        <v>0</v>
      </c>
      <c r="AB312" s="5">
        <f t="shared" si="521"/>
        <v>0</v>
      </c>
      <c r="AC312" s="5">
        <f t="shared" si="522"/>
        <v>0</v>
      </c>
      <c r="AD312" s="5">
        <f t="shared" si="523"/>
        <v>0</v>
      </c>
      <c r="AE312" s="5">
        <f t="shared" si="524"/>
        <v>0</v>
      </c>
      <c r="AF312" s="5">
        <f t="shared" si="525"/>
        <v>0</v>
      </c>
      <c r="AG312" s="5">
        <f t="shared" si="526"/>
        <v>0</v>
      </c>
      <c r="AH312" s="5">
        <f t="shared" si="527"/>
        <v>1.5536017993442548E-2</v>
      </c>
      <c r="AI312" s="5">
        <f t="shared" si="528"/>
        <v>0</v>
      </c>
      <c r="AJ312" s="5">
        <f t="shared" si="529"/>
        <v>0</v>
      </c>
      <c r="AK312" s="5">
        <f t="shared" si="530"/>
        <v>0</v>
      </c>
      <c r="AL312" s="5">
        <f t="shared" si="531"/>
        <v>0</v>
      </c>
      <c r="AM312" s="5">
        <f t="shared" si="532"/>
        <v>0</v>
      </c>
      <c r="AN312" s="5">
        <f t="shared" si="533"/>
        <v>0</v>
      </c>
      <c r="AO312" s="5">
        <f t="shared" si="534"/>
        <v>0</v>
      </c>
      <c r="AP312" s="5">
        <f t="shared" si="535"/>
        <v>0</v>
      </c>
      <c r="AQ312" s="5">
        <f t="shared" si="536"/>
        <v>0</v>
      </c>
      <c r="AR312" s="5">
        <f t="shared" si="537"/>
        <v>3.1211860148826088E-3</v>
      </c>
      <c r="AS312" s="5">
        <f t="shared" si="538"/>
        <v>0</v>
      </c>
      <c r="AT312" s="5">
        <f t="shared" si="539"/>
        <v>0</v>
      </c>
      <c r="AU312" s="5">
        <f t="shared" si="540"/>
        <v>0</v>
      </c>
      <c r="AV312" s="5">
        <f t="shared" si="541"/>
        <v>0</v>
      </c>
      <c r="AW312" s="5">
        <f t="shared" si="542"/>
        <v>0</v>
      </c>
      <c r="AX312" s="5">
        <f t="shared" si="543"/>
        <v>0</v>
      </c>
      <c r="AY312" s="5">
        <f t="shared" si="544"/>
        <v>0</v>
      </c>
      <c r="AZ312" s="5">
        <f t="shared" si="545"/>
        <v>0</v>
      </c>
      <c r="BA312" s="5">
        <f t="shared" si="546"/>
        <v>0</v>
      </c>
      <c r="BB312" s="5">
        <f t="shared" si="547"/>
        <v>0</v>
      </c>
      <c r="BC312" s="5">
        <f t="shared" si="548"/>
        <v>0</v>
      </c>
      <c r="BD312" s="5">
        <f t="shared" si="549"/>
        <v>5.2253855865826311E-4</v>
      </c>
      <c r="BE312" s="5">
        <f t="shared" si="550"/>
        <v>0</v>
      </c>
      <c r="BF312" s="5">
        <f t="shared" si="551"/>
        <v>0</v>
      </c>
      <c r="BG312" s="5">
        <f t="shared" si="552"/>
        <v>0</v>
      </c>
      <c r="BH312" s="5">
        <f t="shared" si="553"/>
        <v>0</v>
      </c>
      <c r="BI312" s="5">
        <f t="shared" si="554"/>
        <v>0</v>
      </c>
      <c r="BJ312" s="8">
        <f t="shared" si="555"/>
        <v>0</v>
      </c>
      <c r="BK312" s="8">
        <f t="shared" si="556"/>
        <v>0.36622770288462358</v>
      </c>
      <c r="BL312" s="8">
        <f t="shared" si="557"/>
        <v>0.57182105427537211</v>
      </c>
      <c r="BM312" s="8">
        <f t="shared" si="558"/>
        <v>8.1045418996819357E-2</v>
      </c>
      <c r="BN312" s="8">
        <f t="shared" si="559"/>
        <v>0.91886901459301229</v>
      </c>
    </row>
    <row r="313" spans="1:66" s="10" customFormat="1" x14ac:dyDescent="0.25">
      <c r="A313" t="s">
        <v>35</v>
      </c>
      <c r="B313" t="s">
        <v>217</v>
      </c>
      <c r="C313" t="s">
        <v>212</v>
      </c>
      <c r="D313" s="16"/>
      <c r="E313">
        <f>VLOOKUP(A313,home!$A$2:$E$405,3,FALSE)</f>
        <v>1.5</v>
      </c>
      <c r="F313">
        <f>VLOOKUP(B313,home!$B$2:$E$405,3,FALSE)</f>
        <v>1.33</v>
      </c>
      <c r="G313">
        <f>VLOOKUP(C313,away!$B$2:$E$405,4,FALSE)</f>
        <v>1</v>
      </c>
      <c r="H313">
        <f>VLOOKUP(A313,away!$A$2:$E$405,3,FALSE)</f>
        <v>1.0249999999999999</v>
      </c>
      <c r="I313">
        <f>VLOOKUP(C313,away!$B$2:$E$405,3,FALSE)</f>
        <v>1</v>
      </c>
      <c r="J313">
        <f>VLOOKUP(B313,home!$B$2:$E$405,4,FALSE)</f>
        <v>1.46</v>
      </c>
      <c r="K313" s="3">
        <f t="shared" si="504"/>
        <v>1.9950000000000001</v>
      </c>
      <c r="L313" s="3">
        <f t="shared" si="505"/>
        <v>1.4964999999999999</v>
      </c>
      <c r="M313" s="5">
        <f t="shared" si="506"/>
        <v>3.0455155159291546E-2</v>
      </c>
      <c r="N313" s="5">
        <f t="shared" si="507"/>
        <v>6.0758034542786631E-2</v>
      </c>
      <c r="O313" s="5">
        <f t="shared" si="508"/>
        <v>4.5576139695879793E-2</v>
      </c>
      <c r="P313" s="5">
        <f t="shared" si="509"/>
        <v>9.0924398693280173E-2</v>
      </c>
      <c r="Q313" s="5">
        <f t="shared" si="510"/>
        <v>6.0606139456429689E-2</v>
      </c>
      <c r="R313" s="5">
        <f t="shared" si="511"/>
        <v>3.4102346527442068E-2</v>
      </c>
      <c r="S313" s="5">
        <f t="shared" si="512"/>
        <v>6.7864095868941335E-2</v>
      </c>
      <c r="T313" s="5">
        <f t="shared" si="513"/>
        <v>9.0697087696547024E-2</v>
      </c>
      <c r="U313" s="5">
        <f t="shared" si="514"/>
        <v>6.8034181322246923E-2</v>
      </c>
      <c r="V313" s="5">
        <f t="shared" si="515"/>
        <v>2.2512160648711324E-2</v>
      </c>
      <c r="W313" s="5">
        <f t="shared" si="516"/>
        <v>4.0303082738525738E-2</v>
      </c>
      <c r="X313" s="5">
        <f t="shared" si="517"/>
        <v>6.0313563318203756E-2</v>
      </c>
      <c r="Y313" s="5">
        <f t="shared" si="518"/>
        <v>4.5129623752845981E-2</v>
      </c>
      <c r="Z313" s="5">
        <f t="shared" si="519"/>
        <v>1.7011387192772346E-2</v>
      </c>
      <c r="AA313" s="5">
        <f t="shared" si="520"/>
        <v>3.3937717449580823E-2</v>
      </c>
      <c r="AB313" s="5">
        <f t="shared" si="521"/>
        <v>3.3852873155956885E-2</v>
      </c>
      <c r="AC313" s="5">
        <f t="shared" si="522"/>
        <v>4.2006530987211887E-3</v>
      </c>
      <c r="AD313" s="5">
        <f t="shared" si="523"/>
        <v>2.0101162515839714E-2</v>
      </c>
      <c r="AE313" s="5">
        <f t="shared" si="524"/>
        <v>3.008138970495413E-2</v>
      </c>
      <c r="AF313" s="5">
        <f t="shared" si="525"/>
        <v>2.2508399846731936E-2</v>
      </c>
      <c r="AG313" s="5">
        <f t="shared" si="526"/>
        <v>1.1227940123544776E-2</v>
      </c>
      <c r="AH313" s="5">
        <f t="shared" si="527"/>
        <v>6.3643852334959528E-3</v>
      </c>
      <c r="AI313" s="5">
        <f t="shared" si="528"/>
        <v>1.2696948540824425E-2</v>
      </c>
      <c r="AJ313" s="5">
        <f t="shared" si="529"/>
        <v>1.2665206169472368E-2</v>
      </c>
      <c r="AK313" s="5">
        <f t="shared" si="530"/>
        <v>8.4223621026991227E-3</v>
      </c>
      <c r="AL313" s="5">
        <f t="shared" si="531"/>
        <v>5.0164493350645322E-4</v>
      </c>
      <c r="AM313" s="5">
        <f t="shared" si="532"/>
        <v>8.0203638438200425E-3</v>
      </c>
      <c r="AN313" s="5">
        <f t="shared" si="533"/>
        <v>1.2002474492276692E-2</v>
      </c>
      <c r="AO313" s="5">
        <f t="shared" si="534"/>
        <v>8.9808515388460387E-3</v>
      </c>
      <c r="AP313" s="5">
        <f t="shared" si="535"/>
        <v>4.4799481092943636E-3</v>
      </c>
      <c r="AQ313" s="5">
        <f t="shared" si="536"/>
        <v>1.6760605863897536E-3</v>
      </c>
      <c r="AR313" s="5">
        <f t="shared" si="537"/>
        <v>1.9048605003853386E-3</v>
      </c>
      <c r="AS313" s="5">
        <f t="shared" si="538"/>
        <v>3.8001966982687497E-3</v>
      </c>
      <c r="AT313" s="5">
        <f t="shared" si="539"/>
        <v>3.79069620652308E-3</v>
      </c>
      <c r="AU313" s="5">
        <f t="shared" si="540"/>
        <v>2.5208129773378477E-3</v>
      </c>
      <c r="AV313" s="5">
        <f t="shared" si="541"/>
        <v>1.2572554724472518E-3</v>
      </c>
      <c r="AW313" s="5">
        <f t="shared" si="542"/>
        <v>4.1601936882495897E-5</v>
      </c>
      <c r="AX313" s="5">
        <f t="shared" si="543"/>
        <v>2.6667709780701632E-3</v>
      </c>
      <c r="AY313" s="5">
        <f t="shared" si="544"/>
        <v>3.9908227686819989E-3</v>
      </c>
      <c r="AZ313" s="5">
        <f t="shared" si="545"/>
        <v>2.9861331366663069E-3</v>
      </c>
      <c r="BA313" s="5">
        <f t="shared" si="546"/>
        <v>1.4895827463403755E-3</v>
      </c>
      <c r="BB313" s="5">
        <f t="shared" si="547"/>
        <v>5.5729014497459288E-4</v>
      </c>
      <c r="BC313" s="5">
        <f t="shared" si="548"/>
        <v>1.6679694039089564E-4</v>
      </c>
      <c r="BD313" s="5">
        <f t="shared" si="549"/>
        <v>4.7510395647110994E-4</v>
      </c>
      <c r="BE313" s="5">
        <f t="shared" si="550"/>
        <v>9.4783239315986416E-4</v>
      </c>
      <c r="BF313" s="5">
        <f t="shared" si="551"/>
        <v>9.45462812176965E-4</v>
      </c>
      <c r="BG313" s="5">
        <f t="shared" si="552"/>
        <v>6.287327700976816E-4</v>
      </c>
      <c r="BH313" s="5">
        <f t="shared" si="553"/>
        <v>3.1358046908621875E-4</v>
      </c>
      <c r="BI313" s="5">
        <f t="shared" si="554"/>
        <v>1.2511860716540123E-4</v>
      </c>
      <c r="BJ313" s="8">
        <f t="shared" si="555"/>
        <v>0.48874351898216051</v>
      </c>
      <c r="BK313" s="8">
        <f t="shared" si="556"/>
        <v>0.22044893117113407</v>
      </c>
      <c r="BL313" s="8">
        <f t="shared" si="557"/>
        <v>0.27236181306071783</v>
      </c>
      <c r="BM313" s="8">
        <f t="shared" si="558"/>
        <v>0.67219421549987524</v>
      </c>
      <c r="BN313" s="8">
        <f t="shared" si="559"/>
        <v>0.32242221407510985</v>
      </c>
    </row>
    <row r="314" spans="1:66" x14ac:dyDescent="0.25">
      <c r="A314" t="s">
        <v>143</v>
      </c>
      <c r="B314" t="s">
        <v>161</v>
      </c>
      <c r="C314" t="s">
        <v>152</v>
      </c>
      <c r="D314" s="16"/>
      <c r="E314">
        <f>VLOOKUP(A314,home!$A$2:$E$405,3,FALSE)</f>
        <v>1.01428571428571</v>
      </c>
      <c r="F314">
        <f>VLOOKUP(B314,home!$B$2:$E$405,3,FALSE)</f>
        <v>0.99</v>
      </c>
      <c r="G314">
        <f>VLOOKUP(C314,away!$B$2:$E$405,4,FALSE)</f>
        <v>0.99</v>
      </c>
      <c r="H314">
        <f>VLOOKUP(A314,away!$A$2:$E$405,3,FALSE)</f>
        <v>1.1000000000000001</v>
      </c>
      <c r="I314">
        <f>VLOOKUP(C314,away!$B$2:$E$405,3,FALSE)</f>
        <v>2.2999999999999998</v>
      </c>
      <c r="J314">
        <f>VLOOKUP(B314,home!$B$2:$E$405,4,FALSE)</f>
        <v>0.91</v>
      </c>
      <c r="K314" s="3">
        <f t="shared" si="504"/>
        <v>0.99410142857142447</v>
      </c>
      <c r="L314" s="3">
        <f t="shared" si="505"/>
        <v>2.3022999999999998</v>
      </c>
      <c r="M314" s="5">
        <f t="shared" si="506"/>
        <v>3.7016133213643131E-2</v>
      </c>
      <c r="N314" s="5">
        <f t="shared" si="507"/>
        <v>3.6797790907872788E-2</v>
      </c>
      <c r="O314" s="5">
        <f t="shared" si="508"/>
        <v>8.5222243497770564E-2</v>
      </c>
      <c r="P314" s="5">
        <f t="shared" si="509"/>
        <v>8.4719554007195511E-2</v>
      </c>
      <c r="Q314" s="5">
        <f t="shared" si="510"/>
        <v>1.8290368254894454E-2</v>
      </c>
      <c r="R314" s="5">
        <f t="shared" si="511"/>
        <v>9.8103585602458604E-2</v>
      </c>
      <c r="S314" s="5">
        <f t="shared" si="512"/>
        <v>4.8474828460288256E-2</v>
      </c>
      <c r="T314" s="5">
        <f t="shared" si="513"/>
        <v>4.2109914833243493E-2</v>
      </c>
      <c r="U314" s="5">
        <f t="shared" si="514"/>
        <v>9.7524914595383122E-2</v>
      </c>
      <c r="V314" s="5">
        <f t="shared" si="515"/>
        <v>1.2327255085800411E-2</v>
      </c>
      <c r="W314" s="5">
        <f t="shared" si="516"/>
        <v>6.0608270704293381E-3</v>
      </c>
      <c r="X314" s="5">
        <f t="shared" si="517"/>
        <v>1.3953842164249462E-2</v>
      </c>
      <c r="Y314" s="5">
        <f t="shared" si="518"/>
        <v>1.606296540737577E-2</v>
      </c>
      <c r="Z314" s="5">
        <f t="shared" si="519"/>
        <v>7.5287961710846812E-2</v>
      </c>
      <c r="AA314" s="5">
        <f t="shared" si="520"/>
        <v>7.4843870290983522E-2</v>
      </c>
      <c r="AB314" s="5">
        <f t="shared" si="521"/>
        <v>3.7201199188040546E-2</v>
      </c>
      <c r="AC314" s="5">
        <f t="shared" si="522"/>
        <v>1.7633519872508946E-3</v>
      </c>
      <c r="AD314" s="5">
        <f t="shared" si="523"/>
        <v>1.5062692122595413E-3</v>
      </c>
      <c r="AE314" s="5">
        <f t="shared" si="524"/>
        <v>3.467883607385141E-3</v>
      </c>
      <c r="AF314" s="5">
        <f t="shared" si="525"/>
        <v>3.9920542146414063E-3</v>
      </c>
      <c r="AG314" s="5">
        <f t="shared" si="526"/>
        <v>3.0636354727896359E-3</v>
      </c>
      <c r="AH314" s="5">
        <f t="shared" si="527"/>
        <v>4.3333868561720647E-2</v>
      </c>
      <c r="AI314" s="5">
        <f t="shared" si="528"/>
        <v>4.3078260642732832E-2</v>
      </c>
      <c r="AJ314" s="5">
        <f t="shared" si="529"/>
        <v>2.1412080222656435E-2</v>
      </c>
      <c r="AK314" s="5">
        <f t="shared" si="530"/>
        <v>7.095259846009571E-3</v>
      </c>
      <c r="AL314" s="5">
        <f t="shared" si="531"/>
        <v>1.6143273859035767E-4</v>
      </c>
      <c r="AM314" s="5">
        <f t="shared" si="532"/>
        <v>2.994768751440729E-4</v>
      </c>
      <c r="AN314" s="5">
        <f t="shared" si="533"/>
        <v>6.8948560964419883E-4</v>
      </c>
      <c r="AO314" s="5">
        <f t="shared" si="534"/>
        <v>7.9370135954191963E-4</v>
      </c>
      <c r="AP314" s="5">
        <f t="shared" si="535"/>
        <v>6.0911288002445379E-4</v>
      </c>
      <c r="AQ314" s="5">
        <f t="shared" si="536"/>
        <v>3.5059014592007492E-4</v>
      </c>
      <c r="AR314" s="5">
        <f t="shared" si="537"/>
        <v>1.9953513117929884E-2</v>
      </c>
      <c r="AS314" s="5">
        <f t="shared" si="538"/>
        <v>1.9835815895552753E-2</v>
      </c>
      <c r="AT314" s="5">
        <f t="shared" si="539"/>
        <v>9.85940645932438E-3</v>
      </c>
      <c r="AU314" s="5">
        <f t="shared" si="540"/>
        <v>3.2670833486935663E-3</v>
      </c>
      <c r="AV314" s="5">
        <f t="shared" si="541"/>
        <v>8.1195305604954665E-4</v>
      </c>
      <c r="AW314" s="5">
        <f t="shared" si="542"/>
        <v>1.0263174780664515E-5</v>
      </c>
      <c r="AX314" s="5">
        <f t="shared" si="543"/>
        <v>4.9618398234138149E-5</v>
      </c>
      <c r="AY314" s="5">
        <f t="shared" si="544"/>
        <v>1.1423643825445624E-4</v>
      </c>
      <c r="AZ314" s="5">
        <f t="shared" si="545"/>
        <v>1.3150327589661734E-4</v>
      </c>
      <c r="BA314" s="5">
        <f t="shared" si="546"/>
        <v>1.0091999736559402E-4</v>
      </c>
      <c r="BB314" s="5">
        <f t="shared" si="547"/>
        <v>5.8087027483701765E-5</v>
      </c>
      <c r="BC314" s="5">
        <f t="shared" si="548"/>
        <v>2.6746752675145308E-5</v>
      </c>
      <c r="BD314" s="5">
        <f t="shared" si="549"/>
        <v>7.6564955419016678E-3</v>
      </c>
      <c r="BE314" s="5">
        <f t="shared" si="550"/>
        <v>7.6113331560551901E-3</v>
      </c>
      <c r="BF314" s="5">
        <f t="shared" si="551"/>
        <v>3.7832185818837561E-3</v>
      </c>
      <c r="BG314" s="5">
        <f t="shared" si="552"/>
        <v>1.2536343322828672E-3</v>
      </c>
      <c r="BH314" s="5">
        <f t="shared" si="553"/>
        <v>3.1155992015714546E-4</v>
      </c>
      <c r="BI314" s="5">
        <f t="shared" si="554"/>
        <v>6.1944432342763453E-5</v>
      </c>
      <c r="BJ314" s="8">
        <f t="shared" si="555"/>
        <v>0.14852902990532538</v>
      </c>
      <c r="BK314" s="8">
        <f t="shared" si="556"/>
        <v>0.18457679193102297</v>
      </c>
      <c r="BL314" s="8">
        <f t="shared" si="557"/>
        <v>0.58222124028992928</v>
      </c>
      <c r="BM314" s="8">
        <f t="shared" si="558"/>
        <v>0.63036137508981571</v>
      </c>
      <c r="BN314" s="8">
        <f t="shared" si="559"/>
        <v>0.36014967548383503</v>
      </c>
    </row>
    <row r="315" spans="1:66" x14ac:dyDescent="0.25">
      <c r="A315" t="s">
        <v>28</v>
      </c>
      <c r="B315" t="s">
        <v>191</v>
      </c>
      <c r="C315" t="s">
        <v>187</v>
      </c>
      <c r="D315" s="16"/>
      <c r="E315">
        <f>VLOOKUP(A315,home!$A$2:$E$405,3,FALSE)</f>
        <v>1.3333333333333299</v>
      </c>
      <c r="F315">
        <f>VLOOKUP(B315,home!$B$2:$E$405,3,FALSE)</f>
        <v>1.5</v>
      </c>
      <c r="G315">
        <f>VLOOKUP(C315,away!$B$2:$E$405,4,FALSE)</f>
        <v>1.1200000000000001</v>
      </c>
      <c r="H315">
        <f>VLOOKUP(A315,away!$A$2:$E$405,3,FALSE)</f>
        <v>1.13333333333333</v>
      </c>
      <c r="I315">
        <f>VLOOKUP(C315,away!$B$2:$E$405,3,FALSE)</f>
        <v>0.37</v>
      </c>
      <c r="J315">
        <f>VLOOKUP(B315,home!$B$2:$E$405,4,FALSE)</f>
        <v>0.28999999999999998</v>
      </c>
      <c r="K315" s="3">
        <f t="shared" si="504"/>
        <v>2.2399999999999944</v>
      </c>
      <c r="L315" s="3">
        <f t="shared" si="505"/>
        <v>0.12160666666666629</v>
      </c>
      <c r="M315" s="5">
        <f t="shared" si="506"/>
        <v>9.4268643172926728E-2</v>
      </c>
      <c r="N315" s="5">
        <f t="shared" si="507"/>
        <v>0.21116176070735532</v>
      </c>
      <c r="O315" s="5">
        <f t="shared" si="508"/>
        <v>1.1463695467449009E-2</v>
      </c>
      <c r="P315" s="5">
        <f t="shared" si="509"/>
        <v>2.5678677847085715E-2</v>
      </c>
      <c r="Q315" s="5">
        <f t="shared" si="510"/>
        <v>0.23650117199223741</v>
      </c>
      <c r="R315" s="5">
        <f t="shared" si="511"/>
        <v>6.9703089673912248E-4</v>
      </c>
      <c r="S315" s="5">
        <f t="shared" si="512"/>
        <v>1.7487111137391019E-3</v>
      </c>
      <c r="T315" s="5">
        <f t="shared" si="513"/>
        <v>2.8760119188735934E-2</v>
      </c>
      <c r="U315" s="5">
        <f t="shared" si="514"/>
        <v>1.5613492086956303E-3</v>
      </c>
      <c r="V315" s="5">
        <f t="shared" si="515"/>
        <v>5.2927449121186018E-5</v>
      </c>
      <c r="W315" s="5">
        <f t="shared" si="516"/>
        <v>0.17658754175420349</v>
      </c>
      <c r="X315" s="5">
        <f t="shared" si="517"/>
        <v>2.1474222327589443E-2</v>
      </c>
      <c r="Y315" s="5">
        <f t="shared" si="518"/>
        <v>1.3057042982585261E-3</v>
      </c>
      <c r="Z315" s="5">
        <f t="shared" si="519"/>
        <v>2.8254534638707323E-5</v>
      </c>
      <c r="AA315" s="5">
        <f t="shared" si="520"/>
        <v>6.3290157590704252E-5</v>
      </c>
      <c r="AB315" s="5">
        <f t="shared" si="521"/>
        <v>7.0884976501588596E-5</v>
      </c>
      <c r="AC315" s="5">
        <f t="shared" si="522"/>
        <v>9.0108629279157852E-7</v>
      </c>
      <c r="AD315" s="5">
        <f t="shared" si="523"/>
        <v>9.8889023382353683E-2</v>
      </c>
      <c r="AE315" s="5">
        <f t="shared" si="524"/>
        <v>1.2025564503450055E-2</v>
      </c>
      <c r="AF315" s="5">
        <f t="shared" si="525"/>
        <v>7.3119440702477262E-4</v>
      </c>
      <c r="AG315" s="5">
        <f t="shared" si="526"/>
        <v>2.9639371507864089E-5</v>
      </c>
      <c r="AH315" s="5">
        <f t="shared" si="527"/>
        <v>8.5898494390776443E-7</v>
      </c>
      <c r="AI315" s="5">
        <f t="shared" si="528"/>
        <v>1.9241262743533874E-6</v>
      </c>
      <c r="AJ315" s="5">
        <f t="shared" si="529"/>
        <v>2.1550214272757889E-6</v>
      </c>
      <c r="AK315" s="5">
        <f t="shared" si="530"/>
        <v>1.6090826656992518E-6</v>
      </c>
      <c r="AL315" s="5">
        <f t="shared" si="531"/>
        <v>9.8181977999084931E-9</v>
      </c>
      <c r="AM315" s="5">
        <f t="shared" si="532"/>
        <v>4.4302282475294365E-2</v>
      </c>
      <c r="AN315" s="5">
        <f t="shared" si="533"/>
        <v>5.3874528975456143E-3</v>
      </c>
      <c r="AO315" s="5">
        <f t="shared" si="534"/>
        <v>3.275750943470975E-4</v>
      </c>
      <c r="AP315" s="5">
        <f t="shared" si="535"/>
        <v>1.3278438435523085E-5</v>
      </c>
      <c r="AQ315" s="5">
        <f t="shared" si="536"/>
        <v>4.0368665917062636E-7</v>
      </c>
      <c r="AR315" s="5">
        <f t="shared" si="537"/>
        <v>2.0891659149095302E-8</v>
      </c>
      <c r="AS315" s="5">
        <f t="shared" si="538"/>
        <v>4.6797316493973356E-8</v>
      </c>
      <c r="AT315" s="5">
        <f t="shared" si="539"/>
        <v>5.2412994473250039E-8</v>
      </c>
      <c r="AU315" s="5">
        <f t="shared" si="540"/>
        <v>3.913503587335993E-8</v>
      </c>
      <c r="AV315" s="5">
        <f t="shared" si="541"/>
        <v>2.1915620089081503E-8</v>
      </c>
      <c r="AW315" s="5">
        <f t="shared" si="542"/>
        <v>7.4290739109742778E-11</v>
      </c>
      <c r="AX315" s="5">
        <f t="shared" si="543"/>
        <v>1.6539518790776517E-2</v>
      </c>
      <c r="AY315" s="5">
        <f t="shared" si="544"/>
        <v>2.0113157484170237E-3</v>
      </c>
      <c r="AZ315" s="5">
        <f t="shared" si="545"/>
        <v>1.2229470188958273E-4</v>
      </c>
      <c r="BA315" s="5">
        <f t="shared" si="546"/>
        <v>4.9572836825952717E-6</v>
      </c>
      <c r="BB315" s="5">
        <f t="shared" si="547"/>
        <v>1.5070968609036677E-7</v>
      </c>
      <c r="BC315" s="5">
        <f t="shared" si="548"/>
        <v>3.6654605119658273E-9</v>
      </c>
      <c r="BD315" s="5">
        <f t="shared" si="549"/>
        <v>4.2342750504294055E-10</v>
      </c>
      <c r="BE315" s="5">
        <f t="shared" si="550"/>
        <v>9.4847761129618449E-10</v>
      </c>
      <c r="BF315" s="5">
        <f t="shared" si="551"/>
        <v>1.0622949246517241E-9</v>
      </c>
      <c r="BG315" s="5">
        <f t="shared" si="552"/>
        <v>7.9318021040661867E-10</v>
      </c>
      <c r="BH315" s="5">
        <f t="shared" si="553"/>
        <v>4.4418091782770529E-10</v>
      </c>
      <c r="BI315" s="5">
        <f t="shared" si="554"/>
        <v>1.9899305118681157E-10</v>
      </c>
      <c r="BJ315" s="8">
        <f t="shared" si="555"/>
        <v>0.85617517542491062</v>
      </c>
      <c r="BK315" s="8">
        <f t="shared" si="556"/>
        <v>0.12376118623578035</v>
      </c>
      <c r="BL315" s="8">
        <f t="shared" si="557"/>
        <v>1.3862982945467589E-2</v>
      </c>
      <c r="BM315" s="8">
        <f t="shared" si="558"/>
        <v>0.41204530338287759</v>
      </c>
      <c r="BN315" s="8">
        <f t="shared" si="559"/>
        <v>0.57977098008379335</v>
      </c>
    </row>
    <row r="316" spans="1:66" x14ac:dyDescent="0.25">
      <c r="A316" t="s">
        <v>28</v>
      </c>
      <c r="B316" t="s">
        <v>294</v>
      </c>
      <c r="C316" t="s">
        <v>279</v>
      </c>
      <c r="D316" s="16"/>
      <c r="E316">
        <f>VLOOKUP(A316,home!$A$2:$E$405,3,FALSE)</f>
        <v>1.3333333333333299</v>
      </c>
      <c r="F316">
        <f>VLOOKUP(B316,home!$B$2:$E$405,3,FALSE)</f>
        <v>0.75</v>
      </c>
      <c r="G316">
        <f>VLOOKUP(C316,away!$B$2:$E$405,4,FALSE)</f>
        <v>1.1200000000000001</v>
      </c>
      <c r="H316">
        <f>VLOOKUP(A316,away!$A$2:$E$405,3,FALSE)</f>
        <v>1.13333333333333</v>
      </c>
      <c r="I316">
        <f>VLOOKUP(C316,away!$B$2:$E$405,3,FALSE)</f>
        <v>1.1200000000000001</v>
      </c>
      <c r="J316">
        <f>VLOOKUP(B316,home!$B$2:$E$405,4,FALSE)</f>
        <v>1.32</v>
      </c>
      <c r="K316" s="3">
        <f t="shared" si="504"/>
        <v>1.1199999999999972</v>
      </c>
      <c r="L316" s="3">
        <f t="shared" si="505"/>
        <v>1.6755199999999952</v>
      </c>
      <c r="M316" s="5">
        <f t="shared" si="506"/>
        <v>6.1083102859234857E-2</v>
      </c>
      <c r="N316" s="5">
        <f t="shared" si="507"/>
        <v>6.8413075202342855E-2</v>
      </c>
      <c r="O316" s="5">
        <f t="shared" si="508"/>
        <v>0.10234596050270489</v>
      </c>
      <c r="P316" s="5">
        <f t="shared" si="509"/>
        <v>0.11462747576302917</v>
      </c>
      <c r="Q316" s="5">
        <f t="shared" si="510"/>
        <v>3.831132211331191E-2</v>
      </c>
      <c r="R316" s="5">
        <f t="shared" si="511"/>
        <v>8.574135187074583E-2</v>
      </c>
      <c r="S316" s="5">
        <f t="shared" si="512"/>
        <v>5.3776975893331518E-2</v>
      </c>
      <c r="T316" s="5">
        <f t="shared" si="513"/>
        <v>6.4191386427296188E-2</v>
      </c>
      <c r="U316" s="5">
        <f t="shared" si="514"/>
        <v>9.6030314095235075E-2</v>
      </c>
      <c r="V316" s="5">
        <f t="shared" si="515"/>
        <v>1.1212991831849966E-2</v>
      </c>
      <c r="W316" s="5">
        <f t="shared" si="516"/>
        <v>1.4302893588969749E-2</v>
      </c>
      <c r="X316" s="5">
        <f t="shared" si="517"/>
        <v>2.396478426619052E-2</v>
      </c>
      <c r="Y316" s="5">
        <f t="shared" si="518"/>
        <v>2.007673766684372E-2</v>
      </c>
      <c r="Z316" s="5">
        <f t="shared" si="519"/>
        <v>4.7887116628823889E-2</v>
      </c>
      <c r="AA316" s="5">
        <f t="shared" si="520"/>
        <v>5.363357062428261E-2</v>
      </c>
      <c r="AB316" s="5">
        <f t="shared" si="521"/>
        <v>3.0034799549598194E-2</v>
      </c>
      <c r="AC316" s="5">
        <f t="shared" si="522"/>
        <v>1.3151314451870797E-3</v>
      </c>
      <c r="AD316" s="5">
        <f t="shared" si="523"/>
        <v>4.0048102049115176E-3</v>
      </c>
      <c r="AE316" s="5">
        <f t="shared" si="524"/>
        <v>6.7101395945333266E-3</v>
      </c>
      <c r="AF316" s="5">
        <f t="shared" si="525"/>
        <v>5.6214865467162254E-3</v>
      </c>
      <c r="AG316" s="5">
        <f t="shared" si="526"/>
        <v>3.1396377129179818E-3</v>
      </c>
      <c r="AH316" s="5">
        <f t="shared" si="527"/>
        <v>2.0058955413481683E-2</v>
      </c>
      <c r="AI316" s="5">
        <f t="shared" si="528"/>
        <v>2.2466030063099426E-2</v>
      </c>
      <c r="AJ316" s="5">
        <f t="shared" si="529"/>
        <v>1.2580976835335649E-2</v>
      </c>
      <c r="AK316" s="5">
        <f t="shared" si="530"/>
        <v>4.6968980185252982E-3</v>
      </c>
      <c r="AL316" s="5">
        <f t="shared" si="531"/>
        <v>9.8718100948984942E-5</v>
      </c>
      <c r="AM316" s="5">
        <f t="shared" si="532"/>
        <v>8.9707748590017733E-4</v>
      </c>
      <c r="AN316" s="5">
        <f t="shared" si="533"/>
        <v>1.5030712691754607E-3</v>
      </c>
      <c r="AO316" s="5">
        <f t="shared" si="534"/>
        <v>1.2592129864644308E-3</v>
      </c>
      <c r="AP316" s="5">
        <f t="shared" si="535"/>
        <v>7.032788476936258E-4</v>
      </c>
      <c r="AQ316" s="5">
        <f t="shared" si="536"/>
        <v>2.9458944372190497E-4</v>
      </c>
      <c r="AR316" s="5">
        <f t="shared" si="537"/>
        <v>6.7218361948793446E-3</v>
      </c>
      <c r="AS316" s="5">
        <f t="shared" si="538"/>
        <v>7.5284565382648461E-3</v>
      </c>
      <c r="AT316" s="5">
        <f t="shared" si="539"/>
        <v>4.2159356614283041E-3</v>
      </c>
      <c r="AU316" s="5">
        <f t="shared" si="540"/>
        <v>1.5739493135998965E-3</v>
      </c>
      <c r="AV316" s="5">
        <f t="shared" si="541"/>
        <v>4.4070580780796977E-4</v>
      </c>
      <c r="AW316" s="5">
        <f t="shared" si="542"/>
        <v>5.1459069667302163E-6</v>
      </c>
      <c r="AX316" s="5">
        <f t="shared" si="543"/>
        <v>1.6745446403469946E-4</v>
      </c>
      <c r="AY316" s="5">
        <f t="shared" si="544"/>
        <v>2.8057330357941882E-4</v>
      </c>
      <c r="AZ316" s="5">
        <f t="shared" si="545"/>
        <v>2.3505309080669329E-4</v>
      </c>
      <c r="BA316" s="5">
        <f t="shared" si="546"/>
        <v>1.3127871823614322E-4</v>
      </c>
      <c r="BB316" s="5">
        <f t="shared" si="547"/>
        <v>5.4990029494755488E-5</v>
      </c>
      <c r="BC316" s="5">
        <f t="shared" si="548"/>
        <v>1.8427378843810487E-5</v>
      </c>
      <c r="BD316" s="5">
        <f t="shared" si="549"/>
        <v>1.8770951635407038E-3</v>
      </c>
      <c r="BE316" s="5">
        <f t="shared" si="550"/>
        <v>2.1023465831655828E-3</v>
      </c>
      <c r="BF316" s="5">
        <f t="shared" si="551"/>
        <v>1.1773140865727237E-3</v>
      </c>
      <c r="BG316" s="5">
        <f t="shared" si="552"/>
        <v>4.3953059232048247E-4</v>
      </c>
      <c r="BH316" s="5">
        <f t="shared" si="553"/>
        <v>1.2306856584973474E-4</v>
      </c>
      <c r="BI316" s="5">
        <f t="shared" si="554"/>
        <v>2.7567358750340499E-5</v>
      </c>
      <c r="BJ316" s="8">
        <f t="shared" si="555"/>
        <v>0.25428128034198522</v>
      </c>
      <c r="BK316" s="8">
        <f t="shared" si="556"/>
        <v>0.242394969197161</v>
      </c>
      <c r="BL316" s="8">
        <f t="shared" si="557"/>
        <v>0.45381666283918859</v>
      </c>
      <c r="BM316" s="8">
        <f t="shared" si="558"/>
        <v>0.52758231329917638</v>
      </c>
      <c r="BN316" s="8">
        <f t="shared" si="559"/>
        <v>0.4705222883113695</v>
      </c>
    </row>
    <row r="317" spans="1:66" x14ac:dyDescent="0.25">
      <c r="A317" t="s">
        <v>301</v>
      </c>
      <c r="B317" t="s">
        <v>385</v>
      </c>
      <c r="C317" t="s">
        <v>343</v>
      </c>
      <c r="D317" s="16"/>
      <c r="E317">
        <f>VLOOKUP(A317,home!$A$2:$E$405,3,FALSE)</f>
        <v>1.23684210526316</v>
      </c>
      <c r="F317">
        <f>VLOOKUP(B317,home!$B$2:$E$405,3,FALSE)</f>
        <v>0</v>
      </c>
      <c r="G317">
        <f>VLOOKUP(C317,away!$B$2:$E$405,4,FALSE)</f>
        <v>1.62</v>
      </c>
      <c r="H317">
        <f>VLOOKUP(A317,away!$A$2:$E$405,3,FALSE)</f>
        <v>1.07894736842105</v>
      </c>
      <c r="I317">
        <f>VLOOKUP(C317,away!$B$2:$E$405,3,FALSE)</f>
        <v>0</v>
      </c>
      <c r="J317">
        <f>VLOOKUP(B317,home!$B$2:$E$405,4,FALSE)</f>
        <v>0</v>
      </c>
      <c r="K317" s="3">
        <f t="shared" si="504"/>
        <v>0</v>
      </c>
      <c r="L317" s="3">
        <f t="shared" si="505"/>
        <v>0</v>
      </c>
      <c r="M317" s="5">
        <f t="shared" si="506"/>
        <v>1</v>
      </c>
      <c r="N317" s="5">
        <f t="shared" si="507"/>
        <v>0</v>
      </c>
      <c r="O317" s="5">
        <f t="shared" si="508"/>
        <v>0</v>
      </c>
      <c r="P317" s="5">
        <f t="shared" si="509"/>
        <v>0</v>
      </c>
      <c r="Q317" s="5">
        <f t="shared" si="510"/>
        <v>0</v>
      </c>
      <c r="R317" s="5">
        <f t="shared" si="511"/>
        <v>0</v>
      </c>
      <c r="S317" s="5">
        <f t="shared" si="512"/>
        <v>0</v>
      </c>
      <c r="T317" s="5">
        <f t="shared" si="513"/>
        <v>0</v>
      </c>
      <c r="U317" s="5">
        <f t="shared" si="514"/>
        <v>0</v>
      </c>
      <c r="V317" s="5">
        <f t="shared" si="515"/>
        <v>0</v>
      </c>
      <c r="W317" s="5">
        <f t="shared" si="516"/>
        <v>0</v>
      </c>
      <c r="X317" s="5">
        <f t="shared" si="517"/>
        <v>0</v>
      </c>
      <c r="Y317" s="5">
        <f t="shared" si="518"/>
        <v>0</v>
      </c>
      <c r="Z317" s="5">
        <f t="shared" si="519"/>
        <v>0</v>
      </c>
      <c r="AA317" s="5">
        <f t="shared" si="520"/>
        <v>0</v>
      </c>
      <c r="AB317" s="5">
        <f t="shared" si="521"/>
        <v>0</v>
      </c>
      <c r="AC317" s="5">
        <f t="shared" si="522"/>
        <v>0</v>
      </c>
      <c r="AD317" s="5">
        <f t="shared" si="523"/>
        <v>0</v>
      </c>
      <c r="AE317" s="5">
        <f t="shared" si="524"/>
        <v>0</v>
      </c>
      <c r="AF317" s="5">
        <f t="shared" si="525"/>
        <v>0</v>
      </c>
      <c r="AG317" s="5">
        <f t="shared" si="526"/>
        <v>0</v>
      </c>
      <c r="AH317" s="5">
        <f t="shared" si="527"/>
        <v>0</v>
      </c>
      <c r="AI317" s="5">
        <f t="shared" si="528"/>
        <v>0</v>
      </c>
      <c r="AJ317" s="5">
        <f t="shared" si="529"/>
        <v>0</v>
      </c>
      <c r="AK317" s="5">
        <f t="shared" si="530"/>
        <v>0</v>
      </c>
      <c r="AL317" s="5">
        <f t="shared" si="531"/>
        <v>0</v>
      </c>
      <c r="AM317" s="5">
        <f t="shared" si="532"/>
        <v>0</v>
      </c>
      <c r="AN317" s="5">
        <f t="shared" si="533"/>
        <v>0</v>
      </c>
      <c r="AO317" s="5">
        <f t="shared" si="534"/>
        <v>0</v>
      </c>
      <c r="AP317" s="5">
        <f t="shared" si="535"/>
        <v>0</v>
      </c>
      <c r="AQ317" s="5">
        <f t="shared" si="536"/>
        <v>0</v>
      </c>
      <c r="AR317" s="5">
        <f t="shared" si="537"/>
        <v>0</v>
      </c>
      <c r="AS317" s="5">
        <f t="shared" si="538"/>
        <v>0</v>
      </c>
      <c r="AT317" s="5">
        <f t="shared" si="539"/>
        <v>0</v>
      </c>
      <c r="AU317" s="5">
        <f t="shared" si="540"/>
        <v>0</v>
      </c>
      <c r="AV317" s="5">
        <f t="shared" si="541"/>
        <v>0</v>
      </c>
      <c r="AW317" s="5">
        <f t="shared" si="542"/>
        <v>0</v>
      </c>
      <c r="AX317" s="5">
        <f t="shared" si="543"/>
        <v>0</v>
      </c>
      <c r="AY317" s="5">
        <f t="shared" si="544"/>
        <v>0</v>
      </c>
      <c r="AZ317" s="5">
        <f t="shared" si="545"/>
        <v>0</v>
      </c>
      <c r="BA317" s="5">
        <f t="shared" si="546"/>
        <v>0</v>
      </c>
      <c r="BB317" s="5">
        <f t="shared" si="547"/>
        <v>0</v>
      </c>
      <c r="BC317" s="5">
        <f t="shared" si="548"/>
        <v>0</v>
      </c>
      <c r="BD317" s="5">
        <f t="shared" si="549"/>
        <v>0</v>
      </c>
      <c r="BE317" s="5">
        <f t="shared" si="550"/>
        <v>0</v>
      </c>
      <c r="BF317" s="5">
        <f t="shared" si="551"/>
        <v>0</v>
      </c>
      <c r="BG317" s="5">
        <f t="shared" si="552"/>
        <v>0</v>
      </c>
      <c r="BH317" s="5">
        <f t="shared" si="553"/>
        <v>0</v>
      </c>
      <c r="BI317" s="5">
        <f t="shared" si="554"/>
        <v>0</v>
      </c>
      <c r="BJ317" s="8">
        <f t="shared" si="555"/>
        <v>0</v>
      </c>
      <c r="BK317" s="8">
        <f t="shared" si="556"/>
        <v>1</v>
      </c>
      <c r="BL317" s="8">
        <f t="shared" si="557"/>
        <v>0</v>
      </c>
      <c r="BM317" s="8">
        <f t="shared" si="558"/>
        <v>0</v>
      </c>
      <c r="BN317" s="8">
        <f t="shared" si="559"/>
        <v>1</v>
      </c>
    </row>
    <row r="318" spans="1:66" x14ac:dyDescent="0.25">
      <c r="A318" t="s">
        <v>301</v>
      </c>
      <c r="B318" t="s">
        <v>334</v>
      </c>
      <c r="C318" t="s">
        <v>312</v>
      </c>
      <c r="D318" s="16"/>
      <c r="E318">
        <f>VLOOKUP(A318,home!$A$2:$E$405,3,FALSE)</f>
        <v>1.23684210526316</v>
      </c>
      <c r="F318">
        <f>VLOOKUP(B318,home!$B$2:$E$405,3,FALSE)</f>
        <v>0.4</v>
      </c>
      <c r="G318">
        <f>VLOOKUP(C318,away!$B$2:$E$405,4,FALSE)</f>
        <v>0</v>
      </c>
      <c r="H318">
        <f>VLOOKUP(A318,away!$A$2:$E$405,3,FALSE)</f>
        <v>1.07894736842105</v>
      </c>
      <c r="I318">
        <f>VLOOKUP(C318,away!$B$2:$E$405,3,FALSE)</f>
        <v>0.4</v>
      </c>
      <c r="J318">
        <f>VLOOKUP(B318,home!$B$2:$E$405,4,FALSE)</f>
        <v>0.46</v>
      </c>
      <c r="K318" s="3">
        <f t="shared" si="504"/>
        <v>0</v>
      </c>
      <c r="L318" s="3">
        <f t="shared" si="505"/>
        <v>0.19852631578947322</v>
      </c>
      <c r="M318" s="5">
        <f t="shared" si="506"/>
        <v>0.81993819313561866</v>
      </c>
      <c r="N318" s="5">
        <f t="shared" si="507"/>
        <v>0</v>
      </c>
      <c r="O318" s="5">
        <f t="shared" si="508"/>
        <v>0.1627793086582919</v>
      </c>
      <c r="P318" s="5">
        <f t="shared" si="509"/>
        <v>0</v>
      </c>
      <c r="Q318" s="5">
        <f t="shared" si="510"/>
        <v>0</v>
      </c>
      <c r="R318" s="5">
        <f t="shared" si="511"/>
        <v>1.6157988217344092E-2</v>
      </c>
      <c r="S318" s="5">
        <f t="shared" si="512"/>
        <v>0</v>
      </c>
      <c r="T318" s="5">
        <f t="shared" si="513"/>
        <v>0</v>
      </c>
      <c r="U318" s="5">
        <f t="shared" si="514"/>
        <v>0</v>
      </c>
      <c r="V318" s="5">
        <f t="shared" si="515"/>
        <v>0</v>
      </c>
      <c r="W318" s="5">
        <f t="shared" si="516"/>
        <v>0</v>
      </c>
      <c r="X318" s="5">
        <f t="shared" si="517"/>
        <v>0</v>
      </c>
      <c r="Y318" s="5">
        <f t="shared" si="518"/>
        <v>0</v>
      </c>
      <c r="Z318" s="5">
        <f t="shared" si="519"/>
        <v>1.0692619571196799E-3</v>
      </c>
      <c r="AA318" s="5">
        <f t="shared" si="520"/>
        <v>0</v>
      </c>
      <c r="AB318" s="5">
        <f t="shared" si="521"/>
        <v>0</v>
      </c>
      <c r="AC318" s="5">
        <f t="shared" si="522"/>
        <v>0</v>
      </c>
      <c r="AD318" s="5">
        <f t="shared" si="523"/>
        <v>0</v>
      </c>
      <c r="AE318" s="5">
        <f t="shared" si="524"/>
        <v>0</v>
      </c>
      <c r="AF318" s="5">
        <f t="shared" si="525"/>
        <v>0</v>
      </c>
      <c r="AG318" s="5">
        <f t="shared" si="526"/>
        <v>0</v>
      </c>
      <c r="AH318" s="5">
        <f t="shared" si="527"/>
        <v>5.306915924020295E-5</v>
      </c>
      <c r="AI318" s="5">
        <f t="shared" si="528"/>
        <v>0</v>
      </c>
      <c r="AJ318" s="5">
        <f t="shared" si="529"/>
        <v>0</v>
      </c>
      <c r="AK318" s="5">
        <f t="shared" si="530"/>
        <v>0</v>
      </c>
      <c r="AL318" s="5">
        <f t="shared" si="531"/>
        <v>0</v>
      </c>
      <c r="AM318" s="5">
        <f t="shared" si="532"/>
        <v>0</v>
      </c>
      <c r="AN318" s="5">
        <f t="shared" si="533"/>
        <v>0</v>
      </c>
      <c r="AO318" s="5">
        <f t="shared" si="534"/>
        <v>0</v>
      </c>
      <c r="AP318" s="5">
        <f t="shared" si="535"/>
        <v>0</v>
      </c>
      <c r="AQ318" s="5">
        <f t="shared" si="536"/>
        <v>0</v>
      </c>
      <c r="AR318" s="5">
        <f t="shared" si="537"/>
        <v>2.1071249332004756E-6</v>
      </c>
      <c r="AS318" s="5">
        <f t="shared" si="538"/>
        <v>0</v>
      </c>
      <c r="AT318" s="5">
        <f t="shared" si="539"/>
        <v>0</v>
      </c>
      <c r="AU318" s="5">
        <f t="shared" si="540"/>
        <v>0</v>
      </c>
      <c r="AV318" s="5">
        <f t="shared" si="541"/>
        <v>0</v>
      </c>
      <c r="AW318" s="5">
        <f t="shared" si="542"/>
        <v>0</v>
      </c>
      <c r="AX318" s="5">
        <f t="shared" si="543"/>
        <v>0</v>
      </c>
      <c r="AY318" s="5">
        <f t="shared" si="544"/>
        <v>0</v>
      </c>
      <c r="AZ318" s="5">
        <f t="shared" si="545"/>
        <v>0</v>
      </c>
      <c r="BA318" s="5">
        <f t="shared" si="546"/>
        <v>0</v>
      </c>
      <c r="BB318" s="5">
        <f t="shared" si="547"/>
        <v>0</v>
      </c>
      <c r="BC318" s="5">
        <f t="shared" si="548"/>
        <v>0</v>
      </c>
      <c r="BD318" s="5">
        <f t="shared" si="549"/>
        <v>6.9719958316071613E-8</v>
      </c>
      <c r="BE318" s="5">
        <f t="shared" si="550"/>
        <v>0</v>
      </c>
      <c r="BF318" s="5">
        <f t="shared" si="551"/>
        <v>0</v>
      </c>
      <c r="BG318" s="5">
        <f t="shared" si="552"/>
        <v>0</v>
      </c>
      <c r="BH318" s="5">
        <f t="shared" si="553"/>
        <v>0</v>
      </c>
      <c r="BI318" s="5">
        <f t="shared" si="554"/>
        <v>0</v>
      </c>
      <c r="BJ318" s="8">
        <f t="shared" si="555"/>
        <v>0</v>
      </c>
      <c r="BK318" s="8">
        <f t="shared" si="556"/>
        <v>0.81993819313561866</v>
      </c>
      <c r="BL318" s="8">
        <f t="shared" si="557"/>
        <v>0.17899254287976771</v>
      </c>
      <c r="BM318" s="8">
        <f t="shared" si="558"/>
        <v>1.1245079612513995E-3</v>
      </c>
      <c r="BN318" s="8">
        <f t="shared" si="559"/>
        <v>0.99887549001125464</v>
      </c>
    </row>
    <row r="319" spans="1:66" x14ac:dyDescent="0.25">
      <c r="A319" t="s">
        <v>303</v>
      </c>
      <c r="B319" t="s">
        <v>354</v>
      </c>
      <c r="C319" t="s">
        <v>357</v>
      </c>
      <c r="D319" s="16"/>
      <c r="E319">
        <f>VLOOKUP(A319,home!$A$2:$E$405,3,FALSE)</f>
        <v>1.21818181818182</v>
      </c>
      <c r="F319">
        <f>VLOOKUP(B319,home!$B$2:$E$405,3,FALSE)</f>
        <v>0.82</v>
      </c>
      <c r="G319">
        <f>VLOOKUP(C319,away!$B$2:$E$405,4,FALSE)</f>
        <v>0.82</v>
      </c>
      <c r="H319">
        <f>VLOOKUP(A319,away!$A$2:$E$405,3,FALSE)</f>
        <v>0.90909090909090895</v>
      </c>
      <c r="I319">
        <f>VLOOKUP(C319,away!$B$2:$E$405,3,FALSE)</f>
        <v>0.41</v>
      </c>
      <c r="J319">
        <f>VLOOKUP(B319,home!$B$2:$E$405,4,FALSE)</f>
        <v>0</v>
      </c>
      <c r="K319" s="3">
        <f t="shared" si="504"/>
        <v>0.81910545454545569</v>
      </c>
      <c r="L319" s="3">
        <f t="shared" si="505"/>
        <v>0</v>
      </c>
      <c r="M319" s="5">
        <f t="shared" si="506"/>
        <v>0.44082581691238509</v>
      </c>
      <c r="N319" s="5">
        <f t="shared" si="507"/>
        <v>0.36108283113739104</v>
      </c>
      <c r="O319" s="5">
        <f t="shared" si="508"/>
        <v>0</v>
      </c>
      <c r="P319" s="5">
        <f t="shared" si="509"/>
        <v>0</v>
      </c>
      <c r="Q319" s="5">
        <f t="shared" si="510"/>
        <v>0.14788245826367633</v>
      </c>
      <c r="R319" s="5">
        <f t="shared" si="511"/>
        <v>0</v>
      </c>
      <c r="S319" s="5">
        <f t="shared" si="512"/>
        <v>0</v>
      </c>
      <c r="T319" s="5">
        <f t="shared" si="513"/>
        <v>0</v>
      </c>
      <c r="U319" s="5">
        <f t="shared" si="514"/>
        <v>0</v>
      </c>
      <c r="V319" s="5">
        <f t="shared" si="515"/>
        <v>0</v>
      </c>
      <c r="W319" s="5">
        <f t="shared" si="516"/>
        <v>4.0377109398455999E-2</v>
      </c>
      <c r="X319" s="5">
        <f t="shared" si="517"/>
        <v>0</v>
      </c>
      <c r="Y319" s="5">
        <f t="shared" si="518"/>
        <v>0</v>
      </c>
      <c r="Z319" s="5">
        <f t="shared" si="519"/>
        <v>0</v>
      </c>
      <c r="AA319" s="5">
        <f t="shared" si="520"/>
        <v>0</v>
      </c>
      <c r="AB319" s="5">
        <f t="shared" si="521"/>
        <v>0</v>
      </c>
      <c r="AC319" s="5">
        <f t="shared" si="522"/>
        <v>0</v>
      </c>
      <c r="AD319" s="5">
        <f t="shared" si="523"/>
        <v>8.268277636763471E-3</v>
      </c>
      <c r="AE319" s="5">
        <f t="shared" si="524"/>
        <v>0</v>
      </c>
      <c r="AF319" s="5">
        <f t="shared" si="525"/>
        <v>0</v>
      </c>
      <c r="AG319" s="5">
        <f t="shared" si="526"/>
        <v>0</v>
      </c>
      <c r="AH319" s="5">
        <f t="shared" si="527"/>
        <v>0</v>
      </c>
      <c r="AI319" s="5">
        <f t="shared" si="528"/>
        <v>0</v>
      </c>
      <c r="AJ319" s="5">
        <f t="shared" si="529"/>
        <v>0</v>
      </c>
      <c r="AK319" s="5">
        <f t="shared" si="530"/>
        <v>0</v>
      </c>
      <c r="AL319" s="5">
        <f t="shared" si="531"/>
        <v>0</v>
      </c>
      <c r="AM319" s="5">
        <f t="shared" si="532"/>
        <v>1.3545182623938344E-3</v>
      </c>
      <c r="AN319" s="5">
        <f t="shared" si="533"/>
        <v>0</v>
      </c>
      <c r="AO319" s="5">
        <f t="shared" si="534"/>
        <v>0</v>
      </c>
      <c r="AP319" s="5">
        <f t="shared" si="535"/>
        <v>0</v>
      </c>
      <c r="AQ319" s="5">
        <f t="shared" si="536"/>
        <v>0</v>
      </c>
      <c r="AR319" s="5">
        <f t="shared" si="537"/>
        <v>0</v>
      </c>
      <c r="AS319" s="5">
        <f t="shared" si="538"/>
        <v>0</v>
      </c>
      <c r="AT319" s="5">
        <f t="shared" si="539"/>
        <v>0</v>
      </c>
      <c r="AU319" s="5">
        <f t="shared" si="540"/>
        <v>0</v>
      </c>
      <c r="AV319" s="5">
        <f t="shared" si="541"/>
        <v>0</v>
      </c>
      <c r="AW319" s="5">
        <f t="shared" si="542"/>
        <v>0</v>
      </c>
      <c r="AX319" s="5">
        <f t="shared" si="543"/>
        <v>1.8491554950137034E-4</v>
      </c>
      <c r="AY319" s="5">
        <f t="shared" si="544"/>
        <v>0</v>
      </c>
      <c r="AZ319" s="5">
        <f t="shared" si="545"/>
        <v>0</v>
      </c>
      <c r="BA319" s="5">
        <f t="shared" si="546"/>
        <v>0</v>
      </c>
      <c r="BB319" s="5">
        <f t="shared" si="547"/>
        <v>0</v>
      </c>
      <c r="BC319" s="5">
        <f t="shared" si="548"/>
        <v>0</v>
      </c>
      <c r="BD319" s="5">
        <f t="shared" si="549"/>
        <v>0</v>
      </c>
      <c r="BE319" s="5">
        <f t="shared" si="550"/>
        <v>0</v>
      </c>
      <c r="BF319" s="5">
        <f t="shared" si="551"/>
        <v>0</v>
      </c>
      <c r="BG319" s="5">
        <f t="shared" si="552"/>
        <v>0</v>
      </c>
      <c r="BH319" s="5">
        <f t="shared" si="553"/>
        <v>0</v>
      </c>
      <c r="BI319" s="5">
        <f t="shared" si="554"/>
        <v>0</v>
      </c>
      <c r="BJ319" s="8">
        <f t="shared" si="555"/>
        <v>0.55915011024818206</v>
      </c>
      <c r="BK319" s="8">
        <f t="shared" si="556"/>
        <v>0.44082581691238509</v>
      </c>
      <c r="BL319" s="8">
        <f t="shared" si="557"/>
        <v>0</v>
      </c>
      <c r="BM319" s="8">
        <f t="shared" si="558"/>
        <v>5.0184820847114675E-2</v>
      </c>
      <c r="BN319" s="8">
        <f t="shared" si="559"/>
        <v>0.94979110631345243</v>
      </c>
    </row>
    <row r="320" spans="1:66" x14ac:dyDescent="0.25">
      <c r="A320" t="s">
        <v>303</v>
      </c>
      <c r="B320" t="s">
        <v>321</v>
      </c>
      <c r="C320" t="s">
        <v>308</v>
      </c>
      <c r="D320" s="16"/>
      <c r="E320">
        <f>VLOOKUP(A320,home!$A$2:$E$405,3,FALSE)</f>
        <v>1.21818181818182</v>
      </c>
      <c r="F320">
        <f>VLOOKUP(B320,home!$B$2:$E$405,3,FALSE)</f>
        <v>0.82</v>
      </c>
      <c r="G320">
        <f>VLOOKUP(C320,away!$B$2:$E$405,4,FALSE)</f>
        <v>1.0900000000000001</v>
      </c>
      <c r="H320">
        <f>VLOOKUP(A320,away!$A$2:$E$405,3,FALSE)</f>
        <v>0.90909090909090895</v>
      </c>
      <c r="I320">
        <f>VLOOKUP(C320,away!$B$2:$E$405,3,FALSE)</f>
        <v>1.0900000000000001</v>
      </c>
      <c r="J320">
        <f>VLOOKUP(B320,home!$B$2:$E$405,4,FALSE)</f>
        <v>1.65</v>
      </c>
      <c r="K320" s="3">
        <f t="shared" si="504"/>
        <v>1.0888109090909108</v>
      </c>
      <c r="L320" s="3">
        <f t="shared" si="505"/>
        <v>1.6349999999999998</v>
      </c>
      <c r="M320" s="5">
        <f t="shared" si="506"/>
        <v>6.5624189469281113E-2</v>
      </c>
      <c r="N320" s="5">
        <f t="shared" si="507"/>
        <v>7.1452333394402143E-2</v>
      </c>
      <c r="O320" s="5">
        <f t="shared" si="508"/>
        <v>0.10729554978227461</v>
      </c>
      <c r="P320" s="5">
        <f t="shared" si="509"/>
        <v>0.11682456509984748</v>
      </c>
      <c r="Q320" s="5">
        <f t="shared" si="510"/>
        <v>3.8899040039912916E-2</v>
      </c>
      <c r="R320" s="5">
        <f t="shared" si="511"/>
        <v>8.7714111947009496E-2</v>
      </c>
      <c r="S320" s="5">
        <f t="shared" si="512"/>
        <v>5.1992943155348102E-2</v>
      </c>
      <c r="T320" s="5">
        <f t="shared" si="513"/>
        <v>6.3599930465257609E-2</v>
      </c>
      <c r="U320" s="5">
        <f t="shared" si="514"/>
        <v>9.5504081969125326E-2</v>
      </c>
      <c r="V320" s="5">
        <f t="shared" si="515"/>
        <v>1.0284237872763733E-2</v>
      </c>
      <c r="W320" s="5">
        <f t="shared" si="516"/>
        <v>1.4117899716207107E-2</v>
      </c>
      <c r="X320" s="5">
        <f t="shared" si="517"/>
        <v>2.3082766035998618E-2</v>
      </c>
      <c r="Y320" s="5">
        <f t="shared" si="518"/>
        <v>1.8870161234428872E-2</v>
      </c>
      <c r="Z320" s="5">
        <f t="shared" si="519"/>
        <v>4.7804191011120156E-2</v>
      </c>
      <c r="AA320" s="5">
        <f t="shared" si="520"/>
        <v>5.2049724673173287E-2</v>
      </c>
      <c r="AB320" s="5">
        <f t="shared" si="521"/>
        <v>2.8336154019664706E-2</v>
      </c>
      <c r="AC320" s="5">
        <f t="shared" si="522"/>
        <v>1.1442537677278737E-3</v>
      </c>
      <c r="AD320" s="5">
        <f t="shared" si="523"/>
        <v>3.842930806114443E-3</v>
      </c>
      <c r="AE320" s="5">
        <f t="shared" si="524"/>
        <v>6.2831918679971139E-3</v>
      </c>
      <c r="AF320" s="5">
        <f t="shared" si="525"/>
        <v>5.1365093520876412E-3</v>
      </c>
      <c r="AG320" s="5">
        <f t="shared" si="526"/>
        <v>2.7993975968877635E-3</v>
      </c>
      <c r="AH320" s="5">
        <f t="shared" si="527"/>
        <v>1.953996307579537E-2</v>
      </c>
      <c r="AI320" s="5">
        <f t="shared" si="528"/>
        <v>2.1275324960159585E-2</v>
      </c>
      <c r="AJ320" s="5">
        <f t="shared" si="529"/>
        <v>1.1582402955537951E-2</v>
      </c>
      <c r="AK320" s="5">
        <f t="shared" si="530"/>
        <v>4.2036822304921768E-3</v>
      </c>
      <c r="AL320" s="5">
        <f t="shared" si="531"/>
        <v>8.1480289423609711E-5</v>
      </c>
      <c r="AM320" s="5">
        <f t="shared" si="532"/>
        <v>8.368449969157869E-4</v>
      </c>
      <c r="AN320" s="5">
        <f t="shared" si="533"/>
        <v>1.3682415699573117E-3</v>
      </c>
      <c r="AO320" s="5">
        <f t="shared" si="534"/>
        <v>1.1185374834401024E-3</v>
      </c>
      <c r="AP320" s="5">
        <f t="shared" si="535"/>
        <v>6.0960292847485559E-4</v>
      </c>
      <c r="AQ320" s="5">
        <f t="shared" si="536"/>
        <v>2.4917519701409728E-4</v>
      </c>
      <c r="AR320" s="5">
        <f t="shared" si="537"/>
        <v>6.3895679257850784E-3</v>
      </c>
      <c r="AS320" s="5">
        <f t="shared" si="538"/>
        <v>6.9570312619721773E-3</v>
      </c>
      <c r="AT320" s="5">
        <f t="shared" si="539"/>
        <v>3.7874457664609056E-3</v>
      </c>
      <c r="AU320" s="5">
        <f t="shared" si="540"/>
        <v>1.3746040893709401E-3</v>
      </c>
      <c r="AV320" s="5">
        <f t="shared" si="541"/>
        <v>3.7417098204701424E-4</v>
      </c>
      <c r="AW320" s="5">
        <f t="shared" si="542"/>
        <v>4.0292135216807897E-6</v>
      </c>
      <c r="AX320" s="5">
        <f t="shared" si="543"/>
        <v>1.5186099364334303E-4</v>
      </c>
      <c r="AY320" s="5">
        <f t="shared" si="544"/>
        <v>2.4829272460686583E-4</v>
      </c>
      <c r="AZ320" s="5">
        <f t="shared" si="545"/>
        <v>2.0297930236611286E-4</v>
      </c>
      <c r="BA320" s="5">
        <f t="shared" si="546"/>
        <v>1.1062371978953146E-4</v>
      </c>
      <c r="BB320" s="5">
        <f t="shared" si="547"/>
        <v>4.5217445463970999E-5</v>
      </c>
      <c r="BC320" s="5">
        <f t="shared" si="548"/>
        <v>1.4786104666718499E-5</v>
      </c>
      <c r="BD320" s="5">
        <f t="shared" si="549"/>
        <v>1.7411572597764336E-3</v>
      </c>
      <c r="BE320" s="5">
        <f t="shared" si="550"/>
        <v>1.8957910188874179E-3</v>
      </c>
      <c r="BF320" s="5">
        <f t="shared" si="551"/>
        <v>1.0320789713605966E-3</v>
      </c>
      <c r="BG320" s="5">
        <f t="shared" si="552"/>
        <v>3.7457961435358113E-4</v>
      </c>
      <c r="BH320" s="5">
        <f t="shared" si="553"/>
        <v>1.0196159260781136E-4</v>
      </c>
      <c r="BI320" s="5">
        <f t="shared" si="554"/>
        <v>2.2203378867933642E-5</v>
      </c>
      <c r="BJ320" s="8">
        <f t="shared" si="555"/>
        <v>0.25304032297563295</v>
      </c>
      <c r="BK320" s="8">
        <f t="shared" si="556"/>
        <v>0.24619996237899877</v>
      </c>
      <c r="BL320" s="8">
        <f t="shared" si="557"/>
        <v>0.4515515874747224</v>
      </c>
      <c r="BM320" s="8">
        <f t="shared" si="558"/>
        <v>0.51054201059666149</v>
      </c>
      <c r="BN320" s="8">
        <f t="shared" si="559"/>
        <v>0.48780978973272776</v>
      </c>
    </row>
    <row r="321" spans="1:66" x14ac:dyDescent="0.25">
      <c r="A321" t="s">
        <v>35</v>
      </c>
      <c r="B321" t="s">
        <v>214</v>
      </c>
      <c r="C321" t="s">
        <v>211</v>
      </c>
      <c r="D321" s="16"/>
      <c r="E321">
        <f>VLOOKUP(A321,home!$A$2:$E$405,3,FALSE)</f>
        <v>1.5</v>
      </c>
      <c r="F321">
        <f>VLOOKUP(B321,home!$B$2:$E$405,3,FALSE)</f>
        <v>0.67</v>
      </c>
      <c r="G321">
        <f>VLOOKUP(C321,away!$B$2:$E$405,4,FALSE)</f>
        <v>0.33</v>
      </c>
      <c r="H321">
        <f>VLOOKUP(A321,away!$A$2:$E$405,3,FALSE)</f>
        <v>1.0249999999999999</v>
      </c>
      <c r="I321">
        <f>VLOOKUP(C321,away!$B$2:$E$405,3,FALSE)</f>
        <v>0.67</v>
      </c>
      <c r="J321">
        <f>VLOOKUP(B321,home!$B$2:$E$405,4,FALSE)</f>
        <v>1.46</v>
      </c>
      <c r="K321" s="3">
        <f t="shared" si="504"/>
        <v>0.33165000000000006</v>
      </c>
      <c r="L321" s="3">
        <f t="shared" si="505"/>
        <v>1.0026549999999999</v>
      </c>
      <c r="M321" s="5">
        <f t="shared" si="506"/>
        <v>0.26334113395868586</v>
      </c>
      <c r="N321" s="5">
        <f t="shared" si="507"/>
        <v>8.7337087077398193E-2</v>
      </c>
      <c r="O321" s="5">
        <f t="shared" si="508"/>
        <v>0.26404030466934614</v>
      </c>
      <c r="P321" s="5">
        <f t="shared" si="509"/>
        <v>8.7568967043588658E-2</v>
      </c>
      <c r="Q321" s="5">
        <f t="shared" si="510"/>
        <v>1.4482672464609554E-2</v>
      </c>
      <c r="R321" s="5">
        <f t="shared" si="511"/>
        <v>0.13237066583912158</v>
      </c>
      <c r="S321" s="5">
        <f t="shared" si="512"/>
        <v>7.279838772058447E-3</v>
      </c>
      <c r="T321" s="5">
        <f t="shared" si="513"/>
        <v>1.452112396000309E-2</v>
      </c>
      <c r="U321" s="5">
        <f t="shared" si="514"/>
        <v>4.390073132554468E-2</v>
      </c>
      <c r="V321" s="5">
        <f t="shared" si="515"/>
        <v>2.6897429451633602E-4</v>
      </c>
      <c r="W321" s="5">
        <f t="shared" si="516"/>
        <v>1.6010594409625865E-3</v>
      </c>
      <c r="X321" s="5">
        <f t="shared" si="517"/>
        <v>1.6053102537783416E-3</v>
      </c>
      <c r="Y321" s="5">
        <f t="shared" si="518"/>
        <v>8.0478617625106142E-4</v>
      </c>
      <c r="Z321" s="5">
        <f t="shared" si="519"/>
        <v>4.4240703318974825E-2</v>
      </c>
      <c r="AA321" s="5">
        <f t="shared" si="520"/>
        <v>1.4672429255738003E-2</v>
      </c>
      <c r="AB321" s="5">
        <f t="shared" si="521"/>
        <v>2.4330555813327544E-3</v>
      </c>
      <c r="AC321" s="5">
        <f t="shared" si="522"/>
        <v>5.5901353071015011E-6</v>
      </c>
      <c r="AD321" s="5">
        <f t="shared" si="523"/>
        <v>1.3274784089881047E-4</v>
      </c>
      <c r="AE321" s="5">
        <f t="shared" si="524"/>
        <v>1.3310028641639679E-4</v>
      </c>
      <c r="AF321" s="5">
        <f t="shared" si="525"/>
        <v>6.6726833838416145E-5</v>
      </c>
      <c r="AG321" s="5">
        <f t="shared" si="526"/>
        <v>2.2301331194085715E-5</v>
      </c>
      <c r="AH321" s="5">
        <f t="shared" si="527"/>
        <v>1.1089540596571671E-2</v>
      </c>
      <c r="AI321" s="5">
        <f t="shared" si="528"/>
        <v>3.6778461388529953E-3</v>
      </c>
      <c r="AJ321" s="5">
        <f t="shared" si="529"/>
        <v>6.09878835975298E-4</v>
      </c>
      <c r="AK321" s="5">
        <f t="shared" si="530"/>
        <v>6.7422105317069199E-5</v>
      </c>
      <c r="AL321" s="5">
        <f t="shared" si="531"/>
        <v>7.4355626425391104E-8</v>
      </c>
      <c r="AM321" s="5">
        <f t="shared" si="532"/>
        <v>8.8051642868181036E-6</v>
      </c>
      <c r="AN321" s="5">
        <f t="shared" si="533"/>
        <v>8.8285419979996031E-6</v>
      </c>
      <c r="AO321" s="5">
        <f t="shared" si="534"/>
        <v>4.4259908885021453E-6</v>
      </c>
      <c r="AP321" s="5">
        <f t="shared" si="535"/>
        <v>1.4792472981037063E-6</v>
      </c>
      <c r="AQ321" s="5">
        <f t="shared" si="536"/>
        <v>3.7079367492004273E-7</v>
      </c>
      <c r="AR321" s="5">
        <f t="shared" si="537"/>
        <v>2.2237966653711142E-3</v>
      </c>
      <c r="AS321" s="5">
        <f t="shared" si="538"/>
        <v>7.3752216407033013E-4</v>
      </c>
      <c r="AT321" s="5">
        <f t="shared" si="539"/>
        <v>1.222996128569625E-4</v>
      </c>
      <c r="AU321" s="5">
        <f t="shared" si="540"/>
        <v>1.3520222201337206E-5</v>
      </c>
      <c r="AV321" s="5">
        <f t="shared" si="541"/>
        <v>1.1209954232683713E-6</v>
      </c>
      <c r="AW321" s="5">
        <f t="shared" si="542"/>
        <v>6.8681988665233331E-10</v>
      </c>
      <c r="AX321" s="5">
        <f t="shared" si="543"/>
        <v>4.867054559538703E-7</v>
      </c>
      <c r="AY321" s="5">
        <f t="shared" si="544"/>
        <v>4.8799765893942773E-7</v>
      </c>
      <c r="AZ321" s="5">
        <f t="shared" si="545"/>
        <v>2.4464664636195589E-7</v>
      </c>
      <c r="BA321" s="5">
        <f t="shared" si="546"/>
        <v>8.17653944026823E-8</v>
      </c>
      <c r="BB321" s="5">
        <f t="shared" si="547"/>
        <v>2.049562038120535E-8</v>
      </c>
      <c r="BC321" s="5">
        <f t="shared" si="548"/>
        <v>4.1100072506634906E-9</v>
      </c>
      <c r="BD321" s="5">
        <f t="shared" si="549"/>
        <v>3.7161680758627884E-4</v>
      </c>
      <c r="BE321" s="5">
        <f t="shared" si="550"/>
        <v>1.2324671423598942E-4</v>
      </c>
      <c r="BF321" s="5">
        <f t="shared" si="551"/>
        <v>2.0437386388182945E-5</v>
      </c>
      <c r="BG321" s="5">
        <f t="shared" si="552"/>
        <v>2.2593530652136249E-6</v>
      </c>
      <c r="BH321" s="5">
        <f t="shared" si="553"/>
        <v>1.8732861101952471E-7</v>
      </c>
      <c r="BI321" s="5">
        <f t="shared" si="554"/>
        <v>1.2425506768925079E-8</v>
      </c>
      <c r="BJ321" s="8">
        <f t="shared" si="555"/>
        <v>0.12073215112428017</v>
      </c>
      <c r="BK321" s="8">
        <f t="shared" si="556"/>
        <v>0.35846506655744176</v>
      </c>
      <c r="BL321" s="8">
        <f t="shared" si="557"/>
        <v>0.47647789402311669</v>
      </c>
      <c r="BM321" s="8">
        <f t="shared" si="558"/>
        <v>0.1507744966602243</v>
      </c>
      <c r="BN321" s="8">
        <f t="shared" si="559"/>
        <v>0.84914083105274996</v>
      </c>
    </row>
    <row r="322" spans="1:66" x14ac:dyDescent="0.25">
      <c r="A322" t="s">
        <v>35</v>
      </c>
      <c r="B322" t="s">
        <v>283</v>
      </c>
      <c r="C322" t="s">
        <v>218</v>
      </c>
      <c r="D322" s="16"/>
      <c r="E322">
        <f>VLOOKUP(A322,home!$A$2:$E$405,3,FALSE)</f>
        <v>1.5</v>
      </c>
      <c r="F322">
        <f>VLOOKUP(B322,home!$B$2:$E$405,3,FALSE)</f>
        <v>1</v>
      </c>
      <c r="G322">
        <f>VLOOKUP(C322,away!$B$2:$E$405,4,FALSE)</f>
        <v>0.33</v>
      </c>
      <c r="H322">
        <f>VLOOKUP(A322,away!$A$2:$E$405,3,FALSE)</f>
        <v>1.0249999999999999</v>
      </c>
      <c r="I322">
        <f>VLOOKUP(C322,away!$B$2:$E$405,3,FALSE)</f>
        <v>2</v>
      </c>
      <c r="J322">
        <f>VLOOKUP(B322,home!$B$2:$E$405,4,FALSE)</f>
        <v>2.44</v>
      </c>
      <c r="K322" s="3">
        <f t="shared" si="504"/>
        <v>0.495</v>
      </c>
      <c r="L322" s="3">
        <f t="shared" si="505"/>
        <v>5.0019999999999998</v>
      </c>
      <c r="M322" s="5">
        <f t="shared" si="506"/>
        <v>4.0990501616552056E-3</v>
      </c>
      <c r="N322" s="5">
        <f t="shared" si="507"/>
        <v>2.0290298300193266E-3</v>
      </c>
      <c r="O322" s="5">
        <f t="shared" si="508"/>
        <v>2.0503448908599339E-2</v>
      </c>
      <c r="P322" s="5">
        <f t="shared" si="509"/>
        <v>1.0149207209756672E-2</v>
      </c>
      <c r="Q322" s="5">
        <f t="shared" si="510"/>
        <v>5.0218488292978324E-4</v>
      </c>
      <c r="R322" s="5">
        <f t="shared" si="511"/>
        <v>5.1279125720406944E-2</v>
      </c>
      <c r="S322" s="5">
        <f t="shared" si="512"/>
        <v>6.2823338898213548E-3</v>
      </c>
      <c r="T322" s="5">
        <f t="shared" si="513"/>
        <v>2.5119287844147758E-3</v>
      </c>
      <c r="U322" s="5">
        <f t="shared" si="514"/>
        <v>2.5383167231601438E-2</v>
      </c>
      <c r="V322" s="5">
        <f t="shared" si="515"/>
        <v>1.7283328764287529E-3</v>
      </c>
      <c r="W322" s="5">
        <f t="shared" si="516"/>
        <v>8.286050568341424E-5</v>
      </c>
      <c r="X322" s="5">
        <f t="shared" si="517"/>
        <v>4.14468249428438E-4</v>
      </c>
      <c r="Y322" s="5">
        <f t="shared" si="518"/>
        <v>1.0365850918205234E-3</v>
      </c>
      <c r="Z322" s="5">
        <f t="shared" si="519"/>
        <v>8.5499395617825186E-2</v>
      </c>
      <c r="AA322" s="5">
        <f t="shared" si="520"/>
        <v>4.2322200830823463E-2</v>
      </c>
      <c r="AB322" s="5">
        <f t="shared" si="521"/>
        <v>1.0474744705628806E-2</v>
      </c>
      <c r="AC322" s="5">
        <f t="shared" si="522"/>
        <v>2.6745843241930174E-4</v>
      </c>
      <c r="AD322" s="5">
        <f t="shared" si="523"/>
        <v>1.0253987578322512E-5</v>
      </c>
      <c r="AE322" s="5">
        <f t="shared" si="524"/>
        <v>5.1290445866769204E-5</v>
      </c>
      <c r="AF322" s="5">
        <f t="shared" si="525"/>
        <v>1.2827740511278977E-4</v>
      </c>
      <c r="AG322" s="5">
        <f t="shared" si="526"/>
        <v>2.1388119345805819E-4</v>
      </c>
      <c r="AH322" s="5">
        <f t="shared" si="527"/>
        <v>0.10691699422009038</v>
      </c>
      <c r="AI322" s="5">
        <f t="shared" si="528"/>
        <v>5.2923912138944741E-2</v>
      </c>
      <c r="AJ322" s="5">
        <f t="shared" si="529"/>
        <v>1.309866825438882E-2</v>
      </c>
      <c r="AK322" s="5">
        <f t="shared" si="530"/>
        <v>2.1612802619741553E-3</v>
      </c>
      <c r="AL322" s="5">
        <f t="shared" si="531"/>
        <v>2.6488976163434686E-5</v>
      </c>
      <c r="AM322" s="5">
        <f t="shared" si="532"/>
        <v>1.0151447702539293E-6</v>
      </c>
      <c r="AN322" s="5">
        <f t="shared" si="533"/>
        <v>5.077754140810154E-6</v>
      </c>
      <c r="AO322" s="5">
        <f t="shared" si="534"/>
        <v>1.2699463106166196E-5</v>
      </c>
      <c r="AP322" s="5">
        <f t="shared" si="535"/>
        <v>2.1174238152347771E-5</v>
      </c>
      <c r="AQ322" s="5">
        <f t="shared" si="536"/>
        <v>2.6478384809510885E-5</v>
      </c>
      <c r="AR322" s="5">
        <f t="shared" si="537"/>
        <v>0.10695976101777839</v>
      </c>
      <c r="AS322" s="5">
        <f t="shared" si="538"/>
        <v>5.2945081703800308E-2</v>
      </c>
      <c r="AT322" s="5">
        <f t="shared" si="539"/>
        <v>1.3103907721690573E-2</v>
      </c>
      <c r="AU322" s="5">
        <f t="shared" si="540"/>
        <v>2.1621447740789446E-3</v>
      </c>
      <c r="AV322" s="5">
        <f t="shared" si="541"/>
        <v>2.6756541579226942E-4</v>
      </c>
      <c r="AW322" s="5">
        <f t="shared" si="542"/>
        <v>1.8218455580806273E-6</v>
      </c>
      <c r="AX322" s="5">
        <f t="shared" si="543"/>
        <v>8.3749443545949087E-8</v>
      </c>
      <c r="AY322" s="5">
        <f t="shared" si="544"/>
        <v>4.1891471661683734E-7</v>
      </c>
      <c r="AZ322" s="5">
        <f t="shared" si="545"/>
        <v>1.0477057062587102E-6</v>
      </c>
      <c r="BA322" s="5">
        <f t="shared" si="546"/>
        <v>1.7468746475686894E-6</v>
      </c>
      <c r="BB322" s="5">
        <f t="shared" si="547"/>
        <v>2.1844667467846459E-6</v>
      </c>
      <c r="BC322" s="5">
        <f t="shared" si="548"/>
        <v>2.1853405334833594E-6</v>
      </c>
      <c r="BD322" s="5">
        <f t="shared" si="549"/>
        <v>8.9168787435154592E-2</v>
      </c>
      <c r="BE322" s="5">
        <f t="shared" si="550"/>
        <v>4.413854978040152E-2</v>
      </c>
      <c r="BF322" s="5">
        <f t="shared" si="551"/>
        <v>1.0924291070649374E-2</v>
      </c>
      <c r="BG322" s="5">
        <f t="shared" si="552"/>
        <v>1.8025080266571467E-3</v>
      </c>
      <c r="BH322" s="5">
        <f t="shared" si="553"/>
        <v>2.2306036829882191E-4</v>
      </c>
      <c r="BI322" s="5">
        <f t="shared" si="554"/>
        <v>2.2082976461583381E-5</v>
      </c>
      <c r="BJ322" s="8">
        <f t="shared" si="555"/>
        <v>7.0548724130855495E-3</v>
      </c>
      <c r="BK322" s="8">
        <f t="shared" si="556"/>
        <v>2.2553290460961339E-2</v>
      </c>
      <c r="BL322" s="8">
        <f t="shared" si="557"/>
        <v>0.64678128256322154</v>
      </c>
      <c r="BM322" s="8">
        <f t="shared" si="558"/>
        <v>0.67332819727256799</v>
      </c>
      <c r="BN322" s="8">
        <f t="shared" si="559"/>
        <v>8.856204671336726E-2</v>
      </c>
    </row>
    <row r="323" spans="1:66" s="15" customFormat="1" x14ac:dyDescent="0.25">
      <c r="A323" s="15" t="s">
        <v>35</v>
      </c>
      <c r="B323" s="15" t="s">
        <v>475</v>
      </c>
      <c r="C323" s="15" t="s">
        <v>286</v>
      </c>
      <c r="D323" s="23"/>
      <c r="E323" s="15">
        <f>VLOOKUP(A323,home!$A$2:$E$405,3,FALSE)</f>
        <v>1.5</v>
      </c>
      <c r="F323" s="15">
        <f>VLOOKUP(B323,home!$B$2:$E$405,3,FALSE)</f>
        <v>0</v>
      </c>
      <c r="G323" s="15">
        <f>VLOOKUP(C323,away!$B$2:$E$405,4,FALSE)</f>
        <v>0.89</v>
      </c>
      <c r="H323" s="15">
        <f>VLOOKUP(A323,away!$A$2:$E$405,3,FALSE)</f>
        <v>1.0249999999999999</v>
      </c>
      <c r="I323" s="15">
        <f>VLOOKUP(C323,away!$B$2:$E$405,3,FALSE)</f>
        <v>1.33</v>
      </c>
      <c r="J323" s="15">
        <f>VLOOKUP(B323,home!$B$2:$E$405,4,FALSE)</f>
        <v>1.46</v>
      </c>
      <c r="K323" s="20">
        <f t="shared" si="504"/>
        <v>0</v>
      </c>
      <c r="L323" s="20">
        <f t="shared" si="505"/>
        <v>1.9903449999999998</v>
      </c>
      <c r="M323" s="21">
        <f t="shared" si="506"/>
        <v>0.13664827365789622</v>
      </c>
      <c r="N323" s="21">
        <f t="shared" si="507"/>
        <v>0</v>
      </c>
      <c r="O323" s="21">
        <f t="shared" si="508"/>
        <v>0.27197720823362542</v>
      </c>
      <c r="P323" s="21">
        <f t="shared" si="509"/>
        <v>0</v>
      </c>
      <c r="Q323" s="21">
        <f t="shared" si="510"/>
        <v>0</v>
      </c>
      <c r="R323" s="21">
        <f t="shared" si="511"/>
        <v>0.27066423826087765</v>
      </c>
      <c r="S323" s="21">
        <f t="shared" si="512"/>
        <v>0</v>
      </c>
      <c r="T323" s="21">
        <f t="shared" si="513"/>
        <v>0</v>
      </c>
      <c r="U323" s="21">
        <f t="shared" si="514"/>
        <v>0</v>
      </c>
      <c r="V323" s="21">
        <f t="shared" si="515"/>
        <v>0</v>
      </c>
      <c r="W323" s="21">
        <f t="shared" si="516"/>
        <v>0</v>
      </c>
      <c r="X323" s="21">
        <f t="shared" si="517"/>
        <v>0</v>
      </c>
      <c r="Y323" s="21">
        <f t="shared" si="518"/>
        <v>0</v>
      </c>
      <c r="Z323" s="21">
        <f t="shared" si="519"/>
        <v>0.17957173776711552</v>
      </c>
      <c r="AA323" s="21">
        <f t="shared" si="520"/>
        <v>0</v>
      </c>
      <c r="AB323" s="21">
        <f t="shared" si="521"/>
        <v>0</v>
      </c>
      <c r="AC323" s="21">
        <f t="shared" si="522"/>
        <v>0</v>
      </c>
      <c r="AD323" s="21">
        <f t="shared" si="523"/>
        <v>0</v>
      </c>
      <c r="AE323" s="21">
        <f t="shared" si="524"/>
        <v>0</v>
      </c>
      <c r="AF323" s="21">
        <f t="shared" si="525"/>
        <v>0</v>
      </c>
      <c r="AG323" s="21">
        <f t="shared" si="526"/>
        <v>0</v>
      </c>
      <c r="AH323" s="21">
        <f t="shared" si="527"/>
        <v>8.9352427601522358E-2</v>
      </c>
      <c r="AI323" s="21">
        <f t="shared" si="528"/>
        <v>0</v>
      </c>
      <c r="AJ323" s="21">
        <f t="shared" si="529"/>
        <v>0</v>
      </c>
      <c r="AK323" s="21">
        <f t="shared" si="530"/>
        <v>0</v>
      </c>
      <c r="AL323" s="21">
        <f t="shared" si="531"/>
        <v>0</v>
      </c>
      <c r="AM323" s="21">
        <f t="shared" si="532"/>
        <v>0</v>
      </c>
      <c r="AN323" s="21">
        <f t="shared" si="533"/>
        <v>0</v>
      </c>
      <c r="AO323" s="21">
        <f t="shared" si="534"/>
        <v>0</v>
      </c>
      <c r="AP323" s="21">
        <f t="shared" si="535"/>
        <v>0</v>
      </c>
      <c r="AQ323" s="21">
        <f t="shared" si="536"/>
        <v>0</v>
      </c>
      <c r="AR323" s="21">
        <f t="shared" si="537"/>
        <v>3.5568431502910398E-2</v>
      </c>
      <c r="AS323" s="21">
        <f t="shared" si="538"/>
        <v>0</v>
      </c>
      <c r="AT323" s="21">
        <f t="shared" si="539"/>
        <v>0</v>
      </c>
      <c r="AU323" s="21">
        <f t="shared" si="540"/>
        <v>0</v>
      </c>
      <c r="AV323" s="21">
        <f t="shared" si="541"/>
        <v>0</v>
      </c>
      <c r="AW323" s="21">
        <f t="shared" si="542"/>
        <v>0</v>
      </c>
      <c r="AX323" s="21">
        <f t="shared" si="543"/>
        <v>0</v>
      </c>
      <c r="AY323" s="21">
        <f t="shared" si="544"/>
        <v>0</v>
      </c>
      <c r="AZ323" s="21">
        <f t="shared" si="545"/>
        <v>0</v>
      </c>
      <c r="BA323" s="21">
        <f t="shared" si="546"/>
        <v>0</v>
      </c>
      <c r="BB323" s="21">
        <f t="shared" si="547"/>
        <v>0</v>
      </c>
      <c r="BC323" s="21">
        <f t="shared" si="548"/>
        <v>0</v>
      </c>
      <c r="BD323" s="21">
        <f t="shared" si="549"/>
        <v>1.1798908299943362E-2</v>
      </c>
      <c r="BE323" s="21">
        <f t="shared" si="550"/>
        <v>0</v>
      </c>
      <c r="BF323" s="21">
        <f t="shared" si="551"/>
        <v>0</v>
      </c>
      <c r="BG323" s="21">
        <f t="shared" si="552"/>
        <v>0</v>
      </c>
      <c r="BH323" s="21">
        <f t="shared" si="553"/>
        <v>0</v>
      </c>
      <c r="BI323" s="21">
        <f t="shared" si="554"/>
        <v>0</v>
      </c>
      <c r="BJ323" s="22">
        <f t="shared" si="555"/>
        <v>0</v>
      </c>
      <c r="BK323" s="22">
        <f t="shared" si="556"/>
        <v>0.13664827365789622</v>
      </c>
      <c r="BL323" s="22">
        <f t="shared" si="557"/>
        <v>0.67936121389887927</v>
      </c>
      <c r="BM323" s="22">
        <f t="shared" si="558"/>
        <v>0.31629150517149163</v>
      </c>
      <c r="BN323" s="22">
        <f t="shared" si="559"/>
        <v>0.6792897201523993</v>
      </c>
    </row>
    <row r="324" spans="1:66" x14ac:dyDescent="0.25">
      <c r="A324" t="s">
        <v>72</v>
      </c>
      <c r="B324" t="s">
        <v>89</v>
      </c>
      <c r="C324" t="s">
        <v>78</v>
      </c>
      <c r="D324" s="16"/>
      <c r="E324">
        <f>VLOOKUP(A324,home!$A$2:$E$405,3,FALSE)</f>
        <v>1.3571428571428601</v>
      </c>
      <c r="F324">
        <f>VLOOKUP(B324,home!$B$2:$E$405,3,FALSE)</f>
        <v>0.49</v>
      </c>
      <c r="G324">
        <f>VLOOKUP(C324,away!$B$2:$E$405,4,FALSE)</f>
        <v>1.1100000000000001</v>
      </c>
      <c r="H324">
        <f>VLOOKUP(A324,away!$A$2:$E$405,3,FALSE)</f>
        <v>1.2380952380952399</v>
      </c>
      <c r="I324">
        <f>VLOOKUP(C324,away!$B$2:$E$405,3,FALSE)</f>
        <v>1.1100000000000001</v>
      </c>
      <c r="J324">
        <f>VLOOKUP(B324,home!$B$2:$E$405,4,FALSE)</f>
        <v>0.54</v>
      </c>
      <c r="K324" s="3">
        <f t="shared" ref="K324:K357" si="560">E324*F324*G324</f>
        <v>0.73815000000000175</v>
      </c>
      <c r="L324" s="3">
        <f t="shared" ref="L324:L357" si="561">H324*I324*J324</f>
        <v>0.74211428571428684</v>
      </c>
      <c r="M324" s="5">
        <f t="shared" ref="M324:M357" si="562">_xlfn.POISSON.DIST(0,K324,FALSE) * _xlfn.POISSON.DIST(0,L324,FALSE)</f>
        <v>0.22757753494393676</v>
      </c>
      <c r="N324" s="5">
        <f t="shared" ref="N324:N357" si="563">_xlfn.POISSON.DIST(1,K324,FALSE) * _xlfn.POISSON.DIST(0,L324,FALSE)</f>
        <v>0.16798635741886733</v>
      </c>
      <c r="O324" s="5">
        <f t="shared" ref="O324:O357" si="564">_xlfn.POISSON.DIST(0,K324,FALSE) * _xlfn.POISSON.DIST(1,L324,FALSE)</f>
        <v>0.16888853978953777</v>
      </c>
      <c r="P324" s="5">
        <f t="shared" ref="P324:P357" si="565">_xlfn.POISSON.DIST(1,K324,FALSE) * _xlfn.POISSON.DIST(1,L324,FALSE)</f>
        <v>0.12466507564564763</v>
      </c>
      <c r="Q324" s="5">
        <f t="shared" ref="Q324:Q357" si="566">_xlfn.POISSON.DIST(2,K324,FALSE) * _xlfn.POISSON.DIST(0,L324,FALSE)</f>
        <v>6.1999564864368605E-2</v>
      </c>
      <c r="R324" s="5">
        <f t="shared" ref="R324:R357" si="567">_xlfn.POISSON.DIST(0,K324,FALSE) * _xlfn.POISSON.DIST(2,L324,FALSE)</f>
        <v>6.2667299035620863E-2</v>
      </c>
      <c r="S324" s="5">
        <f t="shared" ref="S324:S357" si="568">_xlfn.POISSON.DIST(2,K324,FALSE) * _xlfn.POISSON.DIST(2,L324,FALSE)</f>
        <v>1.7072622182988783E-2</v>
      </c>
      <c r="T324" s="5">
        <f t="shared" ref="T324:T357" si="569">_xlfn.POISSON.DIST(2,K324,FALSE) * _xlfn.POISSON.DIST(1,L324,FALSE)</f>
        <v>4.6010762793917505E-2</v>
      </c>
      <c r="U324" s="5">
        <f t="shared" ref="U324:U357" si="570">_xlfn.POISSON.DIST(1,K324,FALSE) * _xlfn.POISSON.DIST(2,L324,FALSE)</f>
        <v>4.6257866783143656E-2</v>
      </c>
      <c r="V324" s="5">
        <f t="shared" ref="V324:V357" si="571">_xlfn.POISSON.DIST(3,K324,FALSE) * _xlfn.POISSON.DIST(3,L324,FALSE)</f>
        <v>1.0391377829080317E-3</v>
      </c>
      <c r="W324" s="5">
        <f t="shared" ref="W324:W357" si="572">_xlfn.POISSON.DIST(3,K324,FALSE) * _xlfn.POISSON.DIST(0,L324,FALSE)</f>
        <v>1.525499293487793E-2</v>
      </c>
      <c r="X324" s="5">
        <f t="shared" ref="X324:X357" si="573">_xlfn.POISSON.DIST(3,K324,FALSE) * _xlfn.POISSON.DIST(1,L324,FALSE)</f>
        <v>1.1320948185443427E-2</v>
      </c>
      <c r="Y324" s="5">
        <f t="shared" ref="Y324:Y357" si="574">_xlfn.POISSON.DIST(3,K324,FALSE) * _xlfn.POISSON.DIST(2,L324,FALSE)</f>
        <v>4.2007186881243995E-3</v>
      </c>
      <c r="Z324" s="5">
        <f t="shared" ref="Z324:Z357" si="575">_xlfn.POISSON.DIST(0,K324,FALSE) * _xlfn.POISSON.DIST(3,L324,FALSE)</f>
        <v>1.5502099287154463E-2</v>
      </c>
      <c r="AA324" s="5">
        <f t="shared" ref="AA324:AA357" si="576">_xlfn.POISSON.DIST(1,K324,FALSE) * _xlfn.POISSON.DIST(3,L324,FALSE)</f>
        <v>1.1442874588813096E-2</v>
      </c>
      <c r="AB324" s="5">
        <f t="shared" ref="AB324:AB357" si="577">_xlfn.POISSON.DIST(2,K324,FALSE) * _xlfn.POISSON.DIST(3,L324,FALSE)</f>
        <v>4.2232789388662031E-3</v>
      </c>
      <c r="AC324" s="5">
        <f t="shared" ref="AC324:AC357" si="578">_xlfn.POISSON.DIST(4,K324,FALSE) * _xlfn.POISSON.DIST(4,L324,FALSE)</f>
        <v>3.5576938191744534E-5</v>
      </c>
      <c r="AD324" s="5">
        <f t="shared" ref="AD324:AD357" si="579">_xlfn.POISSON.DIST(4,K324,FALSE) * _xlfn.POISSON.DIST(0,L324,FALSE)</f>
        <v>2.8151182587200429E-3</v>
      </c>
      <c r="AE324" s="5">
        <f t="shared" ref="AE324:AE357" si="580">_xlfn.POISSON.DIST(4,K324,FALSE) * _xlfn.POISSON.DIST(1,L324,FALSE)</f>
        <v>2.0891394757712712E-3</v>
      </c>
      <c r="AF324" s="5">
        <f t="shared" ref="AF324:AF357" si="581">_xlfn.POISSON.DIST(4,K324,FALSE) * _xlfn.POISSON.DIST(2,L324,FALSE)</f>
        <v>7.7519012490975825E-4</v>
      </c>
      <c r="AG324" s="5">
        <f t="shared" ref="AG324:AG357" si="582">_xlfn.POISSON.DIST(4,K324,FALSE) * _xlfn.POISSON.DIST(3,L324,FALSE)</f>
        <v>1.9175988861339134E-4</v>
      </c>
      <c r="AH324" s="5">
        <f t="shared" ref="AH324:AH357" si="583">_xlfn.POISSON.DIST(0,K324,FALSE) * _xlfn.POISSON.DIST(4,L324,FALSE)</f>
        <v>2.8760823348896476E-3</v>
      </c>
      <c r="AI324" s="5">
        <f t="shared" ref="AI324:AI357" si="584">_xlfn.POISSON.DIST(1,K324,FALSE) * _xlfn.POISSON.DIST(4,L324,FALSE)</f>
        <v>2.1229801754987987E-3</v>
      </c>
      <c r="AJ324" s="5">
        <f t="shared" ref="AJ324:AJ357" si="585">_xlfn.POISSON.DIST(2,K324,FALSE) * _xlfn.POISSON.DIST(4,L324,FALSE)</f>
        <v>7.8353890827222096E-4</v>
      </c>
      <c r="AK324" s="5">
        <f t="shared" ref="AK324:AK357" si="586">_xlfn.POISSON.DIST(3,K324,FALSE) * _xlfn.POISSON.DIST(4,L324,FALSE)</f>
        <v>1.9278974838038041E-4</v>
      </c>
      <c r="AL324" s="5">
        <f t="shared" ref="AL324:AL357" si="587">_xlfn.POISSON.DIST(5,K324,FALSE) * _xlfn.POISSON.DIST(5,L324,FALSE)</f>
        <v>7.7955000119092876E-7</v>
      </c>
      <c r="AM324" s="5">
        <f t="shared" ref="AM324:AM357" si="588">_xlfn.POISSON.DIST(5,K324,FALSE) * _xlfn.POISSON.DIST(0,L324,FALSE)</f>
        <v>4.1559590853484094E-4</v>
      </c>
      <c r="AN324" s="5">
        <f t="shared" ref="AN324:AN357" si="589">_xlfn.POISSON.DIST(5,K324,FALSE) * _xlfn.POISSON.DIST(1,L324,FALSE)</f>
        <v>3.0841966080811357E-4</v>
      </c>
      <c r="AO324" s="5">
        <f t="shared" ref="AO324:AO357" si="590">_xlfn.POISSON.DIST(5,K324,FALSE) * _xlfn.POISSON.DIST(2,L324,FALSE)</f>
        <v>1.144413181404279E-4</v>
      </c>
      <c r="AP324" s="5">
        <f t="shared" ref="AP324:AP357" si="591">_xlfn.POISSON.DIST(5,K324,FALSE) * _xlfn.POISSON.DIST(3,L324,FALSE)</f>
        <v>2.8309512355995036E-5</v>
      </c>
      <c r="AQ324" s="5">
        <f t="shared" ref="AQ324:AQ357" si="592">_xlfn.POISSON.DIST(5,K324,FALSE) * _xlfn.POISSON.DIST(4,L324,FALSE)</f>
        <v>5.252223385247259E-6</v>
      </c>
      <c r="AR324" s="5">
        <f t="shared" ref="AR324:AR357" si="593">_xlfn.POISSON.DIST(0,K324,FALSE) * _xlfn.POISSON.DIST(5,L324,FALSE)</f>
        <v>4.2687635752242196E-4</v>
      </c>
      <c r="AS324" s="5">
        <f t="shared" ref="AS324:AS357" si="594">_xlfn.POISSON.DIST(1,K324,FALSE) * _xlfn.POISSON.DIST(5,L324,FALSE)</f>
        <v>3.1509878330517656E-4</v>
      </c>
      <c r="AT324" s="5">
        <f t="shared" ref="AT324:AT357" si="595">_xlfn.POISSON.DIST(2,K324,FALSE) * _xlfn.POISSON.DIST(5,L324,FALSE)</f>
        <v>1.162950834483583E-4</v>
      </c>
      <c r="AU324" s="5">
        <f t="shared" ref="AU324:AU357" si="596">_xlfn.POISSON.DIST(3,K324,FALSE) * _xlfn.POISSON.DIST(5,L324,FALSE)</f>
        <v>2.8614405282468624E-5</v>
      </c>
      <c r="AV324" s="5">
        <f t="shared" ref="AV324:AV357" si="597">_xlfn.POISSON.DIST(4,K324,FALSE) * _xlfn.POISSON.DIST(5,L324,FALSE)</f>
        <v>5.2804308148135663E-6</v>
      </c>
      <c r="AW324" s="5">
        <f t="shared" ref="AW324:AW357" si="598">_xlfn.POISSON.DIST(6,K324,FALSE) * _xlfn.POISSON.DIST(6,L324,FALSE)</f>
        <v>1.1861971922371725E-8</v>
      </c>
      <c r="AX324" s="5">
        <f t="shared" ref="AX324:AX357" si="599">_xlfn.POISSON.DIST(6,K324,FALSE) * _xlfn.POISSON.DIST(0,L324,FALSE)</f>
        <v>5.1128686647498913E-5</v>
      </c>
      <c r="AY324" s="5">
        <f t="shared" ref="AY324:AY357" si="600">_xlfn.POISSON.DIST(6,K324,FALSE) * _xlfn.POISSON.DIST(1,L324,FALSE)</f>
        <v>3.7943328770918244E-5</v>
      </c>
      <c r="AZ324" s="5">
        <f t="shared" ref="AZ324:AZ357" si="601">_xlfn.POISSON.DIST(6,K324,FALSE) * _xlfn.POISSON.DIST(2,L324,FALSE)</f>
        <v>1.407914316422617E-5</v>
      </c>
      <c r="BA324" s="5">
        <f t="shared" ref="BA324:BA357" si="602">_xlfn.POISSON.DIST(6,K324,FALSE) * _xlfn.POISSON.DIST(3,L324,FALSE)</f>
        <v>3.482777757596296E-6</v>
      </c>
      <c r="BB324" s="5">
        <f t="shared" ref="BB324:BB357" si="603">_xlfn.POISSON.DIST(6,K324,FALSE) * _xlfn.POISSON.DIST(4,L324,FALSE)</f>
        <v>6.4615478197004524E-7</v>
      </c>
      <c r="BC324" s="5">
        <f t="shared" ref="BC324:BC357" si="604">_xlfn.POISSON.DIST(6,K324,FALSE) * _xlfn.POISSON.DIST(5,L324,FALSE)</f>
        <v>9.5904138896514197E-8</v>
      </c>
      <c r="BD324" s="5">
        <f t="shared" ref="BD324:BD357" si="605">_xlfn.POISSON.DIST(0,K324,FALSE) * _xlfn.POISSON.DIST(6,L324,FALSE)</f>
        <v>5.2798507191844755E-5</v>
      </c>
      <c r="BE324" s="5">
        <f t="shared" ref="BE324:BE357" si="606">_xlfn.POISSON.DIST(1,K324,FALSE) * _xlfn.POISSON.DIST(6,L324,FALSE)</f>
        <v>3.8973218083660303E-5</v>
      </c>
      <c r="BF324" s="5">
        <f t="shared" ref="BF324:BF357" si="607">_xlfn.POISSON.DIST(2,K324,FALSE) * _xlfn.POISSON.DIST(6,L324,FALSE)</f>
        <v>1.4384040464226958E-5</v>
      </c>
      <c r="BG324" s="5">
        <f t="shared" ref="BG324:BG357" si="608">_xlfn.POISSON.DIST(3,K324,FALSE) * _xlfn.POISSON.DIST(6,L324,FALSE)</f>
        <v>3.5391931562230514E-6</v>
      </c>
      <c r="BH324" s="5">
        <f t="shared" ref="BH324:BH357" si="609">_xlfn.POISSON.DIST(4,K324,FALSE) * _xlfn.POISSON.DIST(6,L324,FALSE)</f>
        <v>6.5311385706651286E-7</v>
      </c>
      <c r="BI324" s="5">
        <f t="shared" ref="BI324:BI357" si="610">_xlfn.POISSON.DIST(5,K324,FALSE) * _xlfn.POISSON.DIST(6,L324,FALSE)</f>
        <v>9.6419198718729546E-8</v>
      </c>
      <c r="BJ324" s="8">
        <f t="shared" ref="BJ324:BJ357" si="611">SUM(N324,Q324,T324,W324,X324,Y324,AD324,AE324,AF324,AG324,AM324,AN324,AO324,AP324,AQ324,AX324,AY324,AZ324,BA324,BB324,BC324)</f>
        <v>0.31362394725209947</v>
      </c>
      <c r="BK324" s="8">
        <f t="shared" ref="BK324:BK357" si="612">SUM(M324,P324,S324,V324,AC324,AL324,AY324)</f>
        <v>0.37042867037244509</v>
      </c>
      <c r="BL324" s="8">
        <f t="shared" ref="BL324:BL357" si="613">SUM(O324,R324,U324,AA324,AB324,AH324,AI324,AJ324,AK324,AR324,AS324,AT324,AU324,AV324,BD324,BE324,BF324,BG324,BH324,BI324)</f>
        <v>0.30045785985534756</v>
      </c>
      <c r="BM324" s="8">
        <f t="shared" ref="BM324:BM357" si="614">SUM(S324:BI324)</f>
        <v>0.18619027360226859</v>
      </c>
      <c r="BN324" s="8">
        <f t="shared" ref="BN324:BN357" si="615">SUM(M324:R324)</f>
        <v>0.81378437169797901</v>
      </c>
    </row>
    <row r="325" spans="1:66" x14ac:dyDescent="0.25">
      <c r="A325" t="s">
        <v>72</v>
      </c>
      <c r="B325" t="s">
        <v>103</v>
      </c>
      <c r="C325" t="s">
        <v>326</v>
      </c>
      <c r="D325" s="16"/>
      <c r="E325">
        <f>VLOOKUP(A325,home!$A$2:$E$405,3,FALSE)</f>
        <v>1.3571428571428601</v>
      </c>
      <c r="F325">
        <f>VLOOKUP(B325,home!$B$2:$E$405,3,FALSE)</f>
        <v>0.18</v>
      </c>
      <c r="G325">
        <f>VLOOKUP(C325,away!$B$2:$E$405,4,FALSE)</f>
        <v>0.74</v>
      </c>
      <c r="H325">
        <f>VLOOKUP(A325,away!$A$2:$E$405,3,FALSE)</f>
        <v>1.2380952380952399</v>
      </c>
      <c r="I325">
        <f>VLOOKUP(C325,away!$B$2:$E$405,3,FALSE)</f>
        <v>0.25</v>
      </c>
      <c r="J325">
        <f>VLOOKUP(B325,home!$B$2:$E$405,4,FALSE)</f>
        <v>1.21</v>
      </c>
      <c r="K325" s="3">
        <f t="shared" si="560"/>
        <v>0.18077142857142894</v>
      </c>
      <c r="L325" s="3">
        <f t="shared" si="561"/>
        <v>0.37452380952381004</v>
      </c>
      <c r="M325" s="5">
        <f t="shared" si="562"/>
        <v>0.57390279821270607</v>
      </c>
      <c r="N325" s="5">
        <f t="shared" si="563"/>
        <v>0.10374522869405139</v>
      </c>
      <c r="O325" s="5">
        <f t="shared" si="564"/>
        <v>0.21494026228299712</v>
      </c>
      <c r="P325" s="5">
        <f t="shared" si="565"/>
        <v>3.8855058270415015E-2</v>
      </c>
      <c r="Q325" s="5">
        <f t="shared" si="566"/>
        <v>9.3770865992466347E-3</v>
      </c>
      <c r="R325" s="5">
        <f t="shared" si="567"/>
        <v>4.025012292513748E-2</v>
      </c>
      <c r="S325" s="5">
        <f t="shared" si="568"/>
        <v>6.5765298492141114E-4</v>
      </c>
      <c r="T325" s="5">
        <f t="shared" si="569"/>
        <v>3.5119421953845181E-3</v>
      </c>
      <c r="U325" s="5">
        <f t="shared" si="570"/>
        <v>7.2760722213527258E-3</v>
      </c>
      <c r="V325" s="5">
        <f t="shared" si="571"/>
        <v>4.9472460281143701E-6</v>
      </c>
      <c r="W325" s="5">
        <f t="shared" si="572"/>
        <v>5.6503644679460543E-4</v>
      </c>
      <c r="X325" s="5">
        <f t="shared" si="573"/>
        <v>2.1161960257331321E-4</v>
      </c>
      <c r="Y325" s="5">
        <f t="shared" si="574"/>
        <v>3.9628289862835964E-5</v>
      </c>
      <c r="Z325" s="5">
        <f t="shared" si="575"/>
        <v>5.0248764572413769E-3</v>
      </c>
      <c r="AA325" s="5">
        <f t="shared" si="576"/>
        <v>9.0835409557046452E-4</v>
      </c>
      <c r="AB325" s="5">
        <f t="shared" si="577"/>
        <v>8.210223375249057E-5</v>
      </c>
      <c r="AC325" s="5">
        <f t="shared" si="578"/>
        <v>2.0934025467717179E-8</v>
      </c>
      <c r="AD325" s="5">
        <f t="shared" si="579"/>
        <v>2.5535611420496259E-5</v>
      </c>
      <c r="AE325" s="5">
        <f t="shared" si="580"/>
        <v>9.56369446772397E-6</v>
      </c>
      <c r="AF325" s="5">
        <f t="shared" si="581"/>
        <v>1.7909156425868836E-6</v>
      </c>
      <c r="AG325" s="5">
        <f t="shared" si="582"/>
        <v>2.2358018299914063E-7</v>
      </c>
      <c r="AH325" s="5">
        <f t="shared" si="583"/>
        <v>4.7048396828813663E-4</v>
      </c>
      <c r="AI325" s="5">
        <f t="shared" si="584"/>
        <v>8.5050059067401327E-5</v>
      </c>
      <c r="AJ325" s="5">
        <f t="shared" si="585"/>
        <v>7.6873103388492751E-6</v>
      </c>
      <c r="AK325" s="5">
        <f t="shared" si="586"/>
        <v>4.6321535727523291E-7</v>
      </c>
      <c r="AL325" s="5">
        <f t="shared" si="587"/>
        <v>5.669202393963831E-11</v>
      </c>
      <c r="AM325" s="5">
        <f t="shared" si="588"/>
        <v>9.2322179118560161E-7</v>
      </c>
      <c r="AN325" s="5">
        <f t="shared" si="589"/>
        <v>3.4576854227022697E-7</v>
      </c>
      <c r="AO325" s="5">
        <f t="shared" si="590"/>
        <v>6.4749275832269968E-8</v>
      </c>
      <c r="AP325" s="5">
        <f t="shared" si="591"/>
        <v>8.0833818162032386E-9</v>
      </c>
      <c r="AQ325" s="5">
        <f t="shared" si="592"/>
        <v>7.5685473790998265E-10</v>
      </c>
      <c r="AR325" s="5">
        <f t="shared" si="593"/>
        <v>3.5241489624630482E-5</v>
      </c>
      <c r="AS325" s="5">
        <f t="shared" si="594"/>
        <v>6.3706544244296436E-6</v>
      </c>
      <c r="AT325" s="5">
        <f t="shared" si="595"/>
        <v>5.7581615061952041E-7</v>
      </c>
      <c r="AU325" s="5">
        <f t="shared" si="596"/>
        <v>3.4697036047330594E-8</v>
      </c>
      <c r="AV325" s="5">
        <f t="shared" si="597"/>
        <v>1.5680581933675797E-9</v>
      </c>
      <c r="AW325" s="5">
        <f t="shared" si="598"/>
        <v>1.0661754629405951E-13</v>
      </c>
      <c r="AX325" s="5">
        <f t="shared" si="599"/>
        <v>2.7815353680149065E-8</v>
      </c>
      <c r="AY325" s="5">
        <f t="shared" si="600"/>
        <v>1.0417512223541558E-8</v>
      </c>
      <c r="AZ325" s="5">
        <f t="shared" si="601"/>
        <v>1.9508031818608202E-9</v>
      </c>
      <c r="BA325" s="5">
        <f t="shared" si="602"/>
        <v>2.4354074643389482E-10</v>
      </c>
      <c r="BB325" s="5">
        <f t="shared" si="603"/>
        <v>2.2802952032173629E-11</v>
      </c>
      <c r="BC325" s="5">
        <f t="shared" si="604"/>
        <v>1.7080496926956749E-12</v>
      </c>
      <c r="BD325" s="5">
        <f t="shared" si="605"/>
        <v>2.1997961579184048E-6</v>
      </c>
      <c r="BE325" s="5">
        <f t="shared" si="606"/>
        <v>3.9766029403285078E-7</v>
      </c>
      <c r="BF325" s="5">
        <f t="shared" si="607"/>
        <v>3.594280971922645E-8</v>
      </c>
      <c r="BG325" s="5">
        <f t="shared" si="608"/>
        <v>2.1658110199385351E-9</v>
      </c>
      <c r="BH325" s="5">
        <f t="shared" si="609"/>
        <v>9.7879188022508152E-11</v>
      </c>
      <c r="BI325" s="5">
        <f t="shared" si="610"/>
        <v>3.538752129248062E-12</v>
      </c>
      <c r="BJ325" s="8">
        <f t="shared" si="611"/>
        <v>0.11748903866119377</v>
      </c>
      <c r="BK325" s="8">
        <f t="shared" si="612"/>
        <v>0.61342048812230021</v>
      </c>
      <c r="BL325" s="8">
        <f t="shared" si="613"/>
        <v>0.26406545820364641</v>
      </c>
      <c r="BM325" s="8">
        <f t="shared" si="614"/>
        <v>1.8929294042422662E-2</v>
      </c>
      <c r="BN325" s="8">
        <f t="shared" si="615"/>
        <v>0.98107055698455381</v>
      </c>
    </row>
    <row r="326" spans="1:66" x14ac:dyDescent="0.25">
      <c r="A326" t="s">
        <v>72</v>
      </c>
      <c r="B326" t="s">
        <v>88</v>
      </c>
      <c r="C326" t="s">
        <v>80</v>
      </c>
      <c r="D326" s="16"/>
      <c r="E326">
        <f>VLOOKUP(A326,home!$A$2:$E$405,3,FALSE)</f>
        <v>1.3571428571428601</v>
      </c>
      <c r="F326">
        <f>VLOOKUP(B326,home!$B$2:$E$405,3,FALSE)</f>
        <v>1.47</v>
      </c>
      <c r="G326">
        <f>VLOOKUP(C326,away!$B$2:$E$405,4,FALSE)</f>
        <v>0.92</v>
      </c>
      <c r="H326">
        <f>VLOOKUP(A326,away!$A$2:$E$405,3,FALSE)</f>
        <v>1.2380952380952399</v>
      </c>
      <c r="I326">
        <f>VLOOKUP(C326,away!$B$2:$E$405,3,FALSE)</f>
        <v>0.55000000000000004</v>
      </c>
      <c r="J326">
        <f>VLOOKUP(B326,home!$B$2:$E$405,4,FALSE)</f>
        <v>1.35</v>
      </c>
      <c r="K326" s="3">
        <f t="shared" si="560"/>
        <v>1.8354000000000041</v>
      </c>
      <c r="L326" s="3">
        <f t="shared" si="561"/>
        <v>0.9192857142857157</v>
      </c>
      <c r="M326" s="5">
        <f t="shared" si="562"/>
        <v>6.3629014216788876E-2</v>
      </c>
      <c r="N326" s="5">
        <f t="shared" si="563"/>
        <v>0.11678469269349458</v>
      </c>
      <c r="O326" s="5">
        <f t="shared" si="564"/>
        <v>5.8493243783576732E-2</v>
      </c>
      <c r="P326" s="5">
        <f t="shared" si="565"/>
        <v>0.10735849964037697</v>
      </c>
      <c r="Q326" s="5">
        <f t="shared" si="566"/>
        <v>0.10717331248482025</v>
      </c>
      <c r="R326" s="5">
        <f t="shared" si="567"/>
        <v>2.6886001696236912E-2</v>
      </c>
      <c r="S326" s="5">
        <f t="shared" si="568"/>
        <v>4.5285345006931058E-2</v>
      </c>
      <c r="T326" s="5">
        <f t="shared" si="569"/>
        <v>9.8522895119974196E-2</v>
      </c>
      <c r="U326" s="5">
        <f t="shared" si="570"/>
        <v>4.9346567513273341E-2</v>
      </c>
      <c r="V326" s="5">
        <f t="shared" si="571"/>
        <v>8.489779484484419E-3</v>
      </c>
      <c r="W326" s="5">
        <f t="shared" si="572"/>
        <v>6.5568632578213173E-2</v>
      </c>
      <c r="X326" s="5">
        <f t="shared" si="573"/>
        <v>6.0276307234400348E-2</v>
      </c>
      <c r="Y326" s="5">
        <f t="shared" si="574"/>
        <v>2.7705574075240484E-2</v>
      </c>
      <c r="Z326" s="5">
        <f t="shared" si="575"/>
        <v>8.2386390912040381E-3</v>
      </c>
      <c r="AA326" s="5">
        <f t="shared" si="576"/>
        <v>1.5121198187995927E-2</v>
      </c>
      <c r="AB326" s="5">
        <f t="shared" si="577"/>
        <v>1.3876723577123898E-2</v>
      </c>
      <c r="AC326" s="5">
        <f t="shared" si="578"/>
        <v>8.9527749147829869E-4</v>
      </c>
      <c r="AD326" s="5">
        <f t="shared" si="579"/>
        <v>3.0086167058513181E-2</v>
      </c>
      <c r="AE326" s="5">
        <f t="shared" si="580"/>
        <v>2.7657783574504661E-2</v>
      </c>
      <c r="AF326" s="5">
        <f t="shared" si="581"/>
        <v>1.2712702664424124E-2</v>
      </c>
      <c r="AG326" s="5">
        <f t="shared" si="582"/>
        <v>3.8955353164556845E-3</v>
      </c>
      <c r="AH326" s="5">
        <f t="shared" si="583"/>
        <v>1.8934158054249308E-3</v>
      </c>
      <c r="AI326" s="5">
        <f t="shared" si="584"/>
        <v>3.4751753692769259E-3</v>
      </c>
      <c r="AJ326" s="5">
        <f t="shared" si="585"/>
        <v>3.189168436385443E-3</v>
      </c>
      <c r="AK326" s="5">
        <f t="shared" si="586"/>
        <v>1.9511332493806184E-3</v>
      </c>
      <c r="AL326" s="5">
        <f t="shared" si="587"/>
        <v>6.0422528577568202E-5</v>
      </c>
      <c r="AM326" s="5">
        <f t="shared" si="588"/>
        <v>1.1044030203839036E-2</v>
      </c>
      <c r="AN326" s="5">
        <f t="shared" si="589"/>
        <v>1.0152619194529186E-2</v>
      </c>
      <c r="AO326" s="5">
        <f t="shared" si="590"/>
        <v>4.6665788940568149E-3</v>
      </c>
      <c r="AP326" s="5">
        <f t="shared" si="591"/>
        <v>1.4299731039645548E-3</v>
      </c>
      <c r="AQ326" s="5">
        <f t="shared" si="592"/>
        <v>3.2863846157185438E-4</v>
      </c>
      <c r="AR326" s="5">
        <f t="shared" si="593"/>
        <v>3.4811802022598437E-4</v>
      </c>
      <c r="AS326" s="5">
        <f t="shared" si="594"/>
        <v>6.3893581432277315E-4</v>
      </c>
      <c r="AT326" s="5">
        <f t="shared" si="595"/>
        <v>5.8635139680401037E-4</v>
      </c>
      <c r="AU326" s="5">
        <f t="shared" si="596"/>
        <v>3.5872978456469437E-4</v>
      </c>
      <c r="AV326" s="5">
        <f t="shared" si="597"/>
        <v>1.6460316164751038E-4</v>
      </c>
      <c r="AW326" s="5">
        <f t="shared" si="598"/>
        <v>2.8318981750056228E-6</v>
      </c>
      <c r="AX326" s="5">
        <f t="shared" si="599"/>
        <v>3.3783688393543712E-3</v>
      </c>
      <c r="AY326" s="5">
        <f t="shared" si="600"/>
        <v>3.1056862116064878E-3</v>
      </c>
      <c r="AZ326" s="5">
        <f t="shared" si="601"/>
        <v>1.4275064836919841E-3</v>
      </c>
      <c r="BA326" s="5">
        <f t="shared" si="602"/>
        <v>4.3742877250275866E-4</v>
      </c>
      <c r="BB326" s="5">
        <f t="shared" si="603"/>
        <v>1.0053050539483057E-4</v>
      </c>
      <c r="BC326" s="5">
        <f t="shared" si="604"/>
        <v>1.8483251491878171E-5</v>
      </c>
      <c r="BD326" s="5">
        <f t="shared" si="605"/>
        <v>5.3336653813195525E-5</v>
      </c>
      <c r="BE326" s="5">
        <f t="shared" si="606"/>
        <v>9.7894094408739285E-5</v>
      </c>
      <c r="BF326" s="5">
        <f t="shared" si="607"/>
        <v>8.9837410438900275E-5</v>
      </c>
      <c r="BG326" s="5">
        <f t="shared" si="608"/>
        <v>5.4962527706519311E-5</v>
      </c>
      <c r="BH326" s="5">
        <f t="shared" si="609"/>
        <v>2.5219555838136443E-5</v>
      </c>
      <c r="BI326" s="5">
        <f t="shared" si="610"/>
        <v>9.2575945570631384E-6</v>
      </c>
      <c r="BJ326" s="8">
        <f t="shared" si="611"/>
        <v>0.58647344672204438</v>
      </c>
      <c r="BK326" s="8">
        <f t="shared" si="612"/>
        <v>0.2288240245802437</v>
      </c>
      <c r="BL326" s="8">
        <f t="shared" si="613"/>
        <v>0.17665987363300226</v>
      </c>
      <c r="BM326" s="8">
        <f t="shared" si="614"/>
        <v>0.51676836519776848</v>
      </c>
      <c r="BN326" s="8">
        <f t="shared" si="615"/>
        <v>0.48032476451529432</v>
      </c>
    </row>
    <row r="327" spans="1:66" x14ac:dyDescent="0.25">
      <c r="A327" t="s">
        <v>72</v>
      </c>
      <c r="B327" t="s">
        <v>86</v>
      </c>
      <c r="C327" t="s">
        <v>68</v>
      </c>
      <c r="D327" s="16"/>
      <c r="E327">
        <f>VLOOKUP(A327,home!$A$2:$E$405,3,FALSE)</f>
        <v>1.3571428571428601</v>
      </c>
      <c r="F327">
        <f>VLOOKUP(B327,home!$B$2:$E$405,3,FALSE)</f>
        <v>0.98</v>
      </c>
      <c r="G327">
        <f>VLOOKUP(C327,away!$B$2:$E$405,4,FALSE)</f>
        <v>0.74</v>
      </c>
      <c r="H327">
        <f>VLOOKUP(A327,away!$A$2:$E$405,3,FALSE)</f>
        <v>1.2380952380952399</v>
      </c>
      <c r="I327">
        <f>VLOOKUP(C327,away!$B$2:$E$405,3,FALSE)</f>
        <v>2.0299999999999998</v>
      </c>
      <c r="J327">
        <f>VLOOKUP(B327,home!$B$2:$E$405,4,FALSE)</f>
        <v>1.08</v>
      </c>
      <c r="K327" s="3">
        <f t="shared" si="560"/>
        <v>0.98420000000000218</v>
      </c>
      <c r="L327" s="3">
        <f t="shared" si="561"/>
        <v>2.7144000000000039</v>
      </c>
      <c r="M327" s="5">
        <f t="shared" si="562"/>
        <v>2.4758163647764508E-2</v>
      </c>
      <c r="N327" s="5">
        <f t="shared" si="563"/>
        <v>2.436698466212988E-2</v>
      </c>
      <c r="O327" s="5">
        <f t="shared" si="564"/>
        <v>6.720355940549208E-2</v>
      </c>
      <c r="P327" s="5">
        <f t="shared" si="565"/>
        <v>6.6141743166885453E-2</v>
      </c>
      <c r="Q327" s="5">
        <f t="shared" si="566"/>
        <v>1.199099315223414E-2</v>
      </c>
      <c r="R327" s="5">
        <f t="shared" si="567"/>
        <v>9.1208670825133981E-2</v>
      </c>
      <c r="S327" s="5">
        <f t="shared" si="568"/>
        <v>4.4174623079822464E-2</v>
      </c>
      <c r="T327" s="5">
        <f t="shared" si="569"/>
        <v>3.2548351812424402E-2</v>
      </c>
      <c r="U327" s="5">
        <f t="shared" si="570"/>
        <v>8.9767573826097069E-2</v>
      </c>
      <c r="V327" s="5">
        <f t="shared" si="571"/>
        <v>1.3112561873004688E-2</v>
      </c>
      <c r="W327" s="5">
        <f t="shared" si="572"/>
        <v>3.933845153476289E-3</v>
      </c>
      <c r="X327" s="5">
        <f t="shared" si="573"/>
        <v>1.0678029284596055E-2</v>
      </c>
      <c r="Y327" s="5">
        <f t="shared" si="574"/>
        <v>1.4492221345053789E-2</v>
      </c>
      <c r="Z327" s="5">
        <f t="shared" si="575"/>
        <v>8.2525605362581356E-2</v>
      </c>
      <c r="AA327" s="5">
        <f t="shared" si="576"/>
        <v>8.122170079785275E-2</v>
      </c>
      <c r="AB327" s="5">
        <f t="shared" si="577"/>
        <v>3.9969198962623423E-2</v>
      </c>
      <c r="AC327" s="5">
        <f t="shared" si="578"/>
        <v>2.18939829303152E-3</v>
      </c>
      <c r="AD327" s="5">
        <f t="shared" si="579"/>
        <v>9.6792260001284309E-4</v>
      </c>
      <c r="AE327" s="5">
        <f t="shared" si="580"/>
        <v>2.6273291054748652E-3</v>
      </c>
      <c r="AF327" s="5">
        <f t="shared" si="581"/>
        <v>3.5658110619504924E-3</v>
      </c>
      <c r="AG327" s="5">
        <f t="shared" si="582"/>
        <v>3.2263458488528103E-3</v>
      </c>
      <c r="AH327" s="5">
        <f t="shared" si="583"/>
        <v>5.6001875799047786E-2</v>
      </c>
      <c r="AI327" s="5">
        <f t="shared" si="584"/>
        <v>5.5117046161422947E-2</v>
      </c>
      <c r="AJ327" s="5">
        <f t="shared" si="585"/>
        <v>2.712309841603629E-2</v>
      </c>
      <c r="AK327" s="5">
        <f t="shared" si="586"/>
        <v>8.8981844870209929E-3</v>
      </c>
      <c r="AL327" s="5">
        <f t="shared" si="587"/>
        <v>2.339601945409769E-4</v>
      </c>
      <c r="AM327" s="5">
        <f t="shared" si="588"/>
        <v>1.9052588458652849E-4</v>
      </c>
      <c r="AN327" s="5">
        <f t="shared" si="589"/>
        <v>5.1716346112167379E-4</v>
      </c>
      <c r="AO327" s="5">
        <f t="shared" si="590"/>
        <v>7.0189424943433668E-4</v>
      </c>
      <c r="AP327" s="5">
        <f t="shared" si="591"/>
        <v>6.3507391688818885E-4</v>
      </c>
      <c r="AQ327" s="5">
        <f t="shared" si="592"/>
        <v>4.3096116000032548E-4</v>
      </c>
      <c r="AR327" s="5">
        <f t="shared" si="593"/>
        <v>3.0402298333787086E-2</v>
      </c>
      <c r="AS327" s="5">
        <f t="shared" si="594"/>
        <v>2.9921942020113317E-2</v>
      </c>
      <c r="AT327" s="5">
        <f t="shared" si="595"/>
        <v>1.4724587668097795E-2</v>
      </c>
      <c r="AU327" s="5">
        <f t="shared" si="596"/>
        <v>4.8306463943139609E-3</v>
      </c>
      <c r="AV327" s="5">
        <f t="shared" si="597"/>
        <v>1.1885805453209527E-3</v>
      </c>
      <c r="AW327" s="5">
        <f t="shared" si="598"/>
        <v>1.7361877209429161E-5</v>
      </c>
      <c r="AX327" s="5">
        <f t="shared" si="599"/>
        <v>3.1252595935010288E-5</v>
      </c>
      <c r="AY327" s="5">
        <f t="shared" si="600"/>
        <v>8.4832046405992036E-5</v>
      </c>
      <c r="AZ327" s="5">
        <f t="shared" si="601"/>
        <v>1.1513405338221258E-4</v>
      </c>
      <c r="BA327" s="5">
        <f t="shared" si="602"/>
        <v>1.041732915002261E-4</v>
      </c>
      <c r="BB327" s="5">
        <f t="shared" si="603"/>
        <v>7.0691995612053526E-5</v>
      </c>
      <c r="BC327" s="5">
        <f t="shared" si="604"/>
        <v>3.8377270577871647E-5</v>
      </c>
      <c r="BD327" s="5">
        <f t="shared" si="605"/>
        <v>1.37539997662053E-2</v>
      </c>
      <c r="BE327" s="5">
        <f t="shared" si="606"/>
        <v>1.3536686569899287E-2</v>
      </c>
      <c r="BF327" s="5">
        <f t="shared" si="607"/>
        <v>6.6614034610474535E-3</v>
      </c>
      <c r="BG327" s="5">
        <f t="shared" si="608"/>
        <v>2.1853844287876394E-3</v>
      </c>
      <c r="BH327" s="5">
        <f t="shared" si="609"/>
        <v>5.3771383870319987E-4</v>
      </c>
      <c r="BI327" s="5">
        <f t="shared" si="610"/>
        <v>1.0584359201033811E-4</v>
      </c>
      <c r="BJ327" s="8">
        <f t="shared" si="611"/>
        <v>0.11131791395164999</v>
      </c>
      <c r="BK327" s="8">
        <f t="shared" si="612"/>
        <v>0.15069528230145562</v>
      </c>
      <c r="BL327" s="8">
        <f t="shared" si="613"/>
        <v>0.63435999529901366</v>
      </c>
      <c r="BM327" s="8">
        <f t="shared" si="614"/>
        <v>0.6931612118858641</v>
      </c>
      <c r="BN327" s="8">
        <f t="shared" si="615"/>
        <v>0.28567011485964006</v>
      </c>
    </row>
    <row r="328" spans="1:66" x14ac:dyDescent="0.25">
      <c r="A328" t="s">
        <v>72</v>
      </c>
      <c r="B328" t="s">
        <v>106</v>
      </c>
      <c r="C328" t="s">
        <v>81</v>
      </c>
      <c r="D328" s="16"/>
      <c r="E328">
        <f>VLOOKUP(A328,home!$A$2:$E$405,3,FALSE)</f>
        <v>1.3571428571428601</v>
      </c>
      <c r="F328">
        <f>VLOOKUP(B328,home!$B$2:$E$405,3,FALSE)</f>
        <v>0.98</v>
      </c>
      <c r="G328">
        <f>VLOOKUP(C328,away!$B$2:$E$405,4,FALSE)</f>
        <v>0.74</v>
      </c>
      <c r="H328">
        <f>VLOOKUP(A328,away!$A$2:$E$405,3,FALSE)</f>
        <v>1.2380952380952399</v>
      </c>
      <c r="I328">
        <f>VLOOKUP(C328,away!$B$2:$E$405,3,FALSE)</f>
        <v>1.1100000000000001</v>
      </c>
      <c r="J328">
        <f>VLOOKUP(B328,home!$B$2:$E$405,4,FALSE)</f>
        <v>1.08</v>
      </c>
      <c r="K328" s="3">
        <f t="shared" si="560"/>
        <v>0.98420000000000218</v>
      </c>
      <c r="L328" s="3">
        <f t="shared" si="561"/>
        <v>1.4842285714285737</v>
      </c>
      <c r="M328" s="5">
        <f t="shared" si="562"/>
        <v>8.4717882556843468E-2</v>
      </c>
      <c r="N328" s="5">
        <f t="shared" si="563"/>
        <v>8.3379340012445527E-2</v>
      </c>
      <c r="O328" s="5">
        <f t="shared" si="564"/>
        <v>0.12574070180179744</v>
      </c>
      <c r="P328" s="5">
        <f t="shared" si="565"/>
        <v>0.12375399871332933</v>
      </c>
      <c r="Q328" s="5">
        <f t="shared" si="566"/>
        <v>4.1030973220124535E-2</v>
      </c>
      <c r="R328" s="5">
        <f t="shared" si="567"/>
        <v>9.3313971102854082E-2</v>
      </c>
      <c r="S328" s="5">
        <f t="shared" si="568"/>
        <v>4.5194272257875201E-2</v>
      </c>
      <c r="T328" s="5">
        <f t="shared" si="569"/>
        <v>6.0899342766829491E-2</v>
      </c>
      <c r="U328" s="5">
        <f t="shared" si="570"/>
        <v>9.1839610359429197E-2</v>
      </c>
      <c r="V328" s="5">
        <f t="shared" si="571"/>
        <v>7.3354208659654786E-3</v>
      </c>
      <c r="W328" s="5">
        <f t="shared" si="572"/>
        <v>1.3460894614415552E-2</v>
      </c>
      <c r="X328" s="5">
        <f t="shared" si="573"/>
        <v>1.9979044383704576E-2</v>
      </c>
      <c r="Y328" s="5">
        <f t="shared" si="574"/>
        <v>1.4826734252066959E-2</v>
      </c>
      <c r="Z328" s="5">
        <f t="shared" si="575"/>
        <v>4.6166420674772092E-2</v>
      </c>
      <c r="AA328" s="5">
        <f t="shared" si="576"/>
        <v>4.543699122811079E-2</v>
      </c>
      <c r="AB328" s="5">
        <f t="shared" si="577"/>
        <v>2.2359543383353369E-2</v>
      </c>
      <c r="AC328" s="5">
        <f t="shared" si="578"/>
        <v>6.6971372882764705E-4</v>
      </c>
      <c r="AD328" s="5">
        <f t="shared" si="579"/>
        <v>3.3120531198769535E-3</v>
      </c>
      <c r="AE328" s="5">
        <f t="shared" si="580"/>
        <v>4.9158438706105216E-3</v>
      </c>
      <c r="AF328" s="5">
        <f t="shared" si="581"/>
        <v>3.6481179627210832E-3</v>
      </c>
      <c r="AG328" s="5">
        <f t="shared" si="582"/>
        <v>1.8048803040708098E-3</v>
      </c>
      <c r="AH328" s="5">
        <f t="shared" si="583"/>
        <v>1.7130380151521889E-2</v>
      </c>
      <c r="AI328" s="5">
        <f t="shared" si="584"/>
        <v>1.685972014512788E-2</v>
      </c>
      <c r="AJ328" s="5">
        <f t="shared" si="585"/>
        <v>8.2966682834174476E-3</v>
      </c>
      <c r="AK328" s="5">
        <f t="shared" si="586"/>
        <v>2.7218603081798237E-3</v>
      </c>
      <c r="AL328" s="5">
        <f t="shared" si="587"/>
        <v>3.9132116825524072E-5</v>
      </c>
      <c r="AM328" s="5">
        <f t="shared" si="588"/>
        <v>6.5194453611658115E-4</v>
      </c>
      <c r="AN328" s="5">
        <f t="shared" si="589"/>
        <v>9.6763470749097746E-4</v>
      </c>
      <c r="AO328" s="5">
        <f t="shared" si="590"/>
        <v>7.1809553978201973E-4</v>
      </c>
      <c r="AP328" s="5">
        <f t="shared" si="591"/>
        <v>3.5527263905329911E-4</v>
      </c>
      <c r="AQ328" s="5">
        <f t="shared" si="592"/>
        <v>1.3182645038243437E-4</v>
      </c>
      <c r="AR328" s="5">
        <f t="shared" si="593"/>
        <v>5.085079932064346E-3</v>
      </c>
      <c r="AS328" s="5">
        <f t="shared" si="594"/>
        <v>5.0047356691377406E-3</v>
      </c>
      <c r="AT328" s="5">
        <f t="shared" si="595"/>
        <v>2.4628304227826874E-3</v>
      </c>
      <c r="AU328" s="5">
        <f t="shared" si="596"/>
        <v>8.0797256736757546E-4</v>
      </c>
      <c r="AV328" s="5">
        <f t="shared" si="597"/>
        <v>1.9880165020079237E-4</v>
      </c>
      <c r="AW328" s="5">
        <f t="shared" si="598"/>
        <v>1.587870165567987E-6</v>
      </c>
      <c r="AX328" s="5">
        <f t="shared" si="599"/>
        <v>1.0694063540765674E-4</v>
      </c>
      <c r="AY328" s="5">
        <f t="shared" si="600"/>
        <v>1.5872434651877028E-4</v>
      </c>
      <c r="AZ328" s="5">
        <f t="shared" si="601"/>
        <v>1.177916050422442E-4</v>
      </c>
      <c r="BA328" s="5">
        <f t="shared" si="602"/>
        <v>5.827655522604294E-5</v>
      </c>
      <c r="BB328" s="5">
        <f t="shared" si="603"/>
        <v>2.1623932077732026E-5</v>
      </c>
      <c r="BC328" s="5">
        <f t="shared" si="604"/>
        <v>6.4189715632801436E-6</v>
      </c>
      <c r="BD328" s="5">
        <f t="shared" si="605"/>
        <v>1.2579034871946617E-3</v>
      </c>
      <c r="BE328" s="5">
        <f t="shared" si="606"/>
        <v>1.2380286120969887E-3</v>
      </c>
      <c r="BF328" s="5">
        <f t="shared" si="607"/>
        <v>6.0923388001292943E-4</v>
      </c>
      <c r="BG328" s="5">
        <f t="shared" si="608"/>
        <v>1.9986932823624218E-4</v>
      </c>
      <c r="BH328" s="5">
        <f t="shared" si="609"/>
        <v>4.9177848212527492E-5</v>
      </c>
      <c r="BI328" s="5">
        <f t="shared" si="610"/>
        <v>9.6801676421539366E-6</v>
      </c>
      <c r="BJ328" s="8">
        <f t="shared" si="611"/>
        <v>0.25055177442552701</v>
      </c>
      <c r="BK328" s="8">
        <f t="shared" si="612"/>
        <v>0.26186914458618543</v>
      </c>
      <c r="BL328" s="8">
        <f t="shared" si="613"/>
        <v>0.44062276032874065</v>
      </c>
      <c r="BM328" s="8">
        <f t="shared" si="614"/>
        <v>0.44711609613147751</v>
      </c>
      <c r="BN328" s="8">
        <f t="shared" si="615"/>
        <v>0.55193686740739445</v>
      </c>
    </row>
    <row r="329" spans="1:66" x14ac:dyDescent="0.25">
      <c r="A329" t="s">
        <v>72</v>
      </c>
      <c r="B329" t="s">
        <v>90</v>
      </c>
      <c r="C329" t="s">
        <v>76</v>
      </c>
      <c r="D329" s="16"/>
      <c r="E329">
        <f>VLOOKUP(A329,home!$A$2:$E$405,3,FALSE)</f>
        <v>1.3571428571428601</v>
      </c>
      <c r="F329">
        <f>VLOOKUP(B329,home!$B$2:$E$405,3,FALSE)</f>
        <v>0.18</v>
      </c>
      <c r="G329">
        <f>VLOOKUP(C329,away!$B$2:$E$405,4,FALSE)</f>
        <v>0.98</v>
      </c>
      <c r="H329">
        <f>VLOOKUP(A329,away!$A$2:$E$405,3,FALSE)</f>
        <v>1.2380952380952399</v>
      </c>
      <c r="I329">
        <f>VLOOKUP(C329,away!$B$2:$E$405,3,FALSE)</f>
        <v>0.74</v>
      </c>
      <c r="J329">
        <f>VLOOKUP(B329,home!$B$2:$E$405,4,FALSE)</f>
        <v>0.61</v>
      </c>
      <c r="K329" s="3">
        <f t="shared" si="560"/>
        <v>0.2394000000000005</v>
      </c>
      <c r="L329" s="3">
        <f t="shared" si="561"/>
        <v>0.5588761904761913</v>
      </c>
      <c r="M329" s="5">
        <f t="shared" si="562"/>
        <v>0.45010418964349591</v>
      </c>
      <c r="N329" s="5">
        <f t="shared" si="563"/>
        <v>0.10775494300065314</v>
      </c>
      <c r="O329" s="5">
        <f t="shared" si="564"/>
        <v>0.25155251482533014</v>
      </c>
      <c r="P329" s="5">
        <f t="shared" si="565"/>
        <v>6.0221672049184161E-2</v>
      </c>
      <c r="Q329" s="5">
        <f t="shared" si="566"/>
        <v>1.2898266677178203E-2</v>
      </c>
      <c r="R329" s="5">
        <f t="shared" si="567"/>
        <v>7.0293355595143076E-2</v>
      </c>
      <c r="S329" s="5">
        <f t="shared" si="568"/>
        <v>2.0143390507384347E-3</v>
      </c>
      <c r="T329" s="5">
        <f t="shared" si="569"/>
        <v>7.2085341442873572E-3</v>
      </c>
      <c r="U329" s="5">
        <f t="shared" si="570"/>
        <v>1.6828229329477286E-2</v>
      </c>
      <c r="V329" s="5">
        <f t="shared" si="571"/>
        <v>2.9945379191109781E-5</v>
      </c>
      <c r="W329" s="5">
        <f t="shared" si="572"/>
        <v>1.0292816808388234E-3</v>
      </c>
      <c r="X329" s="5">
        <f t="shared" si="573"/>
        <v>5.7524102471413275E-4</v>
      </c>
      <c r="Y329" s="5">
        <f t="shared" si="574"/>
        <v>1.6074425624892753E-4</v>
      </c>
      <c r="Z329" s="5">
        <f t="shared" si="575"/>
        <v>1.3095094263600612E-2</v>
      </c>
      <c r="AA329" s="5">
        <f t="shared" si="576"/>
        <v>3.1349655667059924E-3</v>
      </c>
      <c r="AB329" s="5">
        <f t="shared" si="577"/>
        <v>3.7525537833470803E-4</v>
      </c>
      <c r="AC329" s="5">
        <f t="shared" si="578"/>
        <v>2.5040880069121104E-7</v>
      </c>
      <c r="AD329" s="5">
        <f t="shared" si="579"/>
        <v>6.160250859820367E-5</v>
      </c>
      <c r="AE329" s="5">
        <f t="shared" si="580"/>
        <v>3.4428175329140891E-5</v>
      </c>
      <c r="AF329" s="5">
        <f t="shared" si="581"/>
        <v>9.6205437364983272E-6</v>
      </c>
      <c r="AG329" s="5">
        <f t="shared" si="582"/>
        <v>1.792230944587923E-6</v>
      </c>
      <c r="AH329" s="5">
        <f t="shared" si="583"/>
        <v>1.8296340989919335E-3</v>
      </c>
      <c r="AI329" s="5">
        <f t="shared" si="584"/>
        <v>4.3801440329866977E-4</v>
      </c>
      <c r="AJ329" s="5">
        <f t="shared" si="585"/>
        <v>5.2430324074850869E-5</v>
      </c>
      <c r="AK329" s="5">
        <f t="shared" si="586"/>
        <v>4.183939861173111E-6</v>
      </c>
      <c r="AL329" s="5">
        <f t="shared" si="587"/>
        <v>1.3401374188851468E-9</v>
      </c>
      <c r="AM329" s="5">
        <f t="shared" si="588"/>
        <v>2.9495281116819969E-6</v>
      </c>
      <c r="AN329" s="5">
        <f t="shared" si="589"/>
        <v>1.6484210347592687E-6</v>
      </c>
      <c r="AO329" s="5">
        <f t="shared" si="590"/>
        <v>4.6063163410354069E-7</v>
      </c>
      <c r="AP329" s="5">
        <f t="shared" si="591"/>
        <v>8.5812017626869903E-8</v>
      </c>
      <c r="AQ329" s="5">
        <f t="shared" si="592"/>
        <v>1.1989573377095205E-8</v>
      </c>
      <c r="AR329" s="5">
        <f t="shared" si="593"/>
        <v>2.0450778704199016E-4</v>
      </c>
      <c r="AS329" s="5">
        <f t="shared" si="594"/>
        <v>4.8959164217852543E-5</v>
      </c>
      <c r="AT329" s="5">
        <f t="shared" si="595"/>
        <v>5.8604119568769599E-6</v>
      </c>
      <c r="AU329" s="5">
        <f t="shared" si="596"/>
        <v>4.6766087415878272E-7</v>
      </c>
      <c r="AV329" s="5">
        <f t="shared" si="597"/>
        <v>2.7989503318403184E-8</v>
      </c>
      <c r="AW329" s="5">
        <f t="shared" si="598"/>
        <v>4.9806564542845067E-12</v>
      </c>
      <c r="AX329" s="5">
        <f t="shared" si="599"/>
        <v>1.1768617165611204E-7</v>
      </c>
      <c r="AY329" s="5">
        <f t="shared" si="600"/>
        <v>6.577199928689502E-8</v>
      </c>
      <c r="AZ329" s="5">
        <f t="shared" si="601"/>
        <v>1.8379202200731327E-8</v>
      </c>
      <c r="BA329" s="5">
        <f t="shared" si="602"/>
        <v>3.4238995033121192E-9</v>
      </c>
      <c r="BB329" s="5">
        <f t="shared" si="603"/>
        <v>4.7838397774610013E-10</v>
      </c>
      <c r="BC329" s="5">
        <f t="shared" si="604"/>
        <v>5.3471483013517515E-11</v>
      </c>
      <c r="BD329" s="5">
        <f t="shared" si="605"/>
        <v>1.9049088824123939E-5</v>
      </c>
      <c r="BE329" s="5">
        <f t="shared" si="606"/>
        <v>4.5603518644952808E-6</v>
      </c>
      <c r="BF329" s="5">
        <f t="shared" si="607"/>
        <v>5.4587411818008605E-7</v>
      </c>
      <c r="BG329" s="5">
        <f t="shared" si="608"/>
        <v>4.3560754630770993E-8</v>
      </c>
      <c r="BH329" s="5">
        <f t="shared" si="609"/>
        <v>2.6071111646516476E-9</v>
      </c>
      <c r="BI329" s="5">
        <f t="shared" si="610"/>
        <v>1.248284825635211E-10</v>
      </c>
      <c r="BJ329" s="8">
        <f t="shared" si="611"/>
        <v>0.1297398164180287</v>
      </c>
      <c r="BK329" s="8">
        <f t="shared" si="612"/>
        <v>0.51237046364354699</v>
      </c>
      <c r="BL329" s="8">
        <f t="shared" si="613"/>
        <v>0.3447926080823131</v>
      </c>
      <c r="BM329" s="8">
        <f t="shared" si="614"/>
        <v>4.7172974849486141E-2</v>
      </c>
      <c r="BN329" s="8">
        <f t="shared" si="615"/>
        <v>0.95282494179098465</v>
      </c>
    </row>
    <row r="330" spans="1:66" x14ac:dyDescent="0.25">
      <c r="A330" t="s">
        <v>72</v>
      </c>
      <c r="B330" t="s">
        <v>367</v>
      </c>
      <c r="C330" t="s">
        <v>79</v>
      </c>
      <c r="D330" s="16"/>
      <c r="E330">
        <f>VLOOKUP(A330,home!$A$2:$E$405,3,FALSE)</f>
        <v>1.3571428571428601</v>
      </c>
      <c r="F330">
        <f>VLOOKUP(B330,home!$B$2:$E$405,3,FALSE)</f>
        <v>1.84</v>
      </c>
      <c r="G330">
        <f>VLOOKUP(C330,away!$B$2:$E$405,4,FALSE)</f>
        <v>1.23</v>
      </c>
      <c r="H330">
        <f>VLOOKUP(A330,away!$A$2:$E$405,3,FALSE)</f>
        <v>1.2380952380952399</v>
      </c>
      <c r="I330">
        <f>VLOOKUP(C330,away!$B$2:$E$405,3,FALSE)</f>
        <v>1.47</v>
      </c>
      <c r="J330">
        <f>VLOOKUP(B330,home!$B$2:$E$405,4,FALSE)</f>
        <v>1.62</v>
      </c>
      <c r="K330" s="3">
        <f t="shared" si="560"/>
        <v>3.0714857142857208</v>
      </c>
      <c r="L330" s="3">
        <f t="shared" si="561"/>
        <v>2.9484000000000048</v>
      </c>
      <c r="M330" s="5">
        <f t="shared" si="562"/>
        <v>2.429947287417549E-3</v>
      </c>
      <c r="N330" s="5">
        <f t="shared" si="563"/>
        <v>7.4635483797703406E-3</v>
      </c>
      <c r="O330" s="5">
        <f t="shared" si="564"/>
        <v>7.1644565822219126E-3</v>
      </c>
      <c r="P330" s="5">
        <f t="shared" si="565"/>
        <v>2.2005526042914905E-2</v>
      </c>
      <c r="Q330" s="5">
        <f t="shared" si="566"/>
        <v>1.1462091113172472E-2</v>
      </c>
      <c r="R330" s="5">
        <f t="shared" si="567"/>
        <v>1.0561841893511564E-2</v>
      </c>
      <c r="S330" s="5">
        <f t="shared" si="568"/>
        <v>4.9820337557614343E-2</v>
      </c>
      <c r="T330" s="5">
        <f t="shared" si="569"/>
        <v>3.3794829438077767E-2</v>
      </c>
      <c r="U330" s="5">
        <f t="shared" si="570"/>
        <v>3.2440546492465215E-2</v>
      </c>
      <c r="V330" s="5">
        <f t="shared" si="571"/>
        <v>5.0130156287190815E-2</v>
      </c>
      <c r="W330" s="5">
        <f t="shared" si="572"/>
        <v>1.1735216369983521E-2</v>
      </c>
      <c r="X330" s="5">
        <f t="shared" si="573"/>
        <v>3.4600111945259464E-2</v>
      </c>
      <c r="Y330" s="5">
        <f t="shared" si="574"/>
        <v>5.1007485029701607E-2</v>
      </c>
      <c r="Z330" s="5">
        <f t="shared" si="575"/>
        <v>1.0380178212943181E-2</v>
      </c>
      <c r="AA330" s="5">
        <f t="shared" si="576"/>
        <v>3.1882569092794862E-2</v>
      </c>
      <c r="AB330" s="5">
        <f t="shared" si="577"/>
        <v>4.8963427751623448E-2</v>
      </c>
      <c r="AC330" s="5">
        <f t="shared" si="578"/>
        <v>2.8373569702142217E-2</v>
      </c>
      <c r="AD330" s="5">
        <f t="shared" si="579"/>
        <v>9.0111373586140801E-3</v>
      </c>
      <c r="AE330" s="5">
        <f t="shared" si="580"/>
        <v>2.6568437388137797E-2</v>
      </c>
      <c r="AF330" s="5">
        <f t="shared" si="581"/>
        <v>3.9167190397592817E-2</v>
      </c>
      <c r="AG330" s="5">
        <f t="shared" si="582"/>
        <v>3.8493514722754273E-2</v>
      </c>
      <c r="AH330" s="5">
        <f t="shared" si="583"/>
        <v>7.6512293607604301E-3</v>
      </c>
      <c r="AI330" s="5">
        <f t="shared" si="584"/>
        <v>2.3500641678299128E-2</v>
      </c>
      <c r="AJ330" s="5">
        <f t="shared" si="585"/>
        <v>3.6090942595721695E-2</v>
      </c>
      <c r="AK330" s="5">
        <f t="shared" si="586"/>
        <v>3.6950938199288401E-2</v>
      </c>
      <c r="AL330" s="5">
        <f t="shared" si="587"/>
        <v>1.0278006115507356E-2</v>
      </c>
      <c r="AM330" s="5">
        <f t="shared" si="588"/>
        <v>5.5355159332899006E-3</v>
      </c>
      <c r="AN330" s="5">
        <f t="shared" si="589"/>
        <v>1.6320915177711968E-2</v>
      </c>
      <c r="AO330" s="5">
        <f t="shared" si="590"/>
        <v>2.406029315498303E-2</v>
      </c>
      <c r="AP330" s="5">
        <f t="shared" si="591"/>
        <v>2.3646456112717356E-2</v>
      </c>
      <c r="AQ330" s="5">
        <f t="shared" si="592"/>
        <v>1.7429802800683989E-2</v>
      </c>
      <c r="AR330" s="5">
        <f t="shared" si="593"/>
        <v>4.5117769294532196E-3</v>
      </c>
      <c r="AS330" s="5">
        <f t="shared" si="594"/>
        <v>1.3857858384859459E-2</v>
      </c>
      <c r="AT330" s="5">
        <f t="shared" si="595"/>
        <v>2.1282107029845215E-2</v>
      </c>
      <c r="AU330" s="5">
        <f t="shared" si="596"/>
        <v>2.178922923735643E-2</v>
      </c>
      <c r="AV330" s="5">
        <f t="shared" si="597"/>
        <v>1.6731326581959256E-2</v>
      </c>
      <c r="AW330" s="5">
        <f t="shared" si="598"/>
        <v>2.5854805394245075E-3</v>
      </c>
      <c r="AX330" s="5">
        <f t="shared" si="599"/>
        <v>2.8337096850501536E-3</v>
      </c>
      <c r="AY330" s="5">
        <f t="shared" si="600"/>
        <v>8.3549096354018845E-3</v>
      </c>
      <c r="AZ330" s="5">
        <f t="shared" si="601"/>
        <v>1.2316807784509482E-2</v>
      </c>
      <c r="BA330" s="5">
        <f t="shared" si="602"/>
        <v>1.2104958690615937E-2</v>
      </c>
      <c r="BB330" s="5">
        <f t="shared" si="603"/>
        <v>8.9225650508530201E-3</v>
      </c>
      <c r="BC330" s="5">
        <f t="shared" si="604"/>
        <v>5.2614581591870204E-3</v>
      </c>
      <c r="BD330" s="5">
        <f t="shared" si="605"/>
        <v>2.2170871831333171E-3</v>
      </c>
      <c r="BE330" s="5">
        <f t="shared" si="606"/>
        <v>6.8097516103199536E-3</v>
      </c>
      <c r="BF330" s="5">
        <f t="shared" si="607"/>
        <v>1.0458027394465963E-2</v>
      </c>
      <c r="BG330" s="5">
        <f t="shared" si="608"/>
        <v>1.0707227247236974E-2</v>
      </c>
      <c r="BH330" s="5">
        <f t="shared" si="609"/>
        <v>8.2217738823747982E-3</v>
      </c>
      <c r="BI330" s="5">
        <f t="shared" si="610"/>
        <v>5.0506122051603266E-3</v>
      </c>
      <c r="BJ330" s="8">
        <f t="shared" si="611"/>
        <v>0.40009095432806785</v>
      </c>
      <c r="BK330" s="8">
        <f t="shared" si="612"/>
        <v>0.17139245262818908</v>
      </c>
      <c r="BL330" s="8">
        <f t="shared" si="613"/>
        <v>0.35684337133285154</v>
      </c>
      <c r="BM330" s="8">
        <f t="shared" si="614"/>
        <v>0.87185011610706531</v>
      </c>
      <c r="BN330" s="8">
        <f t="shared" si="615"/>
        <v>6.1087411299008743E-2</v>
      </c>
    </row>
    <row r="331" spans="1:66" x14ac:dyDescent="0.25">
      <c r="A331" t="s">
        <v>91</v>
      </c>
      <c r="B331" t="s">
        <v>94</v>
      </c>
      <c r="C331" t="s">
        <v>113</v>
      </c>
      <c r="D331" s="16"/>
      <c r="E331">
        <f>VLOOKUP(A331,home!$A$2:$E$405,3,FALSE)</f>
        <v>1.4025974025974</v>
      </c>
      <c r="F331">
        <f>VLOOKUP(B331,home!$B$2:$E$405,3,FALSE)</f>
        <v>0.95</v>
      </c>
      <c r="G331">
        <f>VLOOKUP(C331,away!$B$2:$E$405,4,FALSE)</f>
        <v>1.25</v>
      </c>
      <c r="H331">
        <f>VLOOKUP(A331,away!$A$2:$E$405,3,FALSE)</f>
        <v>1.05194805194805</v>
      </c>
      <c r="I331">
        <f>VLOOKUP(C331,away!$B$2:$E$405,3,FALSE)</f>
        <v>0.18</v>
      </c>
      <c r="J331">
        <f>VLOOKUP(B331,home!$B$2:$E$405,4,FALSE)</f>
        <v>0.32</v>
      </c>
      <c r="K331" s="3">
        <f t="shared" si="560"/>
        <v>1.6655844155844124</v>
      </c>
      <c r="L331" s="3">
        <f t="shared" si="561"/>
        <v>6.0592207792207677E-2</v>
      </c>
      <c r="M331" s="5">
        <f t="shared" si="562"/>
        <v>0.17796353248191879</v>
      </c>
      <c r="N331" s="5">
        <f t="shared" si="563"/>
        <v>0.2964132862442343</v>
      </c>
      <c r="O331" s="5">
        <f t="shared" si="564"/>
        <v>1.0783203339579725E-2</v>
      </c>
      <c r="P331" s="5">
        <f t="shared" si="565"/>
        <v>1.7960335432481777E-2</v>
      </c>
      <c r="Q331" s="5">
        <f t="shared" si="566"/>
        <v>0.24685067507027908</v>
      </c>
      <c r="R331" s="5">
        <f t="shared" si="567"/>
        <v>3.2668904870872126E-4</v>
      </c>
      <c r="S331" s="5">
        <f t="shared" si="568"/>
        <v>4.5314571523246506E-4</v>
      </c>
      <c r="T331" s="5">
        <f t="shared" si="569"/>
        <v>1.495722739750509E-2</v>
      </c>
      <c r="U331" s="5">
        <f t="shared" si="570"/>
        <v>5.4412818827134302E-4</v>
      </c>
      <c r="V331" s="5">
        <f t="shared" si="571"/>
        <v>5.0813463059685099E-6</v>
      </c>
      <c r="W331" s="5">
        <f t="shared" si="572"/>
        <v>0.13705021245784951</v>
      </c>
      <c r="X331" s="5">
        <f t="shared" si="573"/>
        <v>8.3041749512122263E-3</v>
      </c>
      <c r="Y331" s="5">
        <f t="shared" si="574"/>
        <v>2.5158414709334863E-4</v>
      </c>
      <c r="Z331" s="5">
        <f t="shared" si="575"/>
        <v>6.5982702409325007E-6</v>
      </c>
      <c r="AA331" s="5">
        <f t="shared" si="576"/>
        <v>1.0989976083111578E-5</v>
      </c>
      <c r="AB331" s="5">
        <f t="shared" si="577"/>
        <v>9.1523664458380357E-6</v>
      </c>
      <c r="AC331" s="5">
        <f t="shared" si="578"/>
        <v>3.2051048194757586E-8</v>
      </c>
      <c r="AD331" s="5">
        <f t="shared" si="579"/>
        <v>5.70671745055817E-2</v>
      </c>
      <c r="AE331" s="5">
        <f t="shared" si="580"/>
        <v>3.4578260957563831E-3</v>
      </c>
      <c r="AF331" s="5">
        <f t="shared" si="581"/>
        <v>1.0475865865169449E-4</v>
      </c>
      <c r="AG331" s="5">
        <f t="shared" si="582"/>
        <v>2.1158528043521436E-6</v>
      </c>
      <c r="AH331" s="5">
        <f t="shared" si="583"/>
        <v>9.9950940376930522E-8</v>
      </c>
      <c r="AI331" s="5">
        <f t="shared" si="584"/>
        <v>1.6647672861482226E-7</v>
      </c>
      <c r="AJ331" s="5">
        <f t="shared" si="585"/>
        <v>1.3864052236916178E-7</v>
      </c>
      <c r="AK331" s="5">
        <f t="shared" si="586"/>
        <v>7.6972497808852671E-8</v>
      </c>
      <c r="AL331" s="5">
        <f t="shared" si="587"/>
        <v>1.2938551365268551E-10</v>
      </c>
      <c r="AM331" s="5">
        <f t="shared" si="588"/>
        <v>1.9010039299586608E-2</v>
      </c>
      <c r="AN331" s="5">
        <f t="shared" si="589"/>
        <v>1.1518602513785859E-3</v>
      </c>
      <c r="AO331" s="5">
        <f t="shared" si="590"/>
        <v>3.4896877849557924E-5</v>
      </c>
      <c r="AP331" s="5">
        <f t="shared" si="591"/>
        <v>7.0482629131990135E-7</v>
      </c>
      <c r="AQ331" s="5">
        <f t="shared" si="592"/>
        <v>1.0676745275266636E-8</v>
      </c>
      <c r="AR331" s="5">
        <f t="shared" si="593"/>
        <v>1.2112496296691068E-9</v>
      </c>
      <c r="AS331" s="5">
        <f t="shared" si="594"/>
        <v>2.0174385065592552E-9</v>
      </c>
      <c r="AT331" s="5">
        <f t="shared" si="595"/>
        <v>1.6801070679624936E-9</v>
      </c>
      <c r="AU331" s="5">
        <f t="shared" si="596"/>
        <v>9.3278671630385025E-10</v>
      </c>
      <c r="AV331" s="5">
        <f t="shared" si="597"/>
        <v>3.8840875443496284E-10</v>
      </c>
      <c r="AW331" s="5">
        <f t="shared" si="598"/>
        <v>3.6271588792781413E-13</v>
      </c>
      <c r="AX331" s="5">
        <f t="shared" si="599"/>
        <v>5.277137532839777E-3</v>
      </c>
      <c r="AY331" s="5">
        <f t="shared" si="600"/>
        <v>3.1975341393788596E-4</v>
      </c>
      <c r="AZ331" s="5">
        <f t="shared" si="601"/>
        <v>9.6872826497960912E-6</v>
      </c>
      <c r="BA331" s="5">
        <f t="shared" si="602"/>
        <v>1.9565794775276441E-7</v>
      </c>
      <c r="BB331" s="5">
        <f t="shared" si="603"/>
        <v>2.9638367566081021E-9</v>
      </c>
      <c r="BC331" s="5">
        <f t="shared" si="604"/>
        <v>3.5917082523716189E-11</v>
      </c>
      <c r="BD331" s="5">
        <f t="shared" si="605"/>
        <v>1.2232048208190866E-11</v>
      </c>
      <c r="BE331" s="5">
        <f t="shared" si="606"/>
        <v>2.0373508866239941E-11</v>
      </c>
      <c r="BF331" s="5">
        <f t="shared" si="607"/>
        <v>1.6966899429190048E-11</v>
      </c>
      <c r="BG331" s="5">
        <f t="shared" si="608"/>
        <v>9.419934423349004E-12</v>
      </c>
      <c r="BH331" s="5">
        <f t="shared" si="609"/>
        <v>3.9224239928393095E-12</v>
      </c>
      <c r="BI331" s="5">
        <f t="shared" si="610"/>
        <v>1.3066256547575087E-12</v>
      </c>
      <c r="BJ331" s="8">
        <f t="shared" si="611"/>
        <v>0.79026332419994805</v>
      </c>
      <c r="BK331" s="8">
        <f t="shared" si="612"/>
        <v>0.1967018805703106</v>
      </c>
      <c r="BL331" s="8">
        <f t="shared" si="613"/>
        <v>1.1674651253990021E-2</v>
      </c>
      <c r="BM331" s="8">
        <f t="shared" si="614"/>
        <v>0.24802897926371206</v>
      </c>
      <c r="BN331" s="8">
        <f t="shared" si="615"/>
        <v>0.75029772161720232</v>
      </c>
    </row>
    <row r="332" spans="1:66" x14ac:dyDescent="0.25">
      <c r="A332" t="s">
        <v>91</v>
      </c>
      <c r="B332" t="s">
        <v>92</v>
      </c>
      <c r="C332" t="s">
        <v>95</v>
      </c>
      <c r="D332" s="16"/>
      <c r="E332">
        <f>VLOOKUP(A332,home!$A$2:$E$405,3,FALSE)</f>
        <v>1.4025974025974</v>
      </c>
      <c r="F332">
        <f>VLOOKUP(B332,home!$B$2:$E$405,3,FALSE)</f>
        <v>1.66</v>
      </c>
      <c r="G332">
        <f>VLOOKUP(C332,away!$B$2:$E$405,4,FALSE)</f>
        <v>0.89</v>
      </c>
      <c r="H332">
        <f>VLOOKUP(A332,away!$A$2:$E$405,3,FALSE)</f>
        <v>1.05194805194805</v>
      </c>
      <c r="I332">
        <f>VLOOKUP(C332,away!$B$2:$E$405,3,FALSE)</f>
        <v>0.53</v>
      </c>
      <c r="J332">
        <f>VLOOKUP(B332,home!$B$2:$E$405,4,FALSE)</f>
        <v>1.58</v>
      </c>
      <c r="K332" s="3">
        <f t="shared" si="560"/>
        <v>2.0721974025973986</v>
      </c>
      <c r="L332" s="3">
        <f t="shared" si="561"/>
        <v>0.88090129870129719</v>
      </c>
      <c r="M332" s="5">
        <f t="shared" si="562"/>
        <v>5.2177771855901611E-2</v>
      </c>
      <c r="N332" s="5">
        <f t="shared" si="563"/>
        <v>0.10812264331311895</v>
      </c>
      <c r="O332" s="5">
        <f t="shared" si="564"/>
        <v>4.5963466991203725E-2</v>
      </c>
      <c r="P332" s="5">
        <f t="shared" si="565"/>
        <v>9.5245376913543622E-2</v>
      </c>
      <c r="Q332" s="5">
        <f t="shared" si="566"/>
        <v>0.11202573031770507</v>
      </c>
      <c r="R332" s="5">
        <f t="shared" si="567"/>
        <v>2.024463888268278E-2</v>
      </c>
      <c r="S332" s="5">
        <f t="shared" si="568"/>
        <v>4.3465260688287363E-2</v>
      </c>
      <c r="T332" s="5">
        <f t="shared" si="569"/>
        <v>9.8683611324827683E-2</v>
      </c>
      <c r="U332" s="5">
        <f t="shared" si="570"/>
        <v>4.195088810921755E-2</v>
      </c>
      <c r="V332" s="5">
        <f t="shared" si="571"/>
        <v>8.8157274419765255E-3</v>
      </c>
      <c r="W332" s="5">
        <f t="shared" si="572"/>
        <v>7.7379809129475022E-2</v>
      </c>
      <c r="X332" s="5">
        <f t="shared" si="573"/>
        <v>6.8163974355413048E-2</v>
      </c>
      <c r="Y332" s="5">
        <f t="shared" si="574"/>
        <v>3.0022866767162627E-2</v>
      </c>
      <c r="Z332" s="5">
        <f t="shared" si="575"/>
        <v>5.9445095611646796E-3</v>
      </c>
      <c r="AA332" s="5">
        <f t="shared" si="576"/>
        <v>1.231819727236085E-2</v>
      </c>
      <c r="AB332" s="5">
        <f t="shared" si="577"/>
        <v>1.276286819623426E-2</v>
      </c>
      <c r="AC332" s="5">
        <f t="shared" si="578"/>
        <v>1.0057650666084757E-3</v>
      </c>
      <c r="AD332" s="5">
        <f t="shared" si="579"/>
        <v>4.0086559872895153E-2</v>
      </c>
      <c r="AE332" s="5">
        <f t="shared" si="580"/>
        <v>3.5312302652500648E-2</v>
      </c>
      <c r="AF332" s="5">
        <f t="shared" si="581"/>
        <v>1.5553326633360539E-2</v>
      </c>
      <c r="AG332" s="5">
        <f t="shared" si="582"/>
        <v>4.5669818768175911E-3</v>
      </c>
      <c r="AH332" s="5">
        <f t="shared" si="583"/>
        <v>1.3091315481430609E-3</v>
      </c>
      <c r="AI332" s="5">
        <f t="shared" si="584"/>
        <v>2.712778993720362E-3</v>
      </c>
      <c r="AJ332" s="5">
        <f t="shared" si="585"/>
        <v>2.8107067923040601E-3</v>
      </c>
      <c r="AK332" s="5">
        <f t="shared" si="586"/>
        <v>1.941446438158446E-3</v>
      </c>
      <c r="AL332" s="5">
        <f t="shared" si="587"/>
        <v>7.3436997746974294E-5</v>
      </c>
      <c r="AM332" s="5">
        <f t="shared" si="588"/>
        <v>1.6613453049535692E-2</v>
      </c>
      <c r="AN332" s="5">
        <f t="shared" si="589"/>
        <v>1.4634812367249018E-2</v>
      </c>
      <c r="AO332" s="5">
        <f t="shared" si="590"/>
        <v>6.4459126102797311E-3</v>
      </c>
      <c r="AP332" s="5">
        <f t="shared" si="591"/>
        <v>1.8927375965701613E-3</v>
      </c>
      <c r="AQ332" s="5">
        <f t="shared" si="592"/>
        <v>4.1682875172985669E-4</v>
      </c>
      <c r="AR332" s="5">
        <f t="shared" si="593"/>
        <v>2.3064313618601252E-4</v>
      </c>
      <c r="AS332" s="5">
        <f t="shared" si="594"/>
        <v>4.7793810773157319E-4</v>
      </c>
      <c r="AT332" s="5">
        <f t="shared" si="595"/>
        <v>4.9519105272184097E-4</v>
      </c>
      <c r="AU332" s="5">
        <f t="shared" si="596"/>
        <v>3.4204453774655671E-4</v>
      </c>
      <c r="AV332" s="5">
        <f t="shared" si="597"/>
        <v>1.7719595067276067E-4</v>
      </c>
      <c r="AW332" s="5">
        <f t="shared" si="598"/>
        <v>3.7236665905286101E-6</v>
      </c>
      <c r="AX332" s="5">
        <f t="shared" si="599"/>
        <v>5.7377257095702792E-3</v>
      </c>
      <c r="AY332" s="5">
        <f t="shared" si="600"/>
        <v>5.0543700291522812E-3</v>
      </c>
      <c r="AZ332" s="5">
        <f t="shared" si="601"/>
        <v>2.2262005613985785E-3</v>
      </c>
      <c r="BA332" s="5">
        <f t="shared" si="602"/>
        <v>6.5368765523518828E-4</v>
      </c>
      <c r="BB332" s="5">
        <f t="shared" si="603"/>
        <v>1.4395857611042076E-4</v>
      </c>
      <c r="BC332" s="5">
        <f t="shared" si="604"/>
        <v>2.5362659330971847E-5</v>
      </c>
      <c r="BD332" s="5">
        <f t="shared" si="605"/>
        <v>3.3862306367133081E-5</v>
      </c>
      <c r="BE332" s="5">
        <f t="shared" si="606"/>
        <v>7.0169383299930504E-5</v>
      </c>
      <c r="BF332" s="5">
        <f t="shared" si="607"/>
        <v>7.270240690798865E-5</v>
      </c>
      <c r="BG332" s="5">
        <f t="shared" si="608"/>
        <v>5.0217912919104418E-5</v>
      </c>
      <c r="BH332" s="5">
        <f t="shared" si="609"/>
        <v>2.6015357178707632E-5</v>
      </c>
      <c r="BI332" s="5">
        <f t="shared" si="610"/>
        <v>1.0781791114672309E-5</v>
      </c>
      <c r="BJ332" s="8">
        <f t="shared" si="611"/>
        <v>0.64376285580943848</v>
      </c>
      <c r="BK332" s="8">
        <f t="shared" si="612"/>
        <v>0.20583770899321691</v>
      </c>
      <c r="BL332" s="8">
        <f t="shared" si="613"/>
        <v>0.14400088516687129</v>
      </c>
      <c r="BM332" s="8">
        <f t="shared" si="614"/>
        <v>0.56071568489397416</v>
      </c>
      <c r="BN332" s="8">
        <f t="shared" si="615"/>
        <v>0.43377962827415578</v>
      </c>
    </row>
    <row r="333" spans="1:66" x14ac:dyDescent="0.25">
      <c r="A333" t="s">
        <v>91</v>
      </c>
      <c r="B333" t="s">
        <v>98</v>
      </c>
      <c r="C333" t="s">
        <v>93</v>
      </c>
      <c r="D333" s="16"/>
      <c r="E333">
        <f>VLOOKUP(A333,home!$A$2:$E$405,3,FALSE)</f>
        <v>1.4025974025974</v>
      </c>
      <c r="F333">
        <f>VLOOKUP(B333,home!$B$2:$E$405,3,FALSE)</f>
        <v>0.89</v>
      </c>
      <c r="G333">
        <f>VLOOKUP(C333,away!$B$2:$E$405,4,FALSE)</f>
        <v>0.71</v>
      </c>
      <c r="H333">
        <f>VLOOKUP(A333,away!$A$2:$E$405,3,FALSE)</f>
        <v>1.05194805194805</v>
      </c>
      <c r="I333">
        <f>VLOOKUP(C333,away!$B$2:$E$405,3,FALSE)</f>
        <v>0.71</v>
      </c>
      <c r="J333">
        <f>VLOOKUP(B333,home!$B$2:$E$405,4,FALSE)</f>
        <v>0.71</v>
      </c>
      <c r="K333" s="3">
        <f t="shared" si="560"/>
        <v>0.88630129870129704</v>
      </c>
      <c r="L333" s="3">
        <f t="shared" si="561"/>
        <v>0.53028701298701197</v>
      </c>
      <c r="M333" s="5">
        <f t="shared" si="562"/>
        <v>0.2425400781137019</v>
      </c>
      <c r="N333" s="5">
        <f t="shared" si="563"/>
        <v>0.21496358621928799</v>
      </c>
      <c r="O333" s="5">
        <f t="shared" si="564"/>
        <v>0.12861585355255153</v>
      </c>
      <c r="P333" s="5">
        <f t="shared" si="565"/>
        <v>0.11399239803720224</v>
      </c>
      <c r="Q333" s="5">
        <f t="shared" si="566"/>
        <v>9.526125281982159E-2</v>
      </c>
      <c r="R333" s="5">
        <f t="shared" si="567"/>
        <v>3.4101658401578756E-2</v>
      </c>
      <c r="S333" s="5">
        <f t="shared" si="568"/>
        <v>1.3393937727046789E-2</v>
      </c>
      <c r="T333" s="5">
        <f t="shared" si="569"/>
        <v>5.0515805211223765E-2</v>
      </c>
      <c r="U333" s="5">
        <f t="shared" si="570"/>
        <v>3.0224344129187248E-2</v>
      </c>
      <c r="V333" s="5">
        <f t="shared" si="571"/>
        <v>6.9945236475802222E-4</v>
      </c>
      <c r="W333" s="5">
        <f t="shared" si="572"/>
        <v>2.8143390696706825E-2</v>
      </c>
      <c r="X333" s="5">
        <f t="shared" si="573"/>
        <v>1.4924074587883123E-2</v>
      </c>
      <c r="Y333" s="5">
        <f t="shared" si="574"/>
        <v>3.9570214674019564E-3</v>
      </c>
      <c r="Z333" s="5">
        <f t="shared" si="575"/>
        <v>6.0278888572255487E-3</v>
      </c>
      <c r="AA333" s="5">
        <f t="shared" si="576"/>
        <v>5.3425257225860803E-3</v>
      </c>
      <c r="AB333" s="5">
        <f t="shared" si="577"/>
        <v>2.3675437431365642E-3</v>
      </c>
      <c r="AC333" s="5">
        <f t="shared" si="578"/>
        <v>2.0546153905690959E-5</v>
      </c>
      <c r="AD333" s="5">
        <f t="shared" si="579"/>
        <v>6.235880931087315E-3</v>
      </c>
      <c r="AE333" s="5">
        <f t="shared" si="580"/>
        <v>3.3068066722889591E-3</v>
      </c>
      <c r="AF333" s="5">
        <f t="shared" si="581"/>
        <v>8.7677831638681642E-4</v>
      </c>
      <c r="AG333" s="5">
        <f t="shared" si="582"/>
        <v>1.5498138481618209E-4</v>
      </c>
      <c r="AH333" s="5">
        <f t="shared" si="583"/>
        <v>7.9912779417895714E-4</v>
      </c>
      <c r="AI333" s="5">
        <f t="shared" si="584"/>
        <v>7.0826800180911239E-4</v>
      </c>
      <c r="AJ333" s="5">
        <f t="shared" si="585"/>
        <v>3.1386942491599447E-4</v>
      </c>
      <c r="AK333" s="5">
        <f t="shared" si="586"/>
        <v>9.2727626308558369E-5</v>
      </c>
      <c r="AL333" s="5">
        <f t="shared" si="587"/>
        <v>3.8626281847788839E-7</v>
      </c>
      <c r="AM333" s="5">
        <f t="shared" si="588"/>
        <v>1.1053738735538683E-3</v>
      </c>
      <c r="AN333" s="5">
        <f t="shared" si="589"/>
        <v>5.8616540964076395E-4</v>
      </c>
      <c r="AO333" s="5">
        <f t="shared" si="590"/>
        <v>1.5541795209735447E-4</v>
      </c>
      <c r="AP333" s="5">
        <f t="shared" si="591"/>
        <v>2.7472040527421544E-5</v>
      </c>
      <c r="AQ333" s="5">
        <f t="shared" si="592"/>
        <v>3.6420165779861263E-6</v>
      </c>
      <c r="AR333" s="5">
        <f t="shared" si="593"/>
        <v>8.4753418194011775E-5</v>
      </c>
      <c r="AS333" s="5">
        <f t="shared" si="594"/>
        <v>7.511706461472677E-5</v>
      </c>
      <c r="AT333" s="5">
        <f t="shared" si="595"/>
        <v>3.328817596133079E-5</v>
      </c>
      <c r="AU333" s="5">
        <f t="shared" si="596"/>
        <v>9.8344511953082587E-6</v>
      </c>
      <c r="AV333" s="5">
        <f t="shared" si="597"/>
        <v>2.1790717166040581E-6</v>
      </c>
      <c r="AW333" s="5">
        <f t="shared" si="598"/>
        <v>5.0428120413179542E-9</v>
      </c>
      <c r="AX333" s="5">
        <f t="shared" si="599"/>
        <v>1.6328238328021274E-4</v>
      </c>
      <c r="AY333" s="5">
        <f t="shared" si="600"/>
        <v>8.658652730306444E-5</v>
      </c>
      <c r="AZ333" s="5">
        <f t="shared" si="601"/>
        <v>2.2957855464230196E-5</v>
      </c>
      <c r="BA333" s="5">
        <f t="shared" si="602"/>
        <v>4.058084199571395E-6</v>
      </c>
      <c r="BB333" s="5">
        <f t="shared" si="603"/>
        <v>5.3798733716012596E-7</v>
      </c>
      <c r="BC333" s="5">
        <f t="shared" si="604"/>
        <v>5.7057539609495953E-8</v>
      </c>
      <c r="BD333" s="5">
        <f t="shared" si="605"/>
        <v>7.4906061624235961E-6</v>
      </c>
      <c r="BE333" s="5">
        <f t="shared" si="606"/>
        <v>6.6389339698159705E-6</v>
      </c>
      <c r="BF333" s="5">
        <f t="shared" si="607"/>
        <v>2.9420478997200265E-6</v>
      </c>
      <c r="BG333" s="5">
        <f t="shared" si="608"/>
        <v>8.6918029145442751E-7</v>
      </c>
      <c r="BH333" s="5">
        <f t="shared" si="609"/>
        <v>1.9258890528040775E-7</v>
      </c>
      <c r="BI333" s="5">
        <f t="shared" si="610"/>
        <v>3.4138359373097304E-8</v>
      </c>
      <c r="BJ333" s="8">
        <f t="shared" si="611"/>
        <v>0.4204951294944258</v>
      </c>
      <c r="BK333" s="8">
        <f t="shared" si="612"/>
        <v>0.37073338518673615</v>
      </c>
      <c r="BL333" s="8">
        <f t="shared" si="613"/>
        <v>0.2027892580735228</v>
      </c>
      <c r="BM333" s="8">
        <f t="shared" si="614"/>
        <v>0.17048425298327521</v>
      </c>
      <c r="BN333" s="8">
        <f t="shared" si="615"/>
        <v>0.82947482714414389</v>
      </c>
    </row>
    <row r="334" spans="1:66" x14ac:dyDescent="0.25">
      <c r="A334" t="s">
        <v>91</v>
      </c>
      <c r="B334" t="s">
        <v>118</v>
      </c>
      <c r="C334" t="s">
        <v>99</v>
      </c>
      <c r="D334" s="16"/>
      <c r="E334">
        <f>VLOOKUP(A334,home!$A$2:$E$405,3,FALSE)</f>
        <v>1.4025974025974</v>
      </c>
      <c r="F334">
        <f>VLOOKUP(B334,home!$B$2:$E$405,3,FALSE)</f>
        <v>0.95</v>
      </c>
      <c r="G334">
        <f>VLOOKUP(C334,away!$B$2:$E$405,4,FALSE)</f>
        <v>1.43</v>
      </c>
      <c r="H334">
        <f>VLOOKUP(A334,away!$A$2:$E$405,3,FALSE)</f>
        <v>1.05194805194805</v>
      </c>
      <c r="I334">
        <f>VLOOKUP(C334,away!$B$2:$E$405,3,FALSE)</f>
        <v>0.71</v>
      </c>
      <c r="J334">
        <f>VLOOKUP(B334,home!$B$2:$E$405,4,FALSE)</f>
        <v>1.58</v>
      </c>
      <c r="K334" s="3">
        <f t="shared" si="560"/>
        <v>1.9054285714285677</v>
      </c>
      <c r="L334" s="3">
        <f t="shared" si="561"/>
        <v>1.1800753246753226</v>
      </c>
      <c r="M334" s="5">
        <f t="shared" si="562"/>
        <v>4.5706996519015927E-2</v>
      </c>
      <c r="N334" s="5">
        <f t="shared" si="563"/>
        <v>8.7091417081519046E-2</v>
      </c>
      <c r="O334" s="5">
        <f t="shared" si="564"/>
        <v>5.393769875711156E-2</v>
      </c>
      <c r="P334" s="5">
        <f t="shared" si="565"/>
        <v>0.10277443228890751</v>
      </c>
      <c r="Q334" s="5">
        <f t="shared" si="566"/>
        <v>8.2973237216664192E-2</v>
      </c>
      <c r="R334" s="5">
        <f t="shared" si="567"/>
        <v>3.1825273686519093E-2</v>
      </c>
      <c r="S334" s="5">
        <f t="shared" si="568"/>
        <v>5.777334290557018E-2</v>
      </c>
      <c r="T334" s="5">
        <f t="shared" si="569"/>
        <v>9.7914669847817562E-2</v>
      </c>
      <c r="U334" s="5">
        <f t="shared" si="570"/>
        <v>6.0640785775827266E-2</v>
      </c>
      <c r="V334" s="5">
        <f t="shared" si="571"/>
        <v>1.4434022920762913E-2</v>
      </c>
      <c r="W334" s="5">
        <f t="shared" si="572"/>
        <v>5.2699858952184056E-2</v>
      </c>
      <c r="X334" s="5">
        <f t="shared" si="573"/>
        <v>6.2189803163342307E-2</v>
      </c>
      <c r="Y334" s="5">
        <f t="shared" si="574"/>
        <v>3.6694326079737799E-2</v>
      </c>
      <c r="Z334" s="5">
        <f t="shared" si="575"/>
        <v>1.2518740059500006E-2</v>
      </c>
      <c r="AA334" s="5">
        <f t="shared" si="576"/>
        <v>2.3853564987658681E-2</v>
      </c>
      <c r="AB334" s="5">
        <f t="shared" si="577"/>
        <v>2.272563212895649E-2</v>
      </c>
      <c r="AC334" s="5">
        <f t="shared" si="578"/>
        <v>2.0284757043559426E-3</v>
      </c>
      <c r="AD334" s="5">
        <f t="shared" si="579"/>
        <v>2.5103954239436767E-2</v>
      </c>
      <c r="AE334" s="5">
        <f t="shared" si="580"/>
        <v>2.9624556949737785E-2</v>
      </c>
      <c r="AF334" s="5">
        <f t="shared" si="581"/>
        <v>1.7479604330412204E-2</v>
      </c>
      <c r="AG334" s="5">
        <f t="shared" si="582"/>
        <v>6.8757499184691189E-3</v>
      </c>
      <c r="AH334" s="5">
        <f t="shared" si="583"/>
        <v>3.69326406006011E-3</v>
      </c>
      <c r="AI334" s="5">
        <f t="shared" si="584"/>
        <v>7.0372508618688073E-3</v>
      </c>
      <c r="AJ334" s="5">
        <f t="shared" si="585"/>
        <v>6.7044894282575693E-3</v>
      </c>
      <c r="AK334" s="5">
        <f t="shared" si="586"/>
        <v>4.2583085711475864E-3</v>
      </c>
      <c r="AL334" s="5">
        <f t="shared" si="587"/>
        <v>1.8244510014154151E-4</v>
      </c>
      <c r="AM334" s="5">
        <f t="shared" si="588"/>
        <v>9.5667583327316338E-3</v>
      </c>
      <c r="AN334" s="5">
        <f t="shared" si="589"/>
        <v>1.128949544558863E-2</v>
      </c>
      <c r="AO334" s="5">
        <f t="shared" si="590"/>
        <v>6.6612275016867915E-3</v>
      </c>
      <c r="AP334" s="5">
        <f t="shared" si="591"/>
        <v>2.6202500689297427E-3</v>
      </c>
      <c r="AQ334" s="5">
        <f t="shared" si="592"/>
        <v>7.7302311270570074E-4</v>
      </c>
      <c r="AR334" s="5">
        <f t="shared" si="593"/>
        <v>8.7166595695742605E-4</v>
      </c>
      <c r="AS334" s="5">
        <f t="shared" si="594"/>
        <v>1.6608972191283038E-3</v>
      </c>
      <c r="AT334" s="5">
        <f t="shared" si="595"/>
        <v>1.5823605077666626E-3</v>
      </c>
      <c r="AU334" s="5">
        <f t="shared" si="596"/>
        <v>1.0050249739329386E-3</v>
      </c>
      <c r="AV334" s="5">
        <f t="shared" si="597"/>
        <v>4.7875082508276807E-4</v>
      </c>
      <c r="AW334" s="5">
        <f t="shared" si="598"/>
        <v>1.1395466424403475E-5</v>
      </c>
      <c r="AX334" s="5">
        <f t="shared" si="599"/>
        <v>3.0381291105231949E-3</v>
      </c>
      <c r="AY334" s="5">
        <f t="shared" si="600"/>
        <v>3.5852211965062084E-3</v>
      </c>
      <c r="AZ334" s="5">
        <f t="shared" si="601"/>
        <v>2.1154155337499568E-3</v>
      </c>
      <c r="BA334" s="5">
        <f t="shared" si="602"/>
        <v>8.321165576044003E-4</v>
      </c>
      <c r="BB334" s="5">
        <f t="shared" si="603"/>
        <v>2.4549005422068118E-4</v>
      </c>
      <c r="BC334" s="5">
        <f t="shared" si="604"/>
        <v>5.7939351087806528E-5</v>
      </c>
      <c r="BD334" s="5">
        <f t="shared" si="605"/>
        <v>1.714385811941602E-4</v>
      </c>
      <c r="BE334" s="5">
        <f t="shared" si="606"/>
        <v>3.2666397085252921E-4</v>
      </c>
      <c r="BF334" s="5">
        <f t="shared" si="607"/>
        <v>3.1121743165935905E-4</v>
      </c>
      <c r="BG334" s="5">
        <f t="shared" si="608"/>
        <v>1.9766752873678686E-4</v>
      </c>
      <c r="BH334" s="5">
        <f t="shared" si="609"/>
        <v>9.4160339224687761E-5</v>
      </c>
      <c r="BI334" s="5">
        <f t="shared" si="610"/>
        <v>3.5883160130825255E-5</v>
      </c>
      <c r="BJ334" s="8">
        <f t="shared" si="611"/>
        <v>0.5394322440446554</v>
      </c>
      <c r="BK334" s="8">
        <f t="shared" si="612"/>
        <v>0.22648493663526018</v>
      </c>
      <c r="BL334" s="8">
        <f t="shared" si="613"/>
        <v>0.22141199875207357</v>
      </c>
      <c r="BM334" s="8">
        <f t="shared" si="614"/>
        <v>0.59196503821167001</v>
      </c>
      <c r="BN334" s="8">
        <f t="shared" si="615"/>
        <v>0.40430905554973728</v>
      </c>
    </row>
    <row r="335" spans="1:66" x14ac:dyDescent="0.25">
      <c r="A335" t="s">
        <v>91</v>
      </c>
      <c r="B335" t="s">
        <v>351</v>
      </c>
      <c r="C335" t="s">
        <v>117</v>
      </c>
      <c r="D335" s="16"/>
      <c r="E335">
        <f>VLOOKUP(A335,home!$A$2:$E$405,3,FALSE)</f>
        <v>1.4025974025974</v>
      </c>
      <c r="F335">
        <f>VLOOKUP(B335,home!$B$2:$E$405,3,FALSE)</f>
        <v>0.71</v>
      </c>
      <c r="G335">
        <f>VLOOKUP(C335,away!$B$2:$E$405,4,FALSE)</f>
        <v>1.07</v>
      </c>
      <c r="H335">
        <f>VLOOKUP(A335,away!$A$2:$E$405,3,FALSE)</f>
        <v>1.05194805194805</v>
      </c>
      <c r="I335">
        <f>VLOOKUP(C335,away!$B$2:$E$405,3,FALSE)</f>
        <v>1.6</v>
      </c>
      <c r="J335">
        <f>VLOOKUP(B335,home!$B$2:$E$405,4,FALSE)</f>
        <v>0.95</v>
      </c>
      <c r="K335" s="3">
        <f t="shared" si="560"/>
        <v>1.0655532467532447</v>
      </c>
      <c r="L335" s="3">
        <f t="shared" si="561"/>
        <v>1.598961038961036</v>
      </c>
      <c r="M335" s="5">
        <f t="shared" si="562"/>
        <v>6.9633167144769262E-2</v>
      </c>
      <c r="N335" s="5">
        <f t="shared" si="563"/>
        <v>7.4197847332820255E-2</v>
      </c>
      <c r="O335" s="5">
        <f t="shared" si="564"/>
        <v>0.11134072128394773</v>
      </c>
      <c r="P335" s="5">
        <f t="shared" si="565"/>
        <v>0.11863946705995859</v>
      </c>
      <c r="Q335" s="5">
        <f t="shared" si="566"/>
        <v>3.95308785637941E-2</v>
      </c>
      <c r="R335" s="5">
        <f t="shared" si="567"/>
        <v>8.9014737691426135E-2</v>
      </c>
      <c r="S335" s="5">
        <f t="shared" si="568"/>
        <v>5.0533832229000965E-2</v>
      </c>
      <c r="T335" s="5">
        <f t="shared" si="569"/>
        <v>6.3208334659406756E-2</v>
      </c>
      <c r="U335" s="5">
        <f t="shared" si="570"/>
        <v>9.4849942755987543E-2</v>
      </c>
      <c r="V335" s="5">
        <f t="shared" si="571"/>
        <v>9.5664931110927328E-3</v>
      </c>
      <c r="W335" s="5">
        <f t="shared" si="572"/>
        <v>1.4040752000219684E-2</v>
      </c>
      <c r="X335" s="5">
        <f t="shared" si="573"/>
        <v>2.2450615406065508E-2</v>
      </c>
      <c r="Y335" s="5">
        <f t="shared" si="574"/>
        <v>1.794882966749858E-2</v>
      </c>
      <c r="Z335" s="5">
        <f t="shared" si="575"/>
        <v>4.7443699153975616E-2</v>
      </c>
      <c r="AA335" s="5">
        <f t="shared" si="576"/>
        <v>5.0553787671502884E-2</v>
      </c>
      <c r="AB335" s="5">
        <f t="shared" si="577"/>
        <v>2.6933876294522027E-2</v>
      </c>
      <c r="AC335" s="5">
        <f t="shared" si="578"/>
        <v>1.0186988568726754E-3</v>
      </c>
      <c r="AD335" s="5">
        <f t="shared" si="579"/>
        <v>3.7402922201727985E-3</v>
      </c>
      <c r="AE335" s="5">
        <f t="shared" si="580"/>
        <v>5.9805815343853775E-3</v>
      </c>
      <c r="AF335" s="5">
        <f t="shared" si="581"/>
        <v>4.7813584319060173E-3</v>
      </c>
      <c r="AG335" s="5">
        <f t="shared" si="582"/>
        <v>2.5484019486418522E-3</v>
      </c>
      <c r="AH335" s="5">
        <f t="shared" si="583"/>
        <v>1.8965156622848905E-2</v>
      </c>
      <c r="AI335" s="5">
        <f t="shared" si="584"/>
        <v>2.0208384214660452E-2</v>
      </c>
      <c r="AJ335" s="5">
        <f t="shared" si="585"/>
        <v>1.0766554705784231E-2</v>
      </c>
      <c r="AK335" s="5">
        <f t="shared" si="586"/>
        <v>3.8241124410316051E-3</v>
      </c>
      <c r="AL335" s="5">
        <f t="shared" si="587"/>
        <v>6.9425473193081351E-5</v>
      </c>
      <c r="AM335" s="5">
        <f t="shared" si="588"/>
        <v>7.9709610380220572E-4</v>
      </c>
      <c r="AN335" s="5">
        <f t="shared" si="589"/>
        <v>1.2745256142873685E-3</v>
      </c>
      <c r="AO335" s="5">
        <f t="shared" si="590"/>
        <v>1.018958400201692E-3</v>
      </c>
      <c r="AP335" s="5">
        <f t="shared" si="591"/>
        <v>5.4309159408152431E-4</v>
      </c>
      <c r="AQ335" s="5">
        <f t="shared" si="592"/>
        <v>2.1709557488089969E-4</v>
      </c>
      <c r="AR335" s="5">
        <f t="shared" si="593"/>
        <v>6.0649093075458519E-3</v>
      </c>
      <c r="AS335" s="5">
        <f t="shared" si="594"/>
        <v>6.4624838039194551E-3</v>
      </c>
      <c r="AT335" s="5">
        <f t="shared" si="595"/>
        <v>3.4430602996783173E-3</v>
      </c>
      <c r="AU335" s="5">
        <f t="shared" si="596"/>
        <v>1.2229213603631437E-3</v>
      </c>
      <c r="AV335" s="5">
        <f t="shared" si="597"/>
        <v>3.2577195651471057E-4</v>
      </c>
      <c r="AW335" s="5">
        <f t="shared" si="598"/>
        <v>3.285711184668528E-6</v>
      </c>
      <c r="AX335" s="5">
        <f t="shared" si="599"/>
        <v>1.4155805689680025E-4</v>
      </c>
      <c r="AY335" s="5">
        <f t="shared" si="600"/>
        <v>2.2634581772901314E-4</v>
      </c>
      <c r="AZ335" s="5">
        <f t="shared" si="601"/>
        <v>1.8095907194023414E-4</v>
      </c>
      <c r="BA335" s="5">
        <f t="shared" si="602"/>
        <v>9.6448835226327223E-5</v>
      </c>
      <c r="BB335" s="5">
        <f t="shared" si="603"/>
        <v>3.8554482445017459E-5</v>
      </c>
      <c r="BC335" s="5">
        <f t="shared" si="604"/>
        <v>1.2329423061378029E-5</v>
      </c>
      <c r="BD335" s="5">
        <f t="shared" si="605"/>
        <v>1.6162589479329953E-3</v>
      </c>
      <c r="BE335" s="5">
        <f t="shared" si="606"/>
        <v>1.7222099695639865E-3</v>
      </c>
      <c r="BF335" s="5">
        <f t="shared" si="607"/>
        <v>9.1755321232985627E-4</v>
      </c>
      <c r="BG335" s="5">
        <f t="shared" si="608"/>
        <v>3.259006014889826E-4</v>
      </c>
      <c r="BH335" s="5">
        <f t="shared" si="609"/>
        <v>8.6816111008855161E-5</v>
      </c>
      <c r="BI335" s="5">
        <f t="shared" si="610"/>
        <v>1.850143779119515E-5</v>
      </c>
      <c r="BJ335" s="8">
        <f t="shared" si="611"/>
        <v>0.25297485473946335</v>
      </c>
      <c r="BK335" s="8">
        <f t="shared" si="612"/>
        <v>0.24968742969261629</v>
      </c>
      <c r="BL335" s="8">
        <f t="shared" si="613"/>
        <v>0.44866366068984881</v>
      </c>
      <c r="BM335" s="8">
        <f t="shared" si="614"/>
        <v>0.49618976509264368</v>
      </c>
      <c r="BN335" s="8">
        <f t="shared" si="615"/>
        <v>0.50235681907671603</v>
      </c>
    </row>
    <row r="336" spans="1:66" x14ac:dyDescent="0.25">
      <c r="A336" t="s">
        <v>91</v>
      </c>
      <c r="B336" t="s">
        <v>107</v>
      </c>
      <c r="C336" t="s">
        <v>97</v>
      </c>
      <c r="D336" s="16"/>
      <c r="E336">
        <f>VLOOKUP(A336,home!$A$2:$E$405,3,FALSE)</f>
        <v>1.4025974025974</v>
      </c>
      <c r="F336">
        <f>VLOOKUP(B336,home!$B$2:$E$405,3,FALSE)</f>
        <v>1.07</v>
      </c>
      <c r="G336">
        <f>VLOOKUP(C336,away!$B$2:$E$405,4,FALSE)</f>
        <v>1.43</v>
      </c>
      <c r="H336">
        <f>VLOOKUP(A336,away!$A$2:$E$405,3,FALSE)</f>
        <v>1.05194805194805</v>
      </c>
      <c r="I336">
        <f>VLOOKUP(C336,away!$B$2:$E$405,3,FALSE)</f>
        <v>0.71</v>
      </c>
      <c r="J336">
        <f>VLOOKUP(B336,home!$B$2:$E$405,4,FALSE)</f>
        <v>0.71</v>
      </c>
      <c r="K336" s="3">
        <f t="shared" si="560"/>
        <v>2.1461142857142819</v>
      </c>
      <c r="L336" s="3">
        <f t="shared" si="561"/>
        <v>0.53028701298701197</v>
      </c>
      <c r="M336" s="5">
        <f t="shared" si="562"/>
        <v>6.8810336967967817E-2</v>
      </c>
      <c r="N336" s="5">
        <f t="shared" si="563"/>
        <v>0.14767484717176932</v>
      </c>
      <c r="O336" s="5">
        <f t="shared" si="564"/>
        <v>3.6489228053373422E-2</v>
      </c>
      <c r="P336" s="5">
        <f t="shared" si="565"/>
        <v>7.8310053600031043E-2</v>
      </c>
      <c r="Q336" s="5">
        <f t="shared" si="566"/>
        <v>0.15846354957800374</v>
      </c>
      <c r="R336" s="5">
        <f t="shared" si="567"/>
        <v>9.6748818753126346E-3</v>
      </c>
      <c r="S336" s="5">
        <f t="shared" si="568"/>
        <v>2.2280317046312687E-2</v>
      </c>
      <c r="T336" s="5">
        <f t="shared" si="569"/>
        <v>8.4031162373038884E-2</v>
      </c>
      <c r="U336" s="5">
        <f t="shared" si="570"/>
        <v>2.076340220520663E-2</v>
      </c>
      <c r="V336" s="5">
        <f t="shared" si="571"/>
        <v>2.817362266264424E-3</v>
      </c>
      <c r="W336" s="5">
        <f t="shared" si="572"/>
        <v>0.11336029583811574</v>
      </c>
      <c r="X336" s="5">
        <f t="shared" si="573"/>
        <v>6.0113492671318401E-2</v>
      </c>
      <c r="Y336" s="5">
        <f t="shared" si="574"/>
        <v>1.5938702234445032E-2</v>
      </c>
      <c r="Z336" s="5">
        <f t="shared" si="575"/>
        <v>1.7101547368872398E-3</v>
      </c>
      <c r="AA336" s="5">
        <f t="shared" si="576"/>
        <v>3.6701875116156545E-3</v>
      </c>
      <c r="AB336" s="5">
        <f t="shared" si="577"/>
        <v>3.9383209249642549E-3</v>
      </c>
      <c r="AC336" s="5">
        <f t="shared" si="578"/>
        <v>2.0039484600309517E-4</v>
      </c>
      <c r="AD336" s="5">
        <f t="shared" si="579"/>
        <v>6.0821037582744382E-2</v>
      </c>
      <c r="AE336" s="5">
        <f t="shared" si="580"/>
        <v>3.2252606346524312E-2</v>
      </c>
      <c r="AF336" s="5">
        <f t="shared" si="581"/>
        <v>8.5515691402721604E-3</v>
      </c>
      <c r="AG336" s="5">
        <f t="shared" si="582"/>
        <v>1.5115953519156116E-3</v>
      </c>
      <c r="AH336" s="5">
        <f t="shared" si="583"/>
        <v>2.2671821179238088E-4</v>
      </c>
      <c r="AI336" s="5">
        <f t="shared" si="584"/>
        <v>4.865631931592248E-4</v>
      </c>
      <c r="AJ336" s="5">
        <f t="shared" si="585"/>
        <v>5.2211010987088507E-4</v>
      </c>
      <c r="AK336" s="5">
        <f t="shared" si="586"/>
        <v>3.7350265516991995E-4</v>
      </c>
      <c r="AL336" s="5">
        <f t="shared" si="587"/>
        <v>9.122426555752881E-6</v>
      </c>
      <c r="AM336" s="5">
        <f t="shared" si="588"/>
        <v>2.6105779525658585E-2</v>
      </c>
      <c r="AN336" s="5">
        <f t="shared" si="589"/>
        <v>1.3843555846358985E-2</v>
      </c>
      <c r="AO336" s="5">
        <f t="shared" si="590"/>
        <v>3.6705289394422958E-3</v>
      </c>
      <c r="AP336" s="5">
        <f t="shared" si="591"/>
        <v>6.4881127579308011E-4</v>
      </c>
      <c r="AQ336" s="5">
        <f t="shared" si="592"/>
        <v>8.6014048358151203E-5</v>
      </c>
      <c r="AR336" s="5">
        <f t="shared" si="593"/>
        <v>2.4045144664227687E-5</v>
      </c>
      <c r="AS336" s="5">
        <f t="shared" si="594"/>
        <v>5.1603628465965575E-5</v>
      </c>
      <c r="AT336" s="5">
        <f t="shared" si="595"/>
        <v>5.5373642122750459E-5</v>
      </c>
      <c r="AU336" s="5">
        <f t="shared" si="596"/>
        <v>3.9612721470554963E-5</v>
      </c>
      <c r="AV336" s="5">
        <f t="shared" si="597"/>
        <v>2.1253356860994722E-5</v>
      </c>
      <c r="AW336" s="5">
        <f t="shared" si="598"/>
        <v>2.8838436523954383E-7</v>
      </c>
      <c r="AX336" s="5">
        <f t="shared" si="599"/>
        <v>9.3376643966205496E-3</v>
      </c>
      <c r="AY336" s="5">
        <f t="shared" si="600"/>
        <v>4.9516421611590809E-3</v>
      </c>
      <c r="AZ336" s="5">
        <f t="shared" si="601"/>
        <v>1.3128957655108005E-3</v>
      </c>
      <c r="BA336" s="5">
        <f t="shared" si="602"/>
        <v>2.3207052461867301E-4</v>
      </c>
      <c r="BB336" s="5">
        <f t="shared" si="603"/>
        <v>3.0765996325591231E-5</v>
      </c>
      <c r="BC336" s="5">
        <f t="shared" si="604"/>
        <v>3.2629616586134318E-6</v>
      </c>
      <c r="BD336" s="5">
        <f t="shared" si="605"/>
        <v>2.1251379901389813E-6</v>
      </c>
      <c r="BE336" s="5">
        <f t="shared" si="606"/>
        <v>4.5607889997514038E-6</v>
      </c>
      <c r="BF336" s="5">
        <f t="shared" si="607"/>
        <v>4.8939872132475201E-6</v>
      </c>
      <c r="BG336" s="5">
        <f t="shared" si="608"/>
        <v>3.5010186241511774E-6</v>
      </c>
      <c r="BH336" s="5">
        <f t="shared" si="609"/>
        <v>1.8783965209606509E-6</v>
      </c>
      <c r="BI336" s="5">
        <f t="shared" si="610"/>
        <v>8.0625072157393172E-7</v>
      </c>
      <c r="BJ336" s="8">
        <f t="shared" si="611"/>
        <v>0.74294184972965194</v>
      </c>
      <c r="BK336" s="8">
        <f t="shared" si="612"/>
        <v>0.17737922931429392</v>
      </c>
      <c r="BL336" s="8">
        <f t="shared" si="613"/>
        <v>7.6354568814119325E-2</v>
      </c>
      <c r="BM336" s="8">
        <f t="shared" si="614"/>
        <v>0.49401155157170062</v>
      </c>
      <c r="BN336" s="8">
        <f t="shared" si="615"/>
        <v>0.499422897246458</v>
      </c>
    </row>
    <row r="337" spans="1:66" x14ac:dyDescent="0.25">
      <c r="A337" t="s">
        <v>91</v>
      </c>
      <c r="B337" t="s">
        <v>129</v>
      </c>
      <c r="C337" t="s">
        <v>84</v>
      </c>
      <c r="D337" s="16"/>
      <c r="E337">
        <f>VLOOKUP(A337,home!$A$2:$E$405,3,FALSE)</f>
        <v>1.4025974025974</v>
      </c>
      <c r="F337">
        <f>VLOOKUP(B337,home!$B$2:$E$405,3,FALSE)</f>
        <v>1.07</v>
      </c>
      <c r="G337">
        <f>VLOOKUP(C337,away!$B$2:$E$405,4,FALSE)</f>
        <v>0.48</v>
      </c>
      <c r="H337">
        <f>VLOOKUP(A337,away!$A$2:$E$405,3,FALSE)</f>
        <v>1.05194805194805</v>
      </c>
      <c r="I337">
        <f>VLOOKUP(C337,away!$B$2:$E$405,3,FALSE)</f>
        <v>0.48</v>
      </c>
      <c r="J337">
        <f>VLOOKUP(B337,home!$B$2:$E$405,4,FALSE)</f>
        <v>1.19</v>
      </c>
      <c r="K337" s="3">
        <f t="shared" si="560"/>
        <v>0.72037402597402467</v>
      </c>
      <c r="L337" s="3">
        <f t="shared" si="561"/>
        <v>0.60087272727272611</v>
      </c>
      <c r="M337" s="5">
        <f t="shared" si="562"/>
        <v>0.26680245769125699</v>
      </c>
      <c r="N337" s="5">
        <f t="shared" si="563"/>
        <v>0.19219756058681514</v>
      </c>
      <c r="O337" s="5">
        <f t="shared" si="564"/>
        <v>0.16031432039601168</v>
      </c>
      <c r="P337" s="5">
        <f t="shared" si="565"/>
        <v>0.11548627240496462</v>
      </c>
      <c r="Q337" s="5">
        <f t="shared" si="566"/>
        <v>6.9227065251155268E-2</v>
      </c>
      <c r="R337" s="5">
        <f t="shared" si="567"/>
        <v>4.8164251458612584E-2</v>
      </c>
      <c r="S337" s="5">
        <f t="shared" si="568"/>
        <v>1.2497147917418478E-2</v>
      </c>
      <c r="T337" s="5">
        <f t="shared" si="569"/>
        <v>4.1596655498548636E-2</v>
      </c>
      <c r="U337" s="5">
        <f t="shared" si="570"/>
        <v>3.4696275731266032E-2</v>
      </c>
      <c r="V337" s="5">
        <f t="shared" si="571"/>
        <v>6.0104769863779004E-4</v>
      </c>
      <c r="W337" s="5">
        <f t="shared" si="572"/>
        <v>1.6623126567113743E-2</v>
      </c>
      <c r="X337" s="5">
        <f t="shared" si="573"/>
        <v>9.9883833961813429E-3</v>
      </c>
      <c r="Y337" s="5">
        <f t="shared" si="574"/>
        <v>3.0008735861545492E-3</v>
      </c>
      <c r="Z337" s="5">
        <f t="shared" si="575"/>
        <v>9.646861710328641E-3</v>
      </c>
      <c r="AA337" s="5">
        <f t="shared" si="576"/>
        <v>6.9493486082841073E-3</v>
      </c>
      <c r="AB337" s="5">
        <f t="shared" si="577"/>
        <v>2.5030651174233038E-3</v>
      </c>
      <c r="AC337" s="5">
        <f t="shared" si="578"/>
        <v>1.6260335187200834E-5</v>
      </c>
      <c r="AD337" s="5">
        <f t="shared" si="579"/>
        <v>2.993717152356874E-3</v>
      </c>
      <c r="AE337" s="5">
        <f t="shared" si="580"/>
        <v>1.7988429900198139E-3</v>
      </c>
      <c r="AF337" s="5">
        <f t="shared" si="581"/>
        <v>5.4043784667431546E-4</v>
      </c>
      <c r="AG337" s="5">
        <f t="shared" si="582"/>
        <v>1.0824478761753178E-4</v>
      </c>
      <c r="AH337" s="5">
        <f t="shared" si="583"/>
        <v>1.4491340263770012E-3</v>
      </c>
      <c r="AI337" s="5">
        <f t="shared" si="584"/>
        <v>1.0439185127571488E-3</v>
      </c>
      <c r="AJ337" s="5">
        <f t="shared" si="585"/>
        <v>3.7600589091184175E-4</v>
      </c>
      <c r="AK337" s="5">
        <f t="shared" si="586"/>
        <v>9.0288292475371125E-5</v>
      </c>
      <c r="AL337" s="5">
        <f t="shared" si="587"/>
        <v>2.8153346338333145E-7</v>
      </c>
      <c r="AM337" s="5">
        <f t="shared" si="588"/>
        <v>4.3131921553416283E-4</v>
      </c>
      <c r="AN337" s="5">
        <f t="shared" si="589"/>
        <v>2.5916795336314519E-4</v>
      </c>
      <c r="AO337" s="5">
        <f t="shared" si="590"/>
        <v>7.786347747950187E-5</v>
      </c>
      <c r="AP337" s="5">
        <f t="shared" si="591"/>
        <v>1.5595346689348927E-5</v>
      </c>
      <c r="AQ337" s="5">
        <f t="shared" si="592"/>
        <v>2.3427046244981925E-6</v>
      </c>
      <c r="AR337" s="5">
        <f t="shared" si="593"/>
        <v>1.7414902292257117E-4</v>
      </c>
      <c r="AS337" s="5">
        <f t="shared" si="594"/>
        <v>1.2545243276217529E-4</v>
      </c>
      <c r="AT337" s="5">
        <f t="shared" si="595"/>
        <v>4.5186337028561916E-5</v>
      </c>
      <c r="AU337" s="5">
        <f t="shared" si="596"/>
        <v>1.0850354508094766E-5</v>
      </c>
      <c r="AV337" s="5">
        <f t="shared" si="597"/>
        <v>1.9540783900604085E-6</v>
      </c>
      <c r="AW337" s="5">
        <f t="shared" si="598"/>
        <v>3.3850731657786182E-9</v>
      </c>
      <c r="AX337" s="5">
        <f t="shared" si="599"/>
        <v>5.178519329571714E-5</v>
      </c>
      <c r="AY337" s="5">
        <f t="shared" si="600"/>
        <v>3.1116310327942846E-5</v>
      </c>
      <c r="AZ337" s="5">
        <f t="shared" si="601"/>
        <v>9.3484711247077572E-6</v>
      </c>
      <c r="BA337" s="5">
        <f t="shared" si="602"/>
        <v>1.8724137801778266E-6</v>
      </c>
      <c r="BB337" s="5">
        <f t="shared" si="603"/>
        <v>2.8127059366962132E-7</v>
      </c>
      <c r="BC337" s="5">
        <f t="shared" si="604"/>
        <v>3.3801565743976842E-8</v>
      </c>
      <c r="BD337" s="5">
        <f t="shared" si="605"/>
        <v>1.744023305922763E-5</v>
      </c>
      <c r="BE337" s="5">
        <f t="shared" si="606"/>
        <v>1.2563490902801089E-5</v>
      </c>
      <c r="BF337" s="5">
        <f t="shared" si="607"/>
        <v>4.5252062609694264E-6</v>
      </c>
      <c r="BG337" s="5">
        <f t="shared" si="608"/>
        <v>1.0866136841924696E-6</v>
      </c>
      <c r="BH337" s="5">
        <f t="shared" si="609"/>
        <v>1.9569206859004917E-7</v>
      </c>
      <c r="BI337" s="5">
        <f t="shared" si="610"/>
        <v>2.8194296660279748E-8</v>
      </c>
      <c r="BJ337" s="8">
        <f t="shared" si="611"/>
        <v>0.33895563382101584</v>
      </c>
      <c r="BK337" s="8">
        <f t="shared" si="612"/>
        <v>0.39543458389125635</v>
      </c>
      <c r="BL337" s="8">
        <f t="shared" si="613"/>
        <v>0.25598003969000299</v>
      </c>
      <c r="BM337" s="8">
        <f t="shared" si="614"/>
        <v>0.14779407839853281</v>
      </c>
      <c r="BN337" s="8">
        <f t="shared" si="615"/>
        <v>0.85219192778881625</v>
      </c>
    </row>
    <row r="338" spans="1:66" s="10" customFormat="1" x14ac:dyDescent="0.25">
      <c r="A338" t="s">
        <v>91</v>
      </c>
      <c r="B338" t="s">
        <v>105</v>
      </c>
      <c r="C338" t="s">
        <v>109</v>
      </c>
      <c r="D338" s="16"/>
      <c r="E338">
        <f>VLOOKUP(A338,home!$A$2:$E$405,3,FALSE)</f>
        <v>1.4025974025974</v>
      </c>
      <c r="F338">
        <f>VLOOKUP(B338,home!$B$2:$E$405,3,FALSE)</f>
        <v>1.07</v>
      </c>
      <c r="G338">
        <f>VLOOKUP(C338,away!$B$2:$E$405,4,FALSE)</f>
        <v>1.07</v>
      </c>
      <c r="H338">
        <f>VLOOKUP(A338,away!$A$2:$E$405,3,FALSE)</f>
        <v>1.05194805194805</v>
      </c>
      <c r="I338">
        <f>VLOOKUP(C338,away!$B$2:$E$405,3,FALSE)</f>
        <v>0.18</v>
      </c>
      <c r="J338">
        <f>VLOOKUP(B338,home!$B$2:$E$405,4,FALSE)</f>
        <v>0.48</v>
      </c>
      <c r="K338" s="3">
        <f t="shared" si="560"/>
        <v>1.6058337662337634</v>
      </c>
      <c r="L338" s="3">
        <f t="shared" si="561"/>
        <v>9.0888311688311518E-2</v>
      </c>
      <c r="M338" s="5">
        <f t="shared" si="562"/>
        <v>0.18328332892926003</v>
      </c>
      <c r="N338" s="5">
        <f t="shared" si="563"/>
        <v>0.29432255838233534</v>
      </c>
      <c r="O338" s="5">
        <f t="shared" si="564"/>
        <v>1.6658312326993906E-2</v>
      </c>
      <c r="P338" s="5">
        <f t="shared" si="565"/>
        <v>2.6750480423154952E-2</v>
      </c>
      <c r="Q338" s="5">
        <f t="shared" si="566"/>
        <v>0.23631655120733117</v>
      </c>
      <c r="R338" s="5">
        <f t="shared" si="567"/>
        <v>7.5702294148853187E-4</v>
      </c>
      <c r="S338" s="5">
        <f t="shared" si="568"/>
        <v>9.76068318720063E-4</v>
      </c>
      <c r="T338" s="5">
        <f t="shared" si="569"/>
        <v>2.1478412363238743E-2</v>
      </c>
      <c r="U338" s="5">
        <f t="shared" si="570"/>
        <v>1.2156530012558911E-3</v>
      </c>
      <c r="V338" s="5">
        <f t="shared" si="571"/>
        <v>1.5828739401037354E-5</v>
      </c>
      <c r="W338" s="5">
        <f t="shared" si="572"/>
        <v>0.12649503248288085</v>
      </c>
      <c r="X338" s="5">
        <f t="shared" si="573"/>
        <v>1.1496919939327162E-2</v>
      </c>
      <c r="Y338" s="5">
        <f t="shared" si="574"/>
        <v>5.2246782145056521E-4</v>
      </c>
      <c r="Z338" s="5">
        <f t="shared" si="575"/>
        <v>2.2934845687070696E-5</v>
      </c>
      <c r="AA338" s="5">
        <f t="shared" si="576"/>
        <v>3.682954962765892E-5</v>
      </c>
      <c r="AB338" s="5">
        <f t="shared" si="577"/>
        <v>2.9571067193638422E-5</v>
      </c>
      <c r="AC338" s="5">
        <f t="shared" si="578"/>
        <v>1.4438928582059441E-7</v>
      </c>
      <c r="AD338" s="5">
        <f t="shared" si="579"/>
        <v>5.0782498605461711E-2</v>
      </c>
      <c r="AE338" s="5">
        <f t="shared" si="580"/>
        <v>4.6155355615644482E-3</v>
      </c>
      <c r="AF338" s="5">
        <f t="shared" si="581"/>
        <v>2.0974911736397771E-4</v>
      </c>
      <c r="AG338" s="5">
        <f t="shared" si="582"/>
        <v>6.3545810517751462E-6</v>
      </c>
      <c r="AH338" s="5">
        <f t="shared" si="583"/>
        <v>5.2112735083245199E-7</v>
      </c>
      <c r="AI338" s="5">
        <f t="shared" si="584"/>
        <v>8.368438964747001E-7</v>
      </c>
      <c r="AJ338" s="5">
        <f t="shared" si="585"/>
        <v>6.7191609301285278E-7</v>
      </c>
      <c r="AK338" s="5">
        <f t="shared" si="586"/>
        <v>3.5966185007863496E-7</v>
      </c>
      <c r="AL338" s="5">
        <f t="shared" si="587"/>
        <v>8.4295342870990756E-10</v>
      </c>
      <c r="AM338" s="5">
        <f t="shared" si="588"/>
        <v>1.6309650198873874E-2</v>
      </c>
      <c r="AN338" s="5">
        <f t="shared" si="589"/>
        <v>1.4823565708025803E-3</v>
      </c>
      <c r="AO338" s="5">
        <f t="shared" si="590"/>
        <v>6.7364443020160759E-5</v>
      </c>
      <c r="AP338" s="5">
        <f t="shared" si="591"/>
        <v>2.0408801646419572E-6</v>
      </c>
      <c r="AQ338" s="5">
        <f t="shared" si="592"/>
        <v>4.6373038130617662E-8</v>
      </c>
      <c r="AR338" s="5">
        <f t="shared" si="593"/>
        <v>9.4728770183528022E-9</v>
      </c>
      <c r="AS338" s="5">
        <f t="shared" si="594"/>
        <v>1.5211865779450744E-8</v>
      </c>
      <c r="AT338" s="5">
        <f t="shared" si="595"/>
        <v>1.2213863858028949E-8</v>
      </c>
      <c r="AU338" s="5">
        <f t="shared" si="596"/>
        <v>6.5378116664683553E-9</v>
      </c>
      <c r="AV338" s="5">
        <f t="shared" si="597"/>
        <v>2.6246596828229798E-9</v>
      </c>
      <c r="AW338" s="5">
        <f t="shared" si="598"/>
        <v>3.4175092804356236E-12</v>
      </c>
      <c r="AX338" s="5">
        <f t="shared" si="599"/>
        <v>4.3650978341354847E-3</v>
      </c>
      <c r="AY338" s="5">
        <f t="shared" si="600"/>
        <v>3.9673637249887942E-4</v>
      </c>
      <c r="AZ338" s="5">
        <f t="shared" si="601"/>
        <v>1.8029349540884104E-5</v>
      </c>
      <c r="BA338" s="5">
        <f t="shared" si="602"/>
        <v>5.4621904686979676E-7</v>
      </c>
      <c r="BB338" s="5">
        <f t="shared" si="603"/>
        <v>1.2411231745498628E-8</v>
      </c>
      <c r="BC338" s="5">
        <f t="shared" si="604"/>
        <v>2.2560717986414942E-10</v>
      </c>
      <c r="BD338" s="5">
        <f t="shared" si="605"/>
        <v>1.4349563317151523E-10</v>
      </c>
      <c r="BE338" s="5">
        <f t="shared" si="606"/>
        <v>2.3043013305391286E-10</v>
      </c>
      <c r="BF338" s="5">
        <f t="shared" si="607"/>
        <v>1.8501624420785609E-10</v>
      </c>
      <c r="BG338" s="5">
        <f t="shared" si="608"/>
        <v>9.9035110750242394E-11</v>
      </c>
      <c r="BH338" s="5">
        <f t="shared" si="609"/>
        <v>3.9758481221359912E-11</v>
      </c>
      <c r="BI338" s="5">
        <f t="shared" si="610"/>
        <v>1.2769102327886141E-11</v>
      </c>
      <c r="BJ338" s="8">
        <f t="shared" si="611"/>
        <v>0.76888796093996614</v>
      </c>
      <c r="BK338" s="8">
        <f t="shared" si="612"/>
        <v>0.21142258801527422</v>
      </c>
      <c r="BL338" s="8">
        <f t="shared" si="613"/>
        <v>1.8699825207332734E-2</v>
      </c>
      <c r="BM338" s="8">
        <f t="shared" si="614"/>
        <v>0.2405483184286149</v>
      </c>
      <c r="BN338" s="8">
        <f t="shared" si="615"/>
        <v>0.75808825421056392</v>
      </c>
    </row>
    <row r="339" spans="1:66" x14ac:dyDescent="0.25">
      <c r="A339" t="s">
        <v>91</v>
      </c>
      <c r="B339" t="s">
        <v>108</v>
      </c>
      <c r="C339" t="s">
        <v>122</v>
      </c>
      <c r="D339" s="16"/>
      <c r="E339">
        <f>VLOOKUP(A339,home!$A$2:$E$405,3,FALSE)</f>
        <v>1.4025974025974</v>
      </c>
      <c r="F339">
        <f>VLOOKUP(B339,home!$B$2:$E$405,3,FALSE)</f>
        <v>1.07</v>
      </c>
      <c r="G339">
        <f>VLOOKUP(C339,away!$B$2:$E$405,4,FALSE)</f>
        <v>1.07</v>
      </c>
      <c r="H339">
        <f>VLOOKUP(A339,away!$A$2:$E$405,3,FALSE)</f>
        <v>1.05194805194805</v>
      </c>
      <c r="I339">
        <f>VLOOKUP(C339,away!$B$2:$E$405,3,FALSE)</f>
        <v>0.71</v>
      </c>
      <c r="J339">
        <f>VLOOKUP(B339,home!$B$2:$E$405,4,FALSE)</f>
        <v>0.48</v>
      </c>
      <c r="K339" s="3">
        <f t="shared" si="560"/>
        <v>1.6058337662337634</v>
      </c>
      <c r="L339" s="3">
        <f t="shared" si="561"/>
        <v>0.35850389610389544</v>
      </c>
      <c r="M339" s="5">
        <f t="shared" si="562"/>
        <v>0.14024874788748384</v>
      </c>
      <c r="N339" s="5">
        <f t="shared" si="563"/>
        <v>0.22521617502972777</v>
      </c>
      <c r="O339" s="5">
        <f t="shared" si="564"/>
        <v>5.0279722541355938E-2</v>
      </c>
      <c r="P339" s="5">
        <f t="shared" si="565"/>
        <v>8.0740876213774265E-2</v>
      </c>
      <c r="Q339" s="5">
        <f t="shared" si="566"/>
        <v>0.18082986928237516</v>
      </c>
      <c r="R339" s="5">
        <f t="shared" si="567"/>
        <v>9.0127382130494784E-3</v>
      </c>
      <c r="S339" s="5">
        <f t="shared" si="568"/>
        <v>1.1620583409767821E-2</v>
      </c>
      <c r="T339" s="5">
        <f t="shared" si="569"/>
        <v>6.4828212669689619E-2</v>
      </c>
      <c r="U339" s="5">
        <f t="shared" si="570"/>
        <v>1.4472959348740204E-2</v>
      </c>
      <c r="V339" s="5">
        <f t="shared" si="571"/>
        <v>7.4332696627521077E-4</v>
      </c>
      <c r="W339" s="5">
        <f t="shared" si="572"/>
        <v>9.6794236679091844E-2</v>
      </c>
      <c r="X339" s="5">
        <f t="shared" si="573"/>
        <v>3.4701110969857007E-2</v>
      </c>
      <c r="Y339" s="5">
        <f t="shared" si="574"/>
        <v>6.2202417409136816E-3</v>
      </c>
      <c r="Z339" s="5">
        <f t="shared" si="575"/>
        <v>1.0770339213142328E-3</v>
      </c>
      <c r="AA339" s="5">
        <f t="shared" si="576"/>
        <v>1.7295374382255535E-3</v>
      </c>
      <c r="AB339" s="5">
        <f t="shared" si="577"/>
        <v>1.3886748091340181E-3</v>
      </c>
      <c r="AC339" s="5">
        <f t="shared" si="578"/>
        <v>2.6745724772234852E-5</v>
      </c>
      <c r="AD339" s="5">
        <f t="shared" si="579"/>
        <v>3.8858863409027097E-2</v>
      </c>
      <c r="AE339" s="5">
        <f t="shared" si="580"/>
        <v>1.3931053930305316E-2</v>
      </c>
      <c r="AF339" s="5">
        <f t="shared" si="581"/>
        <v>2.4971685554239704E-3</v>
      </c>
      <c r="AG339" s="5">
        <f t="shared" si="582"/>
        <v>2.9841488544920993E-4</v>
      </c>
      <c r="AH339" s="5">
        <f t="shared" si="583"/>
        <v>9.6530214256802213E-5</v>
      </c>
      <c r="AI339" s="5">
        <f t="shared" si="584"/>
        <v>1.5501147751535282E-4</v>
      </c>
      <c r="AJ339" s="5">
        <f t="shared" si="585"/>
        <v>1.2446133237396971E-4</v>
      </c>
      <c r="AK339" s="5">
        <f t="shared" si="586"/>
        <v>6.6621403372187985E-5</v>
      </c>
      <c r="AL339" s="5">
        <f t="shared" si="587"/>
        <v>6.1589804846319215E-7</v>
      </c>
      <c r="AM339" s="5">
        <f t="shared" si="588"/>
        <v>1.2480174995936264E-2</v>
      </c>
      <c r="AN339" s="5">
        <f t="shared" si="589"/>
        <v>4.4741913601015681E-3</v>
      </c>
      <c r="AO339" s="5">
        <f t="shared" si="590"/>
        <v>8.0200751725539963E-4</v>
      </c>
      <c r="AP339" s="5">
        <f t="shared" si="591"/>
        <v>9.5840939880224312E-5</v>
      </c>
      <c r="AQ339" s="5">
        <f t="shared" si="592"/>
        <v>8.5898375883299048E-6</v>
      </c>
      <c r="AR339" s="5">
        <f t="shared" si="593"/>
        <v>6.9212915805614792E-6</v>
      </c>
      <c r="AS339" s="5">
        <f t="shared" si="594"/>
        <v>1.1114443726015077E-5</v>
      </c>
      <c r="AT339" s="5">
        <f t="shared" si="595"/>
        <v>8.9239745140700082E-6</v>
      </c>
      <c r="AU339" s="5">
        <f t="shared" si="596"/>
        <v>4.7768065345677187E-6</v>
      </c>
      <c r="AV339" s="5">
        <f t="shared" si="597"/>
        <v>1.9176893069937338E-6</v>
      </c>
      <c r="AW339" s="5">
        <f t="shared" si="598"/>
        <v>9.8491962872136662E-9</v>
      </c>
      <c r="AX339" s="5">
        <f t="shared" si="599"/>
        <v>3.3401810694967996E-3</v>
      </c>
      <c r="AY339" s="5">
        <f t="shared" si="600"/>
        <v>1.1974679271070791E-3</v>
      </c>
      <c r="AZ339" s="5">
        <f t="shared" si="601"/>
        <v>2.1464845866367164E-4</v>
      </c>
      <c r="BA339" s="5">
        <f t="shared" si="602"/>
        <v>2.5650769574540744E-5</v>
      </c>
      <c r="BB339" s="5">
        <f t="shared" si="603"/>
        <v>2.298975207634029E-6</v>
      </c>
      <c r="BC339" s="5">
        <f t="shared" si="604"/>
        <v>1.6483831379661234E-7</v>
      </c>
      <c r="BD339" s="5">
        <f t="shared" si="605"/>
        <v>4.1355166628372962E-7</v>
      </c>
      <c r="BE339" s="5">
        <f t="shared" si="606"/>
        <v>6.6409522980065003E-7</v>
      </c>
      <c r="BF339" s="5">
        <f t="shared" si="607"/>
        <v>5.3321327200432739E-7</v>
      </c>
      <c r="BG339" s="5">
        <f t="shared" si="608"/>
        <v>2.8541729226284565E-7</v>
      </c>
      <c r="BH339" s="5">
        <f t="shared" si="609"/>
        <v>1.1458318134567208E-7</v>
      </c>
      <c r="BI339" s="5">
        <f t="shared" si="610"/>
        <v>3.6800308329473354E-8</v>
      </c>
      <c r="BJ339" s="8">
        <f t="shared" si="611"/>
        <v>0.68681656384098611</v>
      </c>
      <c r="BK339" s="8">
        <f t="shared" si="612"/>
        <v>0.2345783640272289</v>
      </c>
      <c r="BL339" s="8">
        <f t="shared" si="613"/>
        <v>7.7361958644635756E-2</v>
      </c>
      <c r="BM339" s="8">
        <f t="shared" si="614"/>
        <v>0.31230833318848766</v>
      </c>
      <c r="BN339" s="8">
        <f t="shared" si="615"/>
        <v>0.68632812916776642</v>
      </c>
    </row>
    <row r="340" spans="1:66" x14ac:dyDescent="0.25">
      <c r="A340" t="s">
        <v>91</v>
      </c>
      <c r="B340" t="s">
        <v>101</v>
      </c>
      <c r="C340" t="s">
        <v>371</v>
      </c>
      <c r="D340" s="16"/>
      <c r="E340">
        <f>VLOOKUP(A340,home!$A$2:$E$405,3,FALSE)</f>
        <v>1.4025974025974</v>
      </c>
      <c r="F340">
        <f>VLOOKUP(B340,home!$B$2:$E$405,3,FALSE)</f>
        <v>1.07</v>
      </c>
      <c r="G340">
        <f>VLOOKUP(C340,away!$B$2:$E$405,4,FALSE)</f>
        <v>0.95</v>
      </c>
      <c r="H340">
        <f>VLOOKUP(A340,away!$A$2:$E$405,3,FALSE)</f>
        <v>1.05194805194805</v>
      </c>
      <c r="I340">
        <f>VLOOKUP(C340,away!$B$2:$E$405,3,FALSE)</f>
        <v>0</v>
      </c>
      <c r="J340">
        <f>VLOOKUP(B340,home!$B$2:$E$405,4,FALSE)</f>
        <v>0</v>
      </c>
      <c r="K340" s="3">
        <f t="shared" si="560"/>
        <v>1.4257402597402571</v>
      </c>
      <c r="L340" s="3">
        <f t="shared" si="561"/>
        <v>0</v>
      </c>
      <c r="M340" s="5">
        <f t="shared" si="562"/>
        <v>0.24033049035703344</v>
      </c>
      <c r="N340" s="5">
        <f t="shared" si="563"/>
        <v>0.3426488557451402</v>
      </c>
      <c r="O340" s="5">
        <f t="shared" si="564"/>
        <v>0</v>
      </c>
      <c r="P340" s="5">
        <f t="shared" si="565"/>
        <v>0</v>
      </c>
      <c r="Q340" s="5">
        <f t="shared" si="566"/>
        <v>0.24426413429488911</v>
      </c>
      <c r="R340" s="5">
        <f t="shared" si="567"/>
        <v>0</v>
      </c>
      <c r="S340" s="5">
        <f t="shared" si="568"/>
        <v>0</v>
      </c>
      <c r="T340" s="5">
        <f t="shared" si="569"/>
        <v>0</v>
      </c>
      <c r="U340" s="5">
        <f t="shared" si="570"/>
        <v>0</v>
      </c>
      <c r="V340" s="5">
        <f t="shared" si="571"/>
        <v>0</v>
      </c>
      <c r="W340" s="5">
        <f t="shared" si="572"/>
        <v>0.11608573675827469</v>
      </c>
      <c r="X340" s="5">
        <f t="shared" si="573"/>
        <v>0</v>
      </c>
      <c r="Y340" s="5">
        <f t="shared" si="574"/>
        <v>0</v>
      </c>
      <c r="Z340" s="5">
        <f t="shared" si="575"/>
        <v>0</v>
      </c>
      <c r="AA340" s="5">
        <f t="shared" si="576"/>
        <v>0</v>
      </c>
      <c r="AB340" s="5">
        <f t="shared" si="577"/>
        <v>0</v>
      </c>
      <c r="AC340" s="5">
        <f t="shared" si="578"/>
        <v>0</v>
      </c>
      <c r="AD340" s="5">
        <f t="shared" si="579"/>
        <v>4.137702711947041E-2</v>
      </c>
      <c r="AE340" s="5">
        <f t="shared" si="580"/>
        <v>0</v>
      </c>
      <c r="AF340" s="5">
        <f t="shared" si="581"/>
        <v>0</v>
      </c>
      <c r="AG340" s="5">
        <f t="shared" si="582"/>
        <v>0</v>
      </c>
      <c r="AH340" s="5">
        <f t="shared" si="583"/>
        <v>0</v>
      </c>
      <c r="AI340" s="5">
        <f t="shared" si="584"/>
        <v>0</v>
      </c>
      <c r="AJ340" s="5">
        <f t="shared" si="585"/>
        <v>0</v>
      </c>
      <c r="AK340" s="5">
        <f t="shared" si="586"/>
        <v>0</v>
      </c>
      <c r="AL340" s="5">
        <f t="shared" si="587"/>
        <v>0</v>
      </c>
      <c r="AM340" s="5">
        <f t="shared" si="588"/>
        <v>1.1798578678518674E-2</v>
      </c>
      <c r="AN340" s="5">
        <f t="shared" si="589"/>
        <v>0</v>
      </c>
      <c r="AO340" s="5">
        <f t="shared" si="590"/>
        <v>0</v>
      </c>
      <c r="AP340" s="5">
        <f t="shared" si="591"/>
        <v>0</v>
      </c>
      <c r="AQ340" s="5">
        <f t="shared" si="592"/>
        <v>0</v>
      </c>
      <c r="AR340" s="5">
        <f t="shared" si="593"/>
        <v>0</v>
      </c>
      <c r="AS340" s="5">
        <f t="shared" si="594"/>
        <v>0</v>
      </c>
      <c r="AT340" s="5">
        <f t="shared" si="595"/>
        <v>0</v>
      </c>
      <c r="AU340" s="5">
        <f t="shared" si="596"/>
        <v>0</v>
      </c>
      <c r="AV340" s="5">
        <f t="shared" si="597"/>
        <v>0</v>
      </c>
      <c r="AW340" s="5">
        <f t="shared" si="598"/>
        <v>0</v>
      </c>
      <c r="AX340" s="5">
        <f t="shared" si="599"/>
        <v>2.8036181049461767E-3</v>
      </c>
      <c r="AY340" s="5">
        <f t="shared" si="600"/>
        <v>0</v>
      </c>
      <c r="AZ340" s="5">
        <f t="shared" si="601"/>
        <v>0</v>
      </c>
      <c r="BA340" s="5">
        <f t="shared" si="602"/>
        <v>0</v>
      </c>
      <c r="BB340" s="5">
        <f t="shared" si="603"/>
        <v>0</v>
      </c>
      <c r="BC340" s="5">
        <f t="shared" si="604"/>
        <v>0</v>
      </c>
      <c r="BD340" s="5">
        <f t="shared" si="605"/>
        <v>0</v>
      </c>
      <c r="BE340" s="5">
        <f t="shared" si="606"/>
        <v>0</v>
      </c>
      <c r="BF340" s="5">
        <f t="shared" si="607"/>
        <v>0</v>
      </c>
      <c r="BG340" s="5">
        <f t="shared" si="608"/>
        <v>0</v>
      </c>
      <c r="BH340" s="5">
        <f t="shared" si="609"/>
        <v>0</v>
      </c>
      <c r="BI340" s="5">
        <f t="shared" si="610"/>
        <v>0</v>
      </c>
      <c r="BJ340" s="8">
        <f t="shared" si="611"/>
        <v>0.7589779507012393</v>
      </c>
      <c r="BK340" s="8">
        <f t="shared" si="612"/>
        <v>0.24033049035703344</v>
      </c>
      <c r="BL340" s="8">
        <f t="shared" si="613"/>
        <v>0</v>
      </c>
      <c r="BM340" s="8">
        <f t="shared" si="614"/>
        <v>0.17206496066120994</v>
      </c>
      <c r="BN340" s="8">
        <f t="shared" si="615"/>
        <v>0.82724348039706275</v>
      </c>
    </row>
    <row r="341" spans="1:66" x14ac:dyDescent="0.25">
      <c r="A341" t="s">
        <v>91</v>
      </c>
      <c r="B341" t="s">
        <v>370</v>
      </c>
      <c r="C341" t="s">
        <v>100</v>
      </c>
      <c r="D341" s="16"/>
      <c r="E341">
        <f>VLOOKUP(A341,home!$A$2:$E$405,3,FALSE)</f>
        <v>1.4025974025974</v>
      </c>
      <c r="F341">
        <f>VLOOKUP(B341,home!$B$2:$E$405,3,FALSE)</f>
        <v>1.07</v>
      </c>
      <c r="G341">
        <f>VLOOKUP(C341,away!$B$2:$E$405,4,FALSE)</f>
        <v>1.07</v>
      </c>
      <c r="H341">
        <f>VLOOKUP(A341,away!$A$2:$E$405,3,FALSE)</f>
        <v>1.05194805194805</v>
      </c>
      <c r="I341">
        <f>VLOOKUP(C341,away!$B$2:$E$405,3,FALSE)</f>
        <v>1.07</v>
      </c>
      <c r="J341">
        <f>VLOOKUP(B341,home!$B$2:$E$405,4,FALSE)</f>
        <v>0</v>
      </c>
      <c r="K341" s="3">
        <f t="shared" si="560"/>
        <v>1.6058337662337634</v>
      </c>
      <c r="L341" s="3">
        <f t="shared" si="561"/>
        <v>0</v>
      </c>
      <c r="M341" s="5">
        <f t="shared" si="562"/>
        <v>0.20072212978903756</v>
      </c>
      <c r="N341" s="5">
        <f t="shared" si="563"/>
        <v>0.32232637364559247</v>
      </c>
      <c r="O341" s="5">
        <f t="shared" si="564"/>
        <v>0</v>
      </c>
      <c r="P341" s="5">
        <f t="shared" si="565"/>
        <v>0</v>
      </c>
      <c r="Q341" s="5">
        <f t="shared" si="566"/>
        <v>0.25880128727388657</v>
      </c>
      <c r="R341" s="5">
        <f t="shared" si="567"/>
        <v>0</v>
      </c>
      <c r="S341" s="5">
        <f t="shared" si="568"/>
        <v>0</v>
      </c>
      <c r="T341" s="5">
        <f t="shared" si="569"/>
        <v>0</v>
      </c>
      <c r="U341" s="5">
        <f t="shared" si="570"/>
        <v>0</v>
      </c>
      <c r="V341" s="5">
        <f t="shared" si="571"/>
        <v>0</v>
      </c>
      <c r="W341" s="5">
        <f t="shared" si="572"/>
        <v>0.1385306152830571</v>
      </c>
      <c r="X341" s="5">
        <f t="shared" si="573"/>
        <v>0</v>
      </c>
      <c r="Y341" s="5">
        <f t="shared" si="574"/>
        <v>0</v>
      </c>
      <c r="Z341" s="5">
        <f t="shared" si="575"/>
        <v>0</v>
      </c>
      <c r="AA341" s="5">
        <f t="shared" si="576"/>
        <v>0</v>
      </c>
      <c r="AB341" s="5">
        <f t="shared" si="577"/>
        <v>0</v>
      </c>
      <c r="AC341" s="5">
        <f t="shared" si="578"/>
        <v>0</v>
      </c>
      <c r="AD341" s="5">
        <f t="shared" si="579"/>
        <v>5.561428491966805E-2</v>
      </c>
      <c r="AE341" s="5">
        <f t="shared" si="580"/>
        <v>0</v>
      </c>
      <c r="AF341" s="5">
        <f t="shared" si="581"/>
        <v>0</v>
      </c>
      <c r="AG341" s="5">
        <f t="shared" si="582"/>
        <v>0</v>
      </c>
      <c r="AH341" s="5">
        <f t="shared" si="583"/>
        <v>0</v>
      </c>
      <c r="AI341" s="5">
        <f t="shared" si="584"/>
        <v>0</v>
      </c>
      <c r="AJ341" s="5">
        <f t="shared" si="585"/>
        <v>0</v>
      </c>
      <c r="AK341" s="5">
        <f t="shared" si="586"/>
        <v>0</v>
      </c>
      <c r="AL341" s="5">
        <f t="shared" si="587"/>
        <v>0</v>
      </c>
      <c r="AM341" s="5">
        <f t="shared" si="588"/>
        <v>1.7861459321789615E-2</v>
      </c>
      <c r="AN341" s="5">
        <f t="shared" si="589"/>
        <v>0</v>
      </c>
      <c r="AO341" s="5">
        <f t="shared" si="590"/>
        <v>0</v>
      </c>
      <c r="AP341" s="5">
        <f t="shared" si="591"/>
        <v>0</v>
      </c>
      <c r="AQ341" s="5">
        <f t="shared" si="592"/>
        <v>0</v>
      </c>
      <c r="AR341" s="5">
        <f t="shared" si="593"/>
        <v>0</v>
      </c>
      <c r="AS341" s="5">
        <f t="shared" si="594"/>
        <v>0</v>
      </c>
      <c r="AT341" s="5">
        <f t="shared" si="595"/>
        <v>0</v>
      </c>
      <c r="AU341" s="5">
        <f t="shared" si="596"/>
        <v>0</v>
      </c>
      <c r="AV341" s="5">
        <f t="shared" si="597"/>
        <v>0</v>
      </c>
      <c r="AW341" s="5">
        <f t="shared" si="598"/>
        <v>0</v>
      </c>
      <c r="AX341" s="5">
        <f t="shared" si="599"/>
        <v>4.7804224155234354E-3</v>
      </c>
      <c r="AY341" s="5">
        <f t="shared" si="600"/>
        <v>0</v>
      </c>
      <c r="AZ341" s="5">
        <f t="shared" si="601"/>
        <v>0</v>
      </c>
      <c r="BA341" s="5">
        <f t="shared" si="602"/>
        <v>0</v>
      </c>
      <c r="BB341" s="5">
        <f t="shared" si="603"/>
        <v>0</v>
      </c>
      <c r="BC341" s="5">
        <f t="shared" si="604"/>
        <v>0</v>
      </c>
      <c r="BD341" s="5">
        <f t="shared" si="605"/>
        <v>0</v>
      </c>
      <c r="BE341" s="5">
        <f t="shared" si="606"/>
        <v>0</v>
      </c>
      <c r="BF341" s="5">
        <f t="shared" si="607"/>
        <v>0</v>
      </c>
      <c r="BG341" s="5">
        <f t="shared" si="608"/>
        <v>0</v>
      </c>
      <c r="BH341" s="5">
        <f t="shared" si="609"/>
        <v>0</v>
      </c>
      <c r="BI341" s="5">
        <f t="shared" si="610"/>
        <v>0</v>
      </c>
      <c r="BJ341" s="8">
        <f t="shared" si="611"/>
        <v>0.79791444285951729</v>
      </c>
      <c r="BK341" s="8">
        <f t="shared" si="612"/>
        <v>0.20072212978903756</v>
      </c>
      <c r="BL341" s="8">
        <f t="shared" si="613"/>
        <v>0</v>
      </c>
      <c r="BM341" s="8">
        <f t="shared" si="614"/>
        <v>0.2167867819400382</v>
      </c>
      <c r="BN341" s="8">
        <f t="shared" si="615"/>
        <v>0.78184979070851668</v>
      </c>
    </row>
    <row r="342" spans="1:66" x14ac:dyDescent="0.25">
      <c r="A342" t="s">
        <v>91</v>
      </c>
      <c r="B342" t="s">
        <v>111</v>
      </c>
      <c r="C342" t="s">
        <v>389</v>
      </c>
      <c r="D342" s="16"/>
      <c r="E342">
        <f>VLOOKUP(A342,home!$A$2:$E$405,3,FALSE)</f>
        <v>1.4025974025974</v>
      </c>
      <c r="F342">
        <f>VLOOKUP(B342,home!$B$2:$E$405,3,FALSE)</f>
        <v>0.89</v>
      </c>
      <c r="G342">
        <f>VLOOKUP(C342,away!$B$2:$E$405,4,FALSE)</f>
        <v>0.89</v>
      </c>
      <c r="H342">
        <f>VLOOKUP(A342,away!$A$2:$E$405,3,FALSE)</f>
        <v>1.05194805194805</v>
      </c>
      <c r="I342">
        <f>VLOOKUP(C342,away!$B$2:$E$405,3,FALSE)</f>
        <v>0.89</v>
      </c>
      <c r="J342">
        <f>VLOOKUP(B342,home!$B$2:$E$405,4,FALSE)</f>
        <v>0.48</v>
      </c>
      <c r="K342" s="3">
        <f t="shared" si="560"/>
        <v>1.1109974025974005</v>
      </c>
      <c r="L342" s="3">
        <f t="shared" si="561"/>
        <v>0.44939220779220695</v>
      </c>
      <c r="M342" s="5">
        <f t="shared" si="562"/>
        <v>0.21005421595105694</v>
      </c>
      <c r="N342" s="5">
        <f t="shared" si="563"/>
        <v>0.23336968832625771</v>
      </c>
      <c r="O342" s="5">
        <f t="shared" si="564"/>
        <v>9.439672786230649E-2</v>
      </c>
      <c r="P342" s="5">
        <f t="shared" si="565"/>
        <v>0.10487451946871618</v>
      </c>
      <c r="Q342" s="5">
        <f t="shared" si="566"/>
        <v>0.12963655878771863</v>
      </c>
      <c r="R342" s="5">
        <f t="shared" si="567"/>
        <v>2.1210576971201021E-2</v>
      </c>
      <c r="S342" s="5">
        <f t="shared" si="568"/>
        <v>1.3090269081241434E-2</v>
      </c>
      <c r="T342" s="5">
        <f t="shared" si="569"/>
        <v>5.8257659364197099E-2</v>
      </c>
      <c r="U342" s="5">
        <f t="shared" si="570"/>
        <v>2.3564895922596571E-2</v>
      </c>
      <c r="V342" s="5">
        <f t="shared" si="571"/>
        <v>7.2618060553538344E-4</v>
      </c>
      <c r="W342" s="5">
        <f t="shared" si="572"/>
        <v>4.8008626698273521E-2</v>
      </c>
      <c r="X342" s="5">
        <f t="shared" si="573"/>
        <v>2.1574702745009028E-2</v>
      </c>
      <c r="Y342" s="5">
        <f t="shared" si="574"/>
        <v>4.8477516495200965E-3</v>
      </c>
      <c r="Z342" s="5">
        <f t="shared" si="575"/>
        <v>3.1772893378781914E-3</v>
      </c>
      <c r="AA342" s="5">
        <f t="shared" si="576"/>
        <v>3.5299602016830847E-3</v>
      </c>
      <c r="AB342" s="5">
        <f t="shared" si="577"/>
        <v>1.9608883076710519E-3</v>
      </c>
      <c r="AC342" s="5">
        <f t="shared" si="578"/>
        <v>2.2660174216275192E-5</v>
      </c>
      <c r="AD342" s="5">
        <f t="shared" si="579"/>
        <v>1.3334364891012529E-2</v>
      </c>
      <c r="AE342" s="5">
        <f t="shared" si="580"/>
        <v>5.9923596778790108E-3</v>
      </c>
      <c r="AF342" s="5">
        <f t="shared" si="581"/>
        <v>1.3464598727635231E-3</v>
      </c>
      <c r="AG342" s="5">
        <f t="shared" si="582"/>
        <v>2.0169619164160467E-4</v>
      </c>
      <c r="AH342" s="5">
        <f t="shared" si="583"/>
        <v>3.5696226758592982E-4</v>
      </c>
      <c r="AI342" s="5">
        <f t="shared" si="584"/>
        <v>3.9658415211324622E-4</v>
      </c>
      <c r="AJ342" s="5">
        <f t="shared" si="585"/>
        <v>2.2030198145455449E-4</v>
      </c>
      <c r="AK342" s="5">
        <f t="shared" si="586"/>
        <v>8.1584976394356883E-5</v>
      </c>
      <c r="AL342" s="5">
        <f t="shared" si="587"/>
        <v>4.5254504819136311E-7</v>
      </c>
      <c r="AM342" s="5">
        <f t="shared" si="588"/>
        <v>2.962888951840176E-3</v>
      </c>
      <c r="AN342" s="5">
        <f t="shared" si="589"/>
        <v>1.3314992075105945E-3</v>
      </c>
      <c r="AO342" s="5">
        <f t="shared" si="590"/>
        <v>2.9918268426837996E-4</v>
      </c>
      <c r="AP342" s="5">
        <f t="shared" si="591"/>
        <v>4.4816789005522036E-5</v>
      </c>
      <c r="AQ342" s="5">
        <f t="shared" si="592"/>
        <v>5.0350789393372616E-6</v>
      </c>
      <c r="AR342" s="5">
        <f t="shared" si="593"/>
        <v>3.2083212305790709E-5</v>
      </c>
      <c r="AS342" s="5">
        <f t="shared" si="594"/>
        <v>3.564436553871443E-5</v>
      </c>
      <c r="AT342" s="5">
        <f t="shared" si="595"/>
        <v>1.9800398765372014E-5</v>
      </c>
      <c r="AU342" s="5">
        <f t="shared" si="596"/>
        <v>7.3327305329070261E-6</v>
      </c>
      <c r="AV342" s="5">
        <f t="shared" si="597"/>
        <v>2.0366611440015903E-6</v>
      </c>
      <c r="AW342" s="5">
        <f t="shared" si="598"/>
        <v>6.2762162314634008E-9</v>
      </c>
      <c r="AX342" s="5">
        <f t="shared" si="599"/>
        <v>5.4862698827982926E-4</v>
      </c>
      <c r="AY342" s="5">
        <f t="shared" si="600"/>
        <v>2.4654869351746169E-4</v>
      </c>
      <c r="AZ342" s="5">
        <f t="shared" si="601"/>
        <v>5.5398530854048139E-5</v>
      </c>
      <c r="BA342" s="5">
        <f t="shared" si="602"/>
        <v>8.2985560296484674E-6</v>
      </c>
      <c r="BB342" s="5">
        <f t="shared" si="603"/>
        <v>9.3232660391276355E-7</v>
      </c>
      <c r="BC342" s="5">
        <f t="shared" si="604"/>
        <v>8.3796062183153449E-8</v>
      </c>
      <c r="BD342" s="5">
        <f t="shared" si="605"/>
        <v>2.4029909351942322E-6</v>
      </c>
      <c r="BE342" s="5">
        <f t="shared" si="606"/>
        <v>2.6697166874658903E-6</v>
      </c>
      <c r="BF342" s="5">
        <f t="shared" si="607"/>
        <v>1.4830241527227702E-6</v>
      </c>
      <c r="BG342" s="5">
        <f t="shared" si="608"/>
        <v>5.4921199388806932E-7</v>
      </c>
      <c r="BH342" s="5">
        <f t="shared" si="609"/>
        <v>1.5254327467124614E-7</v>
      </c>
      <c r="BI342" s="5">
        <f t="shared" si="610"/>
        <v>3.3895036388691242E-8</v>
      </c>
      <c r="BJ342" s="8">
        <f t="shared" si="611"/>
        <v>0.52207317980718393</v>
      </c>
      <c r="BK342" s="8">
        <f t="shared" si="612"/>
        <v>0.32901484651933188</v>
      </c>
      <c r="BL342" s="8">
        <f t="shared" si="613"/>
        <v>0.14582267139337349</v>
      </c>
      <c r="BM342" s="8">
        <f t="shared" si="614"/>
        <v>0.20629915727320919</v>
      </c>
      <c r="BN342" s="8">
        <f t="shared" si="615"/>
        <v>0.79354228736725696</v>
      </c>
    </row>
    <row r="343" spans="1:66" x14ac:dyDescent="0.25">
      <c r="A343" t="s">
        <v>114</v>
      </c>
      <c r="B343" t="s">
        <v>115</v>
      </c>
      <c r="C343" t="s">
        <v>127</v>
      </c>
      <c r="D343" s="16"/>
      <c r="E343">
        <f>VLOOKUP(A343,home!$A$2:$E$405,3,FALSE)</f>
        <v>1.26829268292683</v>
      </c>
      <c r="F343">
        <f>VLOOKUP(B343,home!$B$2:$E$405,3,FALSE)</f>
        <v>1.18</v>
      </c>
      <c r="G343">
        <f>VLOOKUP(C343,away!$B$2:$E$405,4,FALSE)</f>
        <v>0.79</v>
      </c>
      <c r="H343">
        <f>VLOOKUP(A343,away!$A$2:$E$405,3,FALSE)</f>
        <v>1.0243902439024399</v>
      </c>
      <c r="I343">
        <f>VLOOKUP(C343,away!$B$2:$E$405,3,FALSE)</f>
        <v>0.99</v>
      </c>
      <c r="J343">
        <f>VLOOKUP(B343,home!$B$2:$E$405,4,FALSE)</f>
        <v>1.46</v>
      </c>
      <c r="K343" s="3">
        <f t="shared" si="560"/>
        <v>1.1823024390243908</v>
      </c>
      <c r="L343" s="3">
        <f t="shared" si="561"/>
        <v>1.4806536585365866</v>
      </c>
      <c r="M343" s="5">
        <f t="shared" si="562"/>
        <v>6.974175329774969E-2</v>
      </c>
      <c r="N343" s="5">
        <f t="shared" si="563"/>
        <v>8.2455845025766791E-2</v>
      </c>
      <c r="O343" s="5">
        <f t="shared" si="564"/>
        <v>0.10326338217306913</v>
      </c>
      <c r="P343" s="5">
        <f t="shared" si="565"/>
        <v>0.12208854860512741</v>
      </c>
      <c r="Q343" s="5">
        <f t="shared" si="566"/>
        <v>4.874387334289064E-2</v>
      </c>
      <c r="R343" s="5">
        <f t="shared" si="567"/>
        <v>7.6448652303708287E-2</v>
      </c>
      <c r="S343" s="5">
        <f t="shared" si="568"/>
        <v>5.343145603491558E-2</v>
      </c>
      <c r="T343" s="5">
        <f t="shared" si="569"/>
        <v>7.2172794396395012E-2</v>
      </c>
      <c r="U343" s="5">
        <f t="shared" si="570"/>
        <v>9.0385428078801899E-2</v>
      </c>
      <c r="V343" s="5">
        <f t="shared" si="571"/>
        <v>1.0392895708816222E-2</v>
      </c>
      <c r="W343" s="5">
        <f t="shared" si="572"/>
        <v>1.9210000113598528E-2</v>
      </c>
      <c r="X343" s="5">
        <f t="shared" si="573"/>
        <v>2.8443356948687902E-2</v>
      </c>
      <c r="Y343" s="5">
        <f t="shared" si="574"/>
        <v>2.1057380263568397E-2</v>
      </c>
      <c r="Z343" s="5">
        <f t="shared" si="575"/>
        <v>3.7731325574559049E-2</v>
      </c>
      <c r="AA343" s="5">
        <f t="shared" si="576"/>
        <v>4.4609838254424529E-2</v>
      </c>
      <c r="AB343" s="5">
        <f t="shared" si="577"/>
        <v>2.6371160286344852E-2</v>
      </c>
      <c r="AC343" s="5">
        <f t="shared" si="578"/>
        <v>1.1370999911243008E-3</v>
      </c>
      <c r="AD343" s="5">
        <f t="shared" si="579"/>
        <v>5.6780074969915908E-3</v>
      </c>
      <c r="AE343" s="5">
        <f t="shared" si="580"/>
        <v>8.4071625736187646E-3</v>
      </c>
      <c r="AF343" s="5">
        <f t="shared" si="581"/>
        <v>6.2240480112702463E-3</v>
      </c>
      <c r="AG343" s="5">
        <f t="shared" si="582"/>
        <v>3.0718864862648862E-3</v>
      </c>
      <c r="AH343" s="5">
        <f t="shared" si="583"/>
        <v>1.396675631335148E-2</v>
      </c>
      <c r="AI343" s="5">
        <f t="shared" si="584"/>
        <v>1.6512930054534764E-2</v>
      </c>
      <c r="AJ343" s="5">
        <f t="shared" si="585"/>
        <v>9.7616387394578105E-3</v>
      </c>
      <c r="AK343" s="5">
        <f t="shared" si="586"/>
        <v>3.8470697635119822E-3</v>
      </c>
      <c r="AL343" s="5">
        <f t="shared" si="587"/>
        <v>7.9623399740223419E-5</v>
      </c>
      <c r="AM343" s="5">
        <f t="shared" si="588"/>
        <v>1.3426244224983869E-3</v>
      </c>
      <c r="AN343" s="5">
        <f t="shared" si="589"/>
        <v>1.9879617632128084E-3</v>
      </c>
      <c r="AO343" s="5">
        <f t="shared" si="590"/>
        <v>1.4717414288659442E-3</v>
      </c>
      <c r="AP343" s="5">
        <f t="shared" si="591"/>
        <v>7.2637977702340816E-4</v>
      </c>
      <c r="AQ343" s="5">
        <f t="shared" si="592"/>
        <v>2.6887921858417482E-4</v>
      </c>
      <c r="AR343" s="5">
        <f t="shared" si="593"/>
        <v>4.1359857666505686E-3</v>
      </c>
      <c r="AS343" s="5">
        <f t="shared" si="594"/>
        <v>4.8899860596811322E-3</v>
      </c>
      <c r="AT343" s="5">
        <f t="shared" si="595"/>
        <v>2.8907212225781367E-3</v>
      </c>
      <c r="AU343" s="5">
        <f t="shared" si="596"/>
        <v>1.1392355839978999E-3</v>
      </c>
      <c r="AV343" s="5">
        <f t="shared" si="597"/>
        <v>3.3673025239602328E-4</v>
      </c>
      <c r="AW343" s="5">
        <f t="shared" si="598"/>
        <v>3.8718657083795943E-6</v>
      </c>
      <c r="AX343" s="5">
        <f t="shared" si="599"/>
        <v>2.645646882355926E-4</v>
      </c>
      <c r="AY343" s="5">
        <f t="shared" si="600"/>
        <v>3.9172867355562158E-4</v>
      </c>
      <c r="AZ343" s="5">
        <f t="shared" si="601"/>
        <v>2.9000724682690771E-4</v>
      </c>
      <c r="BA343" s="5">
        <f t="shared" si="602"/>
        <v>1.4313343033879464E-4</v>
      </c>
      <c r="BB343" s="5">
        <f t="shared" si="603"/>
        <v>5.298275932250698E-5</v>
      </c>
      <c r="BC343" s="5">
        <f t="shared" si="604"/>
        <v>1.5689823286046685E-5</v>
      </c>
      <c r="BD343" s="5">
        <f t="shared" si="605"/>
        <v>1.0206604095077362E-3</v>
      </c>
      <c r="BE343" s="5">
        <f t="shared" si="606"/>
        <v>1.2067292915766299E-3</v>
      </c>
      <c r="BF343" s="5">
        <f t="shared" si="607"/>
        <v>7.1335949233661245E-4</v>
      </c>
      <c r="BG343" s="5">
        <f t="shared" si="608"/>
        <v>2.81135555896926E-4</v>
      </c>
      <c r="BH343" s="5">
        <f t="shared" si="609"/>
        <v>8.3096813358353398E-5</v>
      </c>
      <c r="BI343" s="5">
        <f t="shared" si="610"/>
        <v>1.9649113021747161E-5</v>
      </c>
      <c r="BJ343" s="8">
        <f t="shared" si="611"/>
        <v>0.30242004789080301</v>
      </c>
      <c r="BK343" s="8">
        <f t="shared" si="612"/>
        <v>0.25726310571102906</v>
      </c>
      <c r="BL343" s="8">
        <f t="shared" si="613"/>
        <v>0.40188414552820639</v>
      </c>
      <c r="BM343" s="8">
        <f t="shared" si="614"/>
        <v>0.4961687131484383</v>
      </c>
      <c r="BN343" s="8">
        <f t="shared" si="615"/>
        <v>0.50274205474831191</v>
      </c>
    </row>
    <row r="344" spans="1:66" x14ac:dyDescent="0.25">
      <c r="A344" t="s">
        <v>114</v>
      </c>
      <c r="B344" t="s">
        <v>119</v>
      </c>
      <c r="C344" t="s">
        <v>132</v>
      </c>
      <c r="D344" s="16"/>
      <c r="E344">
        <f>VLOOKUP(A344,home!$A$2:$E$405,3,FALSE)</f>
        <v>1.26829268292683</v>
      </c>
      <c r="F344">
        <f>VLOOKUP(B344,home!$B$2:$E$405,3,FALSE)</f>
        <v>1.84</v>
      </c>
      <c r="G344">
        <f>VLOOKUP(C344,away!$B$2:$E$405,4,FALSE)</f>
        <v>1.38</v>
      </c>
      <c r="H344">
        <f>VLOOKUP(A344,away!$A$2:$E$405,3,FALSE)</f>
        <v>1.0243902439024399</v>
      </c>
      <c r="I344">
        <f>VLOOKUP(C344,away!$B$2:$E$405,3,FALSE)</f>
        <v>0.79</v>
      </c>
      <c r="J344">
        <f>VLOOKUP(B344,home!$B$2:$E$405,4,FALSE)</f>
        <v>0.98</v>
      </c>
      <c r="K344" s="3">
        <f t="shared" si="560"/>
        <v>3.2204487804878061</v>
      </c>
      <c r="L344" s="3">
        <f t="shared" si="561"/>
        <v>0.79308292682926895</v>
      </c>
      <c r="M344" s="5">
        <f t="shared" si="562"/>
        <v>1.8069466347671113E-2</v>
      </c>
      <c r="N344" s="5">
        <f t="shared" si="563"/>
        <v>5.8191790863422882E-2</v>
      </c>
      <c r="O344" s="5">
        <f t="shared" si="564"/>
        <v>1.4330585257253987E-2</v>
      </c>
      <c r="P344" s="5">
        <f t="shared" si="565"/>
        <v>4.6150915815400137E-2</v>
      </c>
      <c r="Q344" s="5">
        <f t="shared" si="566"/>
        <v>9.3701840960255856E-2</v>
      </c>
      <c r="R344" s="5">
        <f t="shared" si="567"/>
        <v>5.6826712494996816E-3</v>
      </c>
      <c r="S344" s="5">
        <f t="shared" si="568"/>
        <v>2.9468316739673168E-2</v>
      </c>
      <c r="T344" s="5">
        <f t="shared" si="569"/>
        <v>7.4313330278050399E-2</v>
      </c>
      <c r="U344" s="5">
        <f t="shared" si="570"/>
        <v>1.8300751695364367E-2</v>
      </c>
      <c r="V344" s="5">
        <f t="shared" si="571"/>
        <v>8.3627250209884554E-3</v>
      </c>
      <c r="W344" s="5">
        <f t="shared" si="572"/>
        <v>0.10058732648330611</v>
      </c>
      <c r="X344" s="5">
        <f t="shared" si="573"/>
        <v>7.9774091289311649E-2</v>
      </c>
      <c r="Y344" s="5">
        <f t="shared" si="574"/>
        <v>3.1633734902436282E-2</v>
      </c>
      <c r="Z344" s="5">
        <f t="shared" si="575"/>
        <v>1.502276515587249E-3</v>
      </c>
      <c r="AA344" s="5">
        <f t="shared" si="576"/>
        <v>4.8380045725784264E-3</v>
      </c>
      <c r="AB344" s="5">
        <f t="shared" si="577"/>
        <v>7.7902729628773135E-3</v>
      </c>
      <c r="AC344" s="5">
        <f t="shared" si="578"/>
        <v>1.3349433341203842E-3</v>
      </c>
      <c r="AD344" s="5">
        <f t="shared" si="579"/>
        <v>8.0984083226423004E-2</v>
      </c>
      <c r="AE344" s="5">
        <f t="shared" si="580"/>
        <v>6.4227093751796666E-2</v>
      </c>
      <c r="AF344" s="5">
        <f t="shared" si="581"/>
        <v>2.5468705747206371E-2</v>
      </c>
      <c r="AG344" s="5">
        <f t="shared" si="582"/>
        <v>6.7329318988492851E-3</v>
      </c>
      <c r="AH344" s="5">
        <f t="shared" si="583"/>
        <v>2.9785746397220273E-4</v>
      </c>
      <c r="AI344" s="5">
        <f t="shared" si="584"/>
        <v>9.5923470660847095E-4</v>
      </c>
      <c r="AJ344" s="5">
        <f t="shared" si="585"/>
        <v>1.5445831205494148E-3</v>
      </c>
      <c r="AK344" s="5">
        <f t="shared" si="586"/>
        <v>1.6580836089784706E-3</v>
      </c>
      <c r="AL344" s="5">
        <f t="shared" si="587"/>
        <v>1.3638224006379677E-4</v>
      </c>
      <c r="AM344" s="5">
        <f t="shared" si="588"/>
        <v>5.2161018413091405E-2</v>
      </c>
      <c r="AN344" s="5">
        <f t="shared" si="589"/>
        <v>4.136801314944992E-2</v>
      </c>
      <c r="AO344" s="5">
        <f t="shared" si="590"/>
        <v>1.6404132472838711E-2</v>
      </c>
      <c r="AP344" s="5">
        <f t="shared" si="591"/>
        <v>4.3366124645513272E-3</v>
      </c>
      <c r="AQ344" s="5">
        <f t="shared" si="592"/>
        <v>8.5982332647766371E-4</v>
      </c>
      <c r="AR344" s="5">
        <f t="shared" si="593"/>
        <v>4.7245133861003641E-5</v>
      </c>
      <c r="AS344" s="5">
        <f t="shared" si="594"/>
        <v>1.5215053372665232E-4</v>
      </c>
      <c r="AT344" s="5">
        <f t="shared" si="595"/>
        <v>2.4499650039528319E-4</v>
      </c>
      <c r="AU344" s="5">
        <f t="shared" si="596"/>
        <v>2.6299956030725663E-4</v>
      </c>
      <c r="AV344" s="5">
        <f t="shared" si="597"/>
        <v>2.1174415331508351E-4</v>
      </c>
      <c r="AW344" s="5">
        <f t="shared" si="598"/>
        <v>9.675876480115306E-6</v>
      </c>
      <c r="AX344" s="5">
        <f t="shared" si="599"/>
        <v>2.7996981356240361E-2</v>
      </c>
      <c r="AY344" s="5">
        <f t="shared" si="600"/>
        <v>2.2203927916391582E-2</v>
      </c>
      <c r="AZ344" s="5">
        <f t="shared" si="601"/>
        <v>8.8047780695189731E-3</v>
      </c>
      <c r="BA344" s="5">
        <f t="shared" si="602"/>
        <v>2.3276397204854229E-3</v>
      </c>
      <c r="BB344" s="5">
        <f t="shared" si="603"/>
        <v>4.6150283053166002E-4</v>
      </c>
      <c r="BC344" s="5">
        <f t="shared" si="604"/>
        <v>7.3202003115608244E-5</v>
      </c>
      <c r="BD344" s="5">
        <f t="shared" si="605"/>
        <v>6.2448848401542254E-6</v>
      </c>
      <c r="BE344" s="5">
        <f t="shared" si="606"/>
        <v>2.0111331767761465E-5</v>
      </c>
      <c r="BF344" s="5">
        <f t="shared" si="607"/>
        <v>3.2383756932736547E-5</v>
      </c>
      <c r="BG344" s="5">
        <f t="shared" si="608"/>
        <v>3.4763410173881648E-5</v>
      </c>
      <c r="BH344" s="5">
        <f t="shared" si="609"/>
        <v>2.7988445475018639E-5</v>
      </c>
      <c r="BI344" s="5">
        <f t="shared" si="610"/>
        <v>1.802707101955465E-5</v>
      </c>
      <c r="BJ344" s="8">
        <f t="shared" si="611"/>
        <v>0.79261256112375122</v>
      </c>
      <c r="BK344" s="8">
        <f t="shared" si="612"/>
        <v>0.12572667741430862</v>
      </c>
      <c r="BL344" s="8">
        <f t="shared" si="613"/>
        <v>5.6460699419496718E-2</v>
      </c>
      <c r="BM344" s="8">
        <f t="shared" si="614"/>
        <v>0.71798069193972858</v>
      </c>
      <c r="BN344" s="8">
        <f t="shared" si="615"/>
        <v>0.23612727049350365</v>
      </c>
    </row>
    <row r="345" spans="1:66" x14ac:dyDescent="0.25">
      <c r="A345" t="s">
        <v>114</v>
      </c>
      <c r="B345" t="s">
        <v>96</v>
      </c>
      <c r="C345" t="s">
        <v>135</v>
      </c>
      <c r="D345" s="16"/>
      <c r="E345">
        <f>VLOOKUP(A345,home!$A$2:$E$405,3,FALSE)</f>
        <v>1.26829268292683</v>
      </c>
      <c r="F345">
        <f>VLOOKUP(B345,home!$B$2:$E$405,3,FALSE)</f>
        <v>0.53</v>
      </c>
      <c r="G345">
        <f>VLOOKUP(C345,away!$B$2:$E$405,4,FALSE)</f>
        <v>1.58</v>
      </c>
      <c r="H345">
        <f>VLOOKUP(A345,away!$A$2:$E$405,3,FALSE)</f>
        <v>1.0243902439024399</v>
      </c>
      <c r="I345">
        <f>VLOOKUP(C345,away!$B$2:$E$405,3,FALSE)</f>
        <v>0.59</v>
      </c>
      <c r="J345">
        <f>VLOOKUP(B345,home!$B$2:$E$405,4,FALSE)</f>
        <v>0.65</v>
      </c>
      <c r="K345" s="3">
        <f t="shared" si="560"/>
        <v>1.0620682926829275</v>
      </c>
      <c r="L345" s="3">
        <f t="shared" si="561"/>
        <v>0.39285365853658571</v>
      </c>
      <c r="M345" s="5">
        <f t="shared" si="562"/>
        <v>0.23341858122582973</v>
      </c>
      <c r="N345" s="5">
        <f t="shared" si="563"/>
        <v>0.24790647404298818</v>
      </c>
      <c r="O345" s="5">
        <f t="shared" si="564"/>
        <v>9.1699343604986411E-2</v>
      </c>
      <c r="P345" s="5">
        <f t="shared" si="565"/>
        <v>9.7390965302693033E-2</v>
      </c>
      <c r="Q345" s="5">
        <f t="shared" si="566"/>
        <v>0.13164680281594046</v>
      </c>
      <c r="R345" s="5">
        <f t="shared" si="567"/>
        <v>1.8012211310311187E-2</v>
      </c>
      <c r="S345" s="5">
        <f t="shared" si="568"/>
        <v>1.0158788637111256E-2</v>
      </c>
      <c r="T345" s="5">
        <f t="shared" si="569"/>
        <v>5.1717928120886714E-2</v>
      </c>
      <c r="U345" s="5">
        <f t="shared" si="570"/>
        <v>1.9130198513786317E-2</v>
      </c>
      <c r="V345" s="5">
        <f t="shared" si="571"/>
        <v>4.709585227050811E-4</v>
      </c>
      <c r="W345" s="5">
        <f t="shared" si="572"/>
        <v>4.6605965034630631E-2</v>
      </c>
      <c r="X345" s="5">
        <f t="shared" si="573"/>
        <v>1.8309323873482837E-2</v>
      </c>
      <c r="Y345" s="5">
        <f t="shared" si="574"/>
        <v>3.5964424345144913E-3</v>
      </c>
      <c r="Z345" s="5">
        <f t="shared" si="575"/>
        <v>2.3587210371966063E-3</v>
      </c>
      <c r="AA345" s="5">
        <f t="shared" si="576"/>
        <v>2.5051228248907037E-3</v>
      </c>
      <c r="AB345" s="5">
        <f t="shared" si="577"/>
        <v>1.330305760796351E-3</v>
      </c>
      <c r="AC345" s="5">
        <f t="shared" si="578"/>
        <v>1.2281344768832434E-5</v>
      </c>
      <c r="AD345" s="5">
        <f t="shared" si="579"/>
        <v>1.2374679428292592E-2</v>
      </c>
      <c r="AE345" s="5">
        <f t="shared" si="580"/>
        <v>4.8614380866221704E-3</v>
      </c>
      <c r="AF345" s="5">
        <f t="shared" si="581"/>
        <v>9.5491686903930925E-4</v>
      </c>
      <c r="AG345" s="5">
        <f t="shared" si="582"/>
        <v>1.2504752853346478E-4</v>
      </c>
      <c r="AH345" s="5">
        <f t="shared" si="583"/>
        <v>2.3165804723247424E-4</v>
      </c>
      <c r="AI345" s="5">
        <f t="shared" si="584"/>
        <v>2.4603666671045484E-4</v>
      </c>
      <c r="AJ345" s="5">
        <f t="shared" si="585"/>
        <v>1.3065387127528564E-4</v>
      </c>
      <c r="AK345" s="5">
        <f t="shared" si="586"/>
        <v>4.6254444665919193E-5</v>
      </c>
      <c r="AL345" s="5">
        <f t="shared" si="587"/>
        <v>2.0496946146623443E-7</v>
      </c>
      <c r="AM345" s="5">
        <f t="shared" si="588"/>
        <v>2.6285509305810522E-3</v>
      </c>
      <c r="AN345" s="5">
        <f t="shared" si="589"/>
        <v>1.0326358497285133E-3</v>
      </c>
      <c r="AO345" s="5">
        <f t="shared" si="590"/>
        <v>2.0283738575094121E-4</v>
      </c>
      <c r="AP345" s="5">
        <f t="shared" si="591"/>
        <v>2.6561803026751329E-5</v>
      </c>
      <c r="AQ345" s="5">
        <f t="shared" si="592"/>
        <v>2.6087253740968536E-6</v>
      </c>
      <c r="AR345" s="5">
        <f t="shared" si="593"/>
        <v>1.8201542276943734E-5</v>
      </c>
      <c r="AS345" s="5">
        <f t="shared" si="594"/>
        <v>1.9331280930269758E-5</v>
      </c>
      <c r="AT345" s="5">
        <f t="shared" si="595"/>
        <v>1.0265570266492818E-5</v>
      </c>
      <c r="AU345" s="5">
        <f t="shared" si="596"/>
        <v>3.6342455621168835E-6</v>
      </c>
      <c r="AV345" s="5">
        <f t="shared" si="597"/>
        <v>9.6495424483699615E-7</v>
      </c>
      <c r="AW345" s="5">
        <f t="shared" si="598"/>
        <v>2.3755813370097726E-9</v>
      </c>
      <c r="AX345" s="5">
        <f t="shared" si="599"/>
        <v>4.6528343317872291E-4</v>
      </c>
      <c r="AY345" s="5">
        <f t="shared" si="600"/>
        <v>1.8278829898072432E-4</v>
      </c>
      <c r="AZ345" s="5">
        <f t="shared" si="601"/>
        <v>3.5904525996128401E-5</v>
      </c>
      <c r="BA345" s="5">
        <f t="shared" si="602"/>
        <v>4.701741465200332E-6</v>
      </c>
      <c r="BB345" s="5">
        <f t="shared" si="603"/>
        <v>4.6177408402427933E-7</v>
      </c>
      <c r="BC345" s="5">
        <f t="shared" si="604"/>
        <v>3.6281927665263773E-8</v>
      </c>
      <c r="BD345" s="5">
        <f t="shared" si="605"/>
        <v>1.1917570790842804E-6</v>
      </c>
      <c r="BE345" s="5">
        <f t="shared" si="606"/>
        <v>1.2657274062758343E-6</v>
      </c>
      <c r="BF345" s="5">
        <f t="shared" si="607"/>
        <v>6.7214447269268274E-7</v>
      </c>
      <c r="BG345" s="5">
        <f t="shared" si="608"/>
        <v>2.3795444418299468E-7</v>
      </c>
      <c r="BH345" s="5">
        <f t="shared" si="609"/>
        <v>6.3180967567437021E-8</v>
      </c>
      <c r="BI345" s="5">
        <f t="shared" si="610"/>
        <v>1.3420500470880654E-8</v>
      </c>
      <c r="BJ345" s="8">
        <f t="shared" si="611"/>
        <v>0.52268138898502448</v>
      </c>
      <c r="BK345" s="8">
        <f t="shared" si="612"/>
        <v>0.34163456830155015</v>
      </c>
      <c r="BL345" s="8">
        <f t="shared" si="613"/>
        <v>0.13338762682280597</v>
      </c>
      <c r="BM345" s="8">
        <f t="shared" si="614"/>
        <v>0.17980514092042901</v>
      </c>
      <c r="BN345" s="8">
        <f t="shared" si="615"/>
        <v>0.82007437830274899</v>
      </c>
    </row>
    <row r="346" spans="1:66" x14ac:dyDescent="0.25">
      <c r="A346" t="s">
        <v>114</v>
      </c>
      <c r="B346" t="s">
        <v>121</v>
      </c>
      <c r="C346" t="s">
        <v>356</v>
      </c>
      <c r="D346" s="16"/>
      <c r="E346">
        <f>VLOOKUP(A346,home!$A$2:$E$405,3,FALSE)</f>
        <v>1.26829268292683</v>
      </c>
      <c r="F346">
        <f>VLOOKUP(B346,home!$B$2:$E$405,3,FALSE)</f>
        <v>0.39</v>
      </c>
      <c r="G346">
        <f>VLOOKUP(C346,away!$B$2:$E$405,4,FALSE)</f>
        <v>1.31</v>
      </c>
      <c r="H346">
        <f>VLOOKUP(A346,away!$A$2:$E$405,3,FALSE)</f>
        <v>1.0243902439024399</v>
      </c>
      <c r="I346">
        <f>VLOOKUP(C346,away!$B$2:$E$405,3,FALSE)</f>
        <v>0.53</v>
      </c>
      <c r="J346">
        <f>VLOOKUP(B346,home!$B$2:$E$405,4,FALSE)</f>
        <v>0.98</v>
      </c>
      <c r="K346" s="3">
        <f t="shared" si="560"/>
        <v>0.64797073170731745</v>
      </c>
      <c r="L346" s="3">
        <f t="shared" si="561"/>
        <v>0.53206829268292732</v>
      </c>
      <c r="M346" s="5">
        <f t="shared" si="562"/>
        <v>0.30726674746969701</v>
      </c>
      <c r="N346" s="5">
        <f t="shared" si="563"/>
        <v>0.19909985918726708</v>
      </c>
      <c r="O346" s="5">
        <f t="shared" si="564"/>
        <v>0.16348689372443784</v>
      </c>
      <c r="P346" s="5">
        <f t="shared" si="565"/>
        <v>0.10593472215118044</v>
      </c>
      <c r="Q346" s="5">
        <f t="shared" si="566"/>
        <v>6.4505440720198648E-2</v>
      </c>
      <c r="R346" s="5">
        <f t="shared" si="567"/>
        <v>4.3493096209998409E-2</v>
      </c>
      <c r="S346" s="5">
        <f t="shared" si="568"/>
        <v>9.1306376704125281E-3</v>
      </c>
      <c r="T346" s="5">
        <f t="shared" si="569"/>
        <v>3.4321299712755868E-2</v>
      </c>
      <c r="U346" s="5">
        <f t="shared" si="570"/>
        <v>2.8182253375409423E-2</v>
      </c>
      <c r="V346" s="5">
        <f t="shared" si="571"/>
        <v>3.4976904256768136E-4</v>
      </c>
      <c r="W346" s="5">
        <f t="shared" si="572"/>
        <v>1.3932545874190039E-2</v>
      </c>
      <c r="X346" s="5">
        <f t="shared" si="573"/>
        <v>7.4130658960068563E-3</v>
      </c>
      <c r="Y346" s="5">
        <f t="shared" si="574"/>
        <v>1.972128657417201E-3</v>
      </c>
      <c r="Z346" s="5">
        <f t="shared" si="575"/>
        <v>7.7137658146493844E-3</v>
      </c>
      <c r="AA346" s="5">
        <f t="shared" si="576"/>
        <v>4.9982944791372528E-3</v>
      </c>
      <c r="AB346" s="5">
        <f t="shared" si="577"/>
        <v>1.6193742654676052E-3</v>
      </c>
      <c r="AC346" s="5">
        <f t="shared" si="578"/>
        <v>7.5367507724590937E-6</v>
      </c>
      <c r="AD346" s="5">
        <f t="shared" si="579"/>
        <v>2.2569704861611709E-3</v>
      </c>
      <c r="AE346" s="5">
        <f t="shared" si="580"/>
        <v>1.2008624332075306E-3</v>
      </c>
      <c r="AF346" s="5">
        <f t="shared" si="581"/>
        <v>3.194704122918983E-4</v>
      </c>
      <c r="AG346" s="5">
        <f t="shared" si="582"/>
        <v>5.6660025610287074E-5</v>
      </c>
      <c r="AH346" s="5">
        <f t="shared" si="583"/>
        <v>1.0260625517891067E-3</v>
      </c>
      <c r="AI346" s="5">
        <f t="shared" si="584"/>
        <v>6.6485850246026474E-4</v>
      </c>
      <c r="AJ346" s="5">
        <f t="shared" si="585"/>
        <v>2.154044251605045E-4</v>
      </c>
      <c r="AK346" s="5">
        <f t="shared" si="586"/>
        <v>4.6525254328082079E-5</v>
      </c>
      <c r="AL346" s="5">
        <f t="shared" si="587"/>
        <v>1.0393621901203463E-7</v>
      </c>
      <c r="AM346" s="5">
        <f t="shared" si="588"/>
        <v>2.9249016347193479E-4</v>
      </c>
      <c r="AN346" s="5">
        <f t="shared" si="589"/>
        <v>1.5562474190506265E-4</v>
      </c>
      <c r="AO346" s="5">
        <f t="shared" si="590"/>
        <v>4.1401495362323947E-5</v>
      </c>
      <c r="AP346" s="5">
        <f t="shared" si="591"/>
        <v>7.3428076506506126E-6</v>
      </c>
      <c r="AQ346" s="5">
        <f t="shared" si="592"/>
        <v>9.7671878254520171E-7</v>
      </c>
      <c r="AR346" s="5">
        <f t="shared" si="593"/>
        <v>1.0918707002326361E-4</v>
      </c>
      <c r="AS346" s="5">
        <f t="shared" si="594"/>
        <v>7.0750025655952215E-5</v>
      </c>
      <c r="AT346" s="5">
        <f t="shared" si="595"/>
        <v>2.2921972946299417E-5</v>
      </c>
      <c r="AU346" s="5">
        <f t="shared" si="596"/>
        <v>4.9509225273963237E-6</v>
      </c>
      <c r="AV346" s="5">
        <f t="shared" si="597"/>
        <v>8.0201322317580911E-7</v>
      </c>
      <c r="AW346" s="5">
        <f t="shared" si="598"/>
        <v>9.9537603845969072E-10</v>
      </c>
      <c r="AX346" s="5">
        <f t="shared" si="599"/>
        <v>3.1587510873683751E-5</v>
      </c>
      <c r="AY346" s="5">
        <f t="shared" si="600"/>
        <v>1.6806712980664313E-5</v>
      </c>
      <c r="AZ346" s="5">
        <f t="shared" si="601"/>
        <v>4.4711595406170261E-6</v>
      </c>
      <c r="BA346" s="5">
        <f t="shared" si="602"/>
        <v>7.9298740769636106E-7</v>
      </c>
      <c r="BB346" s="5">
        <f t="shared" si="603"/>
        <v>1.054808640330158E-7</v>
      </c>
      <c r="BC346" s="5">
        <f t="shared" si="604"/>
        <v>1.1224604647353346E-8</v>
      </c>
      <c r="BD346" s="5">
        <f t="shared" si="605"/>
        <v>9.6824963217215109E-6</v>
      </c>
      <c r="BE346" s="5">
        <f t="shared" si="606"/>
        <v>6.2739742263392976E-6</v>
      </c>
      <c r="BF346" s="5">
        <f t="shared" si="607"/>
        <v>2.0326758350769624E-6</v>
      </c>
      <c r="BG346" s="5">
        <f t="shared" si="608"/>
        <v>4.3903814939286733E-7</v>
      </c>
      <c r="BH346" s="5">
        <f t="shared" si="609"/>
        <v>7.1120967727380681E-8</v>
      </c>
      <c r="BI346" s="5">
        <f t="shared" si="610"/>
        <v>9.2168610996086752E-9</v>
      </c>
      <c r="BJ346" s="8">
        <f t="shared" si="611"/>
        <v>0.32562991440855038</v>
      </c>
      <c r="BK346" s="8">
        <f t="shared" si="612"/>
        <v>0.42270632373382983</v>
      </c>
      <c r="BL346" s="8">
        <f t="shared" si="613"/>
        <v>0.24395988331492588</v>
      </c>
      <c r="BM346" s="8">
        <f t="shared" si="614"/>
        <v>0.11620632209157153</v>
      </c>
      <c r="BN346" s="8">
        <f t="shared" si="615"/>
        <v>0.88378675946277929</v>
      </c>
    </row>
    <row r="347" spans="1:66" x14ac:dyDescent="0.25">
      <c r="A347" t="s">
        <v>114</v>
      </c>
      <c r="B347" t="s">
        <v>120</v>
      </c>
      <c r="C347" t="s">
        <v>131</v>
      </c>
      <c r="D347" s="16"/>
      <c r="E347">
        <f>VLOOKUP(A347,home!$A$2:$E$405,3,FALSE)</f>
        <v>1.26829268292683</v>
      </c>
      <c r="F347">
        <f>VLOOKUP(B347,home!$B$2:$E$405,3,FALSE)</f>
        <v>1.05</v>
      </c>
      <c r="G347">
        <f>VLOOKUP(C347,away!$B$2:$E$405,4,FALSE)</f>
        <v>1.58</v>
      </c>
      <c r="H347">
        <f>VLOOKUP(A347,away!$A$2:$E$405,3,FALSE)</f>
        <v>1.0243902439024399</v>
      </c>
      <c r="I347">
        <f>VLOOKUP(C347,away!$B$2:$E$405,3,FALSE)</f>
        <v>0.79</v>
      </c>
      <c r="J347">
        <f>VLOOKUP(B347,home!$B$2:$E$405,4,FALSE)</f>
        <v>0.65</v>
      </c>
      <c r="K347" s="3">
        <f t="shared" si="560"/>
        <v>2.1040975609756112</v>
      </c>
      <c r="L347" s="3">
        <f t="shared" si="561"/>
        <v>0.52602439024390291</v>
      </c>
      <c r="M347" s="5">
        <f t="shared" si="562"/>
        <v>7.2069672718352629E-2</v>
      </c>
      <c r="N347" s="5">
        <f t="shared" si="563"/>
        <v>0.15164162258699629</v>
      </c>
      <c r="O347" s="5">
        <f t="shared" si="564"/>
        <v>3.7910405646749093E-2</v>
      </c>
      <c r="P347" s="5">
        <f t="shared" si="565"/>
        <v>7.9767192056920788E-2</v>
      </c>
      <c r="Q347" s="5">
        <f t="shared" si="566"/>
        <v>0.15953438411384158</v>
      </c>
      <c r="R347" s="5">
        <f t="shared" si="567"/>
        <v>9.9708990071151003E-3</v>
      </c>
      <c r="S347" s="5">
        <f t="shared" si="568"/>
        <v>2.2071714386408585E-2</v>
      </c>
      <c r="T347" s="5">
        <f t="shared" si="569"/>
        <v>8.3918977126420116E-2</v>
      </c>
      <c r="U347" s="5">
        <f t="shared" si="570"/>
        <v>2.0979744281605022E-2</v>
      </c>
      <c r="V347" s="5">
        <f t="shared" si="571"/>
        <v>2.7143466624867493E-3</v>
      </c>
      <c r="W347" s="5">
        <f t="shared" si="572"/>
        <v>0.11189196950189345</v>
      </c>
      <c r="X347" s="5">
        <f t="shared" si="573"/>
        <v>5.8857905030422888E-2</v>
      </c>
      <c r="Y347" s="5">
        <f t="shared" si="574"/>
        <v>1.5480346802330869E-2</v>
      </c>
      <c r="Z347" s="5">
        <f t="shared" si="575"/>
        <v>1.7483120234670858E-3</v>
      </c>
      <c r="AA347" s="5">
        <f t="shared" si="576"/>
        <v>3.6786190644014301E-3</v>
      </c>
      <c r="AB347" s="5">
        <f t="shared" si="577"/>
        <v>3.8700867005827186E-3</v>
      </c>
      <c r="AC347" s="5">
        <f t="shared" si="578"/>
        <v>1.877660562420128E-4</v>
      </c>
      <c r="AD347" s="5">
        <f t="shared" si="579"/>
        <v>5.8857905030422875E-2</v>
      </c>
      <c r="AE347" s="5">
        <f t="shared" si="580"/>
        <v>3.0960693604661742E-2</v>
      </c>
      <c r="AF347" s="5">
        <f t="shared" si="581"/>
        <v>8.1430399874602467E-3</v>
      </c>
      <c r="AG347" s="5">
        <f t="shared" si="582"/>
        <v>1.4278125480451651E-3</v>
      </c>
      <c r="AH347" s="5">
        <f t="shared" si="583"/>
        <v>2.2991369152508949E-4</v>
      </c>
      <c r="AI347" s="5">
        <f t="shared" si="584"/>
        <v>4.8376083757283971E-4</v>
      </c>
      <c r="AJ347" s="5">
        <f t="shared" si="585"/>
        <v>5.0893999921626564E-4</v>
      </c>
      <c r="AK347" s="5">
        <f t="shared" si="586"/>
        <v>3.5695313701129128E-4</v>
      </c>
      <c r="AL347" s="5">
        <f t="shared" si="587"/>
        <v>8.3128286865180466E-6</v>
      </c>
      <c r="AM347" s="5">
        <f t="shared" si="588"/>
        <v>2.4768554883729362E-2</v>
      </c>
      <c r="AN347" s="5">
        <f t="shared" si="589"/>
        <v>1.3028863979936384E-2</v>
      </c>
      <c r="AO347" s="5">
        <f t="shared" si="590"/>
        <v>3.4267501153083923E-3</v>
      </c>
      <c r="AP347" s="5">
        <f t="shared" si="591"/>
        <v>6.0085137997444038E-4</v>
      </c>
      <c r="AQ347" s="5">
        <f t="shared" si="592"/>
        <v>7.9015620194565654E-5</v>
      </c>
      <c r="AR347" s="5">
        <f t="shared" si="593"/>
        <v>2.4188041878642006E-5</v>
      </c>
      <c r="AS347" s="5">
        <f t="shared" si="594"/>
        <v>5.0893999921626573E-5</v>
      </c>
      <c r="AT347" s="5">
        <f t="shared" si="595"/>
        <v>5.3542970551693731E-5</v>
      </c>
      <c r="AU347" s="5">
        <f t="shared" si="596"/>
        <v>3.7553211248402578E-5</v>
      </c>
      <c r="AV347" s="5">
        <f t="shared" si="597"/>
        <v>1.9753905048641441E-5</v>
      </c>
      <c r="AW347" s="5">
        <f t="shared" si="598"/>
        <v>2.5557483218169085E-7</v>
      </c>
      <c r="AX347" s="5">
        <f t="shared" si="599"/>
        <v>8.6859093199575833E-3</v>
      </c>
      <c r="AY347" s="5">
        <f t="shared" si="600"/>
        <v>4.5690001537445216E-3</v>
      </c>
      <c r="AZ347" s="5">
        <f t="shared" si="601"/>
        <v>1.2017027599488799E-3</v>
      </c>
      <c r="BA347" s="5">
        <f t="shared" si="602"/>
        <v>2.107083205188416E-4</v>
      </c>
      <c r="BB347" s="5">
        <f t="shared" si="603"/>
        <v>2.7709428955060127E-5</v>
      </c>
      <c r="BC347" s="5">
        <f t="shared" si="604"/>
        <v>2.9151670940184513E-6</v>
      </c>
      <c r="BD347" s="5">
        <f t="shared" si="605"/>
        <v>2.1205833300677732E-6</v>
      </c>
      <c r="BE347" s="5">
        <f t="shared" si="606"/>
        <v>4.4619142126411395E-6</v>
      </c>
      <c r="BF347" s="5">
        <f t="shared" si="607"/>
        <v>4.6941514060503205E-6</v>
      </c>
      <c r="BG347" s="5">
        <f t="shared" si="608"/>
        <v>3.2923175081069047E-6</v>
      </c>
      <c r="BH347" s="5">
        <f t="shared" si="609"/>
        <v>1.7318393096912601E-6</v>
      </c>
      <c r="BI347" s="5">
        <f t="shared" si="610"/>
        <v>7.2879177350461271E-7</v>
      </c>
      <c r="BJ347" s="8">
        <f t="shared" si="611"/>
        <v>0.73731663746185716</v>
      </c>
      <c r="BK347" s="8">
        <f t="shared" si="612"/>
        <v>0.18138800486284182</v>
      </c>
      <c r="BL347" s="8">
        <f t="shared" si="613"/>
        <v>7.8192284091967934E-2</v>
      </c>
      <c r="BM347" s="8">
        <f t="shared" si="614"/>
        <v>0.48318231773124615</v>
      </c>
      <c r="BN347" s="8">
        <f t="shared" si="615"/>
        <v>0.51089417612997556</v>
      </c>
    </row>
    <row r="348" spans="1:66" x14ac:dyDescent="0.25">
      <c r="A348" t="s">
        <v>114</v>
      </c>
      <c r="B348" t="s">
        <v>124</v>
      </c>
      <c r="C348" t="s">
        <v>320</v>
      </c>
      <c r="D348" s="16"/>
      <c r="E348">
        <f>VLOOKUP(A348,home!$A$2:$E$405,3,FALSE)</f>
        <v>1.26829268292683</v>
      </c>
      <c r="F348">
        <f>VLOOKUP(B348,home!$B$2:$E$405,3,FALSE)</f>
        <v>0.53</v>
      </c>
      <c r="G348">
        <f>VLOOKUP(C348,away!$B$2:$E$405,4,FALSE)</f>
        <v>0.99</v>
      </c>
      <c r="H348">
        <f>VLOOKUP(A348,away!$A$2:$E$405,3,FALSE)</f>
        <v>1.0243902439024399</v>
      </c>
      <c r="I348">
        <f>VLOOKUP(C348,away!$B$2:$E$405,3,FALSE)</f>
        <v>0.79</v>
      </c>
      <c r="J348">
        <f>VLOOKUP(B348,home!$B$2:$E$405,4,FALSE)</f>
        <v>0.98</v>
      </c>
      <c r="K348" s="3">
        <f t="shared" si="560"/>
        <v>0.66547317073170764</v>
      </c>
      <c r="L348" s="3">
        <f t="shared" si="561"/>
        <v>0.79308292682926895</v>
      </c>
      <c r="M348" s="5">
        <f t="shared" si="562"/>
        <v>0.2325718434592233</v>
      </c>
      <c r="N348" s="5">
        <f t="shared" si="563"/>
        <v>0.15477032208972769</v>
      </c>
      <c r="O348" s="5">
        <f t="shared" si="564"/>
        <v>0.1844487583087194</v>
      </c>
      <c r="P348" s="5">
        <f t="shared" si="565"/>
        <v>0.12274570002922988</v>
      </c>
      <c r="Q348" s="5">
        <f t="shared" si="566"/>
        <v>5.1497748488109361E-2</v>
      </c>
      <c r="R348" s="5">
        <f t="shared" si="567"/>
        <v>7.3141580544751797E-2</v>
      </c>
      <c r="S348" s="5">
        <f t="shared" si="568"/>
        <v>1.6195540538753231E-2</v>
      </c>
      <c r="T348" s="5">
        <f t="shared" si="569"/>
        <v>4.0841985096067332E-2</v>
      </c>
      <c r="U348" s="5">
        <f t="shared" si="570"/>
        <v>4.8673759517444556E-2</v>
      </c>
      <c r="V348" s="5">
        <f t="shared" si="571"/>
        <v>9.4973422750337739E-4</v>
      </c>
      <c r="W348" s="5">
        <f t="shared" si="572"/>
        <v>1.1423456657308715E-2</v>
      </c>
      <c r="X348" s="5">
        <f t="shared" si="573"/>
        <v>9.0597484402856927E-3</v>
      </c>
      <c r="Y348" s="5">
        <f t="shared" si="574"/>
        <v>3.5925659046793404E-3</v>
      </c>
      <c r="Z348" s="5">
        <f t="shared" si="575"/>
        <v>1.9335779590450162E-2</v>
      </c>
      <c r="AA348" s="5">
        <f t="shared" si="576"/>
        <v>1.2867442552626307E-2</v>
      </c>
      <c r="AB348" s="5">
        <f t="shared" si="577"/>
        <v>4.2814688973521631E-3</v>
      </c>
      <c r="AC348" s="5">
        <f t="shared" si="578"/>
        <v>3.1327898205211231E-5</v>
      </c>
      <c r="AD348" s="5">
        <f t="shared" si="579"/>
        <v>1.900500980613866E-3</v>
      </c>
      <c r="AE348" s="5">
        <f t="shared" si="580"/>
        <v>1.5072548801471407E-3</v>
      </c>
      <c r="AF348" s="5">
        <f t="shared" si="581"/>
        <v>5.9768905591239656E-4</v>
      </c>
      <c r="AG348" s="5">
        <f t="shared" si="582"/>
        <v>1.5800566193227539E-4</v>
      </c>
      <c r="AH348" s="5">
        <f t="shared" si="583"/>
        <v>3.8337191675299632E-3</v>
      </c>
      <c r="AI348" s="5">
        <f t="shared" si="584"/>
        <v>2.5512372501110873E-3</v>
      </c>
      <c r="AJ348" s="5">
        <f t="shared" si="585"/>
        <v>8.4888997106013391E-4</v>
      </c>
      <c r="AK348" s="5">
        <f t="shared" si="586"/>
        <v>1.8830450021457829E-4</v>
      </c>
      <c r="AL348" s="5">
        <f t="shared" si="587"/>
        <v>6.6136377275047332E-7</v>
      </c>
      <c r="AM348" s="5">
        <f t="shared" si="588"/>
        <v>2.5294648270956588E-4</v>
      </c>
      <c r="AN348" s="5">
        <f t="shared" si="589"/>
        <v>2.006075368384716E-4</v>
      </c>
      <c r="AO348" s="5">
        <f t="shared" si="590"/>
        <v>7.9549206229932715E-5</v>
      </c>
      <c r="AP348" s="5">
        <f t="shared" si="591"/>
        <v>2.1029705767926721E-5</v>
      </c>
      <c r="AQ348" s="5">
        <f t="shared" si="592"/>
        <v>4.1695751501964199E-6</v>
      </c>
      <c r="AR348" s="5">
        <f t="shared" si="593"/>
        <v>6.0809144360522661E-4</v>
      </c>
      <c r="AS348" s="5">
        <f t="shared" si="594"/>
        <v>4.0466854107079153E-4</v>
      </c>
      <c r="AT348" s="5">
        <f t="shared" si="595"/>
        <v>1.3464802856087693E-4</v>
      </c>
      <c r="AU348" s="5">
        <f t="shared" si="596"/>
        <v>2.9868216833060106E-5</v>
      </c>
      <c r="AV348" s="5">
        <f t="shared" si="597"/>
        <v>4.9691242399996674E-6</v>
      </c>
      <c r="AW348" s="5">
        <f t="shared" si="598"/>
        <v>9.6958760084126764E-9</v>
      </c>
      <c r="AX348" s="5">
        <f t="shared" si="599"/>
        <v>2.8054849645694634E-5</v>
      </c>
      <c r="AY348" s="5">
        <f t="shared" si="600"/>
        <v>2.224982226876258E-5</v>
      </c>
      <c r="AZ348" s="5">
        <f t="shared" si="601"/>
        <v>8.8229770831706348E-6</v>
      </c>
      <c r="BA348" s="5">
        <f t="shared" si="602"/>
        <v>2.3324508294895117E-6</v>
      </c>
      <c r="BB348" s="5">
        <f t="shared" si="603"/>
        <v>4.6245673263422442E-7</v>
      </c>
      <c r="BC348" s="5">
        <f t="shared" si="604"/>
        <v>7.3353307809890311E-8</v>
      </c>
      <c r="BD348" s="5">
        <f t="shared" si="605"/>
        <v>8.0377823645711387E-5</v>
      </c>
      <c r="BE348" s="5">
        <f t="shared" si="606"/>
        <v>5.3489285158025579E-5</v>
      </c>
      <c r="BF348" s="5">
        <f t="shared" si="607"/>
        <v>1.7797842097141874E-5</v>
      </c>
      <c r="BG348" s="5">
        <f t="shared" si="608"/>
        <v>3.9479954708557566E-6</v>
      </c>
      <c r="BH348" s="5">
        <f t="shared" si="609"/>
        <v>6.5682126600620035E-7</v>
      </c>
      <c r="BI348" s="5">
        <f t="shared" si="610"/>
        <v>8.7419386098632124E-8</v>
      </c>
      <c r="BJ348" s="8">
        <f t="shared" si="611"/>
        <v>0.27596957567134739</v>
      </c>
      <c r="BK348" s="8">
        <f t="shared" si="612"/>
        <v>0.37251705733895651</v>
      </c>
      <c r="BL348" s="8">
        <f t="shared" si="613"/>
        <v>0.33217376325114378</v>
      </c>
      <c r="BM348" s="8">
        <f t="shared" si="614"/>
        <v>0.18079798280574372</v>
      </c>
      <c r="BN348" s="8">
        <f t="shared" si="615"/>
        <v>0.81917595291976153</v>
      </c>
    </row>
    <row r="349" spans="1:66" x14ac:dyDescent="0.25">
      <c r="A349" t="s">
        <v>114</v>
      </c>
      <c r="B349" t="s">
        <v>110</v>
      </c>
      <c r="C349" t="s">
        <v>123</v>
      </c>
      <c r="D349" s="16"/>
      <c r="E349">
        <f>VLOOKUP(A349,home!$A$2:$E$405,3,FALSE)</f>
        <v>1.26829268292683</v>
      </c>
      <c r="F349">
        <f>VLOOKUP(B349,home!$B$2:$E$405,3,FALSE)</f>
        <v>0.59</v>
      </c>
      <c r="G349">
        <f>VLOOKUP(C349,away!$B$2:$E$405,4,FALSE)</f>
        <v>0.53</v>
      </c>
      <c r="H349">
        <f>VLOOKUP(A349,away!$A$2:$E$405,3,FALSE)</f>
        <v>1.0243902439024399</v>
      </c>
      <c r="I349">
        <f>VLOOKUP(C349,away!$B$2:$E$405,3,FALSE)</f>
        <v>1.31</v>
      </c>
      <c r="J349">
        <f>VLOOKUP(B349,home!$B$2:$E$405,4,FALSE)</f>
        <v>0.73</v>
      </c>
      <c r="K349" s="3">
        <f t="shared" si="560"/>
        <v>0.39659512195121971</v>
      </c>
      <c r="L349" s="3">
        <f t="shared" si="561"/>
        <v>0.97962439024390324</v>
      </c>
      <c r="M349" s="5">
        <f t="shared" si="562"/>
        <v>0.25253144277063488</v>
      </c>
      <c r="N349" s="5">
        <f t="shared" si="563"/>
        <v>0.10015273834213739</v>
      </c>
      <c r="O349" s="5">
        <f t="shared" si="564"/>
        <v>0.24738596064159632</v>
      </c>
      <c r="P349" s="5">
        <f t="shared" si="565"/>
        <v>9.8112065229673515E-2</v>
      </c>
      <c r="Q349" s="5">
        <f t="shared" si="566"/>
        <v>1.986004373827429E-2</v>
      </c>
      <c r="R349" s="5">
        <f t="shared" si="567"/>
        <v>0.12117266042421301</v>
      </c>
      <c r="S349" s="5">
        <f t="shared" si="568"/>
        <v>9.5294839704125854E-3</v>
      </c>
      <c r="T349" s="5">
        <f t="shared" si="569"/>
        <v>1.9455383237324198E-2</v>
      </c>
      <c r="U349" s="5">
        <f t="shared" si="570"/>
        <v>4.8056486038094488E-2</v>
      </c>
      <c r="V349" s="5">
        <f t="shared" si="571"/>
        <v>4.1137115118656766E-4</v>
      </c>
      <c r="W349" s="5">
        <f t="shared" si="572"/>
        <v>2.6254654894458163E-3</v>
      </c>
      <c r="X349" s="5">
        <f t="shared" si="573"/>
        <v>2.5719700292047686E-3</v>
      </c>
      <c r="Y349" s="5">
        <f t="shared" si="574"/>
        <v>1.2597822857926576E-3</v>
      </c>
      <c r="Z349" s="5">
        <f t="shared" si="575"/>
        <v>3.9567897860767073E-2</v>
      </c>
      <c r="AA349" s="5">
        <f t="shared" si="576"/>
        <v>1.5692435277444322E-2</v>
      </c>
      <c r="AB349" s="5">
        <f t="shared" si="577"/>
        <v>3.1117716412848266E-3</v>
      </c>
      <c r="AC349" s="5">
        <f t="shared" si="578"/>
        <v>9.9889722582685386E-6</v>
      </c>
      <c r="AD349" s="5">
        <f t="shared" si="579"/>
        <v>2.6031170149137052E-4</v>
      </c>
      <c r="AE349" s="5">
        <f t="shared" si="580"/>
        <v>2.5500769184683678E-4</v>
      </c>
      <c r="AF349" s="5">
        <f t="shared" si="581"/>
        <v>1.2490587731648131E-4</v>
      </c>
      <c r="AG349" s="5">
        <f t="shared" si="582"/>
        <v>4.0786947968012606E-5</v>
      </c>
      <c r="AH349" s="5">
        <f t="shared" si="583"/>
        <v>9.6904194537717463E-3</v>
      </c>
      <c r="AI349" s="5">
        <f t="shared" si="584"/>
        <v>3.843173085027077E-3</v>
      </c>
      <c r="AJ349" s="5">
        <f t="shared" si="585"/>
        <v>7.6209184916797954E-4</v>
      </c>
      <c r="AK349" s="5">
        <f t="shared" si="586"/>
        <v>1.0074730328626847E-4</v>
      </c>
      <c r="AL349" s="5">
        <f t="shared" si="587"/>
        <v>1.5523432441175681E-7</v>
      </c>
      <c r="AM349" s="5">
        <f t="shared" si="588"/>
        <v>2.0647670199659937E-5</v>
      </c>
      <c r="AN349" s="5">
        <f t="shared" si="589"/>
        <v>2.0226961329299076E-5</v>
      </c>
      <c r="AO349" s="5">
        <f t="shared" si="590"/>
        <v>9.9074123293508084E-6</v>
      </c>
      <c r="AP349" s="5">
        <f t="shared" si="591"/>
        <v>3.235180920678405E-6</v>
      </c>
      <c r="AQ349" s="5">
        <f t="shared" si="592"/>
        <v>7.9231553418707299E-7</v>
      </c>
      <c r="AR349" s="5">
        <f t="shared" si="593"/>
        <v>1.8985942497217615E-3</v>
      </c>
      <c r="AS349" s="5">
        <f t="shared" si="594"/>
        <v>7.5297321800428638E-4</v>
      </c>
      <c r="AT349" s="5">
        <f t="shared" si="595"/>
        <v>1.4931275261020617E-4</v>
      </c>
      <c r="AU349" s="5">
        <f t="shared" si="596"/>
        <v>1.9738903110105674E-5</v>
      </c>
      <c r="AV349" s="5">
        <f t="shared" si="597"/>
        <v>1.9570881715339169E-6</v>
      </c>
      <c r="AW349" s="5">
        <f t="shared" si="598"/>
        <v>1.6752985506666585E-9</v>
      </c>
      <c r="AX349" s="5">
        <f t="shared" si="599"/>
        <v>1.3647942134737823E-6</v>
      </c>
      <c r="AY349" s="5">
        <f t="shared" si="600"/>
        <v>1.3369856991826614E-6</v>
      </c>
      <c r="AZ349" s="5">
        <f t="shared" si="601"/>
        <v>6.5487190016331663E-7</v>
      </c>
      <c r="BA349" s="5">
        <f t="shared" si="602"/>
        <v>2.1384282862845178E-7</v>
      </c>
      <c r="BB349" s="5">
        <f t="shared" si="603"/>
        <v>5.2371412650794642E-8</v>
      </c>
      <c r="BC349" s="5">
        <f t="shared" si="604"/>
        <v>1.0260862636849311E-8</v>
      </c>
      <c r="BD349" s="5">
        <f t="shared" si="605"/>
        <v>3.0998487236737681E-4</v>
      </c>
      <c r="BE349" s="5">
        <f t="shared" si="606"/>
        <v>1.2293848825957308E-4</v>
      </c>
      <c r="BF349" s="5">
        <f t="shared" si="607"/>
        <v>2.4378402371901988E-5</v>
      </c>
      <c r="BG349" s="5">
        <f t="shared" si="608"/>
        <v>3.2227851538867911E-6</v>
      </c>
      <c r="BH349" s="5">
        <f t="shared" si="609"/>
        <v>3.1953521778207804E-7</v>
      </c>
      <c r="BI349" s="5">
        <f t="shared" si="610"/>
        <v>2.5345221732798577E-8</v>
      </c>
      <c r="BJ349" s="8">
        <f t="shared" si="611"/>
        <v>0.14666483800803173</v>
      </c>
      <c r="BK349" s="8">
        <f t="shared" si="612"/>
        <v>0.36059584431418945</v>
      </c>
      <c r="BL349" s="8">
        <f t="shared" si="613"/>
        <v>0.45309919135409621</v>
      </c>
      <c r="BM349" s="8">
        <f t="shared" si="614"/>
        <v>0.16071152508015435</v>
      </c>
      <c r="BN349" s="8">
        <f t="shared" si="615"/>
        <v>0.83921491114652946</v>
      </c>
    </row>
    <row r="350" spans="1:66" x14ac:dyDescent="0.25">
      <c r="A350" t="s">
        <v>114</v>
      </c>
      <c r="B350" t="s">
        <v>112</v>
      </c>
      <c r="C350" t="s">
        <v>133</v>
      </c>
      <c r="D350" s="16"/>
      <c r="E350">
        <f>VLOOKUP(A350,home!$A$2:$E$405,3,FALSE)</f>
        <v>1.26829268292683</v>
      </c>
      <c r="F350">
        <f>VLOOKUP(B350,home!$B$2:$E$405,3,FALSE)</f>
        <v>0.59</v>
      </c>
      <c r="G350">
        <f>VLOOKUP(C350,away!$B$2:$E$405,4,FALSE)</f>
        <v>0.39</v>
      </c>
      <c r="H350">
        <f>VLOOKUP(A350,away!$A$2:$E$405,3,FALSE)</f>
        <v>1.0243902439024399</v>
      </c>
      <c r="I350">
        <f>VLOOKUP(C350,away!$B$2:$E$405,3,FALSE)</f>
        <v>0</v>
      </c>
      <c r="J350">
        <f>VLOOKUP(B350,home!$B$2:$E$405,4,FALSE)</f>
        <v>0.98</v>
      </c>
      <c r="K350" s="3">
        <f t="shared" si="560"/>
        <v>0.29183414634146354</v>
      </c>
      <c r="L350" s="3">
        <f t="shared" si="561"/>
        <v>0</v>
      </c>
      <c r="M350" s="5">
        <f t="shared" si="562"/>
        <v>0.74689240053853989</v>
      </c>
      <c r="N350" s="5">
        <f t="shared" si="563"/>
        <v>0.21796870612009125</v>
      </c>
      <c r="O350" s="5">
        <f t="shared" si="564"/>
        <v>0</v>
      </c>
      <c r="P350" s="5">
        <f t="shared" si="565"/>
        <v>0</v>
      </c>
      <c r="Q350" s="5">
        <f t="shared" si="566"/>
        <v>3.1805355639855079E-2</v>
      </c>
      <c r="R350" s="5">
        <f t="shared" si="567"/>
        <v>0</v>
      </c>
      <c r="S350" s="5">
        <f t="shared" si="568"/>
        <v>0</v>
      </c>
      <c r="T350" s="5">
        <f t="shared" si="569"/>
        <v>0</v>
      </c>
      <c r="U350" s="5">
        <f t="shared" si="570"/>
        <v>0</v>
      </c>
      <c r="V350" s="5">
        <f t="shared" si="571"/>
        <v>0</v>
      </c>
      <c r="W350" s="5">
        <f t="shared" si="572"/>
        <v>3.0939629374145865E-3</v>
      </c>
      <c r="X350" s="5">
        <f t="shared" si="573"/>
        <v>0</v>
      </c>
      <c r="Y350" s="5">
        <f t="shared" si="574"/>
        <v>0</v>
      </c>
      <c r="Z350" s="5">
        <f t="shared" si="575"/>
        <v>0</v>
      </c>
      <c r="AA350" s="5">
        <f t="shared" si="576"/>
        <v>0</v>
      </c>
      <c r="AB350" s="5">
        <f t="shared" si="577"/>
        <v>0</v>
      </c>
      <c r="AC350" s="5">
        <f t="shared" si="578"/>
        <v>0</v>
      </c>
      <c r="AD350" s="5">
        <f t="shared" si="579"/>
        <v>2.2573100816312822E-4</v>
      </c>
      <c r="AE350" s="5">
        <f t="shared" si="580"/>
        <v>0</v>
      </c>
      <c r="AF350" s="5">
        <f t="shared" si="581"/>
        <v>0</v>
      </c>
      <c r="AG350" s="5">
        <f t="shared" si="582"/>
        <v>0</v>
      </c>
      <c r="AH350" s="5">
        <f t="shared" si="583"/>
        <v>0</v>
      </c>
      <c r="AI350" s="5">
        <f t="shared" si="584"/>
        <v>0</v>
      </c>
      <c r="AJ350" s="5">
        <f t="shared" si="585"/>
        <v>0</v>
      </c>
      <c r="AK350" s="5">
        <f t="shared" si="586"/>
        <v>0</v>
      </c>
      <c r="AL350" s="5">
        <f t="shared" si="587"/>
        <v>0</v>
      </c>
      <c r="AM350" s="5">
        <f t="shared" si="588"/>
        <v>1.31752032140169E-5</v>
      </c>
      <c r="AN350" s="5">
        <f t="shared" si="589"/>
        <v>0</v>
      </c>
      <c r="AO350" s="5">
        <f t="shared" si="590"/>
        <v>0</v>
      </c>
      <c r="AP350" s="5">
        <f t="shared" si="591"/>
        <v>0</v>
      </c>
      <c r="AQ350" s="5">
        <f t="shared" si="592"/>
        <v>0</v>
      </c>
      <c r="AR350" s="5">
        <f t="shared" si="593"/>
        <v>0</v>
      </c>
      <c r="AS350" s="5">
        <f t="shared" si="594"/>
        <v>0</v>
      </c>
      <c r="AT350" s="5">
        <f t="shared" si="595"/>
        <v>0</v>
      </c>
      <c r="AU350" s="5">
        <f t="shared" si="596"/>
        <v>0</v>
      </c>
      <c r="AV350" s="5">
        <f t="shared" si="597"/>
        <v>0</v>
      </c>
      <c r="AW350" s="5">
        <f t="shared" si="598"/>
        <v>0</v>
      </c>
      <c r="AX350" s="5">
        <f t="shared" si="599"/>
        <v>6.4082903047298736E-7</v>
      </c>
      <c r="AY350" s="5">
        <f t="shared" si="600"/>
        <v>0</v>
      </c>
      <c r="AZ350" s="5">
        <f t="shared" si="601"/>
        <v>0</v>
      </c>
      <c r="BA350" s="5">
        <f t="shared" si="602"/>
        <v>0</v>
      </c>
      <c r="BB350" s="5">
        <f t="shared" si="603"/>
        <v>0</v>
      </c>
      <c r="BC350" s="5">
        <f t="shared" si="604"/>
        <v>0</v>
      </c>
      <c r="BD350" s="5">
        <f t="shared" si="605"/>
        <v>0</v>
      </c>
      <c r="BE350" s="5">
        <f t="shared" si="606"/>
        <v>0</v>
      </c>
      <c r="BF350" s="5">
        <f t="shared" si="607"/>
        <v>0</v>
      </c>
      <c r="BG350" s="5">
        <f t="shared" si="608"/>
        <v>0</v>
      </c>
      <c r="BH350" s="5">
        <f t="shared" si="609"/>
        <v>0</v>
      </c>
      <c r="BI350" s="5">
        <f t="shared" si="610"/>
        <v>0</v>
      </c>
      <c r="BJ350" s="8">
        <f t="shared" si="611"/>
        <v>0.25310757173776854</v>
      </c>
      <c r="BK350" s="8">
        <f t="shared" si="612"/>
        <v>0.74689240053853989</v>
      </c>
      <c r="BL350" s="8">
        <f t="shared" si="613"/>
        <v>0</v>
      </c>
      <c r="BM350" s="8">
        <f t="shared" si="614"/>
        <v>3.3335099778222044E-3</v>
      </c>
      <c r="BN350" s="8">
        <f t="shared" si="615"/>
        <v>0.99666646229848621</v>
      </c>
    </row>
    <row r="351" spans="1:66" x14ac:dyDescent="0.25">
      <c r="A351" t="s">
        <v>114</v>
      </c>
      <c r="B351" t="s">
        <v>134</v>
      </c>
      <c r="C351" t="s">
        <v>116</v>
      </c>
      <c r="D351" s="16"/>
      <c r="E351">
        <f>VLOOKUP(A351,home!$A$2:$E$405,3,FALSE)</f>
        <v>1.26829268292683</v>
      </c>
      <c r="F351">
        <f>VLOOKUP(B351,home!$B$2:$E$405,3,FALSE)</f>
        <v>1.18</v>
      </c>
      <c r="G351">
        <f>VLOOKUP(C351,away!$B$2:$E$405,4,FALSE)</f>
        <v>0.79</v>
      </c>
      <c r="H351">
        <f>VLOOKUP(A351,away!$A$2:$E$405,3,FALSE)</f>
        <v>1.0243902439024399</v>
      </c>
      <c r="I351">
        <f>VLOOKUP(C351,away!$B$2:$E$405,3,FALSE)</f>
        <v>0.26</v>
      </c>
      <c r="J351">
        <f>VLOOKUP(B351,home!$B$2:$E$405,4,FALSE)</f>
        <v>1.22</v>
      </c>
      <c r="K351" s="3">
        <f t="shared" si="560"/>
        <v>1.1823024390243908</v>
      </c>
      <c r="L351" s="3">
        <f t="shared" si="561"/>
        <v>0.32493658536585396</v>
      </c>
      <c r="M351" s="5">
        <f t="shared" si="562"/>
        <v>0.22152074779279143</v>
      </c>
      <c r="N351" s="5">
        <f t="shared" si="563"/>
        <v>0.26190452040992424</v>
      </c>
      <c r="O351" s="5">
        <f t="shared" si="564"/>
        <v>7.1980195375480185E-2</v>
      </c>
      <c r="P351" s="5">
        <f t="shared" si="565"/>
        <v>8.5102360553882386E-2</v>
      </c>
      <c r="Q351" s="5">
        <f t="shared" si="566"/>
        <v>0.15482517663608339</v>
      </c>
      <c r="R351" s="5">
        <f t="shared" si="567"/>
        <v>1.1694499449637781E-2</v>
      </c>
      <c r="S351" s="5">
        <f t="shared" si="568"/>
        <v>8.1735140432731453E-3</v>
      </c>
      <c r="T351" s="5">
        <f t="shared" si="569"/>
        <v>5.0308364224794129E-2</v>
      </c>
      <c r="U351" s="5">
        <f t="shared" si="570"/>
        <v>1.3826435222476143E-2</v>
      </c>
      <c r="V351" s="5">
        <f t="shared" si="571"/>
        <v>3.4889400054125279E-4</v>
      </c>
      <c r="W351" s="5">
        <f t="shared" si="572"/>
        <v>6.101672798640783E-2</v>
      </c>
      <c r="X351" s="5">
        <f t="shared" si="573"/>
        <v>1.9826567242100499E-2</v>
      </c>
      <c r="Y351" s="5">
        <f t="shared" si="574"/>
        <v>3.2211885295873161E-3</v>
      </c>
      <c r="Z351" s="5">
        <f t="shared" si="575"/>
        <v>1.2666569062427194E-3</v>
      </c>
      <c r="AA351" s="5">
        <f t="shared" si="576"/>
        <v>1.497571549657856E-3</v>
      </c>
      <c r="AB351" s="5">
        <f t="shared" si="577"/>
        <v>8.8529124788701004E-4</v>
      </c>
      <c r="AC351" s="5">
        <f t="shared" si="578"/>
        <v>8.3772353506931708E-6</v>
      </c>
      <c r="AD351" s="5">
        <f t="shared" si="579"/>
        <v>1.8035056579904448E-2</v>
      </c>
      <c r="AE351" s="5">
        <f t="shared" si="580"/>
        <v>5.8602497019541282E-3</v>
      </c>
      <c r="AF351" s="5">
        <f t="shared" si="581"/>
        <v>9.5210476377211885E-4</v>
      </c>
      <c r="AG351" s="5">
        <f t="shared" si="582"/>
        <v>1.0312455695022507E-4</v>
      </c>
      <c r="AH351" s="5">
        <f t="shared" si="583"/>
        <v>1.0289579248614647E-4</v>
      </c>
      <c r="AI351" s="5">
        <f t="shared" si="584"/>
        <v>1.2165394642171855E-4</v>
      </c>
      <c r="AJ351" s="5">
        <f t="shared" si="585"/>
        <v>7.1915878785670215E-5</v>
      </c>
      <c r="AK351" s="5">
        <f t="shared" si="586"/>
        <v>2.8342106297626775E-5</v>
      </c>
      <c r="AL351" s="5">
        <f t="shared" si="587"/>
        <v>1.2873241181476719E-7</v>
      </c>
      <c r="AM351" s="5">
        <f t="shared" si="588"/>
        <v>4.2645782764727828E-3</v>
      </c>
      <c r="AN351" s="5">
        <f t="shared" si="589"/>
        <v>1.3857175031824649E-3</v>
      </c>
      <c r="AO351" s="5">
        <f t="shared" si="590"/>
        <v>2.2513515688290351E-4</v>
      </c>
      <c r="AP351" s="5">
        <f t="shared" si="591"/>
        <v>2.4384883041112161E-5</v>
      </c>
      <c r="AQ351" s="5">
        <f t="shared" si="592"/>
        <v>1.9808851574811768E-6</v>
      </c>
      <c r="AR351" s="5">
        <f t="shared" si="593"/>
        <v>6.6869214917923904E-6</v>
      </c>
      <c r="AS351" s="5">
        <f t="shared" si="594"/>
        <v>7.9059635893107596E-6</v>
      </c>
      <c r="AT351" s="5">
        <f t="shared" si="595"/>
        <v>4.67362001724007E-6</v>
      </c>
      <c r="AU351" s="5">
        <f t="shared" si="596"/>
        <v>1.8418774484853832E-6</v>
      </c>
      <c r="AV351" s="5">
        <f t="shared" si="597"/>
        <v>5.4441404993207258E-7</v>
      </c>
      <c r="AW351" s="5">
        <f t="shared" si="598"/>
        <v>1.3737654917942719E-9</v>
      </c>
      <c r="AX351" s="5">
        <f t="shared" si="599"/>
        <v>8.403368829473666E-4</v>
      </c>
      <c r="AY351" s="5">
        <f t="shared" si="600"/>
        <v>2.7305619730190266E-4</v>
      </c>
      <c r="AZ351" s="5">
        <f t="shared" si="601"/>
        <v>4.4362974182132573E-5</v>
      </c>
      <c r="BA351" s="5">
        <f t="shared" si="602"/>
        <v>4.8050511158052308E-6</v>
      </c>
      <c r="BB351" s="5">
        <f t="shared" si="603"/>
        <v>3.903342255195346E-7</v>
      </c>
      <c r="BC351" s="5">
        <f t="shared" si="604"/>
        <v>2.5366774078348568E-8</v>
      </c>
      <c r="BD351" s="5">
        <f t="shared" si="605"/>
        <v>3.6213757269209317E-7</v>
      </c>
      <c r="BE351" s="5">
        <f t="shared" si="606"/>
        <v>4.2815613545623434E-7</v>
      </c>
      <c r="BF351" s="5">
        <f t="shared" si="607"/>
        <v>2.5310502161658171E-7</v>
      </c>
      <c r="BG351" s="5">
        <f t="shared" si="608"/>
        <v>9.9748894795535212E-8</v>
      </c>
      <c r="BH351" s="5">
        <f t="shared" si="609"/>
        <v>2.9483340401687163E-8</v>
      </c>
      <c r="BI351" s="5">
        <f t="shared" si="610"/>
        <v>6.9716450535002194E-9</v>
      </c>
      <c r="BJ351" s="8">
        <f t="shared" si="611"/>
        <v>0.58311785414276185</v>
      </c>
      <c r="BK351" s="8">
        <f t="shared" si="612"/>
        <v>0.31542707855555269</v>
      </c>
      <c r="BL351" s="8">
        <f t="shared" si="613"/>
        <v>0.10023163296833695</v>
      </c>
      <c r="BM351" s="8">
        <f t="shared" si="614"/>
        <v>0.19274266753155828</v>
      </c>
      <c r="BN351" s="8">
        <f t="shared" si="615"/>
        <v>0.80702750021779945</v>
      </c>
    </row>
    <row r="352" spans="1:66" x14ac:dyDescent="0.25">
      <c r="A352" t="s">
        <v>72</v>
      </c>
      <c r="B352" t="s">
        <v>74</v>
      </c>
      <c r="C352" t="s">
        <v>77</v>
      </c>
      <c r="D352" s="16"/>
      <c r="E352">
        <f>VLOOKUP(A352,home!$A$2:$E$405,3,FALSE)</f>
        <v>1.3571428571428601</v>
      </c>
      <c r="F352">
        <f>VLOOKUP(B352,home!$B$2:$E$405,3,FALSE)</f>
        <v>0.55000000000000004</v>
      </c>
      <c r="G352">
        <f>VLOOKUP(C352,away!$B$2:$E$405,4,FALSE)</f>
        <v>0.25</v>
      </c>
      <c r="H352">
        <f>VLOOKUP(A352,away!$A$2:$E$405,3,FALSE)</f>
        <v>1.2380952380952399</v>
      </c>
      <c r="I352">
        <f>VLOOKUP(C352,away!$B$2:$E$405,3,FALSE)</f>
        <v>0.98</v>
      </c>
      <c r="J352">
        <f>VLOOKUP(B352,home!$B$2:$E$405,4,FALSE)</f>
        <v>1.21</v>
      </c>
      <c r="K352" s="3">
        <f t="shared" si="560"/>
        <v>0.18660714285714328</v>
      </c>
      <c r="L352" s="3">
        <f t="shared" si="561"/>
        <v>1.4681333333333355</v>
      </c>
      <c r="M352" s="5">
        <f t="shared" si="562"/>
        <v>0.19114165507956146</v>
      </c>
      <c r="N352" s="5">
        <f t="shared" si="563"/>
        <v>3.5668398135382529E-2</v>
      </c>
      <c r="O352" s="5">
        <f t="shared" si="564"/>
        <v>0.28062143521080718</v>
      </c>
      <c r="P352" s="5">
        <f t="shared" si="565"/>
        <v>5.2365964249159673E-2</v>
      </c>
      <c r="Q352" s="5">
        <f t="shared" si="566"/>
        <v>3.3279889331673958E-3</v>
      </c>
      <c r="R352" s="5">
        <f t="shared" si="567"/>
        <v>0.20599484154041356</v>
      </c>
      <c r="S352" s="5">
        <f t="shared" si="568"/>
        <v>3.5865994393043873E-3</v>
      </c>
      <c r="T352" s="5">
        <f t="shared" si="569"/>
        <v>4.8859314857474991E-3</v>
      </c>
      <c r="U352" s="5">
        <f t="shared" si="570"/>
        <v>3.8440108823166542E-2</v>
      </c>
      <c r="V352" s="5">
        <f t="shared" si="571"/>
        <v>1.0917774739512939E-4</v>
      </c>
      <c r="W352" s="5">
        <f t="shared" si="572"/>
        <v>2.0700883542618681E-4</v>
      </c>
      <c r="X352" s="5">
        <f t="shared" si="573"/>
        <v>3.0391657158369947E-4</v>
      </c>
      <c r="Y352" s="5">
        <f t="shared" si="574"/>
        <v>2.2309502464720805E-4</v>
      </c>
      <c r="Z352" s="5">
        <f t="shared" si="575"/>
        <v>0.1008092977867332</v>
      </c>
      <c r="AA352" s="5">
        <f t="shared" si="576"/>
        <v>1.881173503341722E-2</v>
      </c>
      <c r="AB352" s="5">
        <f t="shared" si="577"/>
        <v>1.7552020633858074E-3</v>
      </c>
      <c r="AC352" s="5">
        <f t="shared" si="578"/>
        <v>1.8694244114781598E-6</v>
      </c>
      <c r="AD352" s="5">
        <f t="shared" si="579"/>
        <v>9.6573318312663214E-6</v>
      </c>
      <c r="AE352" s="5">
        <f t="shared" si="580"/>
        <v>1.4178250772543146E-5</v>
      </c>
      <c r="AF352" s="5">
        <f t="shared" si="581"/>
        <v>1.0407781283764857E-5</v>
      </c>
      <c r="AG352" s="5">
        <f t="shared" si="582"/>
        <v>5.0933368762460008E-6</v>
      </c>
      <c r="AH352" s="5">
        <f t="shared" si="583"/>
        <v>3.7000372597657365E-2</v>
      </c>
      <c r="AI352" s="5">
        <f t="shared" si="584"/>
        <v>6.9045338150985772E-3</v>
      </c>
      <c r="AJ352" s="5">
        <f t="shared" si="585"/>
        <v>6.4421766399803851E-4</v>
      </c>
      <c r="AK352" s="5">
        <f t="shared" si="586"/>
        <v>4.0071872552259053E-5</v>
      </c>
      <c r="AL352" s="5">
        <f t="shared" si="587"/>
        <v>2.0486212041477586E-8</v>
      </c>
      <c r="AM352" s="5">
        <f t="shared" si="588"/>
        <v>3.6042542013119033E-7</v>
      </c>
      <c r="AN352" s="5">
        <f t="shared" si="589"/>
        <v>5.2915257347527226E-7</v>
      </c>
      <c r="AO352" s="5">
        <f t="shared" si="590"/>
        <v>3.8843326576908218E-7</v>
      </c>
      <c r="AP352" s="5">
        <f t="shared" si="591"/>
        <v>1.9009060841703867E-7</v>
      </c>
      <c r="AQ352" s="5">
        <f t="shared" si="592"/>
        <v>6.9769589642667204E-8</v>
      </c>
      <c r="AR352" s="5">
        <f t="shared" si="593"/>
        <v>1.086429607127482E-2</v>
      </c>
      <c r="AS352" s="5">
        <f t="shared" si="594"/>
        <v>2.0273552490146806E-3</v>
      </c>
      <c r="AT352" s="5">
        <f t="shared" si="595"/>
        <v>1.8915948528753094E-4</v>
      </c>
      <c r="AU352" s="5">
        <f t="shared" si="596"/>
        <v>1.1766170364611331E-5</v>
      </c>
      <c r="AV352" s="5">
        <f t="shared" si="597"/>
        <v>5.4891285852762784E-7</v>
      </c>
      <c r="AW352" s="5">
        <f t="shared" si="598"/>
        <v>1.559024447250018E-10</v>
      </c>
      <c r="AX352" s="5">
        <f t="shared" si="599"/>
        <v>1.1209659643961164E-8</v>
      </c>
      <c r="AY352" s="5">
        <f t="shared" si="600"/>
        <v>1.645727497862087E-8</v>
      </c>
      <c r="AZ352" s="5">
        <f t="shared" si="601"/>
        <v>1.2080736985972982E-8</v>
      </c>
      <c r="BA352" s="5">
        <f t="shared" si="602"/>
        <v>5.9120442201132757E-9</v>
      </c>
      <c r="BB352" s="5">
        <f t="shared" si="603"/>
        <v>2.1699172969222457E-9</v>
      </c>
      <c r="BC352" s="5">
        <f t="shared" si="604"/>
        <v>6.3714558283762332E-10</v>
      </c>
      <c r="BD352" s="5">
        <f t="shared" si="605"/>
        <v>2.6583725342401603E-3</v>
      </c>
      <c r="BE352" s="5">
        <f t="shared" si="606"/>
        <v>4.960713032644595E-4</v>
      </c>
      <c r="BF352" s="5">
        <f t="shared" si="607"/>
        <v>4.6285224277800136E-5</v>
      </c>
      <c r="BG352" s="5">
        <f t="shared" si="608"/>
        <v>2.8790511529941235E-6</v>
      </c>
      <c r="BH352" s="5">
        <f t="shared" si="609"/>
        <v>1.343128774499493E-7</v>
      </c>
      <c r="BI352" s="5">
        <f t="shared" si="610"/>
        <v>5.0127484619713334E-9</v>
      </c>
      <c r="BJ352" s="8">
        <f t="shared" si="611"/>
        <v>4.4657262024954486E-2</v>
      </c>
      <c r="BK352" s="8">
        <f t="shared" si="612"/>
        <v>0.24720530288331916</v>
      </c>
      <c r="BL352" s="8">
        <f t="shared" si="613"/>
        <v>0.60650939194785802</v>
      </c>
      <c r="BM352" s="8">
        <f t="shared" si="614"/>
        <v>0.23006095519300052</v>
      </c>
      <c r="BN352" s="8">
        <f t="shared" si="615"/>
        <v>0.76912028314849179</v>
      </c>
    </row>
    <row r="353" spans="1:66" x14ac:dyDescent="0.25">
      <c r="A353" t="s">
        <v>72</v>
      </c>
      <c r="B353" t="s">
        <v>102</v>
      </c>
      <c r="C353" t="s">
        <v>83</v>
      </c>
      <c r="D353" s="16"/>
      <c r="E353">
        <f>VLOOKUP(A353,home!$A$2:$E$405,3,FALSE)</f>
        <v>1.3571428571428601</v>
      </c>
      <c r="F353">
        <f>VLOOKUP(B353,home!$B$2:$E$405,3,FALSE)</f>
        <v>0</v>
      </c>
      <c r="G353">
        <f>VLOOKUP(C353,away!$B$2:$E$405,4,FALSE)</f>
        <v>0.74</v>
      </c>
      <c r="H353">
        <f>VLOOKUP(A353,away!$A$2:$E$405,3,FALSE)</f>
        <v>1.2380952380952399</v>
      </c>
      <c r="I353">
        <f>VLOOKUP(C353,away!$B$2:$E$405,3,FALSE)</f>
        <v>0.37</v>
      </c>
      <c r="J353">
        <f>VLOOKUP(B353,home!$B$2:$E$405,4,FALSE)</f>
        <v>1.08</v>
      </c>
      <c r="K353" s="3">
        <f t="shared" si="560"/>
        <v>0</v>
      </c>
      <c r="L353" s="3">
        <f t="shared" si="561"/>
        <v>0.49474285714285793</v>
      </c>
      <c r="M353" s="5">
        <f t="shared" si="562"/>
        <v>0.60972767425593033</v>
      </c>
      <c r="N353" s="5">
        <f t="shared" si="563"/>
        <v>0</v>
      </c>
      <c r="O353" s="5">
        <f t="shared" si="564"/>
        <v>0.30165841164044871</v>
      </c>
      <c r="P353" s="5">
        <f t="shared" si="565"/>
        <v>0</v>
      </c>
      <c r="Q353" s="5">
        <f t="shared" si="566"/>
        <v>0</v>
      </c>
      <c r="R353" s="5">
        <f t="shared" si="567"/>
        <v>7.4621672228085953E-2</v>
      </c>
      <c r="S353" s="5">
        <f t="shared" si="568"/>
        <v>0</v>
      </c>
      <c r="T353" s="5">
        <f t="shared" si="569"/>
        <v>0</v>
      </c>
      <c r="U353" s="5">
        <f t="shared" si="570"/>
        <v>0</v>
      </c>
      <c r="V353" s="5">
        <f t="shared" si="571"/>
        <v>0</v>
      </c>
      <c r="W353" s="5">
        <f t="shared" si="572"/>
        <v>0</v>
      </c>
      <c r="X353" s="5">
        <f t="shared" si="573"/>
        <v>0</v>
      </c>
      <c r="Y353" s="5">
        <f t="shared" si="574"/>
        <v>0</v>
      </c>
      <c r="Z353" s="5">
        <f t="shared" si="575"/>
        <v>1.2306179774300367E-2</v>
      </c>
      <c r="AA353" s="5">
        <f t="shared" si="576"/>
        <v>0</v>
      </c>
      <c r="AB353" s="5">
        <f t="shared" si="577"/>
        <v>0</v>
      </c>
      <c r="AC353" s="5">
        <f t="shared" si="578"/>
        <v>0</v>
      </c>
      <c r="AD353" s="5">
        <f t="shared" si="579"/>
        <v>0</v>
      </c>
      <c r="AE353" s="5">
        <f t="shared" si="580"/>
        <v>0</v>
      </c>
      <c r="AF353" s="5">
        <f t="shared" si="581"/>
        <v>0</v>
      </c>
      <c r="AG353" s="5">
        <f t="shared" si="582"/>
        <v>0</v>
      </c>
      <c r="AH353" s="5">
        <f t="shared" si="583"/>
        <v>1.5220986355127533E-3</v>
      </c>
      <c r="AI353" s="5">
        <f t="shared" si="584"/>
        <v>0</v>
      </c>
      <c r="AJ353" s="5">
        <f t="shared" si="585"/>
        <v>0</v>
      </c>
      <c r="AK353" s="5">
        <f t="shared" si="586"/>
        <v>0</v>
      </c>
      <c r="AL353" s="5">
        <f t="shared" si="587"/>
        <v>0</v>
      </c>
      <c r="AM353" s="5">
        <f t="shared" si="588"/>
        <v>0</v>
      </c>
      <c r="AN353" s="5">
        <f t="shared" si="589"/>
        <v>0</v>
      </c>
      <c r="AO353" s="5">
        <f t="shared" si="590"/>
        <v>0</v>
      </c>
      <c r="AP353" s="5">
        <f t="shared" si="591"/>
        <v>0</v>
      </c>
      <c r="AQ353" s="5">
        <f t="shared" si="592"/>
        <v>0</v>
      </c>
      <c r="AR353" s="5">
        <f t="shared" si="593"/>
        <v>1.5060948555736507E-4</v>
      </c>
      <c r="AS353" s="5">
        <f t="shared" si="594"/>
        <v>0</v>
      </c>
      <c r="AT353" s="5">
        <f t="shared" si="595"/>
        <v>0</v>
      </c>
      <c r="AU353" s="5">
        <f t="shared" si="596"/>
        <v>0</v>
      </c>
      <c r="AV353" s="5">
        <f t="shared" si="597"/>
        <v>0</v>
      </c>
      <c r="AW353" s="5">
        <f t="shared" si="598"/>
        <v>0</v>
      </c>
      <c r="AX353" s="5">
        <f t="shared" si="599"/>
        <v>0</v>
      </c>
      <c r="AY353" s="5">
        <f t="shared" si="600"/>
        <v>0</v>
      </c>
      <c r="AZ353" s="5">
        <f t="shared" si="601"/>
        <v>0</v>
      </c>
      <c r="BA353" s="5">
        <f t="shared" si="602"/>
        <v>0</v>
      </c>
      <c r="BB353" s="5">
        <f t="shared" si="603"/>
        <v>0</v>
      </c>
      <c r="BC353" s="5">
        <f t="shared" si="604"/>
        <v>0</v>
      </c>
      <c r="BD353" s="5">
        <f t="shared" si="605"/>
        <v>1.241882786624446E-5</v>
      </c>
      <c r="BE353" s="5">
        <f t="shared" si="606"/>
        <v>0</v>
      </c>
      <c r="BF353" s="5">
        <f t="shared" si="607"/>
        <v>0</v>
      </c>
      <c r="BG353" s="5">
        <f t="shared" si="608"/>
        <v>0</v>
      </c>
      <c r="BH353" s="5">
        <f t="shared" si="609"/>
        <v>0</v>
      </c>
      <c r="BI353" s="5">
        <f t="shared" si="610"/>
        <v>0</v>
      </c>
      <c r="BJ353" s="8">
        <f t="shared" si="611"/>
        <v>0</v>
      </c>
      <c r="BK353" s="8">
        <f t="shared" si="612"/>
        <v>0.60972767425593033</v>
      </c>
      <c r="BL353" s="8">
        <f t="shared" si="613"/>
        <v>0.37796521081747103</v>
      </c>
      <c r="BM353" s="8">
        <f t="shared" si="614"/>
        <v>1.3991306723236729E-2</v>
      </c>
      <c r="BN353" s="8">
        <f t="shared" si="615"/>
        <v>0.98600775812446495</v>
      </c>
    </row>
    <row r="354" spans="1:66" x14ac:dyDescent="0.25">
      <c r="A354" t="s">
        <v>72</v>
      </c>
      <c r="B354" t="s">
        <v>73</v>
      </c>
      <c r="C354" t="s">
        <v>365</v>
      </c>
      <c r="D354" s="16"/>
      <c r="E354">
        <f>VLOOKUP(A354,home!$A$2:$E$405,3,FALSE)</f>
        <v>1.3571428571428601</v>
      </c>
      <c r="F354">
        <f>VLOOKUP(B354,home!$B$2:$E$405,3,FALSE)</f>
        <v>1.23</v>
      </c>
      <c r="G354">
        <f>VLOOKUP(C354,away!$B$2:$E$405,4,FALSE)</f>
        <v>1.29</v>
      </c>
      <c r="H354">
        <f>VLOOKUP(A354,away!$A$2:$E$405,3,FALSE)</f>
        <v>1.2380952380952399</v>
      </c>
      <c r="I354">
        <f>VLOOKUP(C354,away!$B$2:$E$405,3,FALSE)</f>
        <v>1.84</v>
      </c>
      <c r="J354">
        <f>VLOOKUP(B354,home!$B$2:$E$405,4,FALSE)</f>
        <v>1.35</v>
      </c>
      <c r="K354" s="3">
        <f t="shared" si="560"/>
        <v>2.153378571428576</v>
      </c>
      <c r="L354" s="3">
        <f t="shared" si="561"/>
        <v>3.0754285714285765</v>
      </c>
      <c r="M354" s="5">
        <f t="shared" si="562"/>
        <v>5.359915103858923E-3</v>
      </c>
      <c r="N354" s="5">
        <f t="shared" si="563"/>
        <v>1.1541926329326175E-2</v>
      </c>
      <c r="O354" s="5">
        <f t="shared" si="564"/>
        <v>1.6484036050839299E-2</v>
      </c>
      <c r="P354" s="5">
        <f t="shared" si="565"/>
        <v>3.5496370002533466E-2</v>
      </c>
      <c r="Q354" s="5">
        <f t="shared" si="566"/>
        <v>1.2427068415289134E-2</v>
      </c>
      <c r="R354" s="5">
        <f t="shared" si="567"/>
        <v>2.5347737721604934E-2</v>
      </c>
      <c r="S354" s="5">
        <f t="shared" si="568"/>
        <v>5.8769227634296622E-2</v>
      </c>
      <c r="T354" s="5">
        <f t="shared" si="569"/>
        <v>3.8218561263477849E-2</v>
      </c>
      <c r="U354" s="5">
        <f t="shared" si="570"/>
        <v>5.4583275243895862E-2</v>
      </c>
      <c r="V354" s="5">
        <f t="shared" si="571"/>
        <v>4.3244761415638509E-2</v>
      </c>
      <c r="W354" s="5">
        <f t="shared" si="572"/>
        <v>8.9200609437201667E-3</v>
      </c>
      <c r="X354" s="5">
        <f t="shared" si="573"/>
        <v>2.7433010285201148E-2</v>
      </c>
      <c r="Y354" s="5">
        <f t="shared" si="574"/>
        <v>4.2184131815700826E-2</v>
      </c>
      <c r="Z354" s="5">
        <f t="shared" si="575"/>
        <v>2.59850522700339E-2</v>
      </c>
      <c r="AA354" s="5">
        <f t="shared" si="576"/>
        <v>5.5955654735742467E-2</v>
      </c>
      <c r="AB354" s="5">
        <f t="shared" si="577"/>
        <v>6.0246853929101889E-2</v>
      </c>
      <c r="AC354" s="5">
        <f t="shared" si="578"/>
        <v>1.7899444559014873E-2</v>
      </c>
      <c r="AD354" s="5">
        <f t="shared" si="579"/>
        <v>4.8020670230109917E-3</v>
      </c>
      <c r="AE354" s="5">
        <f t="shared" si="580"/>
        <v>1.4768414124482971E-2</v>
      </c>
      <c r="AF354" s="5">
        <f t="shared" si="581"/>
        <v>2.2709601376562145E-2</v>
      </c>
      <c r="AG354" s="5">
        <f t="shared" si="582"/>
        <v>2.3280585639744313E-2</v>
      </c>
      <c r="AH354" s="5">
        <f t="shared" si="583"/>
        <v>1.9978793045331809E-2</v>
      </c>
      <c r="AI354" s="5">
        <f t="shared" si="584"/>
        <v>4.3021904826823783E-2</v>
      </c>
      <c r="AJ354" s="5">
        <f t="shared" si="585"/>
        <v>4.6321223978060981E-2</v>
      </c>
      <c r="AK354" s="5">
        <f t="shared" si="586"/>
        <v>3.3249043705566687E-2</v>
      </c>
      <c r="AL354" s="5">
        <f t="shared" si="587"/>
        <v>4.7416072426161313E-3</v>
      </c>
      <c r="AM354" s="5">
        <f t="shared" si="588"/>
        <v>2.0681336451831376E-3</v>
      </c>
      <c r="AN354" s="5">
        <f t="shared" si="589"/>
        <v>6.3603973019289509E-3</v>
      </c>
      <c r="AO354" s="5">
        <f t="shared" si="590"/>
        <v>9.7804737939947671E-3</v>
      </c>
      <c r="AP354" s="5">
        <f t="shared" si="591"/>
        <v>1.002638284938665E-2</v>
      </c>
      <c r="AQ354" s="5">
        <f t="shared" si="592"/>
        <v>7.7088560707712916E-3</v>
      </c>
      <c r="AR354" s="5">
        <f t="shared" si="593"/>
        <v>1.2288670190854395E-2</v>
      </c>
      <c r="AS354" s="5">
        <f t="shared" si="594"/>
        <v>2.6462159060338959E-2</v>
      </c>
      <c r="AT354" s="5">
        <f t="shared" si="595"/>
        <v>2.8491523137134232E-2</v>
      </c>
      <c r="AU354" s="5">
        <f t="shared" si="596"/>
        <v>2.0451011796955448E-2</v>
      </c>
      <c r="AV354" s="5">
        <f t="shared" si="597"/>
        <v>1.1009692641899219E-2</v>
      </c>
      <c r="AW354" s="5">
        <f t="shared" si="598"/>
        <v>8.7226632962390208E-4</v>
      </c>
      <c r="AX354" s="5">
        <f t="shared" si="599"/>
        <v>7.422457790646394E-4</v>
      </c>
      <c r="AY354" s="5">
        <f t="shared" si="600"/>
        <v>2.2827238759576549E-3</v>
      </c>
      <c r="AZ354" s="5">
        <f t="shared" si="601"/>
        <v>3.5101771144011779E-3</v>
      </c>
      <c r="BA354" s="5">
        <f t="shared" si="602"/>
        <v>3.5984329961346985E-3</v>
      </c>
      <c r="BB354" s="5">
        <f t="shared" si="603"/>
        <v>2.7666809121709973E-3</v>
      </c>
      <c r="BC354" s="5">
        <f t="shared" si="604"/>
        <v>1.7017459050633515E-3</v>
      </c>
      <c r="BD354" s="5">
        <f t="shared" si="605"/>
        <v>6.298821234969376E-3</v>
      </c>
      <c r="BE354" s="5">
        <f t="shared" si="606"/>
        <v>1.3563746672642332E-2</v>
      </c>
      <c r="BF354" s="5">
        <f t="shared" si="607"/>
        <v>1.4603940716576827E-2</v>
      </c>
      <c r="BG354" s="5">
        <f t="shared" si="608"/>
        <v>1.0482604332496608E-2</v>
      </c>
      <c r="BH354" s="5">
        <f t="shared" si="609"/>
        <v>5.6432538855906373E-3</v>
      </c>
      <c r="BI354" s="5">
        <f t="shared" si="610"/>
        <v>2.4304123980723861E-3</v>
      </c>
      <c r="BJ354" s="8">
        <f t="shared" si="611"/>
        <v>0.256831677460573</v>
      </c>
      <c r="BK354" s="8">
        <f t="shared" si="612"/>
        <v>0.16779404983391619</v>
      </c>
      <c r="BL354" s="8">
        <f t="shared" si="613"/>
        <v>0.50691435930449813</v>
      </c>
      <c r="BM354" s="8">
        <f t="shared" si="614"/>
        <v>0.84945762769923561</v>
      </c>
      <c r="BN354" s="8">
        <f t="shared" si="615"/>
        <v>0.10665705362345193</v>
      </c>
    </row>
    <row r="355" spans="1:66" x14ac:dyDescent="0.25">
      <c r="A355" s="10" t="s">
        <v>72</v>
      </c>
      <c r="B355" s="10" t="s">
        <v>85</v>
      </c>
      <c r="C355" s="10" t="s">
        <v>75</v>
      </c>
      <c r="D355" s="16"/>
      <c r="E355">
        <f>VLOOKUP(A355,home!$A$2:$E$405,3,FALSE)</f>
        <v>1.3571428571428601</v>
      </c>
      <c r="F355">
        <f>VLOOKUP(B355,home!$B$2:$E$405,3,FALSE)</f>
        <v>0.55000000000000004</v>
      </c>
      <c r="G355">
        <f>VLOOKUP(C355,away!$B$2:$E$405,4,FALSE)</f>
        <v>0.74</v>
      </c>
      <c r="H355">
        <f>VLOOKUP(A355,away!$A$2:$E$405,3,FALSE)</f>
        <v>1.2380952380952399</v>
      </c>
      <c r="I355">
        <f>VLOOKUP(C355,away!$B$2:$E$405,3,FALSE)</f>
        <v>0.98</v>
      </c>
      <c r="J355">
        <f>VLOOKUP(B355,home!$B$2:$E$405,4,FALSE)</f>
        <v>1.62</v>
      </c>
      <c r="K355" s="3">
        <f t="shared" si="560"/>
        <v>0.5523571428571441</v>
      </c>
      <c r="L355" s="3">
        <f t="shared" si="561"/>
        <v>1.9656000000000031</v>
      </c>
      <c r="M355" s="5">
        <f t="shared" si="562"/>
        <v>8.0624142235917809E-2</v>
      </c>
      <c r="N355" s="5">
        <f t="shared" si="563"/>
        <v>4.4533320850739556E-2</v>
      </c>
      <c r="O355" s="5">
        <f t="shared" si="564"/>
        <v>0.15847481397892027</v>
      </c>
      <c r="P355" s="5">
        <f t="shared" si="565"/>
        <v>8.7534695464213788E-2</v>
      </c>
      <c r="Q355" s="5">
        <f t="shared" si="566"/>
        <v>1.2299148933527491E-2</v>
      </c>
      <c r="R355" s="5">
        <f t="shared" si="567"/>
        <v>0.15574904717848312</v>
      </c>
      <c r="S355" s="5">
        <f t="shared" si="568"/>
        <v>2.3759393580869356E-2</v>
      </c>
      <c r="T355" s="5">
        <f t="shared" si="569"/>
        <v>2.4175207143741672E-2</v>
      </c>
      <c r="U355" s="5">
        <f t="shared" si="570"/>
        <v>8.6029098702229467E-2</v>
      </c>
      <c r="V355" s="5">
        <f t="shared" si="571"/>
        <v>2.8662096927494691E-3</v>
      </c>
      <c r="W355" s="5">
        <f t="shared" si="572"/>
        <v>2.264507588165912E-3</v>
      </c>
      <c r="X355" s="5">
        <f t="shared" si="573"/>
        <v>4.4511161152989229E-3</v>
      </c>
      <c r="Y355" s="5">
        <f t="shared" si="574"/>
        <v>4.3745569181157899E-3</v>
      </c>
      <c r="Z355" s="5">
        <f t="shared" si="575"/>
        <v>0.10204677571134227</v>
      </c>
      <c r="AA355" s="5">
        <f t="shared" si="576"/>
        <v>5.6366265469700819E-2</v>
      </c>
      <c r="AB355" s="5">
        <f t="shared" si="577"/>
        <v>1.5567154674185622E-2</v>
      </c>
      <c r="AC355" s="5">
        <f t="shared" si="578"/>
        <v>1.9449260608662847E-4</v>
      </c>
      <c r="AD355" s="5">
        <f t="shared" si="579"/>
        <v>3.1270423534441135E-4</v>
      </c>
      <c r="AE355" s="5">
        <f t="shared" si="580"/>
        <v>6.1465144499297587E-4</v>
      </c>
      <c r="AF355" s="5">
        <f t="shared" si="581"/>
        <v>6.0407944013909768E-4</v>
      </c>
      <c r="AG355" s="5">
        <f t="shared" si="582"/>
        <v>3.9579284917913733E-4</v>
      </c>
      <c r="AH355" s="5">
        <f t="shared" si="583"/>
        <v>5.0145785584553695E-2</v>
      </c>
      <c r="AI355" s="5">
        <f t="shared" si="584"/>
        <v>2.7698382851811039E-2</v>
      </c>
      <c r="AJ355" s="5">
        <f t="shared" si="585"/>
        <v>7.6496998068948299E-3</v>
      </c>
      <c r="AK355" s="5">
        <f t="shared" si="586"/>
        <v>1.4084554430170918E-3</v>
      </c>
      <c r="AL355" s="5">
        <f t="shared" si="587"/>
        <v>8.4465275892261472E-6</v>
      </c>
      <c r="AM355" s="5">
        <f t="shared" si="588"/>
        <v>3.4544883598833417E-5</v>
      </c>
      <c r="AN355" s="5">
        <f t="shared" si="589"/>
        <v>6.7901423201867063E-5</v>
      </c>
      <c r="AO355" s="5">
        <f t="shared" si="590"/>
        <v>6.6733518722795064E-5</v>
      </c>
      <c r="AP355" s="5">
        <f t="shared" si="591"/>
        <v>4.3723801467175383E-5</v>
      </c>
      <c r="AQ355" s="5">
        <f t="shared" si="592"/>
        <v>2.1485876040970026E-5</v>
      </c>
      <c r="AR355" s="5">
        <f t="shared" si="593"/>
        <v>1.9713311228999775E-2</v>
      </c>
      <c r="AS355" s="5">
        <f t="shared" si="594"/>
        <v>1.088878826670397E-2</v>
      </c>
      <c r="AT355" s="5">
        <f t="shared" si="595"/>
        <v>3.0072499880864994E-3</v>
      </c>
      <c r="AU355" s="5">
        <f t="shared" si="596"/>
        <v>5.5369200375887987E-4</v>
      </c>
      <c r="AV355" s="5">
        <f t="shared" si="597"/>
        <v>7.6458933304775483E-5</v>
      </c>
      <c r="AW355" s="5">
        <f t="shared" si="598"/>
        <v>2.5473629160519536E-7</v>
      </c>
      <c r="AX355" s="5">
        <f t="shared" si="599"/>
        <v>3.1801855341640397E-6</v>
      </c>
      <c r="AY355" s="5">
        <f t="shared" si="600"/>
        <v>6.250972685952845E-6</v>
      </c>
      <c r="AZ355" s="5">
        <f t="shared" si="601"/>
        <v>6.1434559557544676E-6</v>
      </c>
      <c r="BA355" s="5">
        <f t="shared" si="602"/>
        <v>4.0251923422103322E-6</v>
      </c>
      <c r="BB355" s="5">
        <f t="shared" si="603"/>
        <v>1.977979516962161E-6</v>
      </c>
      <c r="BC355" s="5">
        <f t="shared" si="604"/>
        <v>7.775833077081658E-7</v>
      </c>
      <c r="BD355" s="5">
        <f t="shared" si="605"/>
        <v>6.4580807586203329E-3</v>
      </c>
      <c r="BE355" s="5">
        <f t="shared" si="606"/>
        <v>3.5671670361722241E-3</v>
      </c>
      <c r="BF355" s="5">
        <f t="shared" si="607"/>
        <v>9.851750960971383E-4</v>
      </c>
      <c r="BG355" s="5">
        <f t="shared" si="608"/>
        <v>1.8138950043140924E-4</v>
      </c>
      <c r="BH355" s="5">
        <f t="shared" si="609"/>
        <v>2.5047946550644474E-5</v>
      </c>
      <c r="BI355" s="5">
        <f t="shared" si="610"/>
        <v>2.7670824382304889E-6</v>
      </c>
      <c r="BJ355" s="8">
        <f t="shared" si="611"/>
        <v>9.4281830391619414E-2</v>
      </c>
      <c r="BK355" s="8">
        <f t="shared" si="612"/>
        <v>0.1949936310801122</v>
      </c>
      <c r="BL355" s="8">
        <f t="shared" si="613"/>
        <v>0.60454783153095981</v>
      </c>
      <c r="BM355" s="8">
        <f t="shared" si="614"/>
        <v>0.45664890383583712</v>
      </c>
      <c r="BN355" s="8">
        <f t="shared" si="615"/>
        <v>0.53921516864180208</v>
      </c>
    </row>
    <row r="356" spans="1:66" x14ac:dyDescent="0.25">
      <c r="A356" t="s">
        <v>72</v>
      </c>
      <c r="B356" t="s">
        <v>63</v>
      </c>
      <c r="C356" t="s">
        <v>237</v>
      </c>
      <c r="D356" s="16"/>
      <c r="E356">
        <f>VLOOKUP(A356,home!$A$2:$E$405,3,FALSE)</f>
        <v>1.3571428571428601</v>
      </c>
      <c r="F356">
        <f>VLOOKUP(B356,home!$B$2:$E$405,3,FALSE)</f>
        <v>1.47</v>
      </c>
      <c r="G356">
        <f>VLOOKUP(C356,away!$B$2:$E$405,4,FALSE)</f>
        <v>0.98</v>
      </c>
      <c r="H356">
        <f>VLOOKUP(A356,away!$A$2:$E$405,3,FALSE)</f>
        <v>1.2380952380952399</v>
      </c>
      <c r="I356">
        <f>VLOOKUP(C356,away!$B$2:$E$405,3,FALSE)</f>
        <v>0</v>
      </c>
      <c r="J356">
        <f>VLOOKUP(B356,home!$B$2:$E$405,4,FALSE)</f>
        <v>0.61</v>
      </c>
      <c r="K356" s="3">
        <f t="shared" si="560"/>
        <v>1.9551000000000043</v>
      </c>
      <c r="L356" s="3">
        <f t="shared" si="561"/>
        <v>0</v>
      </c>
      <c r="M356" s="5">
        <f t="shared" si="562"/>
        <v>0.14155032095426279</v>
      </c>
      <c r="N356" s="5">
        <f t="shared" si="563"/>
        <v>0.27674503249767979</v>
      </c>
      <c r="O356" s="5">
        <f t="shared" si="564"/>
        <v>0</v>
      </c>
      <c r="P356" s="5">
        <f t="shared" si="565"/>
        <v>0</v>
      </c>
      <c r="Q356" s="5">
        <f t="shared" si="566"/>
        <v>0.27053210651810755</v>
      </c>
      <c r="R356" s="5">
        <f t="shared" si="567"/>
        <v>0</v>
      </c>
      <c r="S356" s="5">
        <f t="shared" si="568"/>
        <v>0</v>
      </c>
      <c r="T356" s="5">
        <f t="shared" si="569"/>
        <v>0</v>
      </c>
      <c r="U356" s="5">
        <f t="shared" si="570"/>
        <v>0</v>
      </c>
      <c r="V356" s="5">
        <f t="shared" si="571"/>
        <v>0</v>
      </c>
      <c r="W356" s="5">
        <f t="shared" si="572"/>
        <v>0.17630577381785106</v>
      </c>
      <c r="X356" s="5">
        <f t="shared" si="573"/>
        <v>0</v>
      </c>
      <c r="Y356" s="5">
        <f t="shared" si="574"/>
        <v>0</v>
      </c>
      <c r="Z356" s="5">
        <f t="shared" si="575"/>
        <v>0</v>
      </c>
      <c r="AA356" s="5">
        <f t="shared" si="576"/>
        <v>0</v>
      </c>
      <c r="AB356" s="5">
        <f t="shared" si="577"/>
        <v>0</v>
      </c>
      <c r="AC356" s="5">
        <f t="shared" si="578"/>
        <v>0</v>
      </c>
      <c r="AD356" s="5">
        <f t="shared" si="579"/>
        <v>8.6173854597820385E-2</v>
      </c>
      <c r="AE356" s="5">
        <f t="shared" si="580"/>
        <v>0</v>
      </c>
      <c r="AF356" s="5">
        <f t="shared" si="581"/>
        <v>0</v>
      </c>
      <c r="AG356" s="5">
        <f t="shared" si="582"/>
        <v>0</v>
      </c>
      <c r="AH356" s="5">
        <f t="shared" si="583"/>
        <v>0</v>
      </c>
      <c r="AI356" s="5">
        <f t="shared" si="584"/>
        <v>0</v>
      </c>
      <c r="AJ356" s="5">
        <f t="shared" si="585"/>
        <v>0</v>
      </c>
      <c r="AK356" s="5">
        <f t="shared" si="586"/>
        <v>0</v>
      </c>
      <c r="AL356" s="5">
        <f t="shared" si="587"/>
        <v>0</v>
      </c>
      <c r="AM356" s="5">
        <f t="shared" si="588"/>
        <v>3.3695700624839793E-2</v>
      </c>
      <c r="AN356" s="5">
        <f t="shared" si="589"/>
        <v>0</v>
      </c>
      <c r="AO356" s="5">
        <f t="shared" si="590"/>
        <v>0</v>
      </c>
      <c r="AP356" s="5">
        <f t="shared" si="591"/>
        <v>0</v>
      </c>
      <c r="AQ356" s="5">
        <f t="shared" si="592"/>
        <v>0</v>
      </c>
      <c r="AR356" s="5">
        <f t="shared" si="593"/>
        <v>0</v>
      </c>
      <c r="AS356" s="5">
        <f t="shared" si="594"/>
        <v>0</v>
      </c>
      <c r="AT356" s="5">
        <f t="shared" si="595"/>
        <v>0</v>
      </c>
      <c r="AU356" s="5">
        <f t="shared" si="596"/>
        <v>0</v>
      </c>
      <c r="AV356" s="5">
        <f t="shared" si="597"/>
        <v>0</v>
      </c>
      <c r="AW356" s="5">
        <f t="shared" si="598"/>
        <v>0</v>
      </c>
      <c r="AX356" s="5">
        <f t="shared" si="599"/>
        <v>1.0979744048604072E-2</v>
      </c>
      <c r="AY356" s="5">
        <f t="shared" si="600"/>
        <v>0</v>
      </c>
      <c r="AZ356" s="5">
        <f t="shared" si="601"/>
        <v>0</v>
      </c>
      <c r="BA356" s="5">
        <f t="shared" si="602"/>
        <v>0</v>
      </c>
      <c r="BB356" s="5">
        <f t="shared" si="603"/>
        <v>0</v>
      </c>
      <c r="BC356" s="5">
        <f t="shared" si="604"/>
        <v>0</v>
      </c>
      <c r="BD356" s="5">
        <f t="shared" si="605"/>
        <v>0</v>
      </c>
      <c r="BE356" s="5">
        <f t="shared" si="606"/>
        <v>0</v>
      </c>
      <c r="BF356" s="5">
        <f t="shared" si="607"/>
        <v>0</v>
      </c>
      <c r="BG356" s="5">
        <f t="shared" si="608"/>
        <v>0</v>
      </c>
      <c r="BH356" s="5">
        <f t="shared" si="609"/>
        <v>0</v>
      </c>
      <c r="BI356" s="5">
        <f t="shared" si="610"/>
        <v>0</v>
      </c>
      <c r="BJ356" s="8">
        <f t="shared" si="611"/>
        <v>0.85443221210490261</v>
      </c>
      <c r="BK356" s="8">
        <f t="shared" si="612"/>
        <v>0.14155032095426279</v>
      </c>
      <c r="BL356" s="8">
        <f t="shared" si="613"/>
        <v>0</v>
      </c>
      <c r="BM356" s="8">
        <f t="shared" si="614"/>
        <v>0.30715507308911533</v>
      </c>
      <c r="BN356" s="8">
        <f t="shared" si="615"/>
        <v>0.68882745997005013</v>
      </c>
    </row>
    <row r="357" spans="1:66" s="15" customFormat="1" x14ac:dyDescent="0.25">
      <c r="A357" s="15" t="s">
        <v>143</v>
      </c>
      <c r="B357" s="15" t="s">
        <v>452</v>
      </c>
      <c r="C357" s="15" t="s">
        <v>451</v>
      </c>
      <c r="D357" s="23"/>
      <c r="E357" s="15">
        <f>VLOOKUP(A357,home!$A$2:$E$405,3,FALSE)</f>
        <v>1.01428571428571</v>
      </c>
      <c r="F357" s="15">
        <f>VLOOKUP(B357,home!$B$2:$E$405,3,FALSE)</f>
        <v>0.99</v>
      </c>
      <c r="G357" s="15">
        <f>VLOOKUP(C357,away!$B$2:$E$405,4,FALSE)</f>
        <v>1.48</v>
      </c>
      <c r="H357" s="15">
        <f>VLOOKUP(A357,away!$A$2:$E$405,3,FALSE)</f>
        <v>1.1000000000000001</v>
      </c>
      <c r="I357" s="15">
        <f>VLOOKUP(C357,away!$B$2:$E$405,3,FALSE)</f>
        <v>0.74</v>
      </c>
      <c r="J357" s="15">
        <f>VLOOKUP(B357,home!$B$2:$E$405,4,FALSE)</f>
        <v>1.21</v>
      </c>
      <c r="K357" s="20">
        <f t="shared" si="560"/>
        <v>1.4861314285714224</v>
      </c>
      <c r="L357" s="20">
        <f t="shared" si="561"/>
        <v>0.98494000000000004</v>
      </c>
      <c r="M357" s="21">
        <f t="shared" si="562"/>
        <v>8.4494280899568897E-2</v>
      </c>
      <c r="N357" s="21">
        <f t="shared" si="563"/>
        <v>0.12556960637939138</v>
      </c>
      <c r="O357" s="21">
        <f t="shared" si="564"/>
        <v>8.3221797029221389E-2</v>
      </c>
      <c r="P357" s="21">
        <f t="shared" si="565"/>
        <v>0.12367852810731775</v>
      </c>
      <c r="Q357" s="21">
        <f t="shared" si="566"/>
        <v>9.3306469256878077E-2</v>
      </c>
      <c r="R357" s="21">
        <f t="shared" si="567"/>
        <v>4.0984238382980653E-2</v>
      </c>
      <c r="S357" s="21">
        <f t="shared" si="568"/>
        <v>4.5258620322995824E-2</v>
      </c>
      <c r="T357" s="21">
        <f t="shared" si="569"/>
        <v>9.1901273829869498E-2</v>
      </c>
      <c r="U357" s="21">
        <f t="shared" si="570"/>
        <v>6.090796473701076E-2</v>
      </c>
      <c r="V357" s="21">
        <f t="shared" si="571"/>
        <v>7.3608131765737876E-3</v>
      </c>
      <c r="W357" s="21">
        <f t="shared" si="572"/>
        <v>4.6221892150559912E-2</v>
      </c>
      <c r="X357" s="21">
        <f t="shared" si="573"/>
        <v>4.5525790454772487E-2</v>
      </c>
      <c r="Y357" s="21">
        <f t="shared" si="574"/>
        <v>2.2420086025261802E-2</v>
      </c>
      <c r="Z357" s="21">
        <f t="shared" si="575"/>
        <v>1.3455671917644324E-2</v>
      </c>
      <c r="AA357" s="21">
        <f t="shared" si="576"/>
        <v>1.999689692935713E-2</v>
      </c>
      <c r="AB357" s="21">
        <f t="shared" si="577"/>
        <v>1.4859008500310505E-2</v>
      </c>
      <c r="AC357" s="21">
        <f t="shared" si="578"/>
        <v>6.7339952602360172E-4</v>
      </c>
      <c r="AD357" s="21">
        <f t="shared" si="579"/>
        <v>1.7172951653246459E-2</v>
      </c>
      <c r="AE357" s="21">
        <f t="shared" si="580"/>
        <v>1.691432700134857E-2</v>
      </c>
      <c r="AF357" s="21">
        <f t="shared" si="581"/>
        <v>8.3297986183541294E-3</v>
      </c>
      <c r="AG357" s="21">
        <f t="shared" si="582"/>
        <v>2.7347839503872391E-3</v>
      </c>
      <c r="AH357" s="21">
        <f t="shared" si="583"/>
        <v>3.3132573746411497E-3</v>
      </c>
      <c r="AI357" s="21">
        <f t="shared" si="584"/>
        <v>4.9239359154002521E-3</v>
      </c>
      <c r="AJ357" s="21">
        <f t="shared" si="585"/>
        <v>3.6588079580739566E-3</v>
      </c>
      <c r="AK357" s="21">
        <f t="shared" si="586"/>
        <v>1.8124898325336462E-3</v>
      </c>
      <c r="AL357" s="21">
        <f t="shared" si="587"/>
        <v>3.9427550040106663E-5</v>
      </c>
      <c r="AM357" s="21">
        <f t="shared" si="588"/>
        <v>5.1042526346454283E-3</v>
      </c>
      <c r="AN357" s="21">
        <f t="shared" si="589"/>
        <v>5.0273825899676688E-3</v>
      </c>
      <c r="AO357" s="21">
        <f t="shared" si="590"/>
        <v>2.4758351040813772E-3</v>
      </c>
      <c r="AP357" s="21">
        <f t="shared" si="591"/>
        <v>8.1284967580463744E-4</v>
      </c>
      <c r="AQ357" s="21">
        <f t="shared" si="592"/>
        <v>2.0015203992175486E-4</v>
      </c>
      <c r="AR357" s="21">
        <f t="shared" si="593"/>
        <v>6.5267194371581108E-4</v>
      </c>
      <c r="AS357" s="21">
        <f t="shared" si="594"/>
        <v>9.6995628810286525E-4</v>
      </c>
      <c r="AT357" s="21">
        <f t="shared" si="595"/>
        <v>7.2074126204507282E-4</v>
      </c>
      <c r="AU357" s="21">
        <f t="shared" si="596"/>
        <v>3.5703874713113805E-4</v>
      </c>
      <c r="AV357" s="21">
        <f t="shared" si="597"/>
        <v>1.326516258323373E-4</v>
      </c>
      <c r="AW357" s="21">
        <f t="shared" si="598"/>
        <v>1.60311354933073E-6</v>
      </c>
      <c r="AX357" s="21">
        <f t="shared" si="599"/>
        <v>1.2642650432858416E-3</v>
      </c>
      <c r="AY357" s="21">
        <f t="shared" si="600"/>
        <v>1.245225211733957E-3</v>
      </c>
      <c r="AZ357" s="21">
        <f t="shared" si="601"/>
        <v>6.1323606002262161E-4</v>
      </c>
      <c r="BA357" s="21">
        <f t="shared" si="602"/>
        <v>2.0133357498622703E-4</v>
      </c>
      <c r="BB357" s="21">
        <f t="shared" si="603"/>
        <v>4.9575372836733599E-5</v>
      </c>
      <c r="BC357" s="21">
        <f t="shared" si="604"/>
        <v>9.7657535443624816E-6</v>
      </c>
      <c r="BD357" s="21">
        <f t="shared" si="605"/>
        <v>1.0714045070724179E-4</v>
      </c>
      <c r="BE357" s="21">
        <f t="shared" si="606"/>
        <v>1.5922479106733928E-4</v>
      </c>
      <c r="BF357" s="21">
        <f t="shared" si="607"/>
        <v>1.1831448310644564E-4</v>
      </c>
      <c r="BG357" s="21">
        <f t="shared" si="608"/>
        <v>5.8610290599890502E-5</v>
      </c>
      <c r="BH357" s="21">
        <f t="shared" si="609"/>
        <v>2.1775648724550377E-5</v>
      </c>
      <c r="BI357" s="21">
        <f t="shared" si="610"/>
        <v>6.4722951894171071E-6</v>
      </c>
      <c r="BJ357" s="22">
        <f t="shared" si="611"/>
        <v>0.48710085238090023</v>
      </c>
      <c r="BK357" s="22">
        <f t="shared" si="612"/>
        <v>0.26275029479425394</v>
      </c>
      <c r="BL357" s="22">
        <f t="shared" si="613"/>
        <v>0.23698299448575158</v>
      </c>
      <c r="BM357" s="22">
        <f t="shared" si="614"/>
        <v>0.44779127142500735</v>
      </c>
      <c r="BN357" s="22">
        <f t="shared" si="615"/>
        <v>0.55125492005535803</v>
      </c>
    </row>
    <row r="358" spans="1:66" x14ac:dyDescent="0.25">
      <c r="A358" t="s">
        <v>10</v>
      </c>
      <c r="B358" t="s">
        <v>222</v>
      </c>
      <c r="C358" t="s">
        <v>37</v>
      </c>
      <c r="D358" s="16"/>
      <c r="E358">
        <f>VLOOKUP(A358,home!$A$2:$E$405,3,FALSE)</f>
        <v>1.57377049180328</v>
      </c>
      <c r="F358">
        <f>VLOOKUP(B358,home!$B$2:$E$405,3,FALSE)</f>
        <v>0.85</v>
      </c>
      <c r="G358">
        <f>VLOOKUP(C358,away!$B$2:$E$405,4,FALSE)</f>
        <v>1.43</v>
      </c>
      <c r="H358">
        <f>VLOOKUP(A358,away!$A$2:$E$405,3,FALSE)</f>
        <v>1.5409836065573801</v>
      </c>
      <c r="I358">
        <f>VLOOKUP(C358,away!$B$2:$E$405,3,FALSE)</f>
        <v>1.1100000000000001</v>
      </c>
      <c r="J358">
        <f>VLOOKUP(B358,home!$B$2:$E$405,4,FALSE)</f>
        <v>1.3</v>
      </c>
      <c r="K358" s="3">
        <f t="shared" ref="K358:K421" si="616">E358*F358*G358</f>
        <v>1.9129180327868869</v>
      </c>
      <c r="L358" s="3">
        <f t="shared" ref="L358:L421" si="617">H358*I358*J358</f>
        <v>2.2236393442622995</v>
      </c>
      <c r="M358" s="5">
        <f t="shared" ref="M358:M421" si="618">_xlfn.POISSON.DIST(0,K358,FALSE) * _xlfn.POISSON.DIST(0,L358,FALSE)</f>
        <v>1.5977762342967872E-2</v>
      </c>
      <c r="N358" s="5">
        <f t="shared" ref="N358:N421" si="619">_xlfn.POISSON.DIST(1,K358,FALSE) * _xlfn.POISSON.DIST(0,L358,FALSE)</f>
        <v>3.0564149709446504E-2</v>
      </c>
      <c r="O358" s="5">
        <f t="shared" ref="O358:O421" si="620">_xlfn.POISSON.DIST(0,K358,FALSE) * _xlfn.POISSON.DIST(1,L358,FALSE)</f>
        <v>3.5528780979095946E-2</v>
      </c>
      <c r="P358" s="5">
        <f t="shared" ref="P358:P421" si="621">_xlfn.POISSON.DIST(1,K358,FALSE) * _xlfn.POISSON.DIST(1,L358,FALSE)</f>
        <v>6.7963645817848375E-2</v>
      </c>
      <c r="Q358" s="5">
        <f t="shared" ref="Q358:Q421" si="622">_xlfn.POISSON.DIST(2,K358,FALSE) * _xlfn.POISSON.DIST(0,L358,FALSE)</f>
        <v>2.923335656799916E-2</v>
      </c>
      <c r="R358" s="5">
        <f t="shared" ref="R358:R421" si="623">_xlfn.POISSON.DIST(0,K358,FALSE) * _xlfn.POISSON.DIST(2,L358,FALSE)</f>
        <v>3.9501597619397893E-2</v>
      </c>
      <c r="S358" s="5">
        <f t="shared" ref="S358:S421" si="624">_xlfn.POISSON.DIST(2,K358,FALSE) * _xlfn.POISSON.DIST(2,L358,FALSE)</f>
        <v>7.2273217201889339E-2</v>
      </c>
      <c r="T358" s="5">
        <f t="shared" ref="T358:T421" si="625">_xlfn.POISSON.DIST(2,K358,FALSE) * _xlfn.POISSON.DIST(1,L358,FALSE)</f>
        <v>6.5004441829451642E-2</v>
      </c>
      <c r="U358" s="5">
        <f t="shared" ref="U358:U421" si="626">_xlfn.POISSON.DIST(1,K358,FALSE) * _xlfn.POISSON.DIST(2,L358,FALSE)</f>
        <v>7.5563318410037786E-2</v>
      </c>
      <c r="V358" s="5">
        <f t="shared" ref="V358:V421" si="627">_xlfn.POISSON.DIST(3,K358,FALSE) * _xlfn.POISSON.DIST(3,L358,FALSE)</f>
        <v>3.4158248129765166E-2</v>
      </c>
      <c r="W358" s="5">
        <f t="shared" ref="W358:W421" si="628">_xlfn.POISSON.DIST(3,K358,FALSE) * _xlfn.POISSON.DIST(0,L358,FALSE)</f>
        <v>1.8640338312604858E-2</v>
      </c>
      <c r="X358" s="5">
        <f t="shared" ref="X358:X421" si="629">_xlfn.POISSON.DIST(3,K358,FALSE) * _xlfn.POISSON.DIST(1,L358,FALSE)</f>
        <v>4.1449389662268084E-2</v>
      </c>
      <c r="Y358" s="5">
        <f t="shared" ref="Y358:Y421" si="630">_xlfn.POISSON.DIST(3,K358,FALSE) * _xlfn.POISSON.DIST(2,L358,FALSE)</f>
        <v>4.6084246824339183E-2</v>
      </c>
      <c r="Z358" s="5">
        <f t="shared" ref="Z358:Z421" si="631">_xlfn.POISSON.DIST(0,K358,FALSE) * _xlfn.POISSON.DIST(3,L358,FALSE)</f>
        <v>2.9279102209237039E-2</v>
      </c>
      <c r="AA358" s="5">
        <f t="shared" ref="AA358:AA421" si="632">_xlfn.POISSON.DIST(1,K358,FALSE) * _xlfn.POISSON.DIST(3,L358,FALSE)</f>
        <v>5.600852259985991E-2</v>
      </c>
      <c r="AB358" s="5">
        <f t="shared" ref="AB358:AB421" si="633">_xlfn.POISSON.DIST(2,K358,FALSE) * _xlfn.POISSON.DIST(3,L358,FALSE)</f>
        <v>5.3569856435511973E-2</v>
      </c>
      <c r="AC358" s="5">
        <f t="shared" ref="AC358:AC421" si="634">_xlfn.POISSON.DIST(4,K358,FALSE) * _xlfn.POISSON.DIST(4,L358,FALSE)</f>
        <v>9.0810552340550698E-3</v>
      </c>
      <c r="AD358" s="5">
        <f t="shared" ref="AD358:AD421" si="635">_xlfn.POISSON.DIST(4,K358,FALSE) * _xlfn.POISSON.DIST(0,L358,FALSE)</f>
        <v>8.914359823857531E-3</v>
      </c>
      <c r="AE358" s="5">
        <f t="shared" ref="AE358:AE421" si="636">_xlfn.POISSON.DIST(4,K358,FALSE) * _xlfn.POISSON.DIST(1,L358,FALSE)</f>
        <v>1.9822321233240747E-2</v>
      </c>
      <c r="AF358" s="5">
        <f t="shared" ref="AF358:AF421" si="637">_xlfn.POISSON.DIST(4,K358,FALSE) * _xlfn.POISSON.DIST(2,L358,FALSE)</f>
        <v>2.203884669442006E-2</v>
      </c>
      <c r="AG358" s="5">
        <f t="shared" ref="AG358:AG421" si="638">_xlfn.POISSON.DIST(4,K358,FALSE) * _xlfn.POISSON.DIST(3,L358,FALSE)</f>
        <v>1.6335482203959188E-2</v>
      </c>
      <c r="AH358" s="5">
        <f t="shared" ref="AH358:AH421" si="639">_xlfn.POISSON.DIST(0,K358,FALSE) * _xlfn.POISSON.DIST(4,L358,FALSE)</f>
        <v>1.6276540909284178E-2</v>
      </c>
      <c r="AI358" s="5">
        <f t="shared" ref="AI358:AI421" si="640">_xlfn.POISSON.DIST(1,K358,FALSE) * _xlfn.POISSON.DIST(4,L358,FALSE)</f>
        <v>3.1135688616763177E-2</v>
      </c>
      <c r="AJ358" s="5">
        <f t="shared" ref="AJ358:AJ421" si="641">_xlfn.POISSON.DIST(2,K358,FALSE) * _xlfn.POISSON.DIST(4,L358,FALSE)</f>
        <v>2.978001010912185E-2</v>
      </c>
      <c r="AK358" s="5">
        <f t="shared" ref="AK358:AK421" si="642">_xlfn.POISSON.DIST(3,K358,FALSE) * _xlfn.POISSON.DIST(4,L358,FALSE)</f>
        <v>1.8988906118104991E-2</v>
      </c>
      <c r="AL358" s="5">
        <f t="shared" ref="AL358:AL421" si="643">_xlfn.POISSON.DIST(5,K358,FALSE) * _xlfn.POISSON.DIST(5,L358,FALSE)</f>
        <v>1.5451015188025251E-3</v>
      </c>
      <c r="AM358" s="5">
        <f t="shared" ref="AM358:AM421" si="644">_xlfn.POISSON.DIST(5,K358,FALSE) * _xlfn.POISSON.DIST(0,L358,FALSE)</f>
        <v>3.4104879315615998E-3</v>
      </c>
      <c r="AN358" s="5">
        <f t="shared" ref="AN358:AN421" si="645">_xlfn.POISSON.DIST(5,K358,FALSE) * _xlfn.POISSON.DIST(1,L358,FALSE)</f>
        <v>7.5836951477521218E-3</v>
      </c>
      <c r="AO358" s="5">
        <f t="shared" ref="AO358:AO421" si="646">_xlfn.POISSON.DIST(5,K358,FALSE) * _xlfn.POISSON.DIST(2,L358,FALSE)</f>
        <v>8.431701452716359E-3</v>
      </c>
      <c r="AP358" s="5">
        <f t="shared" ref="AP358:AP421" si="647">_xlfn.POISSON.DIST(5,K358,FALSE) * _xlfn.POISSON.DIST(3,L358,FALSE)</f>
        <v>6.2496876964445586E-3</v>
      </c>
      <c r="AQ358" s="5">
        <f t="shared" ref="AQ358:AQ421" si="648">_xlfn.POISSON.DIST(5,K358,FALSE) * _xlfn.POISSON.DIST(4,L358,FALSE)</f>
        <v>3.4742628627915358E-3</v>
      </c>
      <c r="AR358" s="5">
        <f t="shared" ref="AR358:AR421" si="649">_xlfn.POISSON.DIST(0,K358,FALSE) * _xlfn.POISSON.DIST(5,L358,FALSE)</f>
        <v>7.238631350875829E-3</v>
      </c>
      <c r="AS358" s="5">
        <f t="shared" ref="AS358:AS421" si="650">_xlfn.POISSON.DIST(1,K358,FALSE) * _xlfn.POISSON.DIST(5,L358,FALSE)</f>
        <v>1.3846908443786875E-2</v>
      </c>
      <c r="AT358" s="5">
        <f t="shared" ref="AT358:AT421" si="651">_xlfn.POISSON.DIST(2,K358,FALSE) * _xlfn.POISSON.DIST(5,L358,FALSE)</f>
        <v>1.3244000430234465E-2</v>
      </c>
      <c r="AU358" s="5">
        <f t="shared" ref="AU358:AU421" si="652">_xlfn.POISSON.DIST(3,K358,FALSE) * _xlfn.POISSON.DIST(5,L358,FALSE)</f>
        <v>8.4448957497442641E-3</v>
      </c>
      <c r="AV358" s="5">
        <f t="shared" ref="AV358:AV421" si="653">_xlfn.POISSON.DIST(4,K358,FALSE) * _xlfn.POISSON.DIST(5,L358,FALSE)</f>
        <v>4.0385983411727853E-3</v>
      </c>
      <c r="AW358" s="5">
        <f t="shared" ref="AW358:AW421" si="654">_xlfn.POISSON.DIST(6,K358,FALSE) * _xlfn.POISSON.DIST(6,L358,FALSE)</f>
        <v>1.8256403654172033E-4</v>
      </c>
      <c r="AX358" s="5">
        <f t="shared" ref="AX358:AX421" si="655">_xlfn.POISSON.DIST(6,K358,FALSE) * _xlfn.POISSON.DIST(0,L358,FALSE)</f>
        <v>1.0873306441477051E-3</v>
      </c>
      <c r="AY358" s="5">
        <f t="shared" ref="AY358:AY421" si="656">_xlfn.POISSON.DIST(6,K358,FALSE) * _xlfn.POISSON.DIST(1,L358,FALSE)</f>
        <v>2.4178312005489065E-3</v>
      </c>
      <c r="AZ358" s="5">
        <f t="shared" ref="AZ358:AZ421" si="657">_xlfn.POISSON.DIST(6,K358,FALSE) * _xlfn.POISSON.DIST(2,L358,FALSE)</f>
        <v>2.6881922926627502E-3</v>
      </c>
      <c r="BA358" s="5">
        <f t="shared" ref="BA358:BA421" si="658">_xlfn.POISSON.DIST(6,K358,FALSE) * _xlfn.POISSON.DIST(3,L358,FALSE)</f>
        <v>1.9925233823025212E-3</v>
      </c>
      <c r="BB358" s="5">
        <f t="shared" ref="BB358:BB421" si="659">_xlfn.POISSON.DIST(6,K358,FALSE) * _xlfn.POISSON.DIST(4,L358,FALSE)</f>
        <v>1.1076633468126197E-3</v>
      </c>
      <c r="BC358" s="5">
        <f t="shared" ref="BC358:BC421" si="660">_xlfn.POISSON.DIST(6,K358,FALSE) * _xlfn.POISSON.DIST(5,L358,FALSE)</f>
        <v>4.9260875963395921E-4</v>
      </c>
      <c r="BD358" s="5">
        <f t="shared" ref="BD358:BD421" si="661">_xlfn.POISSON.DIST(0,K358,FALSE) * _xlfn.POISSON.DIST(6,L358,FALSE)</f>
        <v>2.6826842450696753E-3</v>
      </c>
      <c r="BE358" s="5">
        <f t="shared" ref="BE358:BE421" si="662">_xlfn.POISSON.DIST(1,K358,FALSE) * _xlfn.POISSON.DIST(6,L358,FALSE)</f>
        <v>5.1317550686670573E-3</v>
      </c>
      <c r="BF358" s="5">
        <f t="shared" ref="BF358:BF421" si="663">_xlfn.POISSON.DIST(2,K358,FALSE) * _xlfn.POISSON.DIST(6,L358,FALSE)</f>
        <v>4.9083134053493627E-3</v>
      </c>
      <c r="BG358" s="5">
        <f t="shared" ref="BG358:BG421" si="664">_xlfn.POISSON.DIST(3,K358,FALSE) * _xlfn.POISSON.DIST(6,L358,FALSE)</f>
        <v>3.129733741220803E-3</v>
      </c>
      <c r="BH358" s="5">
        <f t="shared" ref="BH358:BH421" si="665">_xlfn.POISSON.DIST(4,K358,FALSE) * _xlfn.POISSON.DIST(6,L358,FALSE)</f>
        <v>1.4967310278507105E-3</v>
      </c>
      <c r="BI358" s="5">
        <f t="shared" ref="BI358:BI421" si="666">_xlfn.POISSON.DIST(5,K358,FALSE) * _xlfn.POISSON.DIST(6,L358,FALSE)</f>
        <v>5.7262475468145501E-4</v>
      </c>
      <c r="BJ358" s="8">
        <f t="shared" ref="BJ358:BJ421" si="667">SUM(N358,Q358,T358,W358,X358,Y358,AD358,AE358,AF358,AG358,AM358,AN358,AO358,AP358,AQ358,AX358,AY358,AZ358,BA358,BB358,BC358)</f>
        <v>0.33702291757896169</v>
      </c>
      <c r="BK358" s="8">
        <f t="shared" ref="BK358:BK421" si="668">SUM(M358,P358,S358,V358,AC358,AL358,AY358)</f>
        <v>0.20341686144587726</v>
      </c>
      <c r="BL358" s="8">
        <f t="shared" ref="BL358:BL421" si="669">SUM(O358,R358,U358,AA358,AB358,AH358,AI358,AJ358,AK358,AR358,AS358,AT358,AU358,AV358,BD358,BE358,BF358,BG358,BH358,BI358)</f>
        <v>0.42108809835583094</v>
      </c>
      <c r="BM358" s="8">
        <f t="shared" ref="BM358:BM421" si="670">SUM(S358:BI358)</f>
        <v>0.76980241938914407</v>
      </c>
      <c r="BN358" s="8">
        <f t="shared" ref="BN358:BN421" si="671">SUM(M358:R358)</f>
        <v>0.21876929303675574</v>
      </c>
    </row>
    <row r="359" spans="1:66" x14ac:dyDescent="0.25">
      <c r="A359" t="s">
        <v>13</v>
      </c>
      <c r="B359" t="s">
        <v>52</v>
      </c>
      <c r="C359" t="s">
        <v>53</v>
      </c>
      <c r="D359" s="16"/>
      <c r="E359">
        <f>VLOOKUP(A359,home!$A$2:$E$405,3,FALSE)</f>
        <v>1.8333333333333299</v>
      </c>
      <c r="F359">
        <f>VLOOKUP(B359,home!$B$2:$E$405,3,FALSE)</f>
        <v>1.36</v>
      </c>
      <c r="G359">
        <f>VLOOKUP(C359,away!$B$2:$E$405,4,FALSE)</f>
        <v>1.36</v>
      </c>
      <c r="H359">
        <f>VLOOKUP(A359,away!$A$2:$E$405,3,FALSE)</f>
        <v>1.3333333333333299</v>
      </c>
      <c r="I359">
        <f>VLOOKUP(C359,away!$B$2:$E$405,3,FALSE)</f>
        <v>0.27</v>
      </c>
      <c r="J359">
        <f>VLOOKUP(B359,home!$B$2:$E$405,4,FALSE)</f>
        <v>1.5</v>
      </c>
      <c r="K359" s="3">
        <f t="shared" si="616"/>
        <v>3.3909333333333271</v>
      </c>
      <c r="L359" s="3">
        <f t="shared" si="617"/>
        <v>0.5399999999999987</v>
      </c>
      <c r="M359" s="5">
        <f t="shared" si="618"/>
        <v>1.9625347011932071E-2</v>
      </c>
      <c r="N359" s="5">
        <f t="shared" si="619"/>
        <v>6.6548243360994075E-2</v>
      </c>
      <c r="O359" s="5">
        <f t="shared" si="620"/>
        <v>1.0597687386443294E-2</v>
      </c>
      <c r="P359" s="5">
        <f t="shared" si="621"/>
        <v>3.5936051414936714E-2</v>
      </c>
      <c r="Q359" s="5">
        <f t="shared" si="622"/>
        <v>0.11283032834378658</v>
      </c>
      <c r="R359" s="5">
        <f t="shared" si="623"/>
        <v>2.8613755943396827E-3</v>
      </c>
      <c r="S359" s="5">
        <f t="shared" si="624"/>
        <v>1.6450661872524006E-2</v>
      </c>
      <c r="T359" s="5">
        <f t="shared" si="625"/>
        <v>6.0928377305644606E-2</v>
      </c>
      <c r="U359" s="5">
        <f t="shared" si="626"/>
        <v>9.702733882032891E-3</v>
      </c>
      <c r="V359" s="5">
        <f t="shared" si="627"/>
        <v>3.3469858619362301E-3</v>
      </c>
      <c r="W359" s="5">
        <f t="shared" si="628"/>
        <v>0.12753337379729665</v>
      </c>
      <c r="X359" s="5">
        <f t="shared" si="629"/>
        <v>6.8868021850540029E-2</v>
      </c>
      <c r="Y359" s="5">
        <f t="shared" si="630"/>
        <v>1.8594365899645766E-2</v>
      </c>
      <c r="Z359" s="5">
        <f t="shared" si="631"/>
        <v>5.150476069811417E-4</v>
      </c>
      <c r="AA359" s="5">
        <f t="shared" si="632"/>
        <v>1.7464920987659163E-3</v>
      </c>
      <c r="AB359" s="5">
        <f t="shared" si="633"/>
        <v>2.961119137054314E-3</v>
      </c>
      <c r="AC359" s="5">
        <f t="shared" si="634"/>
        <v>3.8304244998342817E-4</v>
      </c>
      <c r="AD359" s="5">
        <f t="shared" si="635"/>
        <v>0.10811429208042811</v>
      </c>
      <c r="AE359" s="5">
        <f t="shared" si="636"/>
        <v>5.8381717723431037E-2</v>
      </c>
      <c r="AF359" s="5">
        <f t="shared" si="637"/>
        <v>1.5763063785326343E-2</v>
      </c>
      <c r="AG359" s="5">
        <f t="shared" si="638"/>
        <v>2.8373514813587355E-3</v>
      </c>
      <c r="AH359" s="5">
        <f t="shared" si="639"/>
        <v>6.9531426942453934E-5</v>
      </c>
      <c r="AI359" s="5">
        <f t="shared" si="640"/>
        <v>2.3577643333339804E-4</v>
      </c>
      <c r="AJ359" s="5">
        <f t="shared" si="641"/>
        <v>3.997510835023313E-4</v>
      </c>
      <c r="AK359" s="5">
        <f t="shared" si="642"/>
        <v>4.5184309136138976E-4</v>
      </c>
      <c r="AL359" s="5">
        <f t="shared" si="643"/>
        <v>2.8055622493378091E-5</v>
      </c>
      <c r="AM359" s="5">
        <f t="shared" si="644"/>
        <v>7.3321671365051785E-2</v>
      </c>
      <c r="AN359" s="5">
        <f t="shared" si="645"/>
        <v>3.9593702537127864E-2</v>
      </c>
      <c r="AO359" s="5">
        <f t="shared" si="646"/>
        <v>1.0690299685024499E-2</v>
      </c>
      <c r="AP359" s="5">
        <f t="shared" si="647"/>
        <v>1.9242539433044054E-3</v>
      </c>
      <c r="AQ359" s="5">
        <f t="shared" si="648"/>
        <v>2.5977428234609398E-4</v>
      </c>
      <c r="AR359" s="5">
        <f t="shared" si="649"/>
        <v>7.5093941097850083E-6</v>
      </c>
      <c r="AS359" s="5">
        <f t="shared" si="650"/>
        <v>2.5463854800006934E-5</v>
      </c>
      <c r="AT359" s="5">
        <f t="shared" si="651"/>
        <v>4.3173117018251685E-5</v>
      </c>
      <c r="AU359" s="5">
        <f t="shared" si="652"/>
        <v>4.8799053867029989E-5</v>
      </c>
      <c r="AV359" s="5">
        <f t="shared" si="653"/>
        <v>4.136858459821016E-5</v>
      </c>
      <c r="AW359" s="5">
        <f t="shared" si="654"/>
        <v>1.4270211825031768E-6</v>
      </c>
      <c r="AX359" s="5">
        <f t="shared" si="655"/>
        <v>4.1438149914577622E-2</v>
      </c>
      <c r="AY359" s="5">
        <f t="shared" si="656"/>
        <v>2.237660095387186E-2</v>
      </c>
      <c r="AZ359" s="5">
        <f t="shared" si="657"/>
        <v>6.0416822575453883E-3</v>
      </c>
      <c r="BA359" s="5">
        <f t="shared" si="658"/>
        <v>1.0875028063581675E-3</v>
      </c>
      <c r="BB359" s="5">
        <f t="shared" si="659"/>
        <v>1.4681287885835219E-4</v>
      </c>
      <c r="BC359" s="5">
        <f t="shared" si="660"/>
        <v>1.5855790916702004E-5</v>
      </c>
      <c r="BD359" s="5">
        <f t="shared" si="661"/>
        <v>6.7584546988064907E-7</v>
      </c>
      <c r="BE359" s="5">
        <f t="shared" si="662"/>
        <v>2.2917469320006183E-6</v>
      </c>
      <c r="BF359" s="5">
        <f t="shared" si="663"/>
        <v>3.8855805316426425E-6</v>
      </c>
      <c r="BG359" s="5">
        <f t="shared" si="664"/>
        <v>4.3919148480326886E-6</v>
      </c>
      <c r="BH359" s="5">
        <f t="shared" si="665"/>
        <v>3.7231726138389051E-6</v>
      </c>
      <c r="BI359" s="5">
        <f t="shared" si="666"/>
        <v>2.5250060244040222E-6</v>
      </c>
      <c r="BJ359" s="8">
        <f t="shared" si="667"/>
        <v>0.83729544204343476</v>
      </c>
      <c r="BK359" s="8">
        <f t="shared" si="668"/>
        <v>9.8146745187677686E-2</v>
      </c>
      <c r="BL359" s="8">
        <f t="shared" si="669"/>
        <v>2.9210117404588759E-2</v>
      </c>
      <c r="BM359" s="8">
        <f t="shared" si="670"/>
        <v>0.69439314519756057</v>
      </c>
      <c r="BN359" s="8">
        <f t="shared" si="671"/>
        <v>0.24839903311243239</v>
      </c>
    </row>
    <row r="360" spans="1:66" x14ac:dyDescent="0.25">
      <c r="A360" t="s">
        <v>16</v>
      </c>
      <c r="B360" t="s">
        <v>58</v>
      </c>
      <c r="C360" t="s">
        <v>233</v>
      </c>
      <c r="D360" s="16"/>
      <c r="E360">
        <f>VLOOKUP(A360,home!$A$2:$E$405,3,FALSE)</f>
        <v>1.4629629629629599</v>
      </c>
      <c r="F360">
        <f>VLOOKUP(B360,home!$B$2:$E$405,3,FALSE)</f>
        <v>1.37</v>
      </c>
      <c r="G360">
        <f>VLOOKUP(C360,away!$B$2:$E$405,4,FALSE)</f>
        <v>1.59</v>
      </c>
      <c r="H360">
        <f>VLOOKUP(A360,away!$A$2:$E$405,3,FALSE)</f>
        <v>1.25925925925926</v>
      </c>
      <c r="I360">
        <f>VLOOKUP(C360,away!$B$2:$E$405,3,FALSE)</f>
        <v>0.91</v>
      </c>
      <c r="J360">
        <f>VLOOKUP(B360,home!$B$2:$E$405,4,FALSE)</f>
        <v>1.99</v>
      </c>
      <c r="K360" s="3">
        <f t="shared" si="616"/>
        <v>3.1867722222222161</v>
      </c>
      <c r="L360" s="3">
        <f t="shared" si="617"/>
        <v>2.2803925925925941</v>
      </c>
      <c r="M360" s="5">
        <f t="shared" si="618"/>
        <v>4.223188722550948E-3</v>
      </c>
      <c r="N360" s="5">
        <f t="shared" si="619"/>
        <v>1.3458340510227484E-2</v>
      </c>
      <c r="O360" s="5">
        <f t="shared" si="620"/>
        <v>9.6305282800257623E-3</v>
      </c>
      <c r="P360" s="5">
        <f t="shared" si="621"/>
        <v>3.0690300008111591E-2</v>
      </c>
      <c r="Q360" s="5">
        <f t="shared" si="622"/>
        <v>2.1444332847600465E-2</v>
      </c>
      <c r="R360" s="5">
        <f t="shared" si="623"/>
        <v>1.0980692676262123E-2</v>
      </c>
      <c r="S360" s="5">
        <f t="shared" si="624"/>
        <v>5.5757306650681647E-2</v>
      </c>
      <c r="T360" s="5">
        <f t="shared" si="625"/>
        <v>4.890149777875815E-2</v>
      </c>
      <c r="U360" s="5">
        <f t="shared" si="626"/>
        <v>3.4992966401471051E-2</v>
      </c>
      <c r="V360" s="5">
        <f t="shared" si="627"/>
        <v>4.5021496029928464E-2</v>
      </c>
      <c r="W360" s="5">
        <f t="shared" si="628"/>
        <v>2.277940141427353E-2</v>
      </c>
      <c r="X360" s="5">
        <f t="shared" si="629"/>
        <v>5.1945978248802614E-2</v>
      </c>
      <c r="Y360" s="5">
        <f t="shared" si="630"/>
        <v>5.9228612006772756E-2</v>
      </c>
      <c r="Z360" s="5">
        <f t="shared" si="631"/>
        <v>8.346763413494631E-3</v>
      </c>
      <c r="AA360" s="5">
        <f t="shared" si="632"/>
        <v>2.6599233791585374E-2</v>
      </c>
      <c r="AB360" s="5">
        <f t="shared" si="633"/>
        <v>4.2382849689709408E-2</v>
      </c>
      <c r="AC360" s="5">
        <f t="shared" si="634"/>
        <v>2.044845895404809E-2</v>
      </c>
      <c r="AD360" s="5">
        <f t="shared" si="635"/>
        <v>1.8148190916464087E-2</v>
      </c>
      <c r="AE360" s="5">
        <f t="shared" si="636"/>
        <v>4.1385000134860905E-2</v>
      </c>
      <c r="AF360" s="5">
        <f t="shared" si="637"/>
        <v>4.7187023875990164E-2</v>
      </c>
      <c r="AG360" s="5">
        <f t="shared" si="638"/>
        <v>3.5868313237765952E-2</v>
      </c>
      <c r="AH360" s="5">
        <f t="shared" si="639"/>
        <v>4.7584743650640081E-3</v>
      </c>
      <c r="AI360" s="5">
        <f t="shared" si="640"/>
        <v>1.5164173926742477E-2</v>
      </c>
      <c r="AJ360" s="5">
        <f t="shared" si="641"/>
        <v>2.4162384121344662E-2</v>
      </c>
      <c r="AK360" s="5">
        <f t="shared" si="642"/>
        <v>2.5666671513521436E-2</v>
      </c>
      <c r="AL360" s="5">
        <f t="shared" si="643"/>
        <v>5.9440331108311789E-3</v>
      </c>
      <c r="AM360" s="5">
        <f t="shared" si="644"/>
        <v>1.1566830139234657E-2</v>
      </c>
      <c r="AN360" s="5">
        <f t="shared" si="645"/>
        <v>2.6376913769287476E-2</v>
      </c>
      <c r="AO360" s="5">
        <f t="shared" si="646"/>
        <v>3.0074859387468383E-2</v>
      </c>
      <c r="AP360" s="5">
        <f t="shared" si="647"/>
        <v>2.2860828856815583E-2</v>
      </c>
      <c r="AQ360" s="5">
        <f t="shared" si="648"/>
        <v>1.3032916196402318E-2</v>
      </c>
      <c r="AR360" s="5">
        <f t="shared" si="649"/>
        <v>2.1702379388267422E-3</v>
      </c>
      <c r="AS360" s="5">
        <f t="shared" si="650"/>
        <v>6.9160539790658589E-3</v>
      </c>
      <c r="AT360" s="5">
        <f t="shared" si="651"/>
        <v>1.1019944353938257E-2</v>
      </c>
      <c r="AU360" s="5">
        <f t="shared" si="652"/>
        <v>1.1706017519188327E-2</v>
      </c>
      <c r="AV360" s="5">
        <f t="shared" si="653"/>
        <v>9.3261028657489944E-3</v>
      </c>
      <c r="AW360" s="5">
        <f t="shared" si="654"/>
        <v>1.1998842805375075E-3</v>
      </c>
      <c r="AX360" s="5">
        <f t="shared" si="655"/>
        <v>6.1434754978126234E-3</v>
      </c>
      <c r="AY360" s="5">
        <f t="shared" si="656"/>
        <v>1.4009536017986006E-2</v>
      </c>
      <c r="AZ360" s="5">
        <f t="shared" si="657"/>
        <v>1.597362108053722E-2</v>
      </c>
      <c r="BA360" s="5">
        <f t="shared" si="658"/>
        <v>1.2142042396312664E-2</v>
      </c>
      <c r="BB360" s="5">
        <f t="shared" si="659"/>
        <v>6.9221558848741567E-3</v>
      </c>
      <c r="BC360" s="5">
        <f t="shared" si="660"/>
        <v>3.157046600927652E-3</v>
      </c>
      <c r="BD360" s="5">
        <f t="shared" si="661"/>
        <v>8.2483241997732045E-4</v>
      </c>
      <c r="BE360" s="5">
        <f t="shared" si="662"/>
        <v>2.6285530439720535E-3</v>
      </c>
      <c r="BF360" s="5">
        <f t="shared" si="663"/>
        <v>4.1882999125838968E-3</v>
      </c>
      <c r="BG360" s="5">
        <f t="shared" si="664"/>
        <v>4.4490526065860325E-3</v>
      </c>
      <c r="BH360" s="5">
        <f t="shared" si="665"/>
        <v>3.5445293154684285E-3</v>
      </c>
      <c r="BI360" s="5">
        <f t="shared" si="666"/>
        <v>2.259121512677422E-3</v>
      </c>
      <c r="BJ360" s="8">
        <f t="shared" si="667"/>
        <v>0.52260691679917481</v>
      </c>
      <c r="BK360" s="8">
        <f t="shared" si="668"/>
        <v>0.17609431949413792</v>
      </c>
      <c r="BL360" s="8">
        <f t="shared" si="669"/>
        <v>0.25337072023375967</v>
      </c>
      <c r="BM360" s="8">
        <f t="shared" si="670"/>
        <v>0.85718168515833992</v>
      </c>
      <c r="BN360" s="8">
        <f t="shared" si="671"/>
        <v>9.0427383044778376E-2</v>
      </c>
    </row>
    <row r="361" spans="1:66" x14ac:dyDescent="0.25">
      <c r="A361" t="s">
        <v>16</v>
      </c>
      <c r="B361" t="s">
        <v>59</v>
      </c>
      <c r="C361" t="s">
        <v>231</v>
      </c>
      <c r="D361" s="16"/>
      <c r="E361">
        <f>VLOOKUP(A361,home!$A$2:$E$405,3,FALSE)</f>
        <v>1.4629629629629599</v>
      </c>
      <c r="F361">
        <f>VLOOKUP(B361,home!$B$2:$E$405,3,FALSE)</f>
        <v>0.46</v>
      </c>
      <c r="G361">
        <f>VLOOKUP(C361,away!$B$2:$E$405,4,FALSE)</f>
        <v>0.68</v>
      </c>
      <c r="H361">
        <f>VLOOKUP(A361,away!$A$2:$E$405,3,FALSE)</f>
        <v>1.25925925925926</v>
      </c>
      <c r="I361">
        <f>VLOOKUP(C361,away!$B$2:$E$405,3,FALSE)</f>
        <v>0.68</v>
      </c>
      <c r="J361">
        <f>VLOOKUP(B361,home!$B$2:$E$405,4,FALSE)</f>
        <v>0.79</v>
      </c>
      <c r="K361" s="3">
        <f t="shared" si="616"/>
        <v>0.45761481481481386</v>
      </c>
      <c r="L361" s="3">
        <f t="shared" si="617"/>
        <v>0.67647407407407456</v>
      </c>
      <c r="M361" s="5">
        <f t="shared" si="618"/>
        <v>0.32171510605104375</v>
      </c>
      <c r="N361" s="5">
        <f t="shared" si="619"/>
        <v>0.14722159867867657</v>
      </c>
      <c r="O361" s="5">
        <f t="shared" si="620"/>
        <v>0.21763192848152249</v>
      </c>
      <c r="P361" s="5">
        <f t="shared" si="621"/>
        <v>9.9591594649862725E-2</v>
      </c>
      <c r="Q361" s="5">
        <f t="shared" si="622"/>
        <v>3.3685392308041719E-2</v>
      </c>
      <c r="R361" s="5">
        <f t="shared" si="623"/>
        <v>7.3611178654246573E-2</v>
      </c>
      <c r="S361" s="5">
        <f t="shared" si="624"/>
        <v>7.7075069979220135E-3</v>
      </c>
      <c r="T361" s="5">
        <f t="shared" si="625"/>
        <v>2.2787294571404472E-2</v>
      </c>
      <c r="U361" s="5">
        <f t="shared" si="626"/>
        <v>3.3685565888163224E-2</v>
      </c>
      <c r="V361" s="5">
        <f t="shared" si="627"/>
        <v>2.6510788868108407E-4</v>
      </c>
      <c r="W361" s="5">
        <f t="shared" si="628"/>
        <v>5.1383115210029548E-3</v>
      </c>
      <c r="X361" s="5">
        <f t="shared" si="629"/>
        <v>3.475934528474623E-3</v>
      </c>
      <c r="Y361" s="5">
        <f t="shared" si="630"/>
        <v>1.1756897958459878E-3</v>
      </c>
      <c r="Z361" s="5">
        <f t="shared" si="631"/>
        <v>1.6598684640544242E-2</v>
      </c>
      <c r="AA361" s="5">
        <f t="shared" si="632"/>
        <v>7.5958039979521488E-3</v>
      </c>
      <c r="AB361" s="5">
        <f t="shared" si="633"/>
        <v>1.7379762199462479E-3</v>
      </c>
      <c r="AC361" s="5">
        <f t="shared" si="634"/>
        <v>5.1292504010944706E-6</v>
      </c>
      <c r="AD361" s="5">
        <f t="shared" si="635"/>
        <v>5.8784186878614792E-4</v>
      </c>
      <c r="AE361" s="5">
        <f t="shared" si="636"/>
        <v>3.9765978388908301E-4</v>
      </c>
      <c r="AF361" s="5">
        <f t="shared" si="637"/>
        <v>1.34503267051432E-4</v>
      </c>
      <c r="AG361" s="5">
        <f t="shared" si="638"/>
        <v>3.0329324346185147E-5</v>
      </c>
      <c r="AH361" s="5">
        <f t="shared" si="639"/>
        <v>2.8071449557649322E-3</v>
      </c>
      <c r="AI361" s="5">
        <f t="shared" si="640"/>
        <v>1.2845911190907083E-3</v>
      </c>
      <c r="AJ361" s="5">
        <f t="shared" si="641"/>
        <v>2.9392396353772451E-4</v>
      </c>
      <c r="AK361" s="5">
        <f t="shared" si="642"/>
        <v>4.4834653381317297E-5</v>
      </c>
      <c r="AL361" s="5">
        <f t="shared" si="643"/>
        <v>6.3513365359026424E-8</v>
      </c>
      <c r="AM361" s="5">
        <f t="shared" si="644"/>
        <v>5.3801029584993447E-5</v>
      </c>
      <c r="AN361" s="5">
        <f t="shared" si="645"/>
        <v>3.6395001672740335E-5</v>
      </c>
      <c r="AO361" s="5">
        <f t="shared" si="646"/>
        <v>1.2310137528745706E-5</v>
      </c>
      <c r="AP361" s="5">
        <f t="shared" si="647"/>
        <v>2.775829628827589E-6</v>
      </c>
      <c r="AQ361" s="5">
        <f t="shared" si="648"/>
        <v>4.6944419448713132E-7</v>
      </c>
      <c r="AR361" s="5">
        <f t="shared" si="649"/>
        <v>3.7979215694855848E-4</v>
      </c>
      <c r="AS361" s="5">
        <f t="shared" si="650"/>
        <v>1.7379851757013331E-4</v>
      </c>
      <c r="AT361" s="5">
        <f t="shared" si="651"/>
        <v>3.9766388216472869E-5</v>
      </c>
      <c r="AU361" s="5">
        <f t="shared" si="652"/>
        <v>6.0658961265117421E-6</v>
      </c>
      <c r="AV361" s="5">
        <f t="shared" si="653"/>
        <v>6.9396098315489191E-7</v>
      </c>
      <c r="AW361" s="5">
        <f t="shared" si="654"/>
        <v>5.4615241341660035E-10</v>
      </c>
      <c r="AX361" s="5">
        <f t="shared" si="655"/>
        <v>4.1033580317305137E-6</v>
      </c>
      <c r="AY361" s="5">
        <f t="shared" si="656"/>
        <v>2.7758153251093161E-6</v>
      </c>
      <c r="AZ361" s="5">
        <f t="shared" si="657"/>
        <v>9.3888355092697535E-7</v>
      </c>
      <c r="BA361" s="5">
        <f t="shared" si="658"/>
        <v>2.1171012692556827E-7</v>
      </c>
      <c r="BB361" s="5">
        <f t="shared" si="659"/>
        <v>3.5804103021019649E-8</v>
      </c>
      <c r="BC361" s="5">
        <f t="shared" si="660"/>
        <v>4.8441094878394106E-9</v>
      </c>
      <c r="BD361" s="5">
        <f t="shared" si="661"/>
        <v>4.2819924618728578E-5</v>
      </c>
      <c r="BE361" s="5">
        <f t="shared" si="662"/>
        <v>1.9595031874783769E-5</v>
      </c>
      <c r="BF361" s="5">
        <f t="shared" si="663"/>
        <v>4.4834884413347748E-6</v>
      </c>
      <c r="BG361" s="5">
        <f t="shared" si="664"/>
        <v>6.8390357760192372E-7</v>
      </c>
      <c r="BH361" s="5">
        <f t="shared" si="665"/>
        <v>7.8241102253873249E-8</v>
      </c>
      <c r="BI361" s="5">
        <f t="shared" si="666"/>
        <v>7.1608575037626267E-9</v>
      </c>
      <c r="BJ361" s="8">
        <f t="shared" si="667"/>
        <v>0.21474837750537612</v>
      </c>
      <c r="BK361" s="8">
        <f t="shared" si="668"/>
        <v>0.42928728416660106</v>
      </c>
      <c r="BL361" s="8">
        <f t="shared" si="669"/>
        <v>0.33936073260392247</v>
      </c>
      <c r="BM361" s="8">
        <f t="shared" si="670"/>
        <v>0.10653550482387741</v>
      </c>
      <c r="BN361" s="8">
        <f t="shared" si="671"/>
        <v>0.89345679882339379</v>
      </c>
    </row>
    <row r="362" spans="1:66" x14ac:dyDescent="0.25">
      <c r="A362" t="s">
        <v>72</v>
      </c>
      <c r="B362" t="s">
        <v>79</v>
      </c>
      <c r="C362" t="s">
        <v>90</v>
      </c>
      <c r="D362" s="16"/>
      <c r="E362">
        <f>VLOOKUP(A362,home!$A$2:$E$405,3,FALSE)</f>
        <v>1.3571428571428601</v>
      </c>
      <c r="F362">
        <f>VLOOKUP(B362,home!$B$2:$E$405,3,FALSE)</f>
        <v>0.37</v>
      </c>
      <c r="G362">
        <f>VLOOKUP(C362,away!$B$2:$E$405,4,FALSE)</f>
        <v>1.23</v>
      </c>
      <c r="H362">
        <f>VLOOKUP(A362,away!$A$2:$E$405,3,FALSE)</f>
        <v>1.2380952380952399</v>
      </c>
      <c r="I362">
        <f>VLOOKUP(C362,away!$B$2:$E$405,3,FALSE)</f>
        <v>0.74</v>
      </c>
      <c r="J362">
        <f>VLOOKUP(B362,home!$B$2:$E$405,4,FALSE)</f>
        <v>0.61</v>
      </c>
      <c r="K362" s="3">
        <f t="shared" si="616"/>
        <v>0.61763571428571562</v>
      </c>
      <c r="L362" s="3">
        <f t="shared" si="617"/>
        <v>0.5588761904761913</v>
      </c>
      <c r="M362" s="5">
        <f t="shared" si="618"/>
        <v>0.30835242758211018</v>
      </c>
      <c r="N362" s="5">
        <f t="shared" si="619"/>
        <v>0.19044947186141098</v>
      </c>
      <c r="O362" s="5">
        <f t="shared" si="620"/>
        <v>0.17233083005117539</v>
      </c>
      <c r="P362" s="5">
        <f t="shared" si="621"/>
        <v>0.10643767531210797</v>
      </c>
      <c r="Q362" s="5">
        <f t="shared" si="622"/>
        <v>5.8814197794229944E-2</v>
      </c>
      <c r="R362" s="5">
        <f t="shared" si="623"/>
        <v>4.8155798900300424E-2</v>
      </c>
      <c r="S362" s="5">
        <f t="shared" si="624"/>
        <v>9.185089618622317E-3</v>
      </c>
      <c r="T362" s="5">
        <f t="shared" si="625"/>
        <v>3.2869854809152443E-2</v>
      </c>
      <c r="U362" s="5">
        <f t="shared" si="626"/>
        <v>2.9742741250786329E-2</v>
      </c>
      <c r="V362" s="5">
        <f t="shared" si="627"/>
        <v>3.5228073791534938E-4</v>
      </c>
      <c r="W362" s="5">
        <f t="shared" si="628"/>
        <v>1.2108583021593523E-2</v>
      </c>
      <c r="X362" s="5">
        <f t="shared" si="629"/>
        <v>6.7671987511728777E-3</v>
      </c>
      <c r="Y362" s="5">
        <f t="shared" si="630"/>
        <v>1.8910131291253686E-3</v>
      </c>
      <c r="Z362" s="5">
        <f t="shared" si="631"/>
        <v>8.9710431462458225E-3</v>
      </c>
      <c r="AA362" s="5">
        <f t="shared" si="632"/>
        <v>5.5408366415195115E-3</v>
      </c>
      <c r="AB362" s="5">
        <f t="shared" si="633"/>
        <v>1.7111092984126847E-3</v>
      </c>
      <c r="AC362" s="5">
        <f t="shared" si="634"/>
        <v>7.6000582950978801E-6</v>
      </c>
      <c r="AD362" s="5">
        <f t="shared" si="635"/>
        <v>1.8696733308824509E-3</v>
      </c>
      <c r="AE362" s="5">
        <f t="shared" si="636"/>
        <v>1.0449159085985159E-3</v>
      </c>
      <c r="AF362" s="5">
        <f t="shared" si="637"/>
        <v>2.9198931118275327E-4</v>
      </c>
      <c r="AG362" s="5">
        <f t="shared" si="638"/>
        <v>5.4395291297861446E-5</v>
      </c>
      <c r="AH362" s="5">
        <f t="shared" si="639"/>
        <v>1.2534256045428525E-3</v>
      </c>
      <c r="AI362" s="5">
        <f t="shared" si="640"/>
        <v>7.7416041856582954E-4</v>
      </c>
      <c r="AJ362" s="5">
        <f t="shared" si="641"/>
        <v>2.3907456154631738E-4</v>
      </c>
      <c r="AK362" s="5">
        <f t="shared" si="642"/>
        <v>4.9220329196068001E-5</v>
      </c>
      <c r="AL362" s="5">
        <f t="shared" si="643"/>
        <v>1.0493610100751532E-7</v>
      </c>
      <c r="AM362" s="5">
        <f t="shared" si="644"/>
        <v>2.3095540464010723E-4</v>
      </c>
      <c r="AN362" s="5">
        <f t="shared" si="645"/>
        <v>1.2907547671515041E-4</v>
      </c>
      <c r="AO362" s="5">
        <f t="shared" si="646"/>
        <v>3.6068605355230794E-5</v>
      </c>
      <c r="AP362" s="5">
        <f t="shared" si="647"/>
        <v>6.7192949189068476E-6</v>
      </c>
      <c r="AQ362" s="5">
        <f t="shared" si="648"/>
        <v>9.3881348674117185E-7</v>
      </c>
      <c r="AR362" s="5">
        <f t="shared" si="649"/>
        <v>1.4010194538244532E-4</v>
      </c>
      <c r="AS362" s="5">
        <f t="shared" si="650"/>
        <v>8.6531965109104927E-5</v>
      </c>
      <c r="AT362" s="5">
        <f t="shared" si="651"/>
        <v>2.6722616039354324E-5</v>
      </c>
      <c r="AU362" s="5">
        <f t="shared" si="652"/>
        <v>5.5016140150165092E-6</v>
      </c>
      <c r="AV362" s="5">
        <f t="shared" si="653"/>
        <v>8.4949832547225638E-7</v>
      </c>
      <c r="AW362" s="5">
        <f t="shared" si="654"/>
        <v>1.0061678391775949E-9</v>
      </c>
      <c r="AX362" s="5">
        <f t="shared" si="655"/>
        <v>2.3774384385506504E-5</v>
      </c>
      <c r="AY362" s="5">
        <f t="shared" si="656"/>
        <v>1.3286937376288521E-5</v>
      </c>
      <c r="AZ362" s="5">
        <f t="shared" si="657"/>
        <v>3.7128764719779245E-6</v>
      </c>
      <c r="BA362" s="5">
        <f t="shared" si="658"/>
        <v>6.9167941945590126E-7</v>
      </c>
      <c r="BB362" s="5">
        <f t="shared" si="659"/>
        <v>9.6640789744074412E-8</v>
      </c>
      <c r="BC362" s="5">
        <f t="shared" si="660"/>
        <v>1.0802047283355781E-8</v>
      </c>
      <c r="BD362" s="5">
        <f t="shared" si="661"/>
        <v>1.3049940252274075E-5</v>
      </c>
      <c r="BE362" s="5">
        <f t="shared" si="662"/>
        <v>8.0601091690992103E-6</v>
      </c>
      <c r="BF362" s="5">
        <f t="shared" si="663"/>
        <v>2.4891056419387184E-6</v>
      </c>
      <c r="BG362" s="5">
        <f t="shared" si="664"/>
        <v>5.1245351369714168E-7</v>
      </c>
      <c r="BH362" s="5">
        <f t="shared" si="665"/>
        <v>7.9127397992639713E-8</v>
      </c>
      <c r="BI362" s="5">
        <f t="shared" si="666"/>
        <v>9.774381395750829E-9</v>
      </c>
      <c r="BJ362" s="8">
        <f t="shared" si="667"/>
        <v>0.30660662412425305</v>
      </c>
      <c r="BK362" s="8">
        <f t="shared" si="668"/>
        <v>0.42434846518252817</v>
      </c>
      <c r="BL362" s="8">
        <f t="shared" si="669"/>
        <v>0.26008110520527311</v>
      </c>
      <c r="BM362" s="8">
        <f t="shared" si="670"/>
        <v>0.11545355022575697</v>
      </c>
      <c r="BN362" s="8">
        <f t="shared" si="671"/>
        <v>0.88454040150133484</v>
      </c>
    </row>
    <row r="363" spans="1:66" x14ac:dyDescent="0.25">
      <c r="A363" t="s">
        <v>19</v>
      </c>
      <c r="B363" t="s">
        <v>243</v>
      </c>
      <c r="C363" t="s">
        <v>142</v>
      </c>
      <c r="D363" s="16"/>
      <c r="E363">
        <f>VLOOKUP(A363,home!$A$2:$E$405,3,FALSE)</f>
        <v>1.5510204081632699</v>
      </c>
      <c r="F363">
        <f>VLOOKUP(B363,home!$B$2:$E$405,3,FALSE)</f>
        <v>0.86</v>
      </c>
      <c r="G363">
        <f>VLOOKUP(C363,away!$B$2:$E$405,4,FALSE)</f>
        <v>0.64</v>
      </c>
      <c r="H363">
        <f>VLOOKUP(A363,away!$A$2:$E$405,3,FALSE)</f>
        <v>1.4285714285714299</v>
      </c>
      <c r="I363">
        <f>VLOOKUP(C363,away!$B$2:$E$405,3,FALSE)</f>
        <v>1.72</v>
      </c>
      <c r="J363">
        <f>VLOOKUP(B363,home!$B$2:$E$405,4,FALSE)</f>
        <v>1.4</v>
      </c>
      <c r="K363" s="3">
        <f t="shared" si="616"/>
        <v>0.85368163265306385</v>
      </c>
      <c r="L363" s="3">
        <f t="shared" si="617"/>
        <v>3.4400000000000031</v>
      </c>
      <c r="M363" s="5">
        <f t="shared" si="618"/>
        <v>1.3654561564152269E-2</v>
      </c>
      <c r="N363" s="5">
        <f t="shared" si="619"/>
        <v>1.1656648409247282E-2</v>
      </c>
      <c r="O363" s="5">
        <f t="shared" si="620"/>
        <v>4.6971691780683847E-2</v>
      </c>
      <c r="P363" s="5">
        <f t="shared" si="621"/>
        <v>4.0098870527810686E-2</v>
      </c>
      <c r="Q363" s="5">
        <f t="shared" si="622"/>
        <v>4.9755333226344789E-3</v>
      </c>
      <c r="R363" s="5">
        <f t="shared" si="623"/>
        <v>8.0791309862776314E-2</v>
      </c>
      <c r="S363" s="5">
        <f t="shared" si="624"/>
        <v>2.9439235563363746E-2</v>
      </c>
      <c r="T363" s="5">
        <f t="shared" si="625"/>
        <v>1.7115834629862624E-2</v>
      </c>
      <c r="U363" s="5">
        <f t="shared" si="626"/>
        <v>6.8970057307834468E-2</v>
      </c>
      <c r="V363" s="5">
        <f t="shared" si="627"/>
        <v>9.6059074776088244E-3</v>
      </c>
      <c r="W363" s="5">
        <f t="shared" si="628"/>
        <v>1.4158404700621088E-3</v>
      </c>
      <c r="X363" s="5">
        <f t="shared" si="629"/>
        <v>4.8704912170136581E-3</v>
      </c>
      <c r="Y363" s="5">
        <f t="shared" si="630"/>
        <v>8.3772448932635038E-3</v>
      </c>
      <c r="Z363" s="5">
        <f t="shared" si="631"/>
        <v>9.2640701975983578E-2</v>
      </c>
      <c r="AA363" s="5">
        <f t="shared" si="632"/>
        <v>7.9085665712983574E-2</v>
      </c>
      <c r="AB363" s="5">
        <f t="shared" si="633"/>
        <v>3.375699011265712E-2</v>
      </c>
      <c r="AC363" s="5">
        <f t="shared" si="634"/>
        <v>1.7630831573988669E-3</v>
      </c>
      <c r="AD363" s="5">
        <f t="shared" si="635"/>
        <v>3.0216925101472553E-4</v>
      </c>
      <c r="AE363" s="5">
        <f t="shared" si="636"/>
        <v>1.0394622234906566E-3</v>
      </c>
      <c r="AF363" s="5">
        <f t="shared" si="637"/>
        <v>1.7878750244039318E-3</v>
      </c>
      <c r="AG363" s="5">
        <f t="shared" si="638"/>
        <v>2.0500966946498432E-3</v>
      </c>
      <c r="AH363" s="5">
        <f t="shared" si="639"/>
        <v>7.9671003699345946E-2</v>
      </c>
      <c r="AI363" s="5">
        <f t="shared" si="640"/>
        <v>6.8013672513165938E-2</v>
      </c>
      <c r="AJ363" s="5">
        <f t="shared" si="641"/>
        <v>2.903101149688515E-2</v>
      </c>
      <c r="AK363" s="5">
        <f t="shared" si="642"/>
        <v>8.2610804307435958E-3</v>
      </c>
      <c r="AL363" s="5">
        <f t="shared" si="643"/>
        <v>2.0710337106364659E-4</v>
      </c>
      <c r="AM363" s="5">
        <f t="shared" si="644"/>
        <v>5.1591267908760885E-5</v>
      </c>
      <c r="AN363" s="5">
        <f t="shared" si="645"/>
        <v>1.7747396160613761E-4</v>
      </c>
      <c r="AO363" s="5">
        <f t="shared" si="646"/>
        <v>3.0525521396255708E-4</v>
      </c>
      <c r="AP363" s="5">
        <f t="shared" si="647"/>
        <v>3.5002597867706567E-4</v>
      </c>
      <c r="AQ363" s="5">
        <f t="shared" si="648"/>
        <v>3.0102234166227678E-4</v>
      </c>
      <c r="AR363" s="5">
        <f t="shared" si="649"/>
        <v>5.4813650545150062E-2</v>
      </c>
      <c r="AS363" s="5">
        <f t="shared" si="650"/>
        <v>4.6793406689058202E-2</v>
      </c>
      <c r="AT363" s="5">
        <f t="shared" si="651"/>
        <v>1.9973335909857001E-2</v>
      </c>
      <c r="AU363" s="5">
        <f t="shared" si="652"/>
        <v>5.683623336351599E-3</v>
      </c>
      <c r="AV363" s="5">
        <f t="shared" si="653"/>
        <v>1.2130012122904214E-3</v>
      </c>
      <c r="AW363" s="5">
        <f t="shared" si="654"/>
        <v>1.6894255087367541E-5</v>
      </c>
      <c r="AX363" s="5">
        <f t="shared" si="655"/>
        <v>7.3404196364987666E-6</v>
      </c>
      <c r="AY363" s="5">
        <f t="shared" si="656"/>
        <v>2.5251043549555779E-5</v>
      </c>
      <c r="AZ363" s="5">
        <f t="shared" si="657"/>
        <v>4.3431794905235993E-5</v>
      </c>
      <c r="BA363" s="5">
        <f t="shared" si="658"/>
        <v>4.9801791491337308E-5</v>
      </c>
      <c r="BB363" s="5">
        <f t="shared" si="659"/>
        <v>4.282954068255013E-5</v>
      </c>
      <c r="BC363" s="5">
        <f t="shared" si="660"/>
        <v>2.9466723989594511E-5</v>
      </c>
      <c r="BD363" s="5">
        <f t="shared" si="661"/>
        <v>3.14264929792194E-2</v>
      </c>
      <c r="BE363" s="5">
        <f t="shared" si="662"/>
        <v>2.6828219835060067E-2</v>
      </c>
      <c r="BF363" s="5">
        <f t="shared" si="663"/>
        <v>1.1451379254984692E-2</v>
      </c>
      <c r="BG363" s="5">
        <f t="shared" si="664"/>
        <v>3.2586107128415869E-3</v>
      </c>
      <c r="BH363" s="5">
        <f t="shared" si="665"/>
        <v>6.9545402837984239E-4</v>
      </c>
      <c r="BI363" s="5">
        <f t="shared" si="666"/>
        <v>1.1873926607649084E-4</v>
      </c>
      <c r="BJ363" s="8">
        <f t="shared" si="667"/>
        <v>5.4974686213714402E-2</v>
      </c>
      <c r="BK363" s="8">
        <f t="shared" si="668"/>
        <v>9.4794012704947611E-2</v>
      </c>
      <c r="BL363" s="8">
        <f t="shared" si="669"/>
        <v>0.69680839668634542</v>
      </c>
      <c r="BM363" s="8">
        <f t="shared" si="670"/>
        <v>0.7410608253252241</v>
      </c>
      <c r="BN363" s="8">
        <f t="shared" si="671"/>
        <v>0.19814861546730489</v>
      </c>
    </row>
    <row r="364" spans="1:66" x14ac:dyDescent="0.25">
      <c r="A364" t="s">
        <v>25</v>
      </c>
      <c r="B364" t="s">
        <v>27</v>
      </c>
      <c r="C364" t="s">
        <v>260</v>
      </c>
      <c r="D364" s="16"/>
      <c r="E364">
        <f>VLOOKUP(A364,home!$A$2:$E$405,3,FALSE)</f>
        <v>1.5333333333333301</v>
      </c>
      <c r="F364">
        <f>VLOOKUP(B364,home!$B$2:$E$405,3,FALSE)</f>
        <v>0.65</v>
      </c>
      <c r="G364">
        <f>VLOOKUP(C364,away!$B$2:$E$405,4,FALSE)</f>
        <v>0.65</v>
      </c>
      <c r="H364">
        <f>VLOOKUP(A364,away!$A$2:$E$405,3,FALSE)</f>
        <v>1.2</v>
      </c>
      <c r="I364">
        <f>VLOOKUP(C364,away!$B$2:$E$405,3,FALSE)</f>
        <v>1.96</v>
      </c>
      <c r="J364">
        <f>VLOOKUP(B364,home!$B$2:$E$405,4,FALSE)</f>
        <v>0.83</v>
      </c>
      <c r="K364" s="3">
        <f t="shared" si="616"/>
        <v>0.64783333333333204</v>
      </c>
      <c r="L364" s="3">
        <f t="shared" si="617"/>
        <v>1.9521599999999999</v>
      </c>
      <c r="M364" s="5">
        <f t="shared" si="618"/>
        <v>7.42740733731726E-2</v>
      </c>
      <c r="N364" s="5">
        <f t="shared" si="619"/>
        <v>4.8117220533586885E-2</v>
      </c>
      <c r="O364" s="5">
        <f t="shared" si="620"/>
        <v>0.14499487507617262</v>
      </c>
      <c r="P364" s="5">
        <f t="shared" si="621"/>
        <v>9.3932513236846968E-2</v>
      </c>
      <c r="Q364" s="5">
        <f t="shared" si="622"/>
        <v>1.5585969684504321E-2</v>
      </c>
      <c r="R364" s="5">
        <f t="shared" si="623"/>
        <v>0.14152659766435061</v>
      </c>
      <c r="S364" s="5">
        <f t="shared" si="624"/>
        <v>2.9698509325925056E-2</v>
      </c>
      <c r="T364" s="5">
        <f t="shared" si="625"/>
        <v>3.0426306579301954E-2</v>
      </c>
      <c r="U364" s="5">
        <f t="shared" si="626"/>
        <v>9.1685647520221597E-2</v>
      </c>
      <c r="V364" s="5">
        <f t="shared" si="627"/>
        <v>4.1732157874197606E-3</v>
      </c>
      <c r="W364" s="5">
        <f t="shared" si="628"/>
        <v>3.3657035646482317E-3</v>
      </c>
      <c r="X364" s="5">
        <f t="shared" si="629"/>
        <v>6.5703918707636913E-3</v>
      </c>
      <c r="Y364" s="5">
        <f t="shared" si="630"/>
        <v>6.4132280972150251E-3</v>
      </c>
      <c r="Z364" s="5">
        <f t="shared" si="631"/>
        <v>9.2094187632146204E-2</v>
      </c>
      <c r="AA364" s="5">
        <f t="shared" si="632"/>
        <v>5.9661684554358593E-2</v>
      </c>
      <c r="AB364" s="5">
        <f t="shared" si="633"/>
        <v>1.9325413988565951E-2</v>
      </c>
      <c r="AC364" s="5">
        <f t="shared" si="634"/>
        <v>3.298599273855213E-4</v>
      </c>
      <c r="AD364" s="5">
        <f t="shared" si="635"/>
        <v>5.4510373982448533E-4</v>
      </c>
      <c r="AE364" s="5">
        <f t="shared" si="636"/>
        <v>1.0641297167357673E-3</v>
      </c>
      <c r="AF364" s="5">
        <f t="shared" si="637"/>
        <v>1.0386757339114479E-3</v>
      </c>
      <c r="AG364" s="5">
        <f t="shared" si="638"/>
        <v>6.7588707357085732E-4</v>
      </c>
      <c r="AH364" s="5">
        <f t="shared" si="639"/>
        <v>4.4945647331992647E-2</v>
      </c>
      <c r="AI364" s="5">
        <f t="shared" si="640"/>
        <v>2.9117288529909174E-2</v>
      </c>
      <c r="AJ364" s="5">
        <f t="shared" si="641"/>
        <v>9.4315750429797285E-3</v>
      </c>
      <c r="AK364" s="5">
        <f t="shared" si="642"/>
        <v>2.0366962328923406E-3</v>
      </c>
      <c r="AL364" s="5">
        <f t="shared" si="643"/>
        <v>1.6686615174461301E-5</v>
      </c>
      <c r="AM364" s="5">
        <f t="shared" si="644"/>
        <v>7.0627274556592359E-5</v>
      </c>
      <c r="AN364" s="5">
        <f t="shared" si="645"/>
        <v>1.3787574029839735E-4</v>
      </c>
      <c r="AO364" s="5">
        <f t="shared" si="646"/>
        <v>1.3457775259045971E-4</v>
      </c>
      <c r="AP364" s="5">
        <f t="shared" si="647"/>
        <v>8.7572435165663928E-5</v>
      </c>
      <c r="AQ364" s="5">
        <f t="shared" si="648"/>
        <v>4.2738851258250633E-5</v>
      </c>
      <c r="AR364" s="5">
        <f t="shared" si="649"/>
        <v>1.7548218979124543E-2</v>
      </c>
      <c r="AS364" s="5">
        <f t="shared" si="650"/>
        <v>1.1368321195309491E-2</v>
      </c>
      <c r="AT364" s="5">
        <f t="shared" si="651"/>
        <v>3.6823887071806591E-3</v>
      </c>
      <c r="AU364" s="5">
        <f t="shared" si="652"/>
        <v>7.9519138360062175E-4</v>
      </c>
      <c r="AV364" s="5">
        <f t="shared" si="653"/>
        <v>1.2878787116898377E-4</v>
      </c>
      <c r="AW364" s="5">
        <f t="shared" si="654"/>
        <v>5.8619815830176288E-7</v>
      </c>
      <c r="AX364" s="5">
        <f t="shared" si="655"/>
        <v>7.6257837833742751E-6</v>
      </c>
      <c r="AY364" s="5">
        <f t="shared" si="656"/>
        <v>1.4886750070551923E-5</v>
      </c>
      <c r="AZ364" s="5">
        <f t="shared" si="657"/>
        <v>1.4530659008864324E-5</v>
      </c>
      <c r="BA364" s="5">
        <f t="shared" si="658"/>
        <v>9.455390430248192E-6</v>
      </c>
      <c r="BB364" s="5">
        <f t="shared" si="659"/>
        <v>4.6146087455783284E-6</v>
      </c>
      <c r="BC364" s="5">
        <f t="shared" si="660"/>
        <v>1.8016909217536368E-6</v>
      </c>
      <c r="BD364" s="5">
        <f t="shared" si="661"/>
        <v>5.7094885270479569E-3</v>
      </c>
      <c r="BE364" s="5">
        <f t="shared" si="662"/>
        <v>3.6987969841058934E-3</v>
      </c>
      <c r="BF364" s="5">
        <f t="shared" si="663"/>
        <v>1.1981019897682984E-3</v>
      </c>
      <c r="BG364" s="5">
        <f t="shared" si="664"/>
        <v>2.5872346856829813E-4</v>
      </c>
      <c r="BH364" s="5">
        <f t="shared" si="665"/>
        <v>4.1902421763540528E-5</v>
      </c>
      <c r="BI364" s="5">
        <f t="shared" si="666"/>
        <v>5.4291571131627246E-6</v>
      </c>
      <c r="BJ364" s="8">
        <f t="shared" si="667"/>
        <v>0.11432892353089238</v>
      </c>
      <c r="BK364" s="8">
        <f t="shared" si="668"/>
        <v>0.2024397450159949</v>
      </c>
      <c r="BL364" s="8">
        <f t="shared" si="669"/>
        <v>0.5871607766261947</v>
      </c>
      <c r="BM364" s="8">
        <f t="shared" si="670"/>
        <v>0.47757808268468199</v>
      </c>
      <c r="BN364" s="8">
        <f t="shared" si="671"/>
        <v>0.51843124956863407</v>
      </c>
    </row>
    <row r="365" spans="1:66" x14ac:dyDescent="0.25">
      <c r="A365" t="s">
        <v>178</v>
      </c>
      <c r="B365" t="s">
        <v>468</v>
      </c>
      <c r="C365" t="s">
        <v>184</v>
      </c>
      <c r="D365" s="16"/>
      <c r="E365">
        <f>VLOOKUP(A365,home!$A$2:$E$405,3,FALSE)</f>
        <v>1.70588235294118</v>
      </c>
      <c r="F365">
        <f>VLOOKUP(B365,home!$B$2:$E$405,3,FALSE)</f>
        <v>0.59</v>
      </c>
      <c r="G365">
        <f>VLOOKUP(C365,away!$B$2:$E$405,4,FALSE)</f>
        <v>0.88</v>
      </c>
      <c r="H365">
        <f>VLOOKUP(A365,away!$A$2:$E$405,3,FALSE)</f>
        <v>1.1470588235294099</v>
      </c>
      <c r="I365">
        <f>VLOOKUP(C365,away!$B$2:$E$405,3,FALSE)</f>
        <v>0</v>
      </c>
      <c r="J365">
        <f>VLOOKUP(B365,home!$B$2:$E$405,4,FALSE)</f>
        <v>0</v>
      </c>
      <c r="K365" s="3">
        <f t="shared" si="616"/>
        <v>0.88569411764706063</v>
      </c>
      <c r="L365" s="3">
        <f t="shared" si="617"/>
        <v>0</v>
      </c>
      <c r="M365" s="5">
        <f t="shared" si="618"/>
        <v>0.41242780048788646</v>
      </c>
      <c r="N365" s="5">
        <f t="shared" si="619"/>
        <v>0.36528487684623656</v>
      </c>
      <c r="O365" s="5">
        <f t="shared" si="620"/>
        <v>0</v>
      </c>
      <c r="P365" s="5">
        <f t="shared" si="621"/>
        <v>0</v>
      </c>
      <c r="Q365" s="5">
        <f t="shared" si="622"/>
        <v>0.16176533334407134</v>
      </c>
      <c r="R365" s="5">
        <f t="shared" si="623"/>
        <v>0</v>
      </c>
      <c r="S365" s="5">
        <f t="shared" si="624"/>
        <v>0</v>
      </c>
      <c r="T365" s="5">
        <f t="shared" si="625"/>
        <v>0</v>
      </c>
      <c r="U365" s="5">
        <f t="shared" si="626"/>
        <v>0</v>
      </c>
      <c r="V365" s="5">
        <f t="shared" si="627"/>
        <v>0</v>
      </c>
      <c r="W365" s="5">
        <f t="shared" si="628"/>
        <v>4.7758201394019976E-2</v>
      </c>
      <c r="X365" s="5">
        <f t="shared" si="629"/>
        <v>0</v>
      </c>
      <c r="Y365" s="5">
        <f t="shared" si="630"/>
        <v>0</v>
      </c>
      <c r="Z365" s="5">
        <f t="shared" si="631"/>
        <v>0</v>
      </c>
      <c r="AA365" s="5">
        <f t="shared" si="632"/>
        <v>0</v>
      </c>
      <c r="AB365" s="5">
        <f t="shared" si="633"/>
        <v>0</v>
      </c>
      <c r="AC365" s="5">
        <f t="shared" si="634"/>
        <v>0</v>
      </c>
      <c r="AD365" s="5">
        <f t="shared" si="635"/>
        <v>1.0574789511021785E-2</v>
      </c>
      <c r="AE365" s="5">
        <f t="shared" si="636"/>
        <v>0</v>
      </c>
      <c r="AF365" s="5">
        <f t="shared" si="637"/>
        <v>0</v>
      </c>
      <c r="AG365" s="5">
        <f t="shared" si="638"/>
        <v>0</v>
      </c>
      <c r="AH365" s="5">
        <f t="shared" si="639"/>
        <v>0</v>
      </c>
      <c r="AI365" s="5">
        <f t="shared" si="640"/>
        <v>0</v>
      </c>
      <c r="AJ365" s="5">
        <f t="shared" si="641"/>
        <v>0</v>
      </c>
      <c r="AK365" s="5">
        <f t="shared" si="642"/>
        <v>0</v>
      </c>
      <c r="AL365" s="5">
        <f t="shared" si="643"/>
        <v>0</v>
      </c>
      <c r="AM365" s="5">
        <f t="shared" si="644"/>
        <v>1.8732057730535667E-3</v>
      </c>
      <c r="AN365" s="5">
        <f t="shared" si="645"/>
        <v>0</v>
      </c>
      <c r="AO365" s="5">
        <f t="shared" si="646"/>
        <v>0</v>
      </c>
      <c r="AP365" s="5">
        <f t="shared" si="647"/>
        <v>0</v>
      </c>
      <c r="AQ365" s="5">
        <f t="shared" si="648"/>
        <v>0</v>
      </c>
      <c r="AR365" s="5">
        <f t="shared" si="649"/>
        <v>0</v>
      </c>
      <c r="AS365" s="5">
        <f t="shared" si="650"/>
        <v>0</v>
      </c>
      <c r="AT365" s="5">
        <f t="shared" si="651"/>
        <v>0</v>
      </c>
      <c r="AU365" s="5">
        <f t="shared" si="652"/>
        <v>0</v>
      </c>
      <c r="AV365" s="5">
        <f t="shared" si="653"/>
        <v>0</v>
      </c>
      <c r="AW365" s="5">
        <f t="shared" si="654"/>
        <v>0</v>
      </c>
      <c r="AX365" s="5">
        <f t="shared" si="655"/>
        <v>2.7651455572267637E-4</v>
      </c>
      <c r="AY365" s="5">
        <f t="shared" si="656"/>
        <v>0</v>
      </c>
      <c r="AZ365" s="5">
        <f t="shared" si="657"/>
        <v>0</v>
      </c>
      <c r="BA365" s="5">
        <f t="shared" si="658"/>
        <v>0</v>
      </c>
      <c r="BB365" s="5">
        <f t="shared" si="659"/>
        <v>0</v>
      </c>
      <c r="BC365" s="5">
        <f t="shared" si="660"/>
        <v>0</v>
      </c>
      <c r="BD365" s="5">
        <f t="shared" si="661"/>
        <v>0</v>
      </c>
      <c r="BE365" s="5">
        <f t="shared" si="662"/>
        <v>0</v>
      </c>
      <c r="BF365" s="5">
        <f t="shared" si="663"/>
        <v>0</v>
      </c>
      <c r="BG365" s="5">
        <f t="shared" si="664"/>
        <v>0</v>
      </c>
      <c r="BH365" s="5">
        <f t="shared" si="665"/>
        <v>0</v>
      </c>
      <c r="BI365" s="5">
        <f t="shared" si="666"/>
        <v>0</v>
      </c>
      <c r="BJ365" s="8">
        <f t="shared" si="667"/>
        <v>0.58753292142412583</v>
      </c>
      <c r="BK365" s="8">
        <f t="shared" si="668"/>
        <v>0.41242780048788646</v>
      </c>
      <c r="BL365" s="8">
        <f t="shared" si="669"/>
        <v>0</v>
      </c>
      <c r="BM365" s="8">
        <f t="shared" si="670"/>
        <v>6.0482711233818008E-2</v>
      </c>
      <c r="BN365" s="8">
        <f t="shared" si="671"/>
        <v>0.93947801067819436</v>
      </c>
    </row>
    <row r="366" spans="1:66" x14ac:dyDescent="0.25">
      <c r="A366" t="s">
        <v>28</v>
      </c>
      <c r="B366" t="s">
        <v>463</v>
      </c>
      <c r="C366" t="s">
        <v>277</v>
      </c>
      <c r="D366" s="16"/>
      <c r="E366">
        <f>VLOOKUP(A366,home!$A$2:$E$405,3,FALSE)</f>
        <v>1.3333333333333299</v>
      </c>
      <c r="F366">
        <f>VLOOKUP(B366,home!$B$2:$E$405,3,FALSE)</f>
        <v>0.75</v>
      </c>
      <c r="G366">
        <f>VLOOKUP(C366,away!$B$2:$E$405,4,FALSE)</f>
        <v>1.5</v>
      </c>
      <c r="H366">
        <f>VLOOKUP(A366,away!$A$2:$E$405,3,FALSE)</f>
        <v>1.13333333333333</v>
      </c>
      <c r="I366">
        <f>VLOOKUP(C366,away!$B$2:$E$405,3,FALSE)</f>
        <v>0.75</v>
      </c>
      <c r="J366">
        <f>VLOOKUP(B366,home!$B$2:$E$405,4,FALSE)</f>
        <v>1.32</v>
      </c>
      <c r="K366" s="3">
        <f t="shared" si="616"/>
        <v>1.4999999999999962</v>
      </c>
      <c r="L366" s="3">
        <f t="shared" si="617"/>
        <v>1.1219999999999966</v>
      </c>
      <c r="M366" s="5">
        <f t="shared" si="618"/>
        <v>7.2657402610484936E-2</v>
      </c>
      <c r="N366" s="5">
        <f t="shared" si="619"/>
        <v>0.10898610391572715</v>
      </c>
      <c r="O366" s="5">
        <f t="shared" si="620"/>
        <v>8.1521605728963845E-2</v>
      </c>
      <c r="P366" s="5">
        <f t="shared" si="621"/>
        <v>0.12228240859344547</v>
      </c>
      <c r="Q366" s="5">
        <f t="shared" si="622"/>
        <v>8.1739577936795163E-2</v>
      </c>
      <c r="R366" s="5">
        <f t="shared" si="623"/>
        <v>4.5733620813948585E-2</v>
      </c>
      <c r="S366" s="5">
        <f t="shared" si="624"/>
        <v>5.1450323415691911E-2</v>
      </c>
      <c r="T366" s="5">
        <f t="shared" si="625"/>
        <v>9.1711806445083879E-2</v>
      </c>
      <c r="U366" s="5">
        <f t="shared" si="626"/>
        <v>6.8600431220922714E-2</v>
      </c>
      <c r="V366" s="5">
        <f t="shared" si="627"/>
        <v>9.6212104787343333E-3</v>
      </c>
      <c r="W366" s="5">
        <f t="shared" si="628"/>
        <v>4.0869788968397484E-2</v>
      </c>
      <c r="X366" s="5">
        <f t="shared" si="629"/>
        <v>4.5855903222541829E-2</v>
      </c>
      <c r="Y366" s="5">
        <f t="shared" si="630"/>
        <v>2.5725161707845893E-2</v>
      </c>
      <c r="Z366" s="5">
        <f t="shared" si="631"/>
        <v>1.7104374184416717E-2</v>
      </c>
      <c r="AA366" s="5">
        <f t="shared" si="632"/>
        <v>2.5656561276625012E-2</v>
      </c>
      <c r="AB366" s="5">
        <f t="shared" si="633"/>
        <v>1.9242420957468715E-2</v>
      </c>
      <c r="AC366" s="5">
        <f t="shared" si="634"/>
        <v>1.0120310772318624E-3</v>
      </c>
      <c r="AD366" s="5">
        <f t="shared" si="635"/>
        <v>1.5326170863149021E-2</v>
      </c>
      <c r="AE366" s="5">
        <f t="shared" si="636"/>
        <v>1.7195963708453148E-2</v>
      </c>
      <c r="AF366" s="5">
        <f t="shared" si="637"/>
        <v>9.6469356404421877E-3</v>
      </c>
      <c r="AG366" s="5">
        <f t="shared" si="638"/>
        <v>3.6079539295253669E-3</v>
      </c>
      <c r="AH366" s="5">
        <f t="shared" si="639"/>
        <v>4.7977769587288751E-3</v>
      </c>
      <c r="AI366" s="5">
        <f t="shared" si="640"/>
        <v>7.1966654380932948E-3</v>
      </c>
      <c r="AJ366" s="5">
        <f t="shared" si="641"/>
        <v>5.3974990785699587E-3</v>
      </c>
      <c r="AK366" s="5">
        <f t="shared" si="642"/>
        <v>2.6987495392849729E-3</v>
      </c>
      <c r="AL366" s="5">
        <f t="shared" si="643"/>
        <v>6.8129932119248524E-5</v>
      </c>
      <c r="AM366" s="5">
        <f t="shared" si="644"/>
        <v>4.5978512589446895E-3</v>
      </c>
      <c r="AN366" s="5">
        <f t="shared" si="645"/>
        <v>5.1587891125359246E-3</v>
      </c>
      <c r="AO366" s="5">
        <f t="shared" si="646"/>
        <v>2.8940806921326457E-3</v>
      </c>
      <c r="AP366" s="5">
        <f t="shared" si="647"/>
        <v>1.0823861788576061E-3</v>
      </c>
      <c r="AQ366" s="5">
        <f t="shared" si="648"/>
        <v>3.0360932316955762E-4</v>
      </c>
      <c r="AR366" s="5">
        <f t="shared" si="649"/>
        <v>1.0766211495387564E-3</v>
      </c>
      <c r="AS366" s="5">
        <f t="shared" si="650"/>
        <v>1.6149317243081304E-3</v>
      </c>
      <c r="AT366" s="5">
        <f t="shared" si="651"/>
        <v>1.2111987932310951E-3</v>
      </c>
      <c r="AU366" s="5">
        <f t="shared" si="652"/>
        <v>6.0559939661554603E-4</v>
      </c>
      <c r="AV366" s="5">
        <f t="shared" si="653"/>
        <v>2.2709977373082925E-4</v>
      </c>
      <c r="AW366" s="5">
        <f t="shared" si="654"/>
        <v>3.1850743265748495E-6</v>
      </c>
      <c r="AX366" s="5">
        <f t="shared" si="655"/>
        <v>1.1494628147361698E-3</v>
      </c>
      <c r="AY366" s="5">
        <f t="shared" si="656"/>
        <v>1.2896972781339785E-3</v>
      </c>
      <c r="AZ366" s="5">
        <f t="shared" si="657"/>
        <v>7.2352017303315991E-4</v>
      </c>
      <c r="BA366" s="5">
        <f t="shared" si="658"/>
        <v>2.7059654471440093E-4</v>
      </c>
      <c r="BB366" s="5">
        <f t="shared" si="659"/>
        <v>7.5902330792389241E-5</v>
      </c>
      <c r="BC366" s="5">
        <f t="shared" si="660"/>
        <v>1.7032483029812094E-5</v>
      </c>
      <c r="BD366" s="5">
        <f t="shared" si="661"/>
        <v>2.0132815496374666E-4</v>
      </c>
      <c r="BE366" s="5">
        <f t="shared" si="662"/>
        <v>3.0199223244561924E-4</v>
      </c>
      <c r="BF366" s="5">
        <f t="shared" si="663"/>
        <v>2.2649417433421391E-4</v>
      </c>
      <c r="BG366" s="5">
        <f t="shared" si="664"/>
        <v>1.1324708716710668E-4</v>
      </c>
      <c r="BH366" s="5">
        <f t="shared" si="665"/>
        <v>4.2467657687664907E-5</v>
      </c>
      <c r="BI366" s="5">
        <f t="shared" si="666"/>
        <v>1.2740297306299425E-5</v>
      </c>
      <c r="BJ366" s="8">
        <f t="shared" si="667"/>
        <v>0.45822829452804148</v>
      </c>
      <c r="BK366" s="8">
        <f t="shared" si="668"/>
        <v>0.25838120338584175</v>
      </c>
      <c r="BL366" s="8">
        <f t="shared" si="669"/>
        <v>0.26647905145393502</v>
      </c>
      <c r="BM366" s="8">
        <f t="shared" si="670"/>
        <v>0.48598569174906237</v>
      </c>
      <c r="BN366" s="8">
        <f t="shared" si="671"/>
        <v>0.51292071959936514</v>
      </c>
    </row>
    <row r="367" spans="1:66" x14ac:dyDescent="0.25">
      <c r="A367" t="s">
        <v>28</v>
      </c>
      <c r="B367" t="s">
        <v>275</v>
      </c>
      <c r="C367" t="s">
        <v>188</v>
      </c>
      <c r="D367" s="16"/>
      <c r="E367">
        <f>VLOOKUP(A367,home!$A$2:$E$405,3,FALSE)</f>
        <v>1.3333333333333299</v>
      </c>
      <c r="F367">
        <f>VLOOKUP(B367,home!$B$2:$E$405,3,FALSE)</f>
        <v>1.25</v>
      </c>
      <c r="G367">
        <f>VLOOKUP(C367,away!$B$2:$E$405,4,FALSE)</f>
        <v>0.5</v>
      </c>
      <c r="H367">
        <f>VLOOKUP(A367,away!$A$2:$E$405,3,FALSE)</f>
        <v>1.13333333333333</v>
      </c>
      <c r="I367">
        <f>VLOOKUP(C367,away!$B$2:$E$405,3,FALSE)</f>
        <v>1.25</v>
      </c>
      <c r="J367">
        <f>VLOOKUP(B367,home!$B$2:$E$405,4,FALSE)</f>
        <v>2.06</v>
      </c>
      <c r="K367" s="3">
        <f t="shared" si="616"/>
        <v>0.83333333333333126</v>
      </c>
      <c r="L367" s="3">
        <f t="shared" si="617"/>
        <v>2.918333333333325</v>
      </c>
      <c r="M367" s="5">
        <f t="shared" si="618"/>
        <v>2.3478582258313063E-2</v>
      </c>
      <c r="N367" s="5">
        <f t="shared" si="619"/>
        <v>1.9565485215260837E-2</v>
      </c>
      <c r="O367" s="5">
        <f t="shared" si="620"/>
        <v>6.8518329223843433E-2</v>
      </c>
      <c r="P367" s="5">
        <f t="shared" si="621"/>
        <v>5.7098607686536046E-2</v>
      </c>
      <c r="Q367" s="5">
        <f t="shared" si="622"/>
        <v>8.152285506358662E-3</v>
      </c>
      <c r="R367" s="5">
        <f t="shared" si="623"/>
        <v>9.9979662059124619E-2</v>
      </c>
      <c r="S367" s="5">
        <f t="shared" si="624"/>
        <v>3.4715160437195872E-2</v>
      </c>
      <c r="T367" s="5">
        <f t="shared" si="625"/>
        <v>2.3791086536056626E-2</v>
      </c>
      <c r="U367" s="5">
        <f t="shared" si="626"/>
        <v>8.3316385049270303E-2</v>
      </c>
      <c r="V367" s="5">
        <f t="shared" si="627"/>
        <v>9.3805935070261793E-3</v>
      </c>
      <c r="W367" s="5">
        <f t="shared" si="628"/>
        <v>2.2645237517662895E-3</v>
      </c>
      <c r="X367" s="5">
        <f t="shared" si="629"/>
        <v>6.608635148904602E-3</v>
      </c>
      <c r="Y367" s="5">
        <f t="shared" si="630"/>
        <v>9.6431001214432755E-3</v>
      </c>
      <c r="Z367" s="5">
        <f t="shared" si="631"/>
        <v>9.7257993480848154E-2</v>
      </c>
      <c r="AA367" s="5">
        <f t="shared" si="632"/>
        <v>8.1048327900706596E-2</v>
      </c>
      <c r="AB367" s="5">
        <f t="shared" si="633"/>
        <v>3.3770136625294329E-2</v>
      </c>
      <c r="AC367" s="5">
        <f t="shared" si="634"/>
        <v>1.4258176415627391E-3</v>
      </c>
      <c r="AD367" s="5">
        <f t="shared" si="635"/>
        <v>4.7177578161797571E-4</v>
      </c>
      <c r="AE367" s="5">
        <f t="shared" si="636"/>
        <v>1.376798989355122E-3</v>
      </c>
      <c r="AF367" s="5">
        <f t="shared" si="637"/>
        <v>2.0089791919673436E-3</v>
      </c>
      <c r="AG367" s="5">
        <f t="shared" si="638"/>
        <v>1.9542903139637825E-3</v>
      </c>
      <c r="AH367" s="5">
        <f t="shared" si="639"/>
        <v>7.0957811077068611E-2</v>
      </c>
      <c r="AI367" s="5">
        <f t="shared" si="640"/>
        <v>5.9131509230890361E-2</v>
      </c>
      <c r="AJ367" s="5">
        <f t="shared" si="641"/>
        <v>2.4638128846204255E-2</v>
      </c>
      <c r="AK367" s="5">
        <f t="shared" si="642"/>
        <v>6.8439246795011658E-3</v>
      </c>
      <c r="AL367" s="5">
        <f t="shared" si="643"/>
        <v>1.3870037168757453E-4</v>
      </c>
      <c r="AM367" s="5">
        <f t="shared" si="644"/>
        <v>7.8629296936329104E-5</v>
      </c>
      <c r="AN367" s="5">
        <f t="shared" si="645"/>
        <v>2.2946649822585313E-4</v>
      </c>
      <c r="AO367" s="5">
        <f t="shared" si="646"/>
        <v>3.3482986532788983E-4</v>
      </c>
      <c r="AP367" s="5">
        <f t="shared" si="647"/>
        <v>3.2571505232729633E-4</v>
      </c>
      <c r="AQ367" s="5">
        <f t="shared" si="648"/>
        <v>2.3763627359378931E-4</v>
      </c>
      <c r="AR367" s="5">
        <f t="shared" si="649"/>
        <v>4.1415709065315567E-2</v>
      </c>
      <c r="AS367" s="5">
        <f t="shared" si="650"/>
        <v>3.4513090887762887E-2</v>
      </c>
      <c r="AT367" s="5">
        <f t="shared" si="651"/>
        <v>1.4380454536567833E-2</v>
      </c>
      <c r="AU367" s="5">
        <f t="shared" si="652"/>
        <v>3.9945707046021659E-3</v>
      </c>
      <c r="AV367" s="5">
        <f t="shared" si="653"/>
        <v>8.3220223012544906E-4</v>
      </c>
      <c r="AW367" s="5">
        <f t="shared" si="654"/>
        <v>9.3697666213326192E-6</v>
      </c>
      <c r="AX367" s="5">
        <f t="shared" si="655"/>
        <v>1.0920735685601233E-5</v>
      </c>
      <c r="AY367" s="5">
        <f t="shared" si="656"/>
        <v>3.1870346975812839E-5</v>
      </c>
      <c r="AZ367" s="5">
        <f t="shared" si="657"/>
        <v>4.6504147962206791E-5</v>
      </c>
      <c r="BA367" s="5">
        <f t="shared" si="658"/>
        <v>4.5238201712124356E-5</v>
      </c>
      <c r="BB367" s="5">
        <f t="shared" si="659"/>
        <v>3.3005037999137311E-5</v>
      </c>
      <c r="BC367" s="5">
        <f t="shared" si="660"/>
        <v>1.9263940512163076E-5</v>
      </c>
      <c r="BD367" s="5">
        <f t="shared" si="661"/>
        <v>2.0144140714824253E-2</v>
      </c>
      <c r="BE367" s="5">
        <f t="shared" si="662"/>
        <v>1.6786783929020169E-2</v>
      </c>
      <c r="BF367" s="5">
        <f t="shared" si="663"/>
        <v>6.9944933037583866E-3</v>
      </c>
      <c r="BG367" s="5">
        <f t="shared" si="664"/>
        <v>1.9429148065995471E-3</v>
      </c>
      <c r="BH367" s="5">
        <f t="shared" si="665"/>
        <v>4.0477391804157124E-4</v>
      </c>
      <c r="BI367" s="5">
        <f t="shared" si="666"/>
        <v>6.7462319673595048E-5</v>
      </c>
      <c r="BJ367" s="8">
        <f t="shared" si="667"/>
        <v>7.7230039953952695E-2</v>
      </c>
      <c r="BK367" s="8">
        <f t="shared" si="668"/>
        <v>0.12626933224929729</v>
      </c>
      <c r="BL367" s="8">
        <f t="shared" si="669"/>
        <v>0.66968081110819522</v>
      </c>
      <c r="BM367" s="8">
        <f t="shared" si="670"/>
        <v>0.69362272426250227</v>
      </c>
      <c r="BN367" s="8">
        <f t="shared" si="671"/>
        <v>0.27679295194943665</v>
      </c>
    </row>
    <row r="368" spans="1:66" x14ac:dyDescent="0.25">
      <c r="A368" t="s">
        <v>32</v>
      </c>
      <c r="B368" t="s">
        <v>209</v>
      </c>
      <c r="C368" t="s">
        <v>34</v>
      </c>
      <c r="D368" s="16"/>
      <c r="E368">
        <f>VLOOKUP(A368,home!$A$2:$E$405,3,FALSE)</f>
        <v>1.4583333333333299</v>
      </c>
      <c r="F368">
        <f>VLOOKUP(B368,home!$B$2:$E$405,3,FALSE)</f>
        <v>1.37</v>
      </c>
      <c r="G368">
        <f>VLOOKUP(C368,away!$B$2:$E$405,4,FALSE)</f>
        <v>1.71</v>
      </c>
      <c r="H368">
        <f>VLOOKUP(A368,away!$A$2:$E$405,3,FALSE)</f>
        <v>1.375</v>
      </c>
      <c r="I368">
        <f>VLOOKUP(C368,away!$B$2:$E$405,3,FALSE)</f>
        <v>1.03</v>
      </c>
      <c r="J368">
        <f>VLOOKUP(B368,home!$B$2:$E$405,4,FALSE)</f>
        <v>1.82</v>
      </c>
      <c r="K368" s="3">
        <f t="shared" si="616"/>
        <v>3.4164374999999922</v>
      </c>
      <c r="L368" s="3">
        <f t="shared" si="617"/>
        <v>2.5775749999999999</v>
      </c>
      <c r="M368" s="5">
        <f t="shared" si="618"/>
        <v>2.4936382259620068E-3</v>
      </c>
      <c r="N368" s="5">
        <f t="shared" si="619"/>
        <v>8.5193591466100546E-3</v>
      </c>
      <c r="O368" s="5">
        <f t="shared" si="620"/>
        <v>6.4275395502840192E-3</v>
      </c>
      <c r="P368" s="5">
        <f t="shared" si="621"/>
        <v>2.1959287152323408E-2</v>
      </c>
      <c r="Q368" s="5">
        <f t="shared" si="622"/>
        <v>1.4552929032223263E-2</v>
      </c>
      <c r="R368" s="5">
        <f t="shared" si="623"/>
        <v>8.283732628161667E-3</v>
      </c>
      <c r="S368" s="5">
        <f t="shared" si="624"/>
        <v>4.8344050794714516E-2</v>
      </c>
      <c r="T368" s="5">
        <f t="shared" si="625"/>
        <v>3.7511266050232875E-2</v>
      </c>
      <c r="U368" s="5">
        <f t="shared" si="626"/>
        <v>2.8300854790825013E-2</v>
      </c>
      <c r="V368" s="5">
        <f t="shared" si="627"/>
        <v>4.7302633399709484E-2</v>
      </c>
      <c r="W368" s="5">
        <f t="shared" si="628"/>
        <v>1.6573057493508715E-2</v>
      </c>
      <c r="X368" s="5">
        <f t="shared" si="629"/>
        <v>4.2718298668830729E-2</v>
      </c>
      <c r="Y368" s="5">
        <f t="shared" si="630"/>
        <v>5.5054809345655695E-2</v>
      </c>
      <c r="Z368" s="5">
        <f t="shared" si="631"/>
        <v>7.1173140430112686E-3</v>
      </c>
      <c r="AA368" s="5">
        <f t="shared" si="632"/>
        <v>2.4315858595820257E-2</v>
      </c>
      <c r="AB368" s="5">
        <f t="shared" si="633"/>
        <v>4.1536805575728745E-2</v>
      </c>
      <c r="AC368" s="5">
        <f t="shared" si="634"/>
        <v>2.6034553124796658E-2</v>
      </c>
      <c r="AD368" s="5">
        <f t="shared" si="635"/>
        <v>1.4155203777619767E-2</v>
      </c>
      <c r="AE368" s="5">
        <f t="shared" si="636"/>
        <v>3.648609937709827E-2</v>
      </c>
      <c r="AF368" s="5">
        <f t="shared" si="637"/>
        <v>4.7022828800962049E-2</v>
      </c>
      <c r="AG368" s="5">
        <f t="shared" si="638"/>
        <v>4.0401622648879906E-2</v>
      </c>
      <c r="AH368" s="5">
        <f t="shared" si="639"/>
        <v>4.5863526861036931E-3</v>
      </c>
      <c r="AI368" s="5">
        <f t="shared" si="640"/>
        <v>1.566898730503035E-2</v>
      </c>
      <c r="AJ368" s="5">
        <f t="shared" si="641"/>
        <v>2.6766057907964758E-2</v>
      </c>
      <c r="AK368" s="5">
        <f t="shared" si="642"/>
        <v>3.0481521321314046E-2</v>
      </c>
      <c r="AL368" s="5">
        <f t="shared" si="643"/>
        <v>9.1705400085335207E-3</v>
      </c>
      <c r="AM368" s="5">
        <f t="shared" si="644"/>
        <v>9.672073801200342E-3</v>
      </c>
      <c r="AN368" s="5">
        <f t="shared" si="645"/>
        <v>2.4930495628128969E-2</v>
      </c>
      <c r="AO368" s="5">
        <f t="shared" si="646"/>
        <v>3.2130111134337273E-2</v>
      </c>
      <c r="AP368" s="5">
        <f t="shared" si="647"/>
        <v>2.760592373569646E-2</v>
      </c>
      <c r="AQ368" s="5">
        <f t="shared" si="648"/>
        <v>1.7789084718259452E-2</v>
      </c>
      <c r="AR368" s="5">
        <f t="shared" si="649"/>
        <v>2.3643336049767451E-3</v>
      </c>
      <c r="AS368" s="5">
        <f t="shared" si="650"/>
        <v>8.0775979905527203E-3</v>
      </c>
      <c r="AT368" s="5">
        <f t="shared" si="651"/>
        <v>1.3798304342424451E-2</v>
      </c>
      <c r="AU368" s="5">
        <f t="shared" si="652"/>
        <v>1.571368146395721E-2</v>
      </c>
      <c r="AV368" s="5">
        <f t="shared" si="653"/>
        <v>1.3421202654129549E-2</v>
      </c>
      <c r="AW368" s="5">
        <f t="shared" si="654"/>
        <v>2.2432475401319516E-3</v>
      </c>
      <c r="AX368" s="5">
        <f t="shared" si="655"/>
        <v>5.5073392728647195E-3</v>
      </c>
      <c r="AY368" s="5">
        <f t="shared" si="656"/>
        <v>1.4195580026254278E-2</v>
      </c>
      <c r="AZ368" s="5">
        <f t="shared" si="657"/>
        <v>1.829508609308619E-2</v>
      </c>
      <c r="BA368" s="5">
        <f t="shared" si="658"/>
        <v>1.5718985512128875E-2</v>
      </c>
      <c r="BB368" s="5">
        <f t="shared" si="659"/>
        <v>1.0129216020356397E-2</v>
      </c>
      <c r="BC368" s="5">
        <f t="shared" si="660"/>
        <v>5.2217627967340273E-3</v>
      </c>
      <c r="BD368" s="5">
        <f t="shared" si="661"/>
        <v>1.0157078653079889E-3</v>
      </c>
      <c r="BE368" s="5">
        <f t="shared" si="662"/>
        <v>3.470102440083154E-3</v>
      </c>
      <c r="BF368" s="5">
        <f t="shared" si="663"/>
        <v>5.9276940525707826E-3</v>
      </c>
      <c r="BG368" s="5">
        <f t="shared" si="664"/>
        <v>6.7505320832432492E-3</v>
      </c>
      <c r="BH368" s="5">
        <f t="shared" si="665"/>
        <v>5.7656927385363278E-3</v>
      </c>
      <c r="BI368" s="5">
        <f t="shared" si="666"/>
        <v>3.9396257770826313E-3</v>
      </c>
      <c r="BJ368" s="8">
        <f t="shared" si="667"/>
        <v>0.49419113308066831</v>
      </c>
      <c r="BK368" s="8">
        <f t="shared" si="668"/>
        <v>0.16950028273229387</v>
      </c>
      <c r="BL368" s="8">
        <f t="shared" si="669"/>
        <v>0.26661218537409737</v>
      </c>
      <c r="BM368" s="8">
        <f t="shared" si="670"/>
        <v>0.86323209700838432</v>
      </c>
      <c r="BN368" s="8">
        <f t="shared" si="671"/>
        <v>6.2236485735564423E-2</v>
      </c>
    </row>
    <row r="369" spans="1:66" x14ac:dyDescent="0.25">
      <c r="A369" t="s">
        <v>301</v>
      </c>
      <c r="B369" t="s">
        <v>316</v>
      </c>
      <c r="C369" t="s">
        <v>319</v>
      </c>
      <c r="D369" s="16"/>
      <c r="E369">
        <f>VLOOKUP(A369,home!$A$2:$E$405,3,FALSE)</f>
        <v>1.23684210526316</v>
      </c>
      <c r="F369">
        <f>VLOOKUP(B369,home!$B$2:$E$405,3,FALSE)</f>
        <v>0.4</v>
      </c>
      <c r="G369">
        <f>VLOOKUP(C369,away!$B$2:$E$405,4,FALSE)</f>
        <v>0.81</v>
      </c>
      <c r="H369">
        <f>VLOOKUP(A369,away!$A$2:$E$405,3,FALSE)</f>
        <v>1.07894736842105</v>
      </c>
      <c r="I369">
        <f>VLOOKUP(C369,away!$B$2:$E$405,3,FALSE)</f>
        <v>0.81</v>
      </c>
      <c r="J369">
        <f>VLOOKUP(B369,home!$B$2:$E$405,4,FALSE)</f>
        <v>0.93</v>
      </c>
      <c r="K369" s="3">
        <f t="shared" si="616"/>
        <v>0.40073684210526389</v>
      </c>
      <c r="L369" s="3">
        <f t="shared" si="617"/>
        <v>0.81277105263157712</v>
      </c>
      <c r="M369" s="5">
        <f t="shared" si="618"/>
        <v>0.29715306732668606</v>
      </c>
      <c r="N369" s="5">
        <f t="shared" si="619"/>
        <v>0.11908018182238904</v>
      </c>
      <c r="O369" s="5">
        <f t="shared" si="620"/>
        <v>0.24151741132381255</v>
      </c>
      <c r="P369" s="5">
        <f t="shared" si="621"/>
        <v>9.6784924727342736E-2</v>
      </c>
      <c r="Q369" s="5">
        <f t="shared" si="622"/>
        <v>2.3859908010412417E-2</v>
      </c>
      <c r="R369" s="5">
        <f t="shared" si="623"/>
        <v>9.8149180315254325E-2</v>
      </c>
      <c r="S369" s="5">
        <f t="shared" si="624"/>
        <v>7.8808892490575318E-3</v>
      </c>
      <c r="T369" s="5">
        <f t="shared" si="625"/>
        <v>1.9392642549315497E-2</v>
      </c>
      <c r="U369" s="5">
        <f t="shared" si="626"/>
        <v>3.9331992574755149E-2</v>
      </c>
      <c r="V369" s="5">
        <f t="shared" si="627"/>
        <v>2.8520702202276105E-4</v>
      </c>
      <c r="W369" s="5">
        <f t="shared" si="628"/>
        <v>3.1871813963382546E-3</v>
      </c>
      <c r="X369" s="5">
        <f t="shared" si="629"/>
        <v>2.5904487784296228E-3</v>
      </c>
      <c r="Y369" s="5">
        <f t="shared" si="630"/>
        <v>1.0527208902162135E-3</v>
      </c>
      <c r="Z369" s="5">
        <f t="shared" si="631"/>
        <v>2.6590937533251917E-2</v>
      </c>
      <c r="AA369" s="5">
        <f t="shared" si="632"/>
        <v>1.0655968335693709E-2</v>
      </c>
      <c r="AB369" s="5">
        <f t="shared" si="633"/>
        <v>2.1351195502097905E-3</v>
      </c>
      <c r="AC369" s="5">
        <f t="shared" si="634"/>
        <v>5.8058756566349253E-6</v>
      </c>
      <c r="AD369" s="5">
        <f t="shared" si="635"/>
        <v>3.1930525199630927E-4</v>
      </c>
      <c r="AE369" s="5">
        <f t="shared" si="636"/>
        <v>2.5952206577583127E-4</v>
      </c>
      <c r="AF369" s="5">
        <f t="shared" si="637"/>
        <v>1.0546601129087187E-4</v>
      </c>
      <c r="AG369" s="5">
        <f t="shared" si="638"/>
        <v>2.8573240337911918E-5</v>
      </c>
      <c r="AH369" s="5">
        <f t="shared" si="639"/>
        <v>5.4030860723404163E-3</v>
      </c>
      <c r="AI369" s="5">
        <f t="shared" si="640"/>
        <v>2.165215650252632E-3</v>
      </c>
      <c r="AJ369" s="5">
        <f t="shared" si="641"/>
        <v>4.3384084107956754E-4</v>
      </c>
      <c r="AK369" s="5">
        <f t="shared" si="642"/>
        <v>5.7952002876839199E-5</v>
      </c>
      <c r="AL369" s="5">
        <f t="shared" si="643"/>
        <v>7.5640644528290136E-8</v>
      </c>
      <c r="AM369" s="5">
        <f t="shared" si="644"/>
        <v>2.55914756705253E-5</v>
      </c>
      <c r="AN369" s="5">
        <f t="shared" si="645"/>
        <v>2.0800010619128245E-5</v>
      </c>
      <c r="AO369" s="5">
        <f t="shared" si="646"/>
        <v>8.4528232628284208E-6</v>
      </c>
      <c r="AP369" s="5">
        <f t="shared" si="647"/>
        <v>2.290070020345913E-6</v>
      </c>
      <c r="AQ369" s="5">
        <f t="shared" si="648"/>
        <v>4.6532565525914106E-7</v>
      </c>
      <c r="AR369" s="5">
        <f t="shared" si="649"/>
        <v>8.7829439089502723E-4</v>
      </c>
      <c r="AS369" s="5">
        <f t="shared" si="650"/>
        <v>3.519649206460394E-4</v>
      </c>
      <c r="AT369" s="5">
        <f t="shared" si="651"/>
        <v>7.0522655415761811E-5</v>
      </c>
      <c r="AU369" s="5">
        <f t="shared" si="652"/>
        <v>9.4203420760633606E-6</v>
      </c>
      <c r="AV369" s="5">
        <f t="shared" si="653"/>
        <v>9.4376953377824391E-7</v>
      </c>
      <c r="AW369" s="5">
        <f t="shared" si="654"/>
        <v>6.8435306879790861E-10</v>
      </c>
      <c r="AX369" s="5">
        <f t="shared" si="655"/>
        <v>1.7092411908366674E-6</v>
      </c>
      <c r="AY369" s="5">
        <f t="shared" si="656"/>
        <v>1.3892217618775685E-6</v>
      </c>
      <c r="AZ369" s="5">
        <f t="shared" si="657"/>
        <v>5.6455961686996256E-7</v>
      </c>
      <c r="BA369" s="5">
        <f t="shared" si="658"/>
        <v>1.5295257135889319E-7</v>
      </c>
      <c r="BB369" s="5">
        <f t="shared" si="659"/>
        <v>3.1078855606518491E-8</v>
      </c>
      <c r="BC369" s="5">
        <f t="shared" si="660"/>
        <v>5.0519988371789685E-9</v>
      </c>
      <c r="BD369" s="5">
        <f t="shared" si="661"/>
        <v>1.1897537610136014E-4</v>
      </c>
      <c r="BE369" s="5">
        <f t="shared" si="662"/>
        <v>4.7677816507145144E-5</v>
      </c>
      <c r="BF369" s="5">
        <f t="shared" si="663"/>
        <v>9.5531288127737832E-6</v>
      </c>
      <c r="BG369" s="5">
        <f t="shared" si="664"/>
        <v>1.2760968908852586E-6</v>
      </c>
      <c r="BH369" s="5">
        <f t="shared" si="665"/>
        <v>1.2784475956842596E-7</v>
      </c>
      <c r="BI369" s="5">
        <f t="shared" si="666"/>
        <v>1.0246421045831548E-8</v>
      </c>
      <c r="BJ369" s="8">
        <f t="shared" si="667"/>
        <v>0.16993740182772546</v>
      </c>
      <c r="BK369" s="8">
        <f t="shared" si="668"/>
        <v>0.40211135906317219</v>
      </c>
      <c r="BL369" s="8">
        <f t="shared" si="669"/>
        <v>0.40133853325433444</v>
      </c>
      <c r="BM369" s="8">
        <f t="shared" si="670"/>
        <v>0.12343216961517793</v>
      </c>
      <c r="BN369" s="8">
        <f t="shared" si="671"/>
        <v>0.87654467352589716</v>
      </c>
    </row>
    <row r="370" spans="1:66" x14ac:dyDescent="0.25">
      <c r="A370" t="s">
        <v>303</v>
      </c>
      <c r="B370" t="s">
        <v>383</v>
      </c>
      <c r="C370" t="s">
        <v>390</v>
      </c>
      <c r="D370" s="16"/>
      <c r="E370">
        <f>VLOOKUP(A370,home!$A$2:$E$405,3,FALSE)</f>
        <v>1.21818181818182</v>
      </c>
      <c r="F370">
        <f>VLOOKUP(B370,home!$B$2:$E$405,3,FALSE)</f>
        <v>0.82</v>
      </c>
      <c r="G370">
        <f>VLOOKUP(C370,away!$B$2:$E$405,4,FALSE)</f>
        <v>1.0900000000000001</v>
      </c>
      <c r="H370">
        <f>VLOOKUP(A370,away!$A$2:$E$405,3,FALSE)</f>
        <v>0.90909090909090895</v>
      </c>
      <c r="I370">
        <f>VLOOKUP(C370,away!$B$2:$E$405,3,FALSE)</f>
        <v>0.82</v>
      </c>
      <c r="J370">
        <f>VLOOKUP(B370,home!$B$2:$E$405,4,FALSE)</f>
        <v>1.1000000000000001</v>
      </c>
      <c r="K370" s="3">
        <f t="shared" si="616"/>
        <v>1.0888109090909108</v>
      </c>
      <c r="L370" s="3">
        <f t="shared" si="617"/>
        <v>0.81999999999999984</v>
      </c>
      <c r="M370" s="5">
        <f t="shared" si="618"/>
        <v>0.14825657236666737</v>
      </c>
      <c r="N370" s="5">
        <f t="shared" si="619"/>
        <v>0.16142337333725348</v>
      </c>
      <c r="O370" s="5">
        <f t="shared" si="620"/>
        <v>0.1215703893406672</v>
      </c>
      <c r="P370" s="5">
        <f t="shared" si="621"/>
        <v>0.13236716613654784</v>
      </c>
      <c r="Q370" s="5">
        <f t="shared" si="622"/>
        <v>8.7879764935928223E-2</v>
      </c>
      <c r="R370" s="5">
        <f t="shared" si="623"/>
        <v>4.9843859629673533E-2</v>
      </c>
      <c r="S370" s="5">
        <f t="shared" si="624"/>
        <v>2.9545176971459048E-2</v>
      </c>
      <c r="T370" s="5">
        <f t="shared" si="625"/>
        <v>7.2061407247461129E-2</v>
      </c>
      <c r="U370" s="5">
        <f t="shared" si="626"/>
        <v>5.427053811598459E-2</v>
      </c>
      <c r="V370" s="5">
        <f t="shared" si="627"/>
        <v>2.930963446443096E-3</v>
      </c>
      <c r="W370" s="5">
        <f t="shared" si="628"/>
        <v>3.1894815583527851E-2</v>
      </c>
      <c r="X370" s="5">
        <f t="shared" si="629"/>
        <v>2.6153748778492834E-2</v>
      </c>
      <c r="Y370" s="5">
        <f t="shared" si="630"/>
        <v>1.0723036999182058E-2</v>
      </c>
      <c r="Z370" s="5">
        <f t="shared" si="631"/>
        <v>1.3623988298777433E-2</v>
      </c>
      <c r="AA370" s="5">
        <f t="shared" si="632"/>
        <v>1.4833947085035788E-2</v>
      </c>
      <c r="AB370" s="5">
        <f t="shared" si="633"/>
        <v>8.0756817055321409E-3</v>
      </c>
      <c r="AC370" s="5">
        <f t="shared" si="634"/>
        <v>1.6355232994998917E-4</v>
      </c>
      <c r="AD370" s="5">
        <f t="shared" si="635"/>
        <v>8.6818557876969776E-3</v>
      </c>
      <c r="AE370" s="5">
        <f t="shared" si="636"/>
        <v>7.11912174591152E-3</v>
      </c>
      <c r="AF370" s="5">
        <f t="shared" si="637"/>
        <v>2.9188399158237223E-3</v>
      </c>
      <c r="AG370" s="5">
        <f t="shared" si="638"/>
        <v>7.9781624365848403E-4</v>
      </c>
      <c r="AH370" s="5">
        <f t="shared" si="639"/>
        <v>2.792917601249373E-3</v>
      </c>
      <c r="AI370" s="5">
        <f t="shared" si="640"/>
        <v>3.0409591524323356E-3</v>
      </c>
      <c r="AJ370" s="5">
        <f t="shared" si="641"/>
        <v>1.6555147496340882E-3</v>
      </c>
      <c r="AK370" s="5">
        <f t="shared" si="642"/>
        <v>6.0084750652083445E-4</v>
      </c>
      <c r="AL370" s="5">
        <f t="shared" si="643"/>
        <v>5.8409440026625276E-6</v>
      </c>
      <c r="AM370" s="5">
        <f t="shared" si="644"/>
        <v>1.8905798585597069E-3</v>
      </c>
      <c r="AN370" s="5">
        <f t="shared" si="645"/>
        <v>1.5502754840189593E-3</v>
      </c>
      <c r="AO370" s="5">
        <f t="shared" si="646"/>
        <v>6.3561294844777304E-4</v>
      </c>
      <c r="AP370" s="5">
        <f t="shared" si="647"/>
        <v>1.7373420590905797E-4</v>
      </c>
      <c r="AQ370" s="5">
        <f t="shared" si="648"/>
        <v>3.5615512211356876E-5</v>
      </c>
      <c r="AR370" s="5">
        <f t="shared" si="649"/>
        <v>4.5803848660489719E-4</v>
      </c>
      <c r="AS370" s="5">
        <f t="shared" si="650"/>
        <v>4.9871730099890308E-4</v>
      </c>
      <c r="AT370" s="5">
        <f t="shared" si="651"/>
        <v>2.7150441893999049E-4</v>
      </c>
      <c r="AU370" s="5">
        <f t="shared" si="652"/>
        <v>9.8538991069416866E-5</v>
      </c>
      <c r="AV370" s="5">
        <f t="shared" si="653"/>
        <v>2.6822582111798229E-5</v>
      </c>
      <c r="AW370" s="5">
        <f t="shared" si="654"/>
        <v>1.4485945862722857E-7</v>
      </c>
      <c r="AX370" s="5">
        <f t="shared" si="655"/>
        <v>3.4308066241789327E-4</v>
      </c>
      <c r="AY370" s="5">
        <f t="shared" si="656"/>
        <v>2.8132614318267241E-4</v>
      </c>
      <c r="AZ370" s="5">
        <f t="shared" si="657"/>
        <v>1.1534371870489564E-4</v>
      </c>
      <c r="BA370" s="5">
        <f t="shared" si="658"/>
        <v>3.1527283112671475E-5</v>
      </c>
      <c r="BB370" s="5">
        <f t="shared" si="659"/>
        <v>6.4630930380976506E-6</v>
      </c>
      <c r="BC370" s="5">
        <f t="shared" si="660"/>
        <v>1.0599472582480148E-6</v>
      </c>
      <c r="BD370" s="5">
        <f t="shared" si="661"/>
        <v>6.2598593169335901E-5</v>
      </c>
      <c r="BE370" s="5">
        <f t="shared" si="662"/>
        <v>6.8158031136516698E-5</v>
      </c>
      <c r="BF370" s="5">
        <f t="shared" si="663"/>
        <v>3.7105603921798676E-5</v>
      </c>
      <c r="BG370" s="5">
        <f t="shared" si="664"/>
        <v>1.3466995446153627E-5</v>
      </c>
      <c r="BH370" s="5">
        <f t="shared" si="665"/>
        <v>3.6657528886124217E-6</v>
      </c>
      <c r="BI370" s="5">
        <f t="shared" si="666"/>
        <v>7.982623470305449E-7</v>
      </c>
      <c r="BJ370" s="8">
        <f t="shared" si="667"/>
        <v>0.41471839943179767</v>
      </c>
      <c r="BK370" s="8">
        <f t="shared" si="668"/>
        <v>0.31355059833825266</v>
      </c>
      <c r="BL370" s="8">
        <f t="shared" si="669"/>
        <v>0.2582240699053644</v>
      </c>
      <c r="BM370" s="8">
        <f t="shared" si="670"/>
        <v>0.29849474894373046</v>
      </c>
      <c r="BN370" s="8">
        <f t="shared" si="671"/>
        <v>0.70134112574673768</v>
      </c>
    </row>
    <row r="371" spans="1:66" x14ac:dyDescent="0.25">
      <c r="A371" t="s">
        <v>303</v>
      </c>
      <c r="B371" t="s">
        <v>308</v>
      </c>
      <c r="C371" t="s">
        <v>361</v>
      </c>
      <c r="D371" s="16"/>
      <c r="E371">
        <f>VLOOKUP(A371,home!$A$2:$E$405,3,FALSE)</f>
        <v>1.21818181818182</v>
      </c>
      <c r="F371">
        <f>VLOOKUP(B371,home!$B$2:$E$405,3,FALSE)</f>
        <v>1.64</v>
      </c>
      <c r="G371">
        <f>VLOOKUP(C371,away!$B$2:$E$405,4,FALSE)</f>
        <v>1.23</v>
      </c>
      <c r="H371">
        <f>VLOOKUP(A371,away!$A$2:$E$405,3,FALSE)</f>
        <v>0.90909090909090895</v>
      </c>
      <c r="I371">
        <f>VLOOKUP(C371,away!$B$2:$E$405,3,FALSE)</f>
        <v>1.23</v>
      </c>
      <c r="J371">
        <f>VLOOKUP(B371,home!$B$2:$E$405,4,FALSE)</f>
        <v>0.55000000000000004</v>
      </c>
      <c r="K371" s="3">
        <f t="shared" si="616"/>
        <v>2.4573163636363673</v>
      </c>
      <c r="L371" s="3">
        <f t="shared" si="617"/>
        <v>0.61499999999999988</v>
      </c>
      <c r="M371" s="5">
        <f t="shared" si="618"/>
        <v>4.6313751023552237E-2</v>
      </c>
      <c r="N371" s="5">
        <f t="shared" si="619"/>
        <v>0.11380753825155547</v>
      </c>
      <c r="O371" s="5">
        <f t="shared" si="620"/>
        <v>2.8482956879484628E-2</v>
      </c>
      <c r="P371" s="5">
        <f t="shared" si="621"/>
        <v>6.9991636024706608E-2</v>
      </c>
      <c r="Q371" s="5">
        <f t="shared" si="622"/>
        <v>0.13983056302535954</v>
      </c>
      <c r="R371" s="5">
        <f t="shared" si="623"/>
        <v>8.7585092404415185E-3</v>
      </c>
      <c r="S371" s="5">
        <f t="shared" si="624"/>
        <v>2.6443707350133294E-2</v>
      </c>
      <c r="T371" s="5">
        <f t="shared" si="625"/>
        <v>8.5995796260596127E-2</v>
      </c>
      <c r="U371" s="5">
        <f t="shared" si="626"/>
        <v>2.1522428077597272E-2</v>
      </c>
      <c r="V371" s="5">
        <f t="shared" si="627"/>
        <v>4.4403379104240772E-3</v>
      </c>
      <c r="W371" s="5">
        <f t="shared" si="628"/>
        <v>0.11453597688623413</v>
      </c>
      <c r="X371" s="5">
        <f t="shared" si="629"/>
        <v>7.0439625785033988E-2</v>
      </c>
      <c r="Y371" s="5">
        <f t="shared" si="630"/>
        <v>2.166018492889794E-2</v>
      </c>
      <c r="Z371" s="5">
        <f t="shared" si="631"/>
        <v>1.7954943942905112E-3</v>
      </c>
      <c r="AA371" s="5">
        <f t="shared" si="632"/>
        <v>4.4120977559074402E-3</v>
      </c>
      <c r="AB371" s="5">
        <f t="shared" si="633"/>
        <v>5.4209600067773251E-3</v>
      </c>
      <c r="AC371" s="5">
        <f t="shared" si="634"/>
        <v>4.1940367059539995E-4</v>
      </c>
      <c r="AD371" s="5">
        <f t="shared" si="635"/>
        <v>7.0362782556904979E-2</v>
      </c>
      <c r="AE371" s="5">
        <f t="shared" si="636"/>
        <v>4.3273111272496556E-2</v>
      </c>
      <c r="AF371" s="5">
        <f t="shared" si="637"/>
        <v>1.3306481716292685E-2</v>
      </c>
      <c r="AG371" s="5">
        <f t="shared" si="638"/>
        <v>2.7278287518400003E-3</v>
      </c>
      <c r="AH371" s="5">
        <f t="shared" si="639"/>
        <v>2.7605726312216605E-4</v>
      </c>
      <c r="AI371" s="5">
        <f t="shared" si="640"/>
        <v>6.7836002997076884E-4</v>
      </c>
      <c r="AJ371" s="5">
        <f t="shared" si="641"/>
        <v>8.3347260104201361E-4</v>
      </c>
      <c r="AK371" s="5">
        <f t="shared" si="642"/>
        <v>6.8270195372770182E-4</v>
      </c>
      <c r="AL371" s="5">
        <f t="shared" si="643"/>
        <v>2.5352944566991539E-5</v>
      </c>
      <c r="AM371" s="5">
        <f t="shared" si="644"/>
        <v>3.4580723393614024E-2</v>
      </c>
      <c r="AN371" s="5">
        <f t="shared" si="645"/>
        <v>2.1267144887072625E-2</v>
      </c>
      <c r="AO371" s="5">
        <f t="shared" si="646"/>
        <v>6.5396470527748296E-3</v>
      </c>
      <c r="AP371" s="5">
        <f t="shared" si="647"/>
        <v>1.3406276458188399E-3</v>
      </c>
      <c r="AQ371" s="5">
        <f t="shared" si="648"/>
        <v>2.0612150054464661E-4</v>
      </c>
      <c r="AR371" s="5">
        <f t="shared" si="649"/>
        <v>3.3955043364026429E-5</v>
      </c>
      <c r="AS371" s="5">
        <f t="shared" si="650"/>
        <v>8.3438283686404591E-5</v>
      </c>
      <c r="AT371" s="5">
        <f t="shared" si="651"/>
        <v>1.0251712992816769E-4</v>
      </c>
      <c r="AU371" s="5">
        <f t="shared" si="652"/>
        <v>8.3972340308507341E-5</v>
      </c>
      <c r="AV371" s="5">
        <f t="shared" si="653"/>
        <v>5.1586651483234205E-5</v>
      </c>
      <c r="AW371" s="5">
        <f t="shared" si="654"/>
        <v>1.0642951781600791E-6</v>
      </c>
      <c r="AX371" s="5">
        <f t="shared" si="655"/>
        <v>1.4162629576918427E-2</v>
      </c>
      <c r="AY371" s="5">
        <f t="shared" si="656"/>
        <v>8.7100171898048338E-3</v>
      </c>
      <c r="AZ371" s="5">
        <f t="shared" si="657"/>
        <v>2.6783302858649849E-3</v>
      </c>
      <c r="BA371" s="5">
        <f t="shared" si="658"/>
        <v>5.4905770860232182E-4</v>
      </c>
      <c r="BB371" s="5">
        <f t="shared" si="659"/>
        <v>8.4417622697606967E-5</v>
      </c>
      <c r="BC371" s="5">
        <f t="shared" si="660"/>
        <v>1.038336759180566E-5</v>
      </c>
      <c r="BD371" s="5">
        <f t="shared" si="661"/>
        <v>3.4803919448127058E-6</v>
      </c>
      <c r="BE371" s="5">
        <f t="shared" si="662"/>
        <v>8.5524240778564617E-6</v>
      </c>
      <c r="BF371" s="5">
        <f t="shared" si="663"/>
        <v>1.0508005817637179E-5</v>
      </c>
      <c r="BG371" s="5">
        <f t="shared" si="664"/>
        <v>8.6071648816219944E-6</v>
      </c>
      <c r="BH371" s="5">
        <f t="shared" si="665"/>
        <v>5.2876317770315015E-6</v>
      </c>
      <c r="BI371" s="5">
        <f t="shared" si="666"/>
        <v>2.5986768181166298E-6</v>
      </c>
      <c r="BJ371" s="8">
        <f t="shared" si="667"/>
        <v>0.76606898966651638</v>
      </c>
      <c r="BK371" s="8">
        <f t="shared" si="668"/>
        <v>0.15634420611378344</v>
      </c>
      <c r="BL371" s="8">
        <f t="shared" si="669"/>
        <v>7.1462047552158209E-2</v>
      </c>
      <c r="BM371" s="8">
        <f t="shared" si="670"/>
        <v>0.57977683038702188</v>
      </c>
      <c r="BN371" s="8">
        <f t="shared" si="671"/>
        <v>0.40718495444510006</v>
      </c>
    </row>
    <row r="372" spans="1:66" x14ac:dyDescent="0.25">
      <c r="A372" t="s">
        <v>35</v>
      </c>
      <c r="B372" t="s">
        <v>216</v>
      </c>
      <c r="C372" t="s">
        <v>474</v>
      </c>
      <c r="D372" s="16"/>
      <c r="E372">
        <f>VLOOKUP(A372,home!$A$2:$E$405,3,FALSE)</f>
        <v>1.5</v>
      </c>
      <c r="F372">
        <f>VLOOKUP(B372,home!$B$2:$E$405,3,FALSE)</f>
        <v>1</v>
      </c>
      <c r="G372">
        <f>VLOOKUP(C372,away!$B$2:$E$405,4,FALSE)</f>
        <v>1.67</v>
      </c>
      <c r="H372">
        <f>VLOOKUP(A372,away!$A$2:$E$405,3,FALSE)</f>
        <v>1.0249999999999999</v>
      </c>
      <c r="I372">
        <f>VLOOKUP(C372,away!$B$2:$E$405,3,FALSE)</f>
        <v>0.33</v>
      </c>
      <c r="J372">
        <f>VLOOKUP(B372,home!$B$2:$E$405,4,FALSE)</f>
        <v>0.49</v>
      </c>
      <c r="K372" s="3">
        <f t="shared" si="616"/>
        <v>2.5049999999999999</v>
      </c>
      <c r="L372" s="3">
        <f t="shared" si="617"/>
        <v>0.16574249999999999</v>
      </c>
      <c r="M372" s="5">
        <f t="shared" si="618"/>
        <v>6.9200824616922313E-2</v>
      </c>
      <c r="N372" s="5">
        <f t="shared" si="619"/>
        <v>0.17334806566539041</v>
      </c>
      <c r="O372" s="5">
        <f t="shared" si="620"/>
        <v>1.1469517674070244E-2</v>
      </c>
      <c r="P372" s="5">
        <f t="shared" si="621"/>
        <v>2.8731141773545965E-2</v>
      </c>
      <c r="Q372" s="5">
        <f t="shared" si="622"/>
        <v>0.21711845224590148</v>
      </c>
      <c r="R372" s="5">
        <f t="shared" si="623"/>
        <v>9.5049326654729352E-4</v>
      </c>
      <c r="S372" s="5">
        <f t="shared" si="624"/>
        <v>2.9821845049579653E-3</v>
      </c>
      <c r="T372" s="5">
        <f t="shared" si="625"/>
        <v>3.5985755071366324E-2</v>
      </c>
      <c r="U372" s="5">
        <f t="shared" si="626"/>
        <v>2.3809856327009706E-3</v>
      </c>
      <c r="V372" s="5">
        <f t="shared" si="627"/>
        <v>1.3757312909545049E-4</v>
      </c>
      <c r="W372" s="5">
        <f t="shared" si="628"/>
        <v>0.18129390762532777</v>
      </c>
      <c r="X372" s="5">
        <f t="shared" si="629"/>
        <v>3.004810548459088E-2</v>
      </c>
      <c r="Y372" s="5">
        <f t="shared" si="630"/>
        <v>2.4901240616399013E-3</v>
      </c>
      <c r="Z372" s="5">
        <f t="shared" si="631"/>
        <v>5.2512376743571617E-5</v>
      </c>
      <c r="AA372" s="5">
        <f t="shared" si="632"/>
        <v>1.315435037426469E-4</v>
      </c>
      <c r="AB372" s="5">
        <f t="shared" si="633"/>
        <v>1.6475823843766524E-4</v>
      </c>
      <c r="AC372" s="5">
        <f t="shared" si="634"/>
        <v>3.5698934027813899E-6</v>
      </c>
      <c r="AD372" s="5">
        <f t="shared" si="635"/>
        <v>0.11353530965036152</v>
      </c>
      <c r="AE372" s="5">
        <f t="shared" si="636"/>
        <v>1.8817626059725038E-2</v>
      </c>
      <c r="AF372" s="5">
        <f t="shared" si="637"/>
        <v>1.5594401936019882E-3</v>
      </c>
      <c r="AG372" s="5">
        <f t="shared" si="638"/>
        <v>8.615517209602587E-5</v>
      </c>
      <c r="AH372" s="5">
        <f t="shared" si="639"/>
        <v>2.1758831506053531E-6</v>
      </c>
      <c r="AI372" s="5">
        <f t="shared" si="640"/>
        <v>5.4505872922664105E-6</v>
      </c>
      <c r="AJ372" s="5">
        <f t="shared" si="641"/>
        <v>6.8268605835636789E-6</v>
      </c>
      <c r="AK372" s="5">
        <f t="shared" si="642"/>
        <v>5.7004285872756721E-6</v>
      </c>
      <c r="AL372" s="5">
        <f t="shared" si="643"/>
        <v>5.9286642342511542E-8</v>
      </c>
      <c r="AM372" s="5">
        <f t="shared" si="644"/>
        <v>5.688119013483111E-2</v>
      </c>
      <c r="AN372" s="5">
        <f t="shared" si="645"/>
        <v>9.4276306559222429E-3</v>
      </c>
      <c r="AO372" s="5">
        <f t="shared" si="646"/>
        <v>7.8127953699459599E-4</v>
      </c>
      <c r="AP372" s="5">
        <f t="shared" si="647"/>
        <v>4.3163741220108959E-5</v>
      </c>
      <c r="AQ372" s="5">
        <f t="shared" si="648"/>
        <v>1.7885165947934761E-6</v>
      </c>
      <c r="AR372" s="5">
        <f t="shared" si="649"/>
        <v>7.212726261784156E-8</v>
      </c>
      <c r="AS372" s="5">
        <f t="shared" si="650"/>
        <v>1.8067879285769311E-7</v>
      </c>
      <c r="AT372" s="5">
        <f t="shared" si="651"/>
        <v>2.2630018805426061E-7</v>
      </c>
      <c r="AU372" s="5">
        <f t="shared" si="652"/>
        <v>1.8896065702530764E-7</v>
      </c>
      <c r="AV372" s="5">
        <f t="shared" si="653"/>
        <v>1.183366114620989E-7</v>
      </c>
      <c r="AW372" s="5">
        <f t="shared" si="654"/>
        <v>6.8374784382573818E-10</v>
      </c>
      <c r="AX372" s="5">
        <f t="shared" si="655"/>
        <v>2.3747896881291995E-2</v>
      </c>
      <c r="AY372" s="5">
        <f t="shared" si="656"/>
        <v>3.9360357988475377E-3</v>
      </c>
      <c r="AZ372" s="5">
        <f t="shared" si="657"/>
        <v>3.2618420669524391E-4</v>
      </c>
      <c r="BA372" s="5">
        <f t="shared" si="658"/>
        <v>1.8020861959395492E-5</v>
      </c>
      <c r="BB372" s="5">
        <f t="shared" si="659"/>
        <v>7.4670567832627639E-7</v>
      </c>
      <c r="BC372" s="5">
        <f t="shared" si="660"/>
        <v>2.4752173177998575E-8</v>
      </c>
      <c r="BD372" s="5">
        <f t="shared" si="661"/>
        <v>1.992425470739601E-9</v>
      </c>
      <c r="BE372" s="5">
        <f t="shared" si="662"/>
        <v>4.991025804202701E-9</v>
      </c>
      <c r="BF372" s="5">
        <f t="shared" si="663"/>
        <v>6.2512598197638827E-9</v>
      </c>
      <c r="BG372" s="5">
        <f t="shared" si="664"/>
        <v>5.2198019495028424E-9</v>
      </c>
      <c r="BH372" s="5">
        <f t="shared" si="665"/>
        <v>3.2689009708761552E-9</v>
      </c>
      <c r="BI372" s="5">
        <f t="shared" si="666"/>
        <v>1.6377193864089533E-9</v>
      </c>
      <c r="BJ372" s="8">
        <f t="shared" si="667"/>
        <v>0.86944690302220984</v>
      </c>
      <c r="BK372" s="8">
        <f t="shared" si="668"/>
        <v>0.10499138900341434</v>
      </c>
      <c r="BL372" s="8">
        <f t="shared" si="669"/>
        <v>1.511826183975795E-2</v>
      </c>
      <c r="BM372" s="8">
        <f t="shared" si="670"/>
        <v>0.48485453588464827</v>
      </c>
      <c r="BN372" s="8">
        <f t="shared" si="671"/>
        <v>0.50081849524237776</v>
      </c>
    </row>
    <row r="373" spans="1:66" x14ac:dyDescent="0.25">
      <c r="A373" t="s">
        <v>10</v>
      </c>
      <c r="B373" t="s">
        <v>447</v>
      </c>
      <c r="C373" t="s">
        <v>221</v>
      </c>
      <c r="D373" s="16"/>
      <c r="E373">
        <f>VLOOKUP(A373,home!$A$2:$E$405,3,FALSE)</f>
        <v>1.57377049180328</v>
      </c>
      <c r="F373">
        <f>VLOOKUP(B373,home!$B$2:$E$405,3,FALSE)</f>
        <v>0.79</v>
      </c>
      <c r="G373">
        <f>VLOOKUP(C373,away!$B$2:$E$405,4,FALSE)</f>
        <v>0.79</v>
      </c>
      <c r="H373">
        <f>VLOOKUP(A373,away!$A$2:$E$405,3,FALSE)</f>
        <v>1.5409836065573801</v>
      </c>
      <c r="I373">
        <f>VLOOKUP(C373,away!$B$2:$E$405,3,FALSE)</f>
        <v>1.1100000000000001</v>
      </c>
      <c r="J373">
        <f>VLOOKUP(B373,home!$B$2:$E$405,4,FALSE)</f>
        <v>0.81</v>
      </c>
      <c r="K373" s="3">
        <f t="shared" si="616"/>
        <v>0.98219016393442715</v>
      </c>
      <c r="L373" s="3">
        <f t="shared" si="617"/>
        <v>1.3854983606557405</v>
      </c>
      <c r="M373" s="5">
        <f t="shared" si="618"/>
        <v>9.3697054600623789E-2</v>
      </c>
      <c r="N373" s="5">
        <f t="shared" si="619"/>
        <v>9.2028325418359647E-2</v>
      </c>
      <c r="O373" s="5">
        <f t="shared" si="620"/>
        <v>0.12981711554743566</v>
      </c>
      <c r="P373" s="5">
        <f t="shared" si="621"/>
        <v>0.1275050940010303</v>
      </c>
      <c r="Q373" s="5">
        <f t="shared" si="622"/>
        <v>4.5194658014634737E-2</v>
      </c>
      <c r="R373" s="5">
        <f t="shared" si="623"/>
        <v>8.9930700388014498E-2</v>
      </c>
      <c r="S373" s="5">
        <f t="shared" si="624"/>
        <v>4.3377961733984283E-2</v>
      </c>
      <c r="T373" s="5">
        <f t="shared" si="625"/>
        <v>6.2617124589673251E-2</v>
      </c>
      <c r="U373" s="5">
        <f t="shared" si="626"/>
        <v>8.8329049356841813E-2</v>
      </c>
      <c r="V373" s="5">
        <f t="shared" si="627"/>
        <v>6.5588580037604875E-3</v>
      </c>
      <c r="W373" s="5">
        <f t="shared" si="628"/>
        <v>1.4796582854784822E-2</v>
      </c>
      <c r="X373" s="5">
        <f t="shared" si="629"/>
        <v>2.0500641288611208E-2</v>
      </c>
      <c r="Y373" s="5">
        <f t="shared" si="630"/>
        <v>1.4201802448881112E-2</v>
      </c>
      <c r="Z373" s="5">
        <f t="shared" si="631"/>
        <v>4.1532945986738887E-2</v>
      </c>
      <c r="AA373" s="5">
        <f t="shared" si="632"/>
        <v>4.079325102739477E-2</v>
      </c>
      <c r="AB373" s="5">
        <f t="shared" si="633"/>
        <v>2.0033364957007554E-2</v>
      </c>
      <c r="AC373" s="5">
        <f t="shared" si="634"/>
        <v>5.5784024500123077E-4</v>
      </c>
      <c r="AD373" s="5">
        <f t="shared" si="635"/>
        <v>3.6332645349526085E-3</v>
      </c>
      <c r="AE373" s="5">
        <f t="shared" si="636"/>
        <v>5.0338820570054801E-3</v>
      </c>
      <c r="AF373" s="5">
        <f t="shared" si="637"/>
        <v>3.4872176688577209E-3</v>
      </c>
      <c r="AG373" s="5">
        <f t="shared" si="638"/>
        <v>1.6105114544840351E-3</v>
      </c>
      <c r="AH373" s="5">
        <f t="shared" si="639"/>
        <v>1.4385957144457538E-2</v>
      </c>
      <c r="AI373" s="5">
        <f t="shared" si="640"/>
        <v>1.4129745606068391E-2</v>
      </c>
      <c r="AJ373" s="5">
        <f t="shared" si="641"/>
        <v>6.9390485765880323E-3</v>
      </c>
      <c r="AK373" s="5">
        <f t="shared" si="642"/>
        <v>2.2718217529959844E-3</v>
      </c>
      <c r="AL373" s="5">
        <f t="shared" si="643"/>
        <v>3.0364870349282529E-5</v>
      </c>
      <c r="AM373" s="5">
        <f t="shared" si="644"/>
        <v>7.1371133784044877E-4</v>
      </c>
      <c r="AN373" s="5">
        <f t="shared" si="645"/>
        <v>9.8884588855935708E-4</v>
      </c>
      <c r="AO373" s="5">
        <f t="shared" si="646"/>
        <v>6.8502217877007934E-4</v>
      </c>
      <c r="AP373" s="5">
        <f t="shared" si="647"/>
        <v>3.1636570189958954E-4</v>
      </c>
      <c r="AQ373" s="5">
        <f t="shared" si="648"/>
        <v>1.09581040337396E-4</v>
      </c>
      <c r="AR373" s="5">
        <f t="shared" si="649"/>
        <v>3.9863440080219288E-3</v>
      </c>
      <c r="AS373" s="5">
        <f t="shared" si="650"/>
        <v>3.9153478747380793E-3</v>
      </c>
      <c r="AT373" s="5">
        <f t="shared" si="651"/>
        <v>1.9228080854746526E-3</v>
      </c>
      <c r="AU373" s="5">
        <f t="shared" si="652"/>
        <v>6.2952106289559712E-4</v>
      </c>
      <c r="AV373" s="5">
        <f t="shared" si="653"/>
        <v>1.5457734899140029E-4</v>
      </c>
      <c r="AW373" s="5">
        <f t="shared" si="654"/>
        <v>1.1478113825684377E-6</v>
      </c>
      <c r="AX373" s="5">
        <f t="shared" si="655"/>
        <v>1.1683337598589492E-4</v>
      </c>
      <c r="AY373" s="5">
        <f t="shared" si="656"/>
        <v>1.6187245089833315E-4</v>
      </c>
      <c r="AZ373" s="5">
        <f t="shared" si="657"/>
        <v>1.1213700767748376E-4</v>
      </c>
      <c r="BA373" s="5">
        <f t="shared" si="658"/>
        <v>5.1788546768664646E-5</v>
      </c>
      <c r="BB373" s="5">
        <f t="shared" si="659"/>
        <v>1.7938236662182005E-5</v>
      </c>
      <c r="BC373" s="5">
        <f t="shared" si="660"/>
        <v>4.9706794977015705E-6</v>
      </c>
      <c r="BD373" s="5">
        <f t="shared" si="661"/>
        <v>9.2051218135403613E-4</v>
      </c>
      <c r="BE373" s="5">
        <f t="shared" si="662"/>
        <v>9.0411801030775777E-4</v>
      </c>
      <c r="BF373" s="5">
        <f t="shared" si="663"/>
        <v>4.4400790838012238E-4</v>
      </c>
      <c r="BG373" s="5">
        <f t="shared" si="664"/>
        <v>1.4536673344001818E-4</v>
      </c>
      <c r="BH373" s="5">
        <f t="shared" si="665"/>
        <v>3.5694443937015899E-5</v>
      </c>
      <c r="BI373" s="5">
        <f t="shared" si="666"/>
        <v>7.0117463484091746E-6</v>
      </c>
      <c r="BJ373" s="8">
        <f t="shared" si="667"/>
        <v>0.26638307677514178</v>
      </c>
      <c r="BK373" s="8">
        <f t="shared" si="668"/>
        <v>0.27188904590564772</v>
      </c>
      <c r="BL373" s="8">
        <f t="shared" si="669"/>
        <v>0.41969536376069339</v>
      </c>
      <c r="BM373" s="8">
        <f t="shared" si="670"/>
        <v>0.42116675981860735</v>
      </c>
      <c r="BN373" s="8">
        <f t="shared" si="671"/>
        <v>0.57817294797009866</v>
      </c>
    </row>
    <row r="374" spans="1:66" x14ac:dyDescent="0.25">
      <c r="A374" t="s">
        <v>10</v>
      </c>
      <c r="B374" t="s">
        <v>226</v>
      </c>
      <c r="C374" t="s">
        <v>11</v>
      </c>
      <c r="D374" s="16"/>
      <c r="E374">
        <f>VLOOKUP(A374,home!$A$2:$E$405,3,FALSE)</f>
        <v>1.57377049180328</v>
      </c>
      <c r="F374">
        <f>VLOOKUP(B374,home!$B$2:$E$405,3,FALSE)</f>
        <v>0.79</v>
      </c>
      <c r="G374">
        <f>VLOOKUP(C374,away!$B$2:$E$405,4,FALSE)</f>
        <v>0.85</v>
      </c>
      <c r="H374">
        <f>VLOOKUP(A374,away!$A$2:$E$405,3,FALSE)</f>
        <v>1.5409836065573801</v>
      </c>
      <c r="I374">
        <f>VLOOKUP(C374,away!$B$2:$E$405,3,FALSE)</f>
        <v>1.91</v>
      </c>
      <c r="J374">
        <f>VLOOKUP(B374,home!$B$2:$E$405,4,FALSE)</f>
        <v>1.1399999999999999</v>
      </c>
      <c r="K374" s="3">
        <f t="shared" si="616"/>
        <v>1.0567868852459026</v>
      </c>
      <c r="L374" s="3">
        <f t="shared" si="617"/>
        <v>3.3553377049180391</v>
      </c>
      <c r="M374" s="5">
        <f t="shared" si="618"/>
        <v>1.2129380971704852E-2</v>
      </c>
      <c r="N374" s="5">
        <f t="shared" si="619"/>
        <v>1.2818170737048891E-2</v>
      </c>
      <c r="O374" s="5">
        <f t="shared" si="620"/>
        <v>4.0698169311676691E-2</v>
      </c>
      <c r="P374" s="5">
        <f t="shared" si="621"/>
        <v>4.3009291582097195E-2</v>
      </c>
      <c r="Q374" s="5">
        <f t="shared" si="622"/>
        <v>6.7730373638780345E-3</v>
      </c>
      <c r="R374" s="5">
        <f t="shared" si="623"/>
        <v>6.8278051006303547E-2</v>
      </c>
      <c r="S374" s="5">
        <f t="shared" si="624"/>
        <v>3.8126413184420269E-2</v>
      </c>
      <c r="T374" s="5">
        <f t="shared" si="625"/>
        <v>2.272582764383865E-2</v>
      </c>
      <c r="U374" s="5">
        <f t="shared" si="626"/>
        <v>7.2155348853612397E-2</v>
      </c>
      <c r="V374" s="5">
        <f t="shared" si="627"/>
        <v>1.5021285234345991E-2</v>
      </c>
      <c r="W374" s="5">
        <f t="shared" si="628"/>
        <v>2.3858856864755963E-3</v>
      </c>
      <c r="X374" s="5">
        <f t="shared" si="629"/>
        <v>8.0054522034558265E-3</v>
      </c>
      <c r="Y374" s="5">
        <f t="shared" si="630"/>
        <v>1.3430497811587273E-2</v>
      </c>
      <c r="Z374" s="5">
        <f t="shared" si="631"/>
        <v>7.636530631992243E-2</v>
      </c>
      <c r="AA374" s="5">
        <f t="shared" si="632"/>
        <v>8.0701854206680065E-2</v>
      </c>
      <c r="AB374" s="5">
        <f t="shared" si="633"/>
        <v>4.2642330570323177E-2</v>
      </c>
      <c r="AC374" s="5">
        <f t="shared" si="634"/>
        <v>3.3289767532703237E-3</v>
      </c>
      <c r="AD374" s="5">
        <f t="shared" si="635"/>
        <v>6.3034317579083177E-4</v>
      </c>
      <c r="AE374" s="5">
        <f t="shared" si="636"/>
        <v>2.1150142247687571E-3</v>
      </c>
      <c r="AF374" s="5">
        <f t="shared" si="637"/>
        <v>3.5482934874023057E-3</v>
      </c>
      <c r="AG374" s="5">
        <f t="shared" si="638"/>
        <v>3.9685743087986914E-3</v>
      </c>
      <c r="AH374" s="5">
        <f t="shared" si="639"/>
        <v>6.4057847910712895E-2</v>
      </c>
      <c r="AI374" s="5">
        <f t="shared" si="640"/>
        <v>6.769549356911804E-2</v>
      </c>
      <c r="AJ374" s="5">
        <f t="shared" si="641"/>
        <v>3.5769854897046129E-2</v>
      </c>
      <c r="AK374" s="5">
        <f t="shared" si="642"/>
        <v>1.2600371180782428E-2</v>
      </c>
      <c r="AL374" s="5">
        <f t="shared" si="643"/>
        <v>4.721656684225734E-4</v>
      </c>
      <c r="AM374" s="5">
        <f t="shared" si="644"/>
        <v>1.3322768027600074E-4</v>
      </c>
      <c r="AN374" s="5">
        <f t="shared" si="645"/>
        <v>4.4702385896883059E-4</v>
      </c>
      <c r="AO374" s="5">
        <f t="shared" si="646"/>
        <v>7.4995800449804094E-4</v>
      </c>
      <c r="AP374" s="5">
        <f t="shared" si="647"/>
        <v>8.3878745653245617E-4</v>
      </c>
      <c r="AQ374" s="5">
        <f t="shared" si="648"/>
        <v>7.0360379482891278E-4</v>
      </c>
      <c r="AR374" s="5">
        <f t="shared" si="649"/>
        <v>4.2987142478144037E-2</v>
      </c>
      <c r="AS374" s="5">
        <f t="shared" si="650"/>
        <v>4.5428248405099673E-2</v>
      </c>
      <c r="AT374" s="5">
        <f t="shared" si="651"/>
        <v>2.4003988567101207E-2</v>
      </c>
      <c r="AU374" s="5">
        <f t="shared" si="652"/>
        <v>8.4557001037683828E-3</v>
      </c>
      <c r="AV374" s="5">
        <f t="shared" si="653"/>
        <v>2.2339682438087104E-3</v>
      </c>
      <c r="AW374" s="5">
        <f t="shared" si="654"/>
        <v>4.6506703560953852E-5</v>
      </c>
      <c r="AX374" s="5">
        <f t="shared" si="655"/>
        <v>2.346554421123529E-5</v>
      </c>
      <c r="AY374" s="5">
        <f t="shared" si="656"/>
        <v>7.873482525837899E-5</v>
      </c>
      <c r="AZ374" s="5">
        <f t="shared" si="657"/>
        <v>1.3209096393978616E-4</v>
      </c>
      <c r="BA374" s="5">
        <f t="shared" si="658"/>
        <v>1.4773659726204446E-4</v>
      </c>
      <c r="BB374" s="5">
        <f t="shared" si="659"/>
        <v>1.2392654379740726E-4</v>
      </c>
      <c r="BC374" s="5">
        <f t="shared" si="660"/>
        <v>8.3163081008723455E-5</v>
      </c>
      <c r="BD374" s="5">
        <f t="shared" si="661"/>
        <v>2.4039396663933427E-2</v>
      </c>
      <c r="BE374" s="5">
        <f t="shared" si="662"/>
        <v>2.540451912366895E-2</v>
      </c>
      <c r="BF374" s="5">
        <f t="shared" si="663"/>
        <v>1.3423581317936036E-2</v>
      </c>
      <c r="BG374" s="5">
        <f t="shared" si="664"/>
        <v>4.7286215632755708E-3</v>
      </c>
      <c r="BH374" s="5">
        <f t="shared" si="665"/>
        <v>1.2492863133401501E-3</v>
      </c>
      <c r="BI374" s="5">
        <f t="shared" si="666"/>
        <v>2.6404587837101489E-4</v>
      </c>
      <c r="BJ374" s="8">
        <f t="shared" si="667"/>
        <v>7.9862814993626657E-2</v>
      </c>
      <c r="BK374" s="8">
        <f t="shared" si="668"/>
        <v>0.11216624821951958</v>
      </c>
      <c r="BL374" s="8">
        <f t="shared" si="669"/>
        <v>0.6768178201647026</v>
      </c>
      <c r="BM374" s="8">
        <f t="shared" si="670"/>
        <v>0.76147386060336464</v>
      </c>
      <c r="BN374" s="8">
        <f t="shared" si="671"/>
        <v>0.1837061009727092</v>
      </c>
    </row>
    <row r="375" spans="1:66" x14ac:dyDescent="0.25">
      <c r="A375" t="s">
        <v>10</v>
      </c>
      <c r="B375" t="s">
        <v>225</v>
      </c>
      <c r="C375" t="s">
        <v>38</v>
      </c>
      <c r="D375" s="16"/>
      <c r="E375">
        <f>VLOOKUP(A375,home!$A$2:$E$405,3,FALSE)</f>
        <v>1.57377049180328</v>
      </c>
      <c r="F375">
        <f>VLOOKUP(B375,home!$B$2:$E$405,3,FALSE)</f>
        <v>0.64</v>
      </c>
      <c r="G375">
        <f>VLOOKUP(C375,away!$B$2:$E$405,4,FALSE)</f>
        <v>0.64</v>
      </c>
      <c r="H375">
        <f>VLOOKUP(A375,away!$A$2:$E$405,3,FALSE)</f>
        <v>1.5409836065573801</v>
      </c>
      <c r="I375">
        <f>VLOOKUP(C375,away!$B$2:$E$405,3,FALSE)</f>
        <v>0.64</v>
      </c>
      <c r="J375">
        <f>VLOOKUP(B375,home!$B$2:$E$405,4,FALSE)</f>
        <v>1.3</v>
      </c>
      <c r="K375" s="3">
        <f t="shared" si="616"/>
        <v>0.64461639344262356</v>
      </c>
      <c r="L375" s="3">
        <f t="shared" si="617"/>
        <v>1.2820983606557403</v>
      </c>
      <c r="M375" s="5">
        <f t="shared" si="618"/>
        <v>0.1456258301469707</v>
      </c>
      <c r="N375" s="5">
        <f t="shared" si="619"/>
        <v>9.3872797421428331E-2</v>
      </c>
      <c r="O375" s="5">
        <f t="shared" si="620"/>
        <v>0.18670663810056243</v>
      </c>
      <c r="P375" s="5">
        <f t="shared" si="621"/>
        <v>0.12035415968418167</v>
      </c>
      <c r="Q375" s="5">
        <f t="shared" si="622"/>
        <v>3.0255972058085567E-2</v>
      </c>
      <c r="R375" s="5">
        <f t="shared" si="623"/>
        <v>0.11968813731613789</v>
      </c>
      <c r="S375" s="5">
        <f t="shared" si="624"/>
        <v>2.4867023485233713E-2</v>
      </c>
      <c r="T375" s="5">
        <f t="shared" si="625"/>
        <v>3.8791132175717391E-2</v>
      </c>
      <c r="U375" s="5">
        <f t="shared" si="626"/>
        <v>7.7152935414594295E-2</v>
      </c>
      <c r="V375" s="5">
        <f t="shared" si="627"/>
        <v>2.2835156162365087E-3</v>
      </c>
      <c r="W375" s="5">
        <f t="shared" si="628"/>
        <v>6.5011651960613058E-3</v>
      </c>
      <c r="X375" s="5">
        <f t="shared" si="629"/>
        <v>8.3351332402223557E-3</v>
      </c>
      <c r="Y375" s="5">
        <f t="shared" si="630"/>
        <v>5.3432303315681271E-3</v>
      </c>
      <c r="Z375" s="5">
        <f t="shared" si="631"/>
        <v>5.1150654880986524E-2</v>
      </c>
      <c r="AA375" s="5">
        <f t="shared" si="632"/>
        <v>3.2972550671609861E-2</v>
      </c>
      <c r="AB375" s="5">
        <f t="shared" si="633"/>
        <v>1.0627323348268649E-2</v>
      </c>
      <c r="AC375" s="5">
        <f t="shared" si="634"/>
        <v>1.1795237615147093E-4</v>
      </c>
      <c r="AD375" s="5">
        <f t="shared" si="635"/>
        <v>1.0476894154649362E-3</v>
      </c>
      <c r="AE375" s="5">
        <f t="shared" si="636"/>
        <v>1.3432408820439655E-3</v>
      </c>
      <c r="AF375" s="5">
        <f t="shared" si="637"/>
        <v>8.6108346641716976E-4</v>
      </c>
      <c r="AG375" s="5">
        <f t="shared" si="638"/>
        <v>3.6799790022707199E-4</v>
      </c>
      <c r="AH375" s="5">
        <f t="shared" si="639"/>
        <v>1.6395042692345093E-2</v>
      </c>
      <c r="AI375" s="5">
        <f t="shared" si="640"/>
        <v>1.0568513290677334E-2</v>
      </c>
      <c r="AJ375" s="5">
        <f t="shared" si="641"/>
        <v>3.4063184607434275E-3</v>
      </c>
      <c r="AK375" s="5">
        <f t="shared" si="642"/>
        <v>7.3192290702715269E-4</v>
      </c>
      <c r="AL375" s="5">
        <f t="shared" si="643"/>
        <v>3.8993244811406382E-6</v>
      </c>
      <c r="AM375" s="5">
        <f t="shared" si="644"/>
        <v>1.3507155448900355E-4</v>
      </c>
      <c r="AN375" s="5">
        <f t="shared" si="645"/>
        <v>1.7317501858157394E-4</v>
      </c>
      <c r="AO375" s="5">
        <f t="shared" si="646"/>
        <v>1.110137037149817E-4</v>
      </c>
      <c r="AP375" s="5">
        <f t="shared" si="647"/>
        <v>4.7443495847766722E-5</v>
      </c>
      <c r="AQ375" s="5">
        <f t="shared" si="648"/>
        <v>1.5206807062549786E-5</v>
      </c>
      <c r="AR375" s="5">
        <f t="shared" si="649"/>
        <v>4.2040114717472989E-3</v>
      </c>
      <c r="AS375" s="5">
        <f t="shared" si="650"/>
        <v>2.7099747129091592E-3</v>
      </c>
      <c r="AT375" s="5">
        <f t="shared" si="651"/>
        <v>8.7344706287810557E-4</v>
      </c>
      <c r="AU375" s="5">
        <f t="shared" si="652"/>
        <v>1.8767943184517903E-4</v>
      </c>
      <c r="AV375" s="5">
        <f t="shared" si="653"/>
        <v>3.0245309619849988E-5</v>
      </c>
      <c r="AW375" s="5">
        <f t="shared" si="654"/>
        <v>8.9517834238839959E-8</v>
      </c>
      <c r="AX375" s="5">
        <f t="shared" si="655"/>
        <v>1.4511556385231712E-5</v>
      </c>
      <c r="AY375" s="5">
        <f t="shared" si="656"/>
        <v>1.8605242652068918E-5</v>
      </c>
      <c r="AZ375" s="5">
        <f t="shared" si="657"/>
        <v>1.1926875551909915E-5</v>
      </c>
      <c r="BA375" s="5">
        <f t="shared" si="658"/>
        <v>5.0971425309495779E-6</v>
      </c>
      <c r="BB375" s="5">
        <f t="shared" si="659"/>
        <v>1.6337595207397766E-6</v>
      </c>
      <c r="BC375" s="5">
        <f t="shared" si="660"/>
        <v>4.1892808064923458E-7</v>
      </c>
      <c r="BD375" s="5">
        <f t="shared" si="661"/>
        <v>8.9832603601752356E-4</v>
      </c>
      <c r="BE375" s="5">
        <f t="shared" si="662"/>
        <v>5.7907568947322436E-4</v>
      </c>
      <c r="BF375" s="5">
        <f t="shared" si="663"/>
        <v>1.8664084123926519E-4</v>
      </c>
      <c r="BG375" s="5">
        <f t="shared" si="664"/>
        <v>4.0103915316250818E-5</v>
      </c>
      <c r="BH375" s="5">
        <f t="shared" si="665"/>
        <v>6.4629103135224974E-6</v>
      </c>
      <c r="BI375" s="5">
        <f t="shared" si="666"/>
        <v>8.3321958748920168E-7</v>
      </c>
      <c r="BJ375" s="8">
        <f t="shared" si="667"/>
        <v>0.18725354617165363</v>
      </c>
      <c r="BK375" s="8">
        <f t="shared" si="668"/>
        <v>0.29327098587590728</v>
      </c>
      <c r="BL375" s="8">
        <f t="shared" si="669"/>
        <v>0.46796618280291308</v>
      </c>
      <c r="BM375" s="8">
        <f t="shared" si="670"/>
        <v>0.3031193192792761</v>
      </c>
      <c r="BN375" s="8">
        <f t="shared" si="671"/>
        <v>0.6965035347273667</v>
      </c>
    </row>
    <row r="376" spans="1:66" x14ac:dyDescent="0.25">
      <c r="A376" t="s">
        <v>13</v>
      </c>
      <c r="B376" t="s">
        <v>55</v>
      </c>
      <c r="C376" t="s">
        <v>44</v>
      </c>
      <c r="D376" s="16"/>
      <c r="E376">
        <f>VLOOKUP(A376,home!$A$2:$E$405,3,FALSE)</f>
        <v>1.8333333333333299</v>
      </c>
      <c r="F376">
        <f>VLOOKUP(B376,home!$B$2:$E$405,3,FALSE)</f>
        <v>0.82</v>
      </c>
      <c r="G376">
        <f>VLOOKUP(C376,away!$B$2:$E$405,4,FALSE)</f>
        <v>0.55000000000000004</v>
      </c>
      <c r="H376">
        <f>VLOOKUP(A376,away!$A$2:$E$405,3,FALSE)</f>
        <v>1.3333333333333299</v>
      </c>
      <c r="I376">
        <f>VLOOKUP(C376,away!$B$2:$E$405,3,FALSE)</f>
        <v>0.55000000000000004</v>
      </c>
      <c r="J376">
        <f>VLOOKUP(B376,home!$B$2:$E$405,4,FALSE)</f>
        <v>1.1200000000000001</v>
      </c>
      <c r="K376" s="3">
        <f t="shared" si="616"/>
        <v>0.82683333333333187</v>
      </c>
      <c r="L376" s="3">
        <f t="shared" si="617"/>
        <v>0.82133333333333136</v>
      </c>
      <c r="M376" s="5">
        <f t="shared" si="618"/>
        <v>0.19240232306776059</v>
      </c>
      <c r="N376" s="5">
        <f t="shared" si="619"/>
        <v>0.15908465412319306</v>
      </c>
      <c r="O376" s="5">
        <f t="shared" si="620"/>
        <v>0.15802644134632032</v>
      </c>
      <c r="P376" s="5">
        <f t="shared" si="621"/>
        <v>0.13066152925318228</v>
      </c>
      <c r="Q376" s="5">
        <f t="shared" si="622"/>
        <v>6.5768247425429957E-2</v>
      </c>
      <c r="R376" s="5">
        <f t="shared" si="623"/>
        <v>6.4896191912888701E-2</v>
      </c>
      <c r="S376" s="5">
        <f t="shared" si="624"/>
        <v>2.2183249862278955E-2</v>
      </c>
      <c r="T376" s="5">
        <f t="shared" si="625"/>
        <v>5.4017653885419674E-2</v>
      </c>
      <c r="U376" s="5">
        <f t="shared" si="626"/>
        <v>5.3658334679973371E-2</v>
      </c>
      <c r="V376" s="5">
        <f t="shared" si="627"/>
        <v>1.67386368348463E-3</v>
      </c>
      <c r="W376" s="5">
        <f t="shared" si="628"/>
        <v>1.8126459748753192E-2</v>
      </c>
      <c r="X376" s="5">
        <f t="shared" si="629"/>
        <v>1.4887865606975921E-2</v>
      </c>
      <c r="Y376" s="5">
        <f t="shared" si="630"/>
        <v>6.1139501425980947E-3</v>
      </c>
      <c r="Z376" s="5">
        <f t="shared" si="631"/>
        <v>1.7767135208150823E-2</v>
      </c>
      <c r="AA376" s="5">
        <f t="shared" si="632"/>
        <v>1.4690459627939342E-2</v>
      </c>
      <c r="AB376" s="5">
        <f t="shared" si="633"/>
        <v>6.0732808511839128E-3</v>
      </c>
      <c r="AC376" s="5">
        <f t="shared" si="634"/>
        <v>7.104565616667504E-5</v>
      </c>
      <c r="AD376" s="5">
        <f t="shared" si="635"/>
        <v>3.7468902838985168E-3</v>
      </c>
      <c r="AE376" s="5">
        <f t="shared" si="636"/>
        <v>3.0774458865086415E-3</v>
      </c>
      <c r="AF376" s="5">
        <f t="shared" si="637"/>
        <v>1.2638044440595453E-3</v>
      </c>
      <c r="AG376" s="5">
        <f t="shared" si="638"/>
        <v>3.4600157224030139E-4</v>
      </c>
      <c r="AH376" s="5">
        <f t="shared" si="639"/>
        <v>3.6481850960736265E-3</v>
      </c>
      <c r="AI376" s="5">
        <f t="shared" si="640"/>
        <v>3.0164410436035374E-3</v>
      </c>
      <c r="AJ376" s="5">
        <f t="shared" si="641"/>
        <v>1.2470470014430937E-3</v>
      </c>
      <c r="AK376" s="5">
        <f t="shared" si="642"/>
        <v>3.4370000967550986E-4</v>
      </c>
      <c r="AL376" s="5">
        <f t="shared" si="643"/>
        <v>1.9299006235520903E-6</v>
      </c>
      <c r="AM376" s="5">
        <f t="shared" si="644"/>
        <v>6.1961075661401725E-4</v>
      </c>
      <c r="AN376" s="5">
        <f t="shared" si="645"/>
        <v>5.0890696809897831E-4</v>
      </c>
      <c r="AO376" s="5">
        <f t="shared" si="646"/>
        <v>2.0899112823264654E-4</v>
      </c>
      <c r="AP376" s="5">
        <f t="shared" si="647"/>
        <v>5.7217126662804429E-5</v>
      </c>
      <c r="AQ376" s="5">
        <f t="shared" si="648"/>
        <v>1.1748583341429147E-5</v>
      </c>
      <c r="AR376" s="5">
        <f t="shared" si="649"/>
        <v>5.9927520511502644E-4</v>
      </c>
      <c r="AS376" s="5">
        <f t="shared" si="650"/>
        <v>4.955007154292734E-4</v>
      </c>
      <c r="AT376" s="5">
        <f t="shared" si="651"/>
        <v>2.0484825410371844E-4</v>
      </c>
      <c r="AU376" s="5">
        <f t="shared" si="652"/>
        <v>5.6458454922696973E-5</v>
      </c>
      <c r="AV376" s="5">
        <f t="shared" si="653"/>
        <v>1.1670433119645797E-5</v>
      </c>
      <c r="AW376" s="5">
        <f t="shared" si="654"/>
        <v>3.6405740666420951E-8</v>
      </c>
      <c r="AX376" s="5">
        <f t="shared" si="655"/>
        <v>8.538580454339257E-5</v>
      </c>
      <c r="AY376" s="5">
        <f t="shared" si="656"/>
        <v>7.0130207464972943E-5</v>
      </c>
      <c r="AZ376" s="5">
        <f t="shared" si="657"/>
        <v>2.8800138532282144E-5</v>
      </c>
      <c r="BA376" s="5">
        <f t="shared" si="658"/>
        <v>7.8848379270603379E-6</v>
      </c>
      <c r="BB376" s="5">
        <f t="shared" si="659"/>
        <v>1.6190200543563853E-6</v>
      </c>
      <c r="BC376" s="5">
        <f t="shared" si="660"/>
        <v>2.6595102759560836E-7</v>
      </c>
      <c r="BD376" s="5">
        <f t="shared" si="661"/>
        <v>8.2034116966856727E-5</v>
      </c>
      <c r="BE376" s="5">
        <f t="shared" si="662"/>
        <v>6.7828542378762578E-5</v>
      </c>
      <c r="BF376" s="5">
        <f t="shared" si="663"/>
        <v>2.8041449895086712E-5</v>
      </c>
      <c r="BG376" s="5">
        <f t="shared" si="664"/>
        <v>7.7285351627513869E-6</v>
      </c>
      <c r="BH376" s="5">
        <f t="shared" si="665"/>
        <v>1.597552622600398E-6</v>
      </c>
      <c r="BI376" s="5">
        <f t="shared" si="666"/>
        <v>2.641819520240188E-7</v>
      </c>
      <c r="BJ376" s="8">
        <f t="shared" si="667"/>
        <v>0.32803353364157645</v>
      </c>
      <c r="BK376" s="8">
        <f t="shared" si="668"/>
        <v>0.34706407163096165</v>
      </c>
      <c r="BL376" s="8">
        <f t="shared" si="669"/>
        <v>0.30715532901076981</v>
      </c>
      <c r="BM376" s="8">
        <f t="shared" si="670"/>
        <v>0.22911058856095956</v>
      </c>
      <c r="BN376" s="8">
        <f t="shared" si="671"/>
        <v>0.77083938712877509</v>
      </c>
    </row>
    <row r="377" spans="1:66" x14ac:dyDescent="0.25">
      <c r="A377" t="s">
        <v>13</v>
      </c>
      <c r="B377" t="s">
        <v>229</v>
      </c>
      <c r="C377" t="s">
        <v>50</v>
      </c>
      <c r="D377" s="16"/>
      <c r="E377">
        <f>VLOOKUP(A377,home!$A$2:$E$405,3,FALSE)</f>
        <v>1.8333333333333299</v>
      </c>
      <c r="F377">
        <f>VLOOKUP(B377,home!$B$2:$E$405,3,FALSE)</f>
        <v>0.27</v>
      </c>
      <c r="G377">
        <f>VLOOKUP(C377,away!$B$2:$E$405,4,FALSE)</f>
        <v>0</v>
      </c>
      <c r="H377">
        <f>VLOOKUP(A377,away!$A$2:$E$405,3,FALSE)</f>
        <v>1.3333333333333299</v>
      </c>
      <c r="I377">
        <f>VLOOKUP(C377,away!$B$2:$E$405,3,FALSE)</f>
        <v>0</v>
      </c>
      <c r="J377">
        <f>VLOOKUP(B377,home!$B$2:$E$405,4,FALSE)</f>
        <v>0.37</v>
      </c>
      <c r="K377" s="3">
        <f t="shared" si="616"/>
        <v>0</v>
      </c>
      <c r="L377" s="3">
        <f t="shared" si="617"/>
        <v>0</v>
      </c>
      <c r="M377" s="5">
        <f t="shared" si="618"/>
        <v>1</v>
      </c>
      <c r="N377" s="5">
        <f t="shared" si="619"/>
        <v>0</v>
      </c>
      <c r="O377" s="5">
        <f t="shared" si="620"/>
        <v>0</v>
      </c>
      <c r="P377" s="5">
        <f t="shared" si="621"/>
        <v>0</v>
      </c>
      <c r="Q377" s="5">
        <f t="shared" si="622"/>
        <v>0</v>
      </c>
      <c r="R377" s="5">
        <f t="shared" si="623"/>
        <v>0</v>
      </c>
      <c r="S377" s="5">
        <f t="shared" si="624"/>
        <v>0</v>
      </c>
      <c r="T377" s="5">
        <f t="shared" si="625"/>
        <v>0</v>
      </c>
      <c r="U377" s="5">
        <f t="shared" si="626"/>
        <v>0</v>
      </c>
      <c r="V377" s="5">
        <f t="shared" si="627"/>
        <v>0</v>
      </c>
      <c r="W377" s="5">
        <f t="shared" si="628"/>
        <v>0</v>
      </c>
      <c r="X377" s="5">
        <f t="shared" si="629"/>
        <v>0</v>
      </c>
      <c r="Y377" s="5">
        <f t="shared" si="630"/>
        <v>0</v>
      </c>
      <c r="Z377" s="5">
        <f t="shared" si="631"/>
        <v>0</v>
      </c>
      <c r="AA377" s="5">
        <f t="shared" si="632"/>
        <v>0</v>
      </c>
      <c r="AB377" s="5">
        <f t="shared" si="633"/>
        <v>0</v>
      </c>
      <c r="AC377" s="5">
        <f t="shared" si="634"/>
        <v>0</v>
      </c>
      <c r="AD377" s="5">
        <f t="shared" si="635"/>
        <v>0</v>
      </c>
      <c r="AE377" s="5">
        <f t="shared" si="636"/>
        <v>0</v>
      </c>
      <c r="AF377" s="5">
        <f t="shared" si="637"/>
        <v>0</v>
      </c>
      <c r="AG377" s="5">
        <f t="shared" si="638"/>
        <v>0</v>
      </c>
      <c r="AH377" s="5">
        <f t="shared" si="639"/>
        <v>0</v>
      </c>
      <c r="AI377" s="5">
        <f t="shared" si="640"/>
        <v>0</v>
      </c>
      <c r="AJ377" s="5">
        <f t="shared" si="641"/>
        <v>0</v>
      </c>
      <c r="AK377" s="5">
        <f t="shared" si="642"/>
        <v>0</v>
      </c>
      <c r="AL377" s="5">
        <f t="shared" si="643"/>
        <v>0</v>
      </c>
      <c r="AM377" s="5">
        <f t="shared" si="644"/>
        <v>0</v>
      </c>
      <c r="AN377" s="5">
        <f t="shared" si="645"/>
        <v>0</v>
      </c>
      <c r="AO377" s="5">
        <f t="shared" si="646"/>
        <v>0</v>
      </c>
      <c r="AP377" s="5">
        <f t="shared" si="647"/>
        <v>0</v>
      </c>
      <c r="AQ377" s="5">
        <f t="shared" si="648"/>
        <v>0</v>
      </c>
      <c r="AR377" s="5">
        <f t="shared" si="649"/>
        <v>0</v>
      </c>
      <c r="AS377" s="5">
        <f t="shared" si="650"/>
        <v>0</v>
      </c>
      <c r="AT377" s="5">
        <f t="shared" si="651"/>
        <v>0</v>
      </c>
      <c r="AU377" s="5">
        <f t="shared" si="652"/>
        <v>0</v>
      </c>
      <c r="AV377" s="5">
        <f t="shared" si="653"/>
        <v>0</v>
      </c>
      <c r="AW377" s="5">
        <f t="shared" si="654"/>
        <v>0</v>
      </c>
      <c r="AX377" s="5">
        <f t="shared" si="655"/>
        <v>0</v>
      </c>
      <c r="AY377" s="5">
        <f t="shared" si="656"/>
        <v>0</v>
      </c>
      <c r="AZ377" s="5">
        <f t="shared" si="657"/>
        <v>0</v>
      </c>
      <c r="BA377" s="5">
        <f t="shared" si="658"/>
        <v>0</v>
      </c>
      <c r="BB377" s="5">
        <f t="shared" si="659"/>
        <v>0</v>
      </c>
      <c r="BC377" s="5">
        <f t="shared" si="660"/>
        <v>0</v>
      </c>
      <c r="BD377" s="5">
        <f t="shared" si="661"/>
        <v>0</v>
      </c>
      <c r="BE377" s="5">
        <f t="shared" si="662"/>
        <v>0</v>
      </c>
      <c r="BF377" s="5">
        <f t="shared" si="663"/>
        <v>0</v>
      </c>
      <c r="BG377" s="5">
        <f t="shared" si="664"/>
        <v>0</v>
      </c>
      <c r="BH377" s="5">
        <f t="shared" si="665"/>
        <v>0</v>
      </c>
      <c r="BI377" s="5">
        <f t="shared" si="666"/>
        <v>0</v>
      </c>
      <c r="BJ377" s="8">
        <f t="shared" si="667"/>
        <v>0</v>
      </c>
      <c r="BK377" s="8">
        <f t="shared" si="668"/>
        <v>1</v>
      </c>
      <c r="BL377" s="8">
        <f t="shared" si="669"/>
        <v>0</v>
      </c>
      <c r="BM377" s="8">
        <f t="shared" si="670"/>
        <v>0</v>
      </c>
      <c r="BN377" s="8">
        <f t="shared" si="671"/>
        <v>1</v>
      </c>
    </row>
    <row r="378" spans="1:66" x14ac:dyDescent="0.25">
      <c r="A378" t="s">
        <v>13</v>
      </c>
      <c r="B378" t="s">
        <v>228</v>
      </c>
      <c r="C378" t="s">
        <v>43</v>
      </c>
      <c r="D378" s="16"/>
      <c r="E378">
        <f>VLOOKUP(A378,home!$A$2:$E$405,3,FALSE)</f>
        <v>1.8333333333333299</v>
      </c>
      <c r="F378">
        <f>VLOOKUP(B378,home!$B$2:$E$405,3,FALSE)</f>
        <v>0.82</v>
      </c>
      <c r="G378">
        <f>VLOOKUP(C378,away!$B$2:$E$405,4,FALSE)</f>
        <v>1.36</v>
      </c>
      <c r="H378">
        <f>VLOOKUP(A378,away!$A$2:$E$405,3,FALSE)</f>
        <v>1.3333333333333299</v>
      </c>
      <c r="I378">
        <f>VLOOKUP(C378,away!$B$2:$E$405,3,FALSE)</f>
        <v>1.36</v>
      </c>
      <c r="J378">
        <f>VLOOKUP(B378,home!$B$2:$E$405,4,FALSE)</f>
        <v>0.75</v>
      </c>
      <c r="K378" s="3">
        <f t="shared" si="616"/>
        <v>2.0445333333333298</v>
      </c>
      <c r="L378" s="3">
        <f t="shared" si="617"/>
        <v>1.3599999999999965</v>
      </c>
      <c r="M378" s="5">
        <f t="shared" si="618"/>
        <v>3.3222320214445496E-2</v>
      </c>
      <c r="N378" s="5">
        <f t="shared" si="619"/>
        <v>6.7924141089107493E-2</v>
      </c>
      <c r="O378" s="5">
        <f t="shared" si="620"/>
        <v>4.5182355491645759E-2</v>
      </c>
      <c r="P378" s="5">
        <f t="shared" si="621"/>
        <v>9.237683188118595E-2</v>
      </c>
      <c r="Q378" s="5">
        <f t="shared" si="622"/>
        <v>6.9436585297358189E-2</v>
      </c>
      <c r="R378" s="5">
        <f t="shared" si="623"/>
        <v>3.0724001734319047E-2</v>
      </c>
      <c r="S378" s="5">
        <f t="shared" si="624"/>
        <v>6.4214954082996545E-2</v>
      </c>
      <c r="T378" s="5">
        <f t="shared" si="625"/>
        <v>9.4433756004406899E-2</v>
      </c>
      <c r="U378" s="5">
        <f t="shared" si="626"/>
        <v>6.2816245679206309E-2</v>
      </c>
      <c r="V378" s="5">
        <f t="shared" si="627"/>
        <v>1.98393194671968E-2</v>
      </c>
      <c r="W378" s="5">
        <f t="shared" si="628"/>
        <v>4.7321804397763935E-2</v>
      </c>
      <c r="X378" s="5">
        <f t="shared" si="629"/>
        <v>6.4357653980958787E-2</v>
      </c>
      <c r="Y378" s="5">
        <f t="shared" si="630"/>
        <v>4.3763204707051882E-2</v>
      </c>
      <c r="Z378" s="5">
        <f t="shared" si="631"/>
        <v>1.3928214119557933E-2</v>
      </c>
      <c r="AA378" s="5">
        <f t="shared" si="632"/>
        <v>2.8476698041240121E-2</v>
      </c>
      <c r="AB378" s="5">
        <f t="shared" si="633"/>
        <v>2.9110779184291693E-2</v>
      </c>
      <c r="AC378" s="5">
        <f t="shared" si="634"/>
        <v>3.4477827467132714E-3</v>
      </c>
      <c r="AD378" s="5">
        <f t="shared" si="635"/>
        <v>2.4187751621177037E-2</v>
      </c>
      <c r="AE378" s="5">
        <f t="shared" si="636"/>
        <v>3.2895342204800691E-2</v>
      </c>
      <c r="AF378" s="5">
        <f t="shared" si="637"/>
        <v>2.2368832699264415E-2</v>
      </c>
      <c r="AG378" s="5">
        <f t="shared" si="638"/>
        <v>1.0140537490333177E-2</v>
      </c>
      <c r="AH378" s="5">
        <f t="shared" si="639"/>
        <v>4.7355928006496848E-3</v>
      </c>
      <c r="AI378" s="5">
        <f t="shared" si="640"/>
        <v>9.6820773340216167E-3</v>
      </c>
      <c r="AJ378" s="5">
        <f t="shared" si="641"/>
        <v>9.8976649226591509E-3</v>
      </c>
      <c r="AK378" s="5">
        <f t="shared" si="642"/>
        <v>6.7453686188468955E-3</v>
      </c>
      <c r="AL378" s="5">
        <f t="shared" si="643"/>
        <v>3.8347140729502651E-4</v>
      </c>
      <c r="AM378" s="5">
        <f t="shared" si="644"/>
        <v>9.8905328895767461E-3</v>
      </c>
      <c r="AN378" s="5">
        <f t="shared" si="645"/>
        <v>1.3451124729824342E-2</v>
      </c>
      <c r="AO378" s="5">
        <f t="shared" si="646"/>
        <v>9.146764816280531E-3</v>
      </c>
      <c r="AP378" s="5">
        <f t="shared" si="647"/>
        <v>4.1465333833804966E-3</v>
      </c>
      <c r="AQ378" s="5">
        <f t="shared" si="648"/>
        <v>1.4098213503493653E-3</v>
      </c>
      <c r="AR378" s="5">
        <f t="shared" si="649"/>
        <v>1.2880812417767114E-3</v>
      </c>
      <c r="AS378" s="5">
        <f t="shared" si="650"/>
        <v>2.6335250348538735E-3</v>
      </c>
      <c r="AT378" s="5">
        <f t="shared" si="651"/>
        <v>2.6921648589632828E-3</v>
      </c>
      <c r="AU378" s="5">
        <f t="shared" si="652"/>
        <v>1.8347402643263515E-3</v>
      </c>
      <c r="AV378" s="5">
        <f t="shared" si="653"/>
        <v>9.3779690710600768E-4</v>
      </c>
      <c r="AW378" s="5">
        <f t="shared" si="654"/>
        <v>2.9618536151363639E-5</v>
      </c>
      <c r="AX378" s="5">
        <f t="shared" si="655"/>
        <v>3.3702540295282102E-3</v>
      </c>
      <c r="AY378" s="5">
        <f t="shared" si="656"/>
        <v>4.5835454801583546E-3</v>
      </c>
      <c r="AZ378" s="5">
        <f t="shared" si="657"/>
        <v>3.1168109265076738E-3</v>
      </c>
      <c r="BA378" s="5">
        <f t="shared" si="658"/>
        <v>1.412954286683475E-3</v>
      </c>
      <c r="BB378" s="5">
        <f t="shared" si="659"/>
        <v>4.8040445747238037E-4</v>
      </c>
      <c r="BC378" s="5">
        <f t="shared" si="660"/>
        <v>1.3067001243248716E-4</v>
      </c>
      <c r="BD378" s="5">
        <f t="shared" si="661"/>
        <v>2.9196508146938678E-4</v>
      </c>
      <c r="BE378" s="5">
        <f t="shared" si="662"/>
        <v>5.969323412335424E-4</v>
      </c>
      <c r="BF378" s="5">
        <f t="shared" si="663"/>
        <v>6.1022403469834178E-4</v>
      </c>
      <c r="BG378" s="5">
        <f t="shared" si="664"/>
        <v>4.1587445991397138E-4</v>
      </c>
      <c r="BH378" s="5">
        <f t="shared" si="665"/>
        <v>2.1256729894402759E-4</v>
      </c>
      <c r="BI378" s="5">
        <f t="shared" si="666"/>
        <v>8.6920185653538998E-5</v>
      </c>
      <c r="BJ378" s="8">
        <f t="shared" si="667"/>
        <v>0.5279690258544163</v>
      </c>
      <c r="BK378" s="8">
        <f t="shared" si="668"/>
        <v>0.21806822527999145</v>
      </c>
      <c r="BL378" s="8">
        <f t="shared" si="669"/>
        <v>0.23897157551581935</v>
      </c>
      <c r="BM378" s="8">
        <f t="shared" si="670"/>
        <v>0.65551687811771631</v>
      </c>
      <c r="BN378" s="8">
        <f t="shared" si="671"/>
        <v>0.3388662357080619</v>
      </c>
    </row>
    <row r="379" spans="1:66" x14ac:dyDescent="0.25">
      <c r="A379" t="s">
        <v>13</v>
      </c>
      <c r="B379" t="s">
        <v>17</v>
      </c>
      <c r="C379" t="s">
        <v>48</v>
      </c>
      <c r="D379" s="16"/>
      <c r="E379">
        <f>VLOOKUP(A379,home!$A$2:$E$405,3,FALSE)</f>
        <v>1.8333333333333299</v>
      </c>
      <c r="F379">
        <f>VLOOKUP(B379,home!$B$2:$E$405,3,FALSE)</f>
        <v>0.27</v>
      </c>
      <c r="G379">
        <f>VLOOKUP(C379,away!$B$2:$E$405,4,FALSE)</f>
        <v>1.0900000000000001</v>
      </c>
      <c r="H379">
        <f>VLOOKUP(A379,away!$A$2:$E$405,3,FALSE)</f>
        <v>1.3333333333333299</v>
      </c>
      <c r="I379">
        <f>VLOOKUP(C379,away!$B$2:$E$405,3,FALSE)</f>
        <v>0.55000000000000004</v>
      </c>
      <c r="J379">
        <f>VLOOKUP(B379,home!$B$2:$E$405,4,FALSE)</f>
        <v>1.1200000000000001</v>
      </c>
      <c r="K379" s="3">
        <f t="shared" si="616"/>
        <v>0.53954999999999909</v>
      </c>
      <c r="L379" s="3">
        <f t="shared" si="617"/>
        <v>0.82133333333333136</v>
      </c>
      <c r="M379" s="5">
        <f t="shared" si="618"/>
        <v>0.25643416003778746</v>
      </c>
      <c r="N379" s="5">
        <f t="shared" si="619"/>
        <v>0.13835905104838797</v>
      </c>
      <c r="O379" s="5">
        <f t="shared" si="620"/>
        <v>0.21061792344436897</v>
      </c>
      <c r="P379" s="5">
        <f t="shared" si="621"/>
        <v>0.11363890059440906</v>
      </c>
      <c r="Q379" s="5">
        <f t="shared" si="622"/>
        <v>3.7325812996578805E-2</v>
      </c>
      <c r="R379" s="5">
        <f t="shared" si="623"/>
        <v>8.6493760561153959E-2</v>
      </c>
      <c r="S379" s="5">
        <f t="shared" si="624"/>
        <v>1.2589781063493099E-2</v>
      </c>
      <c r="T379" s="5">
        <f t="shared" si="625"/>
        <v>3.0656934407856655E-2</v>
      </c>
      <c r="U379" s="5">
        <f t="shared" si="626"/>
        <v>4.6667708510770525E-2</v>
      </c>
      <c r="V379" s="5">
        <f t="shared" si="627"/>
        <v>6.1990739046659683E-4</v>
      </c>
      <c r="W379" s="5">
        <f t="shared" si="628"/>
        <v>6.7130474674346888E-3</v>
      </c>
      <c r="X379" s="5">
        <f t="shared" si="629"/>
        <v>5.5136496532530114E-3</v>
      </c>
      <c r="Y379" s="5">
        <f t="shared" si="630"/>
        <v>2.2642721242692307E-3</v>
      </c>
      <c r="Z379" s="5">
        <f t="shared" si="631"/>
        <v>2.3680069558075872E-2</v>
      </c>
      <c r="AA379" s="5">
        <f t="shared" si="632"/>
        <v>1.2776581530059812E-2</v>
      </c>
      <c r="AB379" s="5">
        <f t="shared" si="633"/>
        <v>3.4468022822718809E-3</v>
      </c>
      <c r="AC379" s="5">
        <f t="shared" si="634"/>
        <v>1.7169513003014209E-5</v>
      </c>
      <c r="AD379" s="5">
        <f t="shared" si="635"/>
        <v>9.0550619026359474E-4</v>
      </c>
      <c r="AE379" s="5">
        <f t="shared" si="636"/>
        <v>7.4372241760316412E-4</v>
      </c>
      <c r="AF379" s="5">
        <f t="shared" si="637"/>
        <v>3.0542200616236523E-4</v>
      </c>
      <c r="AG379" s="5">
        <f t="shared" si="638"/>
        <v>8.3617758131562908E-5</v>
      </c>
      <c r="AH379" s="5">
        <f t="shared" si="639"/>
        <v>4.8623076159249002E-3</v>
      </c>
      <c r="AI379" s="5">
        <f t="shared" si="640"/>
        <v>2.623458074172275E-3</v>
      </c>
      <c r="AJ379" s="5">
        <f t="shared" si="641"/>
        <v>7.0774340195982441E-4</v>
      </c>
      <c r="AK379" s="5">
        <f t="shared" si="642"/>
        <v>1.2728765084247422E-4</v>
      </c>
      <c r="AL379" s="5">
        <f t="shared" si="643"/>
        <v>3.0434706220363681E-7</v>
      </c>
      <c r="AM379" s="5">
        <f t="shared" si="644"/>
        <v>9.7713172991344371E-5</v>
      </c>
      <c r="AN379" s="5">
        <f t="shared" si="645"/>
        <v>8.0255086083557325E-5</v>
      </c>
      <c r="AO379" s="5">
        <f t="shared" si="646"/>
        <v>3.2958088684980785E-5</v>
      </c>
      <c r="AP379" s="5">
        <f t="shared" si="647"/>
        <v>9.0231922799769406E-6</v>
      </c>
      <c r="AQ379" s="5">
        <f t="shared" si="648"/>
        <v>1.8527621481552605E-6</v>
      </c>
      <c r="AR379" s="5">
        <f t="shared" si="649"/>
        <v>7.987150643759286E-4</v>
      </c>
      <c r="AS379" s="5">
        <f t="shared" si="650"/>
        <v>4.3094671298403149E-4</v>
      </c>
      <c r="AT379" s="5">
        <f t="shared" si="651"/>
        <v>1.1625864949526692E-4</v>
      </c>
      <c r="AU379" s="5">
        <f t="shared" si="652"/>
        <v>2.0909118111723726E-5</v>
      </c>
      <c r="AV379" s="5">
        <f t="shared" si="653"/>
        <v>2.820378669295128E-6</v>
      </c>
      <c r="AW379" s="5">
        <f t="shared" si="654"/>
        <v>3.7464311765101644E-9</v>
      </c>
      <c r="AX379" s="5">
        <f t="shared" si="655"/>
        <v>8.7868570812466257E-6</v>
      </c>
      <c r="AY379" s="5">
        <f t="shared" si="656"/>
        <v>7.2169386160638788E-6</v>
      </c>
      <c r="AZ379" s="5">
        <f t="shared" si="657"/>
        <v>2.9637561249968917E-6</v>
      </c>
      <c r="BA379" s="5">
        <f t="shared" si="658"/>
        <v>8.1141056577692495E-7</v>
      </c>
      <c r="BB379" s="5">
        <f t="shared" si="659"/>
        <v>1.6660963617286149E-7</v>
      </c>
      <c r="BC379" s="5">
        <f t="shared" si="660"/>
        <v>2.7368409568661993E-8</v>
      </c>
      <c r="BD379" s="5">
        <f t="shared" si="661"/>
        <v>1.0933521770123793E-4</v>
      </c>
      <c r="BE379" s="5">
        <f t="shared" si="662"/>
        <v>5.8991816710702815E-5</v>
      </c>
      <c r="BF379" s="5">
        <f t="shared" si="663"/>
        <v>1.5914517353129826E-5</v>
      </c>
      <c r="BG379" s="5">
        <f t="shared" si="664"/>
        <v>2.8622259459603951E-6</v>
      </c>
      <c r="BH379" s="5">
        <f t="shared" si="665"/>
        <v>3.8607850228573205E-7</v>
      </c>
      <c r="BI379" s="5">
        <f t="shared" si="666"/>
        <v>4.1661731181653286E-8</v>
      </c>
      <c r="BJ379" s="8">
        <f t="shared" si="667"/>
        <v>0.22311281131256286</v>
      </c>
      <c r="BK379" s="8">
        <f t="shared" si="668"/>
        <v>0.38330743988483751</v>
      </c>
      <c r="BL379" s="8">
        <f t="shared" si="669"/>
        <v>0.36988075451310537</v>
      </c>
      <c r="BM379" s="8">
        <f t="shared" si="670"/>
        <v>0.15710425339371042</v>
      </c>
      <c r="BN379" s="8">
        <f t="shared" si="671"/>
        <v>0.84286960868268623</v>
      </c>
    </row>
    <row r="380" spans="1:66" x14ac:dyDescent="0.25">
      <c r="A380" t="s">
        <v>13</v>
      </c>
      <c r="B380" t="s">
        <v>46</v>
      </c>
      <c r="C380" t="s">
        <v>51</v>
      </c>
      <c r="D380" s="16"/>
      <c r="E380">
        <f>VLOOKUP(A380,home!$A$2:$E$405,3,FALSE)</f>
        <v>1.8333333333333299</v>
      </c>
      <c r="F380">
        <f>VLOOKUP(B380,home!$B$2:$E$405,3,FALSE)</f>
        <v>0.55000000000000004</v>
      </c>
      <c r="G380">
        <f>VLOOKUP(C380,away!$B$2:$E$405,4,FALSE)</f>
        <v>0.27</v>
      </c>
      <c r="H380">
        <f>VLOOKUP(A380,away!$A$2:$E$405,3,FALSE)</f>
        <v>1.3333333333333299</v>
      </c>
      <c r="I380">
        <f>VLOOKUP(C380,away!$B$2:$E$405,3,FALSE)</f>
        <v>1.0900000000000001</v>
      </c>
      <c r="J380">
        <f>VLOOKUP(B380,home!$B$2:$E$405,4,FALSE)</f>
        <v>1.5</v>
      </c>
      <c r="K380" s="3">
        <f t="shared" si="616"/>
        <v>0.27224999999999955</v>
      </c>
      <c r="L380" s="3">
        <f t="shared" si="617"/>
        <v>2.1799999999999948</v>
      </c>
      <c r="M380" s="5">
        <f t="shared" si="618"/>
        <v>8.609964419665736E-2</v>
      </c>
      <c r="N380" s="5">
        <f t="shared" si="619"/>
        <v>2.3440628132539925E-2</v>
      </c>
      <c r="O380" s="5">
        <f t="shared" si="620"/>
        <v>0.18769722434871261</v>
      </c>
      <c r="P380" s="5">
        <f t="shared" si="621"/>
        <v>5.1100569328936918E-2</v>
      </c>
      <c r="Q380" s="5">
        <f t="shared" si="622"/>
        <v>3.1908555045419913E-3</v>
      </c>
      <c r="R380" s="5">
        <f t="shared" si="623"/>
        <v>0.20458997454009628</v>
      </c>
      <c r="S380" s="5">
        <f t="shared" si="624"/>
        <v>7.5821108498926454E-3</v>
      </c>
      <c r="T380" s="5">
        <f t="shared" si="625"/>
        <v>6.9560649999015249E-3</v>
      </c>
      <c r="U380" s="5">
        <f t="shared" si="626"/>
        <v>5.5699620568541115E-2</v>
      </c>
      <c r="V380" s="5">
        <f t="shared" si="627"/>
        <v>5.0000229999616857E-4</v>
      </c>
      <c r="W380" s="5">
        <f t="shared" si="628"/>
        <v>2.8957013703718526E-4</v>
      </c>
      <c r="X380" s="5">
        <f t="shared" si="629"/>
        <v>6.3126289874106242E-4</v>
      </c>
      <c r="Y380" s="5">
        <f t="shared" si="630"/>
        <v>6.8807655962775649E-4</v>
      </c>
      <c r="Z380" s="5">
        <f t="shared" si="631"/>
        <v>0.14866871483246963</v>
      </c>
      <c r="AA380" s="5">
        <f t="shared" si="632"/>
        <v>4.0475057613139784E-2</v>
      </c>
      <c r="AB380" s="5">
        <f t="shared" si="633"/>
        <v>5.5096672175886426E-3</v>
      </c>
      <c r="AC380" s="5">
        <f t="shared" si="634"/>
        <v>1.8547116566201553E-5</v>
      </c>
      <c r="AD380" s="5">
        <f t="shared" si="635"/>
        <v>1.9708867452093383E-5</v>
      </c>
      <c r="AE380" s="5">
        <f t="shared" si="636"/>
        <v>4.2965331045563473E-5</v>
      </c>
      <c r="AF380" s="5">
        <f t="shared" si="637"/>
        <v>4.6832210839664082E-5</v>
      </c>
      <c r="AG380" s="5">
        <f t="shared" si="638"/>
        <v>3.4031406543489154E-5</v>
      </c>
      <c r="AH380" s="5">
        <f t="shared" si="639"/>
        <v>8.1024449583695785E-2</v>
      </c>
      <c r="AI380" s="5">
        <f t="shared" si="640"/>
        <v>2.2058906399161138E-2</v>
      </c>
      <c r="AJ380" s="5">
        <f t="shared" si="641"/>
        <v>3.0027686335858043E-3</v>
      </c>
      <c r="AK380" s="5">
        <f t="shared" si="642"/>
        <v>2.7250125349791133E-4</v>
      </c>
      <c r="AL380" s="5">
        <f t="shared" si="643"/>
        <v>4.4031225670493638E-7</v>
      </c>
      <c r="AM380" s="5">
        <f t="shared" si="644"/>
        <v>1.0731478327664833E-6</v>
      </c>
      <c r="AN380" s="5">
        <f t="shared" si="645"/>
        <v>2.3394622754309279E-6</v>
      </c>
      <c r="AO380" s="5">
        <f t="shared" si="646"/>
        <v>2.550013880219706E-6</v>
      </c>
      <c r="AP380" s="5">
        <f t="shared" si="647"/>
        <v>1.8530100862929822E-6</v>
      </c>
      <c r="AQ380" s="5">
        <f t="shared" si="648"/>
        <v>1.0098904970296733E-6</v>
      </c>
      <c r="AR380" s="5">
        <f t="shared" si="649"/>
        <v>3.5326660018491274E-2</v>
      </c>
      <c r="AS380" s="5">
        <f t="shared" si="650"/>
        <v>9.6176831900342315E-3</v>
      </c>
      <c r="AT380" s="5">
        <f t="shared" si="651"/>
        <v>1.3092071242434074E-3</v>
      </c>
      <c r="AU380" s="5">
        <f t="shared" si="652"/>
        <v>1.1881054652508903E-4</v>
      </c>
      <c r="AV380" s="5">
        <f t="shared" si="653"/>
        <v>8.086542822863856E-6</v>
      </c>
      <c r="AW380" s="5">
        <f t="shared" si="654"/>
        <v>7.2590979421017235E-9</v>
      </c>
      <c r="AX380" s="5">
        <f t="shared" si="655"/>
        <v>4.8694082911779073E-8</v>
      </c>
      <c r="AY380" s="5">
        <f t="shared" si="656"/>
        <v>1.0615310074767813E-7</v>
      </c>
      <c r="AZ380" s="5">
        <f t="shared" si="657"/>
        <v>1.157068798149689E-7</v>
      </c>
      <c r="BA380" s="5">
        <f t="shared" si="658"/>
        <v>8.4080332665543879E-8</v>
      </c>
      <c r="BB380" s="5">
        <f t="shared" si="659"/>
        <v>4.5823781302721324E-8</v>
      </c>
      <c r="BC380" s="5">
        <f t="shared" si="660"/>
        <v>1.9979168647986445E-8</v>
      </c>
      <c r="BD380" s="5">
        <f t="shared" si="661"/>
        <v>1.2835353140051797E-2</v>
      </c>
      <c r="BE380" s="5">
        <f t="shared" si="662"/>
        <v>3.4944248923790954E-3</v>
      </c>
      <c r="BF380" s="5">
        <f t="shared" si="663"/>
        <v>4.7567858847510349E-4</v>
      </c>
      <c r="BG380" s="5">
        <f t="shared" si="664"/>
        <v>4.3167831904115577E-5</v>
      </c>
      <c r="BH380" s="5">
        <f t="shared" si="665"/>
        <v>2.9381105589738603E-6</v>
      </c>
      <c r="BI380" s="5">
        <f t="shared" si="666"/>
        <v>1.5998011993612648E-7</v>
      </c>
      <c r="BJ380" s="8">
        <f t="shared" si="667"/>
        <v>3.5349242010188082E-2</v>
      </c>
      <c r="BK380" s="8">
        <f t="shared" si="668"/>
        <v>0.14530142025740678</v>
      </c>
      <c r="BL380" s="8">
        <f t="shared" si="669"/>
        <v>0.66356234012362492</v>
      </c>
      <c r="BM380" s="8">
        <f t="shared" si="670"/>
        <v>0.43676272227820162</v>
      </c>
      <c r="BN380" s="8">
        <f t="shared" si="671"/>
        <v>0.55611889605148512</v>
      </c>
    </row>
    <row r="381" spans="1:66" x14ac:dyDescent="0.25">
      <c r="A381" t="s">
        <v>13</v>
      </c>
      <c r="B381" t="s">
        <v>15</v>
      </c>
      <c r="C381" t="s">
        <v>54</v>
      </c>
      <c r="D381" s="16"/>
      <c r="E381">
        <f>VLOOKUP(A381,home!$A$2:$E$405,3,FALSE)</f>
        <v>1.8333333333333299</v>
      </c>
      <c r="F381">
        <f>VLOOKUP(B381,home!$B$2:$E$405,3,FALSE)</f>
        <v>1.91</v>
      </c>
      <c r="G381">
        <f>VLOOKUP(C381,away!$B$2:$E$405,4,FALSE)</f>
        <v>1.64</v>
      </c>
      <c r="H381">
        <f>VLOOKUP(A381,away!$A$2:$E$405,3,FALSE)</f>
        <v>1.3333333333333299</v>
      </c>
      <c r="I381">
        <f>VLOOKUP(C381,away!$B$2:$E$405,3,FALSE)</f>
        <v>0.27</v>
      </c>
      <c r="J381">
        <f>VLOOKUP(B381,home!$B$2:$E$405,4,FALSE)</f>
        <v>1.5</v>
      </c>
      <c r="K381" s="3">
        <f t="shared" si="616"/>
        <v>5.7427333333333221</v>
      </c>
      <c r="L381" s="3">
        <f t="shared" si="617"/>
        <v>0.5399999999999987</v>
      </c>
      <c r="M381" s="5">
        <f t="shared" si="618"/>
        <v>1.8682869577517941E-3</v>
      </c>
      <c r="N381" s="5">
        <f t="shared" si="619"/>
        <v>1.0729073788513132E-2</v>
      </c>
      <c r="O381" s="5">
        <f t="shared" si="620"/>
        <v>1.0088749571859664E-3</v>
      </c>
      <c r="P381" s="5">
        <f t="shared" si="621"/>
        <v>5.7936998457970776E-3</v>
      </c>
      <c r="Q381" s="5">
        <f t="shared" si="622"/>
        <v>3.0807104840543598E-2</v>
      </c>
      <c r="R381" s="5">
        <f t="shared" si="623"/>
        <v>2.7239623844021028E-4</v>
      </c>
      <c r="S381" s="5">
        <f t="shared" si="624"/>
        <v>4.4916758857512359E-3</v>
      </c>
      <c r="T381" s="5">
        <f t="shared" si="625"/>
        <v>1.6635836613893503E-2</v>
      </c>
      <c r="U381" s="5">
        <f t="shared" si="626"/>
        <v>1.5642989583652073E-3</v>
      </c>
      <c r="V381" s="5">
        <f t="shared" si="627"/>
        <v>1.5476698098979822E-3</v>
      </c>
      <c r="W381" s="5">
        <f t="shared" si="628"/>
        <v>5.8972329290428019E-2</v>
      </c>
      <c r="X381" s="5">
        <f t="shared" si="629"/>
        <v>3.1845057816831057E-2</v>
      </c>
      <c r="Y381" s="5">
        <f t="shared" si="630"/>
        <v>8.5981656105443647E-3</v>
      </c>
      <c r="Z381" s="5">
        <f t="shared" si="631"/>
        <v>4.9031322919237742E-5</v>
      </c>
      <c r="AA381" s="5">
        <f t="shared" si="632"/>
        <v>2.8157381250573671E-4</v>
      </c>
      <c r="AB381" s="5">
        <f t="shared" si="633"/>
        <v>8.0850165943522061E-4</v>
      </c>
      <c r="AC381" s="5">
        <f t="shared" si="634"/>
        <v>2.9996510646244831E-4</v>
      </c>
      <c r="AD381" s="5">
        <f t="shared" si="635"/>
        <v>8.4665590290112516E-2</v>
      </c>
      <c r="AE381" s="5">
        <f t="shared" si="636"/>
        <v>4.5719418756660649E-2</v>
      </c>
      <c r="AF381" s="5">
        <f t="shared" si="637"/>
        <v>1.2344243064298347E-2</v>
      </c>
      <c r="AG381" s="5">
        <f t="shared" si="638"/>
        <v>2.2219637515736974E-3</v>
      </c>
      <c r="AH381" s="5">
        <f t="shared" si="639"/>
        <v>6.619228594097077E-6</v>
      </c>
      <c r="AI381" s="5">
        <f t="shared" si="640"/>
        <v>3.8012464688274345E-5</v>
      </c>
      <c r="AJ381" s="5">
        <f t="shared" si="641"/>
        <v>1.0914772402375446E-4</v>
      </c>
      <c r="AK381" s="5">
        <f t="shared" si="642"/>
        <v>2.0893542433622698E-4</v>
      </c>
      <c r="AL381" s="5">
        <f t="shared" si="643"/>
        <v>3.7208583699525576E-5</v>
      </c>
      <c r="AM381" s="5">
        <f t="shared" si="644"/>
        <v>9.724238150907423E-2</v>
      </c>
      <c r="AN381" s="5">
        <f t="shared" si="645"/>
        <v>5.2510886014899956E-2</v>
      </c>
      <c r="AO381" s="5">
        <f t="shared" si="646"/>
        <v>1.4177939224022955E-2</v>
      </c>
      <c r="AP381" s="5">
        <f t="shared" si="647"/>
        <v>2.5520290603241263E-3</v>
      </c>
      <c r="AQ381" s="5">
        <f t="shared" si="648"/>
        <v>3.4452392314375605E-4</v>
      </c>
      <c r="AR381" s="5">
        <f t="shared" si="649"/>
        <v>7.1487668816248279E-7</v>
      </c>
      <c r="AS381" s="5">
        <f t="shared" si="650"/>
        <v>4.1053461863336208E-6</v>
      </c>
      <c r="AT381" s="5">
        <f t="shared" si="651"/>
        <v>1.1787954194565457E-5</v>
      </c>
      <c r="AU381" s="5">
        <f t="shared" si="652"/>
        <v>2.2565025828312469E-5</v>
      </c>
      <c r="AV381" s="5">
        <f t="shared" si="653"/>
        <v>3.2396231497944349E-5</v>
      </c>
      <c r="AW381" s="5">
        <f t="shared" si="654"/>
        <v>3.2051846084608184E-6</v>
      </c>
      <c r="AX381" s="5">
        <f t="shared" si="655"/>
        <v>9.3072844284146083E-2</v>
      </c>
      <c r="AY381" s="5">
        <f t="shared" si="656"/>
        <v>5.0259335913438764E-2</v>
      </c>
      <c r="AZ381" s="5">
        <f t="shared" si="657"/>
        <v>1.3570020696628434E-2</v>
      </c>
      <c r="BA381" s="5">
        <f t="shared" si="658"/>
        <v>2.4426037253931126E-3</v>
      </c>
      <c r="BB381" s="5">
        <f t="shared" si="659"/>
        <v>3.2975150292806929E-4</v>
      </c>
      <c r="BC381" s="5">
        <f t="shared" si="660"/>
        <v>3.5613162316231405E-5</v>
      </c>
      <c r="BD381" s="5">
        <f t="shared" si="661"/>
        <v>6.433890193462329E-8</v>
      </c>
      <c r="BE381" s="5">
        <f t="shared" si="662"/>
        <v>3.694811567700249E-7</v>
      </c>
      <c r="BF381" s="5">
        <f t="shared" si="663"/>
        <v>1.0609158775108885E-6</v>
      </c>
      <c r="BG381" s="5">
        <f t="shared" si="664"/>
        <v>2.0308523245481169E-6</v>
      </c>
      <c r="BH381" s="5">
        <f t="shared" si="665"/>
        <v>2.9156608348149841E-6</v>
      </c>
      <c r="BI381" s="5">
        <f t="shared" si="666"/>
        <v>3.3487725329572937E-6</v>
      </c>
      <c r="BJ381" s="8">
        <f t="shared" si="667"/>
        <v>0.62907671283971445</v>
      </c>
      <c r="BK381" s="8">
        <f t="shared" si="668"/>
        <v>6.4297842102798819E-2</v>
      </c>
      <c r="BL381" s="8">
        <f t="shared" si="669"/>
        <v>4.3797199235985481E-3</v>
      </c>
      <c r="BM381" s="8">
        <f t="shared" si="670"/>
        <v>0.59706773883196884</v>
      </c>
      <c r="BN381" s="8">
        <f t="shared" si="671"/>
        <v>5.0479436628231782E-2</v>
      </c>
    </row>
    <row r="382" spans="1:66" x14ac:dyDescent="0.25">
      <c r="A382" t="s">
        <v>16</v>
      </c>
      <c r="B382" t="s">
        <v>467</v>
      </c>
      <c r="C382" t="s">
        <v>49</v>
      </c>
      <c r="D382" s="16"/>
      <c r="E382">
        <f>VLOOKUP(A382,home!$A$2:$E$405,3,FALSE)</f>
        <v>1.4629629629629599</v>
      </c>
      <c r="F382" t="e">
        <f>VLOOKUP(B382,home!$B$2:$E$405,3,FALSE)</f>
        <v>#N/A</v>
      </c>
      <c r="G382">
        <f>VLOOKUP(C382,away!$B$2:$E$405,4,FALSE)</f>
        <v>0.46</v>
      </c>
      <c r="H382">
        <f>VLOOKUP(A382,away!$A$2:$E$405,3,FALSE)</f>
        <v>1.25925925925926</v>
      </c>
      <c r="I382">
        <f>VLOOKUP(C382,away!$B$2:$E$405,3,FALSE)</f>
        <v>1.37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60</v>
      </c>
      <c r="D383" s="16"/>
      <c r="E383">
        <f>VLOOKUP(A383,home!$A$2:$E$405,3,FALSE)</f>
        <v>1.4629629629629599</v>
      </c>
      <c r="F383">
        <f>VLOOKUP(B383,home!$B$2:$E$405,3,FALSE)</f>
        <v>1.1399999999999999</v>
      </c>
      <c r="G383">
        <f>VLOOKUP(C383,away!$B$2:$E$405,4,FALSE)</f>
        <v>0.91</v>
      </c>
      <c r="H383">
        <f>VLOOKUP(A383,away!$A$2:$E$405,3,FALSE)</f>
        <v>1.25925925925926</v>
      </c>
      <c r="I383">
        <f>VLOOKUP(C383,away!$B$2:$E$405,3,FALSE)</f>
        <v>0.23</v>
      </c>
      <c r="J383">
        <f>VLOOKUP(B383,home!$B$2:$E$405,4,FALSE)</f>
        <v>1.06</v>
      </c>
      <c r="K383" s="3">
        <f t="shared" si="616"/>
        <v>1.5176777777777746</v>
      </c>
      <c r="L383" s="3">
        <f t="shared" si="617"/>
        <v>0.30700740740740762</v>
      </c>
      <c r="M383" s="5">
        <f t="shared" si="618"/>
        <v>0.16126840582240604</v>
      </c>
      <c r="N383" s="5">
        <f t="shared" si="619"/>
        <v>0.24475347577431347</v>
      </c>
      <c r="O383" s="5">
        <f t="shared" si="620"/>
        <v>4.9510595168262554E-2</v>
      </c>
      <c r="P383" s="5">
        <f t="shared" si="621"/>
        <v>7.5141130051423741E-2</v>
      </c>
      <c r="Q383" s="5">
        <f t="shared" si="622"/>
        <v>0.18572845560827328</v>
      </c>
      <c r="R383" s="5">
        <f t="shared" si="623"/>
        <v>7.6000597309030049E-3</v>
      </c>
      <c r="S383" s="5">
        <f t="shared" si="624"/>
        <v>8.7527829716732338E-3</v>
      </c>
      <c r="T383" s="5">
        <f t="shared" si="625"/>
        <v>5.7020011638077774E-2</v>
      </c>
      <c r="U383" s="5">
        <f t="shared" si="626"/>
        <v>1.1534441763375222E-2</v>
      </c>
      <c r="V383" s="5">
        <f t="shared" si="627"/>
        <v>4.5313966574502684E-4</v>
      </c>
      <c r="W383" s="5">
        <f t="shared" si="628"/>
        <v>9.39586499258874E-2</v>
      </c>
      <c r="X383" s="5">
        <f t="shared" si="629"/>
        <v>2.8846001517246905E-2</v>
      </c>
      <c r="Y383" s="5">
        <f t="shared" si="630"/>
        <v>4.427968069940059E-3</v>
      </c>
      <c r="Z383" s="5">
        <f t="shared" si="631"/>
        <v>7.7775821137532407E-4</v>
      </c>
      <c r="AA383" s="5">
        <f t="shared" si="632"/>
        <v>1.1803863538885184E-3</v>
      </c>
      <c r="AB383" s="5">
        <f t="shared" si="633"/>
        <v>8.9572306924436834E-4</v>
      </c>
      <c r="AC383" s="5">
        <f t="shared" si="634"/>
        <v>1.3195945906750517E-5</v>
      </c>
      <c r="AD383" s="5">
        <f t="shared" si="635"/>
        <v>3.5649738755630177E-2</v>
      </c>
      <c r="AE383" s="5">
        <f t="shared" si="636"/>
        <v>1.0944733870117403E-2</v>
      </c>
      <c r="AF383" s="5">
        <f t="shared" si="637"/>
        <v>1.6800571851143934E-3</v>
      </c>
      <c r="AG383" s="5">
        <f t="shared" si="638"/>
        <v>1.7193000023271905E-4</v>
      </c>
      <c r="AH383" s="5">
        <f t="shared" si="639"/>
        <v>5.9694383016040191E-5</v>
      </c>
      <c r="AI383" s="5">
        <f t="shared" si="640"/>
        <v>9.0596838561599199E-5</v>
      </c>
      <c r="AJ383" s="5">
        <f t="shared" si="641"/>
        <v>6.8748404310929842E-5</v>
      </c>
      <c r="AK383" s="5">
        <f t="shared" si="642"/>
        <v>3.4779308493459992E-5</v>
      </c>
      <c r="AL383" s="5">
        <f t="shared" si="643"/>
        <v>2.4593987457720124E-7</v>
      </c>
      <c r="AM383" s="5">
        <f t="shared" si="644"/>
        <v>1.0820963258600599E-2</v>
      </c>
      <c r="AN383" s="5">
        <f t="shared" si="645"/>
        <v>3.3221158756737835E-3</v>
      </c>
      <c r="AO383" s="5">
        <f t="shared" si="646"/>
        <v>5.0995709104879894E-4</v>
      </c>
      <c r="AP383" s="5">
        <f t="shared" si="647"/>
        <v>5.2186868137305043E-5</v>
      </c>
      <c r="AQ383" s="5">
        <f t="shared" si="648"/>
        <v>4.0054387718865673E-6</v>
      </c>
      <c r="AR383" s="5">
        <f t="shared" si="649"/>
        <v>3.6653235533078589E-6</v>
      </c>
      <c r="AS383" s="5">
        <f t="shared" si="650"/>
        <v>5.5627801052208076E-6</v>
      </c>
      <c r="AT383" s="5">
        <f t="shared" si="651"/>
        <v>4.2212538741789653E-6</v>
      </c>
      <c r="AU383" s="5">
        <f t="shared" si="652"/>
        <v>2.1355010663999177E-6</v>
      </c>
      <c r="AV383" s="5">
        <f t="shared" si="653"/>
        <v>8.1025062822397419E-7</v>
      </c>
      <c r="AW383" s="5">
        <f t="shared" si="654"/>
        <v>3.1831336650285485E-9</v>
      </c>
      <c r="AX383" s="5">
        <f t="shared" si="655"/>
        <v>2.7371225786213178E-3</v>
      </c>
      <c r="AY383" s="5">
        <f t="shared" si="656"/>
        <v>8.4031690661880902E-4</v>
      </c>
      <c r="AZ383" s="5">
        <f t="shared" si="657"/>
        <v>1.289917574508266E-4</v>
      </c>
      <c r="BA383" s="5">
        <f t="shared" si="658"/>
        <v>1.320047501063448E-5</v>
      </c>
      <c r="BB383" s="5">
        <f t="shared" si="659"/>
        <v>1.0131609023902909E-6</v>
      </c>
      <c r="BC383" s="5">
        <f t="shared" si="660"/>
        <v>6.2209580385878589E-8</v>
      </c>
      <c r="BD383" s="5">
        <f t="shared" si="661"/>
        <v>1.8754691356839204E-7</v>
      </c>
      <c r="BE383" s="5">
        <f t="shared" si="662"/>
        <v>2.8463578301355755E-7</v>
      </c>
      <c r="BF383" s="5">
        <f t="shared" si="663"/>
        <v>2.1599270132002649E-7</v>
      </c>
      <c r="BG383" s="5">
        <f t="shared" si="664"/>
        <v>1.0926910765186545E-7</v>
      </c>
      <c r="BH383" s="5">
        <f t="shared" si="665"/>
        <v>4.1458824120210914E-8</v>
      </c>
      <c r="BI383" s="5">
        <f t="shared" si="666"/>
        <v>1.2584227212008254E-8</v>
      </c>
      <c r="BJ383" s="8">
        <f t="shared" si="667"/>
        <v>0.68161095796525051</v>
      </c>
      <c r="BK383" s="8">
        <f t="shared" si="668"/>
        <v>0.24646921730364821</v>
      </c>
      <c r="BL383" s="8">
        <f t="shared" si="669"/>
        <v>7.0992271616839922E-2</v>
      </c>
      <c r="BM383" s="8">
        <f t="shared" si="670"/>
        <v>0.27500776921804637</v>
      </c>
      <c r="BN383" s="8">
        <f t="shared" si="671"/>
        <v>0.72400212215558202</v>
      </c>
    </row>
    <row r="384" spans="1:66" x14ac:dyDescent="0.25">
      <c r="A384" t="s">
        <v>16</v>
      </c>
      <c r="B384" t="s">
        <v>235</v>
      </c>
      <c r="C384" t="s">
        <v>230</v>
      </c>
      <c r="D384" s="16"/>
      <c r="E384">
        <f>VLOOKUP(A384,home!$A$2:$E$405,3,FALSE)</f>
        <v>1.4629629629629599</v>
      </c>
      <c r="F384">
        <f>VLOOKUP(B384,home!$B$2:$E$405,3,FALSE)</f>
        <v>2.0499999999999998</v>
      </c>
      <c r="G384">
        <f>VLOOKUP(C384,away!$B$2:$E$405,4,FALSE)</f>
        <v>0.91</v>
      </c>
      <c r="H384">
        <f>VLOOKUP(A384,away!$A$2:$E$405,3,FALSE)</f>
        <v>1.25925925925926</v>
      </c>
      <c r="I384">
        <f>VLOOKUP(C384,away!$B$2:$E$405,3,FALSE)</f>
        <v>1.1399999999999999</v>
      </c>
      <c r="J384">
        <f>VLOOKUP(B384,home!$B$2:$E$405,4,FALSE)</f>
        <v>0.79</v>
      </c>
      <c r="K384" s="3">
        <f t="shared" si="616"/>
        <v>2.7291574074074014</v>
      </c>
      <c r="L384" s="3">
        <f t="shared" si="617"/>
        <v>1.1340888888888894</v>
      </c>
      <c r="M384" s="5">
        <f t="shared" si="618"/>
        <v>2.0999717446111777E-2</v>
      </c>
      <c r="N384" s="5">
        <f t="shared" si="619"/>
        <v>5.7311534421518394E-2</v>
      </c>
      <c r="O384" s="5">
        <f t="shared" si="620"/>
        <v>2.381554622544153E-2</v>
      </c>
      <c r="P384" s="5">
        <f t="shared" si="621"/>
        <v>6.4996374392617129E-2</v>
      </c>
      <c r="Q384" s="5">
        <f t="shared" si="622"/>
        <v>7.8206099348185606E-2</v>
      </c>
      <c r="R384" s="5">
        <f t="shared" si="623"/>
        <v>1.3504473178546491E-2</v>
      </c>
      <c r="S384" s="5">
        <f t="shared" si="624"/>
        <v>5.0292684830474416E-2</v>
      </c>
      <c r="T384" s="5">
        <f t="shared" si="625"/>
        <v>8.8692668314117915E-2</v>
      </c>
      <c r="U384" s="5">
        <f t="shared" si="626"/>
        <v>3.685583300836473E-2</v>
      </c>
      <c r="V384" s="5">
        <f t="shared" si="627"/>
        <v>1.7295693942547968E-2</v>
      </c>
      <c r="W384" s="5">
        <f t="shared" si="628"/>
        <v>7.1145585113513307E-2</v>
      </c>
      <c r="X384" s="5">
        <f t="shared" si="629"/>
        <v>8.0685417570734205E-2</v>
      </c>
      <c r="Y384" s="5">
        <f t="shared" si="630"/>
        <v>4.5752217781165033E-2</v>
      </c>
      <c r="Z384" s="5">
        <f t="shared" si="631"/>
        <v>5.1050909940291963E-3</v>
      </c>
      <c r="AA384" s="5">
        <f t="shared" si="632"/>
        <v>1.3932596901843595E-2</v>
      </c>
      <c r="AB384" s="5">
        <f t="shared" si="633"/>
        <v>1.901212501954393E-2</v>
      </c>
      <c r="AC384" s="5">
        <f t="shared" si="634"/>
        <v>3.3457515611659849E-3</v>
      </c>
      <c r="AD384" s="5">
        <f t="shared" si="635"/>
        <v>4.8541875154219649E-2</v>
      </c>
      <c r="AE384" s="5">
        <f t="shared" si="636"/>
        <v>5.5050801258232147E-2</v>
      </c>
      <c r="AF384" s="5">
        <f t="shared" si="637"/>
        <v>3.1216251015695799E-2</v>
      </c>
      <c r="AG384" s="5">
        <f t="shared" si="638"/>
        <v>1.180066780988903E-2</v>
      </c>
      <c r="AH384" s="5">
        <f t="shared" si="639"/>
        <v>1.4474067432738123E-3</v>
      </c>
      <c r="AI384" s="5">
        <f t="shared" si="640"/>
        <v>3.9502008349371481E-3</v>
      </c>
      <c r="AJ384" s="5">
        <f t="shared" si="641"/>
        <v>5.3903599347078102E-3</v>
      </c>
      <c r="AK384" s="5">
        <f t="shared" si="642"/>
        <v>4.9037135814666323E-3</v>
      </c>
      <c r="AL384" s="5">
        <f t="shared" si="643"/>
        <v>4.1421837537055386E-4</v>
      </c>
      <c r="AM384" s="5">
        <f t="shared" si="644"/>
        <v>2.6495683629316761E-2</v>
      </c>
      <c r="AN384" s="5">
        <f t="shared" si="645"/>
        <v>3.0048460407523379E-2</v>
      </c>
      <c r="AO384" s="5">
        <f t="shared" si="646"/>
        <v>1.7038812538194992E-2</v>
      </c>
      <c r="AP384" s="5">
        <f t="shared" si="647"/>
        <v>6.4411759931425417E-3</v>
      </c>
      <c r="AQ384" s="5">
        <f t="shared" si="648"/>
        <v>1.8262165313002042E-3</v>
      </c>
      <c r="AR384" s="5">
        <f t="shared" si="649"/>
        <v>3.2829758104993659E-4</v>
      </c>
      <c r="AS384" s="5">
        <f t="shared" si="650"/>
        <v>8.9597577515636621E-4</v>
      </c>
      <c r="AT384" s="5">
        <f t="shared" si="651"/>
        <v>1.2226294618127927E-3</v>
      </c>
      <c r="AU384" s="5">
        <f t="shared" si="652"/>
        <v>1.1122494174069693E-3</v>
      </c>
      <c r="AV384" s="5">
        <f t="shared" si="653"/>
        <v>7.5887593410019932E-4</v>
      </c>
      <c r="AW384" s="5">
        <f t="shared" si="654"/>
        <v>3.5612506420851608E-5</v>
      </c>
      <c r="AX384" s="5">
        <f t="shared" si="655"/>
        <v>1.2051815206878813E-2</v>
      </c>
      <c r="AY384" s="5">
        <f t="shared" si="656"/>
        <v>1.3667829717063413E-2</v>
      </c>
      <c r="AZ384" s="5">
        <f t="shared" si="657"/>
        <v>7.750266908673498E-3</v>
      </c>
      <c r="BA384" s="5">
        <f t="shared" si="658"/>
        <v>2.9298305290166166E-3</v>
      </c>
      <c r="BB384" s="5">
        <f t="shared" si="659"/>
        <v>8.3067206232130075E-4</v>
      </c>
      <c r="BC384" s="5">
        <f t="shared" si="660"/>
        <v>1.8841119123780116E-4</v>
      </c>
      <c r="BD384" s="5">
        <f t="shared" si="661"/>
        <v>6.2053106486305353E-5</v>
      </c>
      <c r="BE384" s="5">
        <f t="shared" si="662"/>
        <v>1.6935269521974053E-4</v>
      </c>
      <c r="BF384" s="5">
        <f t="shared" si="663"/>
        <v>2.3109508131168146E-4</v>
      </c>
      <c r="BG384" s="5">
        <f t="shared" si="664"/>
        <v>2.1023161765906375E-4</v>
      </c>
      <c r="BH384" s="5">
        <f t="shared" si="665"/>
        <v>1.4343879415136863E-4</v>
      </c>
      <c r="BI384" s="5">
        <f t="shared" si="666"/>
        <v>7.8293409513558606E-5</v>
      </c>
      <c r="BJ384" s="8">
        <f t="shared" si="667"/>
        <v>0.68767229250194051</v>
      </c>
      <c r="BK384" s="8">
        <f t="shared" si="668"/>
        <v>0.17101227026535121</v>
      </c>
      <c r="BL384" s="8">
        <f t="shared" si="669"/>
        <v>0.1280247483019937</v>
      </c>
      <c r="BM384" s="8">
        <f t="shared" si="670"/>
        <v>0.7193484398402511</v>
      </c>
      <c r="BN384" s="8">
        <f t="shared" si="671"/>
        <v>0.2588337450124209</v>
      </c>
    </row>
    <row r="385" spans="1:66" x14ac:dyDescent="0.25">
      <c r="A385" t="s">
        <v>16</v>
      </c>
      <c r="B385" t="s">
        <v>450</v>
      </c>
      <c r="C385" t="s">
        <v>448</v>
      </c>
      <c r="D385" s="16"/>
      <c r="E385">
        <f>VLOOKUP(A385,home!$A$2:$E$405,3,FALSE)</f>
        <v>1.4629629629629599</v>
      </c>
      <c r="F385">
        <f>VLOOKUP(B385,home!$B$2:$E$405,3,FALSE)</f>
        <v>0.91</v>
      </c>
      <c r="G385">
        <f>VLOOKUP(C385,away!$B$2:$E$405,4,FALSE)</f>
        <v>0.91</v>
      </c>
      <c r="H385">
        <f>VLOOKUP(A385,away!$A$2:$E$405,3,FALSE)</f>
        <v>1.25925925925926</v>
      </c>
      <c r="I385">
        <f>VLOOKUP(C385,away!$B$2:$E$405,3,FALSE)</f>
        <v>1.1399999999999999</v>
      </c>
      <c r="J385">
        <f>VLOOKUP(B385,home!$B$2:$E$405,4,FALSE)</f>
        <v>1.85</v>
      </c>
      <c r="K385" s="3">
        <f t="shared" si="616"/>
        <v>1.2114796296296271</v>
      </c>
      <c r="L385" s="3">
        <f t="shared" si="617"/>
        <v>2.6557777777777791</v>
      </c>
      <c r="M385" s="5">
        <f t="shared" si="618"/>
        <v>2.0915653952847519E-2</v>
      </c>
      <c r="N385" s="5">
        <f t="shared" si="619"/>
        <v>2.5338888704257156E-2</v>
      </c>
      <c r="O385" s="5">
        <f t="shared" si="620"/>
        <v>5.5547328975662391E-2</v>
      </c>
      <c r="P385" s="5">
        <f t="shared" si="621"/>
        <v>6.7294457534350524E-2</v>
      </c>
      <c r="Q385" s="5">
        <f t="shared" si="622"/>
        <v>1.5348773751329904E-2</v>
      </c>
      <c r="R385" s="5">
        <f t="shared" si="623"/>
        <v>7.3760680954237975E-2</v>
      </c>
      <c r="S385" s="5">
        <f t="shared" si="624"/>
        <v>5.4128644806561023E-2</v>
      </c>
      <c r="T385" s="5">
        <f t="shared" si="625"/>
        <v>4.0762932244920828E-2</v>
      </c>
      <c r="U385" s="5">
        <f t="shared" si="626"/>
        <v>8.9359562443669313E-2</v>
      </c>
      <c r="V385" s="5">
        <f t="shared" si="627"/>
        <v>1.9350513456140906E-2</v>
      </c>
      <c r="W385" s="5">
        <f t="shared" si="628"/>
        <v>6.198242246510029E-3</v>
      </c>
      <c r="X385" s="5">
        <f t="shared" si="629"/>
        <v>1.6461154019564751E-2</v>
      </c>
      <c r="Y385" s="5">
        <f t="shared" si="630"/>
        <v>2.1858583520868721E-2</v>
      </c>
      <c r="Z385" s="5">
        <f t="shared" si="631"/>
        <v>6.5297325784007307E-2</v>
      </c>
      <c r="AA385" s="5">
        <f t="shared" si="632"/>
        <v>7.9106380056614259E-2</v>
      </c>
      <c r="AB385" s="5">
        <f t="shared" si="633"/>
        <v>4.7917884006163793E-2</v>
      </c>
      <c r="AC385" s="5">
        <f t="shared" si="634"/>
        <v>3.891171383458195E-3</v>
      </c>
      <c r="AD385" s="5">
        <f t="shared" si="635"/>
        <v>1.8772610552891692E-3</v>
      </c>
      <c r="AE385" s="5">
        <f t="shared" si="636"/>
        <v>4.985588193724637E-3</v>
      </c>
      <c r="AF385" s="5">
        <f t="shared" si="637"/>
        <v>6.6203071670225761E-3</v>
      </c>
      <c r="AG385" s="5">
        <f t="shared" si="638"/>
        <v>5.8606882187471742E-3</v>
      </c>
      <c r="AH385" s="5">
        <f t="shared" si="639"/>
        <v>4.3353796691370641E-2</v>
      </c>
      <c r="AI385" s="5">
        <f t="shared" si="640"/>
        <v>5.2522241558699855E-2</v>
      </c>
      <c r="AJ385" s="5">
        <f t="shared" si="641"/>
        <v>3.1814812875425758E-2</v>
      </c>
      <c r="AK385" s="5">
        <f t="shared" si="642"/>
        <v>1.2847665906352225E-2</v>
      </c>
      <c r="AL385" s="5">
        <f t="shared" si="643"/>
        <v>5.0078141092472627E-4</v>
      </c>
      <c r="AM385" s="5">
        <f t="shared" si="644"/>
        <v>4.5485270559596919E-4</v>
      </c>
      <c r="AN385" s="5">
        <f t="shared" si="645"/>
        <v>1.2079877076838731E-3</v>
      </c>
      <c r="AO385" s="5">
        <f t="shared" si="646"/>
        <v>1.6040734549477755E-3</v>
      </c>
      <c r="AP385" s="5">
        <f t="shared" si="647"/>
        <v>1.4200208785245094E-3</v>
      </c>
      <c r="AQ385" s="5">
        <f t="shared" si="648"/>
        <v>9.4281497329146765E-4</v>
      </c>
      <c r="AR385" s="5">
        <f t="shared" si="649"/>
        <v>2.3027609967047603E-2</v>
      </c>
      <c r="AS385" s="5">
        <f t="shared" si="650"/>
        <v>2.7897480394134335E-2</v>
      </c>
      <c r="AT385" s="5">
        <f t="shared" si="651"/>
        <v>1.6898614607742828E-2</v>
      </c>
      <c r="AU385" s="5">
        <f t="shared" si="652"/>
        <v>6.8241091220806929E-3</v>
      </c>
      <c r="AV385" s="5">
        <f t="shared" si="653"/>
        <v>2.0668172979426192E-3</v>
      </c>
      <c r="AW385" s="5">
        <f t="shared" si="654"/>
        <v>4.4756235193558473E-5</v>
      </c>
      <c r="AX385" s="5">
        <f t="shared" si="655"/>
        <v>9.1840797885239624E-5</v>
      </c>
      <c r="AY385" s="5">
        <f t="shared" si="656"/>
        <v>2.4390875011699977E-4</v>
      </c>
      <c r="AZ385" s="5">
        <f t="shared" si="657"/>
        <v>3.2388371918314074E-4</v>
      </c>
      <c r="BA385" s="5">
        <f t="shared" si="658"/>
        <v>2.8672106133020126E-4</v>
      </c>
      <c r="BB385" s="5">
        <f t="shared" si="659"/>
        <v>1.9036685577540204E-4</v>
      </c>
      <c r="BC385" s="5">
        <f t="shared" si="660"/>
        <v>1.0111441303874808E-4</v>
      </c>
      <c r="BD385" s="5">
        <f t="shared" si="661"/>
        <v>1.0192702470969851E-2</v>
      </c>
      <c r="BE385" s="5">
        <f t="shared" si="662"/>
        <v>1.2348251414455539E-2</v>
      </c>
      <c r="BF385" s="5">
        <f t="shared" si="663"/>
        <v>7.4798275250790589E-3</v>
      </c>
      <c r="BG385" s="5">
        <f t="shared" si="664"/>
        <v>3.0205528932587553E-3</v>
      </c>
      <c r="BH385" s="5">
        <f t="shared" si="665"/>
        <v>9.148345751004537E-4</v>
      </c>
      <c r="BI385" s="5">
        <f t="shared" si="666"/>
        <v>2.2166069044301501E-4</v>
      </c>
      <c r="BJ385" s="8">
        <f t="shared" si="667"/>
        <v>0.1521800044396083</v>
      </c>
      <c r="BK385" s="8">
        <f t="shared" si="668"/>
        <v>0.16632513129439991</v>
      </c>
      <c r="BL385" s="8">
        <f t="shared" si="669"/>
        <v>0.59712281442645077</v>
      </c>
      <c r="BM385" s="8">
        <f t="shared" si="670"/>
        <v>0.72252033955685735</v>
      </c>
      <c r="BN385" s="8">
        <f t="shared" si="671"/>
        <v>0.25820578387268545</v>
      </c>
    </row>
    <row r="386" spans="1:66" x14ac:dyDescent="0.25">
      <c r="A386" t="s">
        <v>61</v>
      </c>
      <c r="B386" t="s">
        <v>239</v>
      </c>
      <c r="C386" t="s">
        <v>67</v>
      </c>
      <c r="D386" s="16"/>
      <c r="E386">
        <f>VLOOKUP(A386,home!$A$2:$E$405,3,FALSE)</f>
        <v>1.675</v>
      </c>
      <c r="F386">
        <f>VLOOKUP(B386,home!$B$2:$E$405,3,FALSE)</f>
        <v>0.9</v>
      </c>
      <c r="G386">
        <f>VLOOKUP(C386,away!$B$2:$E$405,4,FALSE)</f>
        <v>1.49</v>
      </c>
      <c r="H386">
        <f>VLOOKUP(A386,away!$A$2:$E$405,3,FALSE)</f>
        <v>1.0249999999999999</v>
      </c>
      <c r="I386">
        <f>VLOOKUP(C386,away!$B$2:$E$405,3,FALSE)</f>
        <v>0.3</v>
      </c>
      <c r="J386">
        <f>VLOOKUP(B386,home!$B$2:$E$405,4,FALSE)</f>
        <v>0.49</v>
      </c>
      <c r="K386" s="3">
        <f t="shared" si="616"/>
        <v>2.246175</v>
      </c>
      <c r="L386" s="3">
        <f t="shared" si="617"/>
        <v>0.15067499999999998</v>
      </c>
      <c r="M386" s="5">
        <f t="shared" si="618"/>
        <v>9.1004165389670461E-2</v>
      </c>
      <c r="N386" s="5">
        <f t="shared" si="619"/>
        <v>0.20441128119414306</v>
      </c>
      <c r="O386" s="5">
        <f t="shared" si="620"/>
        <v>1.3712052620088594E-2</v>
      </c>
      <c r="P386" s="5">
        <f t="shared" si="621"/>
        <v>3.0799669793927502E-2</v>
      </c>
      <c r="Q386" s="5">
        <f t="shared" si="622"/>
        <v>0.22957175476812719</v>
      </c>
      <c r="R386" s="5">
        <f t="shared" si="623"/>
        <v>1.0330317642659244E-3</v>
      </c>
      <c r="S386" s="5">
        <f t="shared" si="624"/>
        <v>2.6059786806270861E-3</v>
      </c>
      <c r="T386" s="5">
        <f t="shared" si="625"/>
        <v>3.4590724149687557E-2</v>
      </c>
      <c r="U386" s="5">
        <f t="shared" si="626"/>
        <v>2.3203701231000128E-3</v>
      </c>
      <c r="V386" s="5">
        <f t="shared" si="627"/>
        <v>9.7997080694847577E-5</v>
      </c>
      <c r="W386" s="5">
        <f t="shared" si="628"/>
        <v>0.17188611208876603</v>
      </c>
      <c r="X386" s="5">
        <f t="shared" si="629"/>
        <v>2.5898939938974817E-2</v>
      </c>
      <c r="Y386" s="5">
        <f t="shared" si="630"/>
        <v>1.951161387652515E-3</v>
      </c>
      <c r="Z386" s="5">
        <f t="shared" si="631"/>
        <v>5.1884020360256063E-5</v>
      </c>
      <c r="AA386" s="5">
        <f t="shared" si="632"/>
        <v>1.1654058943269816E-4</v>
      </c>
      <c r="AB386" s="5">
        <f t="shared" si="633"/>
        <v>1.3088527923449541E-4</v>
      </c>
      <c r="AC386" s="5">
        <f t="shared" si="634"/>
        <v>2.072898059972185E-6</v>
      </c>
      <c r="AD386" s="5">
        <f t="shared" si="635"/>
        <v>9.6521571955246022E-2</v>
      </c>
      <c r="AE386" s="5">
        <f t="shared" si="636"/>
        <v>1.4543387854356691E-2</v>
      </c>
      <c r="AF386" s="5">
        <f t="shared" si="637"/>
        <v>1.0956624824775972E-3</v>
      </c>
      <c r="AG386" s="5">
        <f t="shared" si="638"/>
        <v>5.5029648182437321E-5</v>
      </c>
      <c r="AH386" s="5">
        <f t="shared" si="639"/>
        <v>1.9544061919453946E-6</v>
      </c>
      <c r="AI386" s="5">
        <f t="shared" si="640"/>
        <v>4.3899383281929467E-6</v>
      </c>
      <c r="AJ386" s="5">
        <f t="shared" si="641"/>
        <v>4.9302848621643968E-6</v>
      </c>
      <c r="AK386" s="5">
        <f t="shared" si="642"/>
        <v>3.691427533424038E-6</v>
      </c>
      <c r="AL386" s="5">
        <f t="shared" si="643"/>
        <v>2.8062265277744329E-8</v>
      </c>
      <c r="AM386" s="5">
        <f t="shared" si="644"/>
        <v>4.3360868377314947E-2</v>
      </c>
      <c r="AN386" s="5">
        <f t="shared" si="645"/>
        <v>6.5333988427519283E-3</v>
      </c>
      <c r="AO386" s="5">
        <f t="shared" si="646"/>
        <v>4.9220993531582334E-4</v>
      </c>
      <c r="AP386" s="5">
        <f t="shared" si="647"/>
        <v>2.4721244001237231E-5</v>
      </c>
      <c r="AQ386" s="5">
        <f t="shared" si="648"/>
        <v>9.3121835997160457E-7</v>
      </c>
      <c r="AR386" s="5">
        <f t="shared" si="649"/>
        <v>5.889603059427452E-8</v>
      </c>
      <c r="AS386" s="5">
        <f t="shared" si="650"/>
        <v>1.3229079152009457E-7</v>
      </c>
      <c r="AT386" s="5">
        <f t="shared" si="651"/>
        <v>1.4857413432132425E-7</v>
      </c>
      <c r="AU386" s="5">
        <f t="shared" si="652"/>
        <v>1.1124116871973349E-7</v>
      </c>
      <c r="AV386" s="5">
        <f t="shared" si="653"/>
        <v>6.2466783037261846E-8</v>
      </c>
      <c r="AW386" s="5">
        <f t="shared" si="654"/>
        <v>2.638183588518057E-10</v>
      </c>
      <c r="AX386" s="5">
        <f t="shared" si="655"/>
        <v>1.6232683087902558E-2</v>
      </c>
      <c r="AY386" s="5">
        <f t="shared" si="656"/>
        <v>2.4458595242697174E-3</v>
      </c>
      <c r="AZ386" s="5">
        <f t="shared" si="657"/>
        <v>1.8426494190966982E-4</v>
      </c>
      <c r="BA386" s="5">
        <f t="shared" si="658"/>
        <v>9.254706707413167E-6</v>
      </c>
      <c r="BB386" s="5">
        <f t="shared" si="659"/>
        <v>3.4861323328486959E-7</v>
      </c>
      <c r="BC386" s="5">
        <f t="shared" si="660"/>
        <v>1.0505459785039555E-8</v>
      </c>
      <c r="BD386" s="5">
        <f t="shared" si="661"/>
        <v>1.479026568298718E-9</v>
      </c>
      <c r="BE386" s="5">
        <f t="shared" si="662"/>
        <v>3.3221525020483731E-9</v>
      </c>
      <c r="BF386" s="5">
        <f t="shared" si="663"/>
        <v>3.7310679481442532E-9</v>
      </c>
      <c r="BG386" s="5">
        <f t="shared" si="664"/>
        <v>2.7935438494743059E-9</v>
      </c>
      <c r="BH386" s="5">
        <f t="shared" si="665"/>
        <v>1.5686970890232375E-9</v>
      </c>
      <c r="BI386" s="5">
        <f t="shared" si="666"/>
        <v>7.0471363678735408E-10</v>
      </c>
      <c r="BJ386" s="8">
        <f t="shared" si="667"/>
        <v>0.84981017646484047</v>
      </c>
      <c r="BK386" s="8">
        <f t="shared" si="668"/>
        <v>0.12695577142951486</v>
      </c>
      <c r="BL386" s="8">
        <f t="shared" si="669"/>
        <v>1.7328373501147243E-2</v>
      </c>
      <c r="BM386" s="8">
        <f t="shared" si="670"/>
        <v>0.42116839062518863</v>
      </c>
      <c r="BN386" s="8">
        <f t="shared" si="671"/>
        <v>0.57053195553022285</v>
      </c>
    </row>
    <row r="387" spans="1:66" x14ac:dyDescent="0.25">
      <c r="A387" t="s">
        <v>61</v>
      </c>
      <c r="B387" t="s">
        <v>311</v>
      </c>
      <c r="C387" t="s">
        <v>289</v>
      </c>
      <c r="D387" s="16"/>
      <c r="E387">
        <f>VLOOKUP(A387,home!$A$2:$E$405,3,FALSE)</f>
        <v>1.675</v>
      </c>
      <c r="F387">
        <f>VLOOKUP(B387,home!$B$2:$E$405,3,FALSE)</f>
        <v>0.9</v>
      </c>
      <c r="G387">
        <f>VLOOKUP(C387,away!$B$2:$E$405,4,FALSE)</f>
        <v>1.79</v>
      </c>
      <c r="H387">
        <f>VLOOKUP(A387,away!$A$2:$E$405,3,FALSE)</f>
        <v>1.0249999999999999</v>
      </c>
      <c r="I387">
        <f>VLOOKUP(C387,away!$B$2:$E$405,3,FALSE)</f>
        <v>0.3</v>
      </c>
      <c r="J387">
        <f>VLOOKUP(B387,home!$B$2:$E$405,4,FALSE)</f>
        <v>0.49</v>
      </c>
      <c r="K387" s="3">
        <f t="shared" si="616"/>
        <v>2.6984250000000003</v>
      </c>
      <c r="L387" s="3">
        <f t="shared" si="617"/>
        <v>0.15067499999999998</v>
      </c>
      <c r="M387" s="5">
        <f t="shared" si="618"/>
        <v>5.7896404197605424E-2</v>
      </c>
      <c r="N387" s="5">
        <f t="shared" si="619"/>
        <v>0.15622910449692343</v>
      </c>
      <c r="O387" s="5">
        <f t="shared" si="620"/>
        <v>8.7235407024741952E-3</v>
      </c>
      <c r="P387" s="5">
        <f t="shared" si="621"/>
        <v>2.3539820320073932E-2</v>
      </c>
      <c r="Q387" s="5">
        <f t="shared" si="622"/>
        <v>0.21078626065105538</v>
      </c>
      <c r="R387" s="5">
        <f t="shared" si="623"/>
        <v>6.5720974767264967E-4</v>
      </c>
      <c r="S387" s="5">
        <f t="shared" si="624"/>
        <v>2.392735560960296E-3</v>
      </c>
      <c r="T387" s="5">
        <f t="shared" si="625"/>
        <v>3.1760219823597759E-2</v>
      </c>
      <c r="U387" s="5">
        <f t="shared" si="626"/>
        <v>1.7734312133635697E-3</v>
      </c>
      <c r="V387" s="5">
        <f t="shared" si="627"/>
        <v>1.0809453724394447E-4</v>
      </c>
      <c r="W387" s="5">
        <f t="shared" si="628"/>
        <v>0.18959697179910803</v>
      </c>
      <c r="X387" s="5">
        <f t="shared" si="629"/>
        <v>2.8567523725830598E-2</v>
      </c>
      <c r="Y387" s="5">
        <f t="shared" si="630"/>
        <v>2.1522058186947625E-3</v>
      </c>
      <c r="Z387" s="5">
        <f t="shared" si="631"/>
        <v>3.3008359576858834E-5</v>
      </c>
      <c r="AA387" s="5">
        <f t="shared" si="632"/>
        <v>8.90705826911853E-5</v>
      </c>
      <c r="AB387" s="5">
        <f t="shared" si="633"/>
        <v>1.2017514354923089E-4</v>
      </c>
      <c r="AC387" s="5">
        <f t="shared" si="634"/>
        <v>2.7468523515934871E-6</v>
      </c>
      <c r="AD387" s="5">
        <f t="shared" si="635"/>
        <v>0.12790330215675205</v>
      </c>
      <c r="AE387" s="5">
        <f t="shared" si="636"/>
        <v>1.9271830052468613E-2</v>
      </c>
      <c r="AF387" s="5">
        <f t="shared" si="637"/>
        <v>1.451891496577854E-3</v>
      </c>
      <c r="AG387" s="5">
        <f t="shared" si="638"/>
        <v>7.2921250415622729E-5</v>
      </c>
      <c r="AH387" s="5">
        <f t="shared" si="639"/>
        <v>1.2433836448108007E-6</v>
      </c>
      <c r="AI387" s="5">
        <f t="shared" si="640"/>
        <v>3.3551775117485848E-6</v>
      </c>
      <c r="AJ387" s="5">
        <f t="shared" si="641"/>
        <v>4.5268474385700887E-6</v>
      </c>
      <c r="AK387" s="5">
        <f t="shared" si="642"/>
        <v>4.0717860998078308E-6</v>
      </c>
      <c r="AL387" s="5">
        <f t="shared" si="643"/>
        <v>4.4673179067626866E-8</v>
      </c>
      <c r="AM387" s="5">
        <f t="shared" si="644"/>
        <v>6.9027493624466696E-2</v>
      </c>
      <c r="AN387" s="5">
        <f t="shared" si="645"/>
        <v>1.0400717601866517E-2</v>
      </c>
      <c r="AO387" s="5">
        <f t="shared" si="646"/>
        <v>7.8356406233061869E-4</v>
      </c>
      <c r="AP387" s="5">
        <f t="shared" si="647"/>
        <v>3.9354505030555329E-5</v>
      </c>
      <c r="AQ387" s="5">
        <f t="shared" si="648"/>
        <v>1.4824350113697303E-6</v>
      </c>
      <c r="AR387" s="5">
        <f t="shared" si="649"/>
        <v>3.7469366136373509E-8</v>
      </c>
      <c r="AS387" s="5">
        <f t="shared" si="650"/>
        <v>1.011082743165437E-7</v>
      </c>
      <c r="AT387" s="5">
        <f t="shared" si="651"/>
        <v>1.3641654756130975E-7</v>
      </c>
      <c r="AU387" s="5">
        <f t="shared" si="652"/>
        <v>1.227032741177091E-7</v>
      </c>
      <c r="AV387" s="5">
        <f t="shared" si="653"/>
        <v>8.2776395615269807E-8</v>
      </c>
      <c r="AW387" s="5">
        <f t="shared" si="654"/>
        <v>5.0454035720865022E-10</v>
      </c>
      <c r="AX387" s="5">
        <f t="shared" si="655"/>
        <v>3.1044252413933611E-2</v>
      </c>
      <c r="AY387" s="5">
        <f t="shared" si="656"/>
        <v>4.6775927324694457E-3</v>
      </c>
      <c r="AZ387" s="5">
        <f t="shared" si="657"/>
        <v>3.5239814248241684E-4</v>
      </c>
      <c r="BA387" s="5">
        <f t="shared" si="658"/>
        <v>1.7699196706179388E-5</v>
      </c>
      <c r="BB387" s="5">
        <f t="shared" si="659"/>
        <v>6.6670661592589454E-7</v>
      </c>
      <c r="BC387" s="5">
        <f t="shared" si="660"/>
        <v>2.009120387092685E-8</v>
      </c>
      <c r="BD387" s="5">
        <f t="shared" si="661"/>
        <v>9.4094945709967938E-10</v>
      </c>
      <c r="BE387" s="5">
        <f t="shared" si="662"/>
        <v>2.539081538774202E-9</v>
      </c>
      <c r="BF387" s="5">
        <f t="shared" si="663"/>
        <v>3.4257605506333893E-9</v>
      </c>
      <c r="BG387" s="5">
        <f t="shared" si="664"/>
        <v>3.0813859712809681E-9</v>
      </c>
      <c r="BH387" s="5">
        <f t="shared" si="665"/>
        <v>2.0787222348884619E-9</v>
      </c>
      <c r="BI387" s="5">
        <f t="shared" si="666"/>
        <v>1.121855209335779E-9</v>
      </c>
      <c r="BJ387" s="8">
        <f t="shared" si="667"/>
        <v>0.88413747278354149</v>
      </c>
      <c r="BK387" s="8">
        <f t="shared" si="668"/>
        <v>8.8617438873883708E-2</v>
      </c>
      <c r="BL387" s="8">
        <f t="shared" si="669"/>
        <v>1.1377118246058478E-2</v>
      </c>
      <c r="BM387" s="8">
        <f t="shared" si="670"/>
        <v>0.52165510591932607</v>
      </c>
      <c r="BN387" s="8">
        <f t="shared" si="671"/>
        <v>0.45783234011580498</v>
      </c>
    </row>
    <row r="388" spans="1:66" x14ac:dyDescent="0.25">
      <c r="A388" t="s">
        <v>61</v>
      </c>
      <c r="B388" t="s">
        <v>242</v>
      </c>
      <c r="C388" t="s">
        <v>318</v>
      </c>
      <c r="D388" s="16"/>
      <c r="E388">
        <f>VLOOKUP(A388,home!$A$2:$E$405,3,FALSE)</f>
        <v>1.675</v>
      </c>
      <c r="F388">
        <f>VLOOKUP(B388,home!$B$2:$E$405,3,FALSE)</f>
        <v>0.9</v>
      </c>
      <c r="G388">
        <f>VLOOKUP(C388,away!$B$2:$E$405,4,FALSE)</f>
        <v>0.3</v>
      </c>
      <c r="H388">
        <f>VLOOKUP(A388,away!$A$2:$E$405,3,FALSE)</f>
        <v>1.0249999999999999</v>
      </c>
      <c r="I388">
        <f>VLOOKUP(C388,away!$B$2:$E$405,3,FALSE)</f>
        <v>0.3</v>
      </c>
      <c r="J388">
        <f>VLOOKUP(B388,home!$B$2:$E$405,4,FALSE)</f>
        <v>0</v>
      </c>
      <c r="K388" s="3">
        <f t="shared" si="616"/>
        <v>0.45224999999999999</v>
      </c>
      <c r="L388" s="3">
        <f t="shared" si="617"/>
        <v>0</v>
      </c>
      <c r="M388" s="5">
        <f t="shared" si="618"/>
        <v>0.63619510106706656</v>
      </c>
      <c r="N388" s="5">
        <f t="shared" si="619"/>
        <v>0.2877192344575808</v>
      </c>
      <c r="O388" s="5">
        <f t="shared" si="620"/>
        <v>0</v>
      </c>
      <c r="P388" s="5">
        <f t="shared" si="621"/>
        <v>0</v>
      </c>
      <c r="Q388" s="5">
        <f t="shared" si="622"/>
        <v>6.5060511891720463E-2</v>
      </c>
      <c r="R388" s="5">
        <f t="shared" si="623"/>
        <v>0</v>
      </c>
      <c r="S388" s="5">
        <f t="shared" si="624"/>
        <v>0</v>
      </c>
      <c r="T388" s="5">
        <f t="shared" si="625"/>
        <v>0</v>
      </c>
      <c r="U388" s="5">
        <f t="shared" si="626"/>
        <v>0</v>
      </c>
      <c r="V388" s="5">
        <f t="shared" si="627"/>
        <v>0</v>
      </c>
      <c r="W388" s="5">
        <f t="shared" si="628"/>
        <v>9.8078721676768624E-3</v>
      </c>
      <c r="X388" s="5">
        <f t="shared" si="629"/>
        <v>0</v>
      </c>
      <c r="Y388" s="5">
        <f t="shared" si="630"/>
        <v>0</v>
      </c>
      <c r="Z388" s="5">
        <f t="shared" si="631"/>
        <v>0</v>
      </c>
      <c r="AA388" s="5">
        <f t="shared" si="632"/>
        <v>0</v>
      </c>
      <c r="AB388" s="5">
        <f t="shared" si="633"/>
        <v>0</v>
      </c>
      <c r="AC388" s="5">
        <f t="shared" si="634"/>
        <v>0</v>
      </c>
      <c r="AD388" s="5">
        <f t="shared" si="635"/>
        <v>1.1089025469579647E-3</v>
      </c>
      <c r="AE388" s="5">
        <f t="shared" si="636"/>
        <v>0</v>
      </c>
      <c r="AF388" s="5">
        <f t="shared" si="637"/>
        <v>0</v>
      </c>
      <c r="AG388" s="5">
        <f t="shared" si="638"/>
        <v>0</v>
      </c>
      <c r="AH388" s="5">
        <f t="shared" si="639"/>
        <v>0</v>
      </c>
      <c r="AI388" s="5">
        <f t="shared" si="640"/>
        <v>0</v>
      </c>
      <c r="AJ388" s="5">
        <f t="shared" si="641"/>
        <v>0</v>
      </c>
      <c r="AK388" s="5">
        <f t="shared" si="642"/>
        <v>0</v>
      </c>
      <c r="AL388" s="5">
        <f t="shared" si="643"/>
        <v>0</v>
      </c>
      <c r="AM388" s="5">
        <f t="shared" si="644"/>
        <v>1.0030023537234793E-4</v>
      </c>
      <c r="AN388" s="5">
        <f t="shared" si="645"/>
        <v>0</v>
      </c>
      <c r="AO388" s="5">
        <f t="shared" si="646"/>
        <v>0</v>
      </c>
      <c r="AP388" s="5">
        <f t="shared" si="647"/>
        <v>0</v>
      </c>
      <c r="AQ388" s="5">
        <f t="shared" si="648"/>
        <v>0</v>
      </c>
      <c r="AR388" s="5">
        <f t="shared" si="649"/>
        <v>0</v>
      </c>
      <c r="AS388" s="5">
        <f t="shared" si="650"/>
        <v>0</v>
      </c>
      <c r="AT388" s="5">
        <f t="shared" si="651"/>
        <v>0</v>
      </c>
      <c r="AU388" s="5">
        <f t="shared" si="652"/>
        <v>0</v>
      </c>
      <c r="AV388" s="5">
        <f t="shared" si="653"/>
        <v>0</v>
      </c>
      <c r="AW388" s="5">
        <f t="shared" si="654"/>
        <v>0</v>
      </c>
      <c r="AX388" s="5">
        <f t="shared" si="655"/>
        <v>7.560130241190727E-6</v>
      </c>
      <c r="AY388" s="5">
        <f t="shared" si="656"/>
        <v>0</v>
      </c>
      <c r="AZ388" s="5">
        <f t="shared" si="657"/>
        <v>0</v>
      </c>
      <c r="BA388" s="5">
        <f t="shared" si="658"/>
        <v>0</v>
      </c>
      <c r="BB388" s="5">
        <f t="shared" si="659"/>
        <v>0</v>
      </c>
      <c r="BC388" s="5">
        <f t="shared" si="660"/>
        <v>0</v>
      </c>
      <c r="BD388" s="5">
        <f t="shared" si="661"/>
        <v>0</v>
      </c>
      <c r="BE388" s="5">
        <f t="shared" si="662"/>
        <v>0</v>
      </c>
      <c r="BF388" s="5">
        <f t="shared" si="663"/>
        <v>0</v>
      </c>
      <c r="BG388" s="5">
        <f t="shared" si="664"/>
        <v>0</v>
      </c>
      <c r="BH388" s="5">
        <f t="shared" si="665"/>
        <v>0</v>
      </c>
      <c r="BI388" s="5">
        <f t="shared" si="666"/>
        <v>0</v>
      </c>
      <c r="BJ388" s="8">
        <f t="shared" si="667"/>
        <v>0.36380438142954957</v>
      </c>
      <c r="BK388" s="8">
        <f t="shared" si="668"/>
        <v>0.63619510106706656</v>
      </c>
      <c r="BL388" s="8">
        <f t="shared" si="669"/>
        <v>0</v>
      </c>
      <c r="BM388" s="8">
        <f t="shared" si="670"/>
        <v>1.1024635080248367E-2</v>
      </c>
      <c r="BN388" s="8">
        <f t="shared" si="671"/>
        <v>0.98897484741636776</v>
      </c>
    </row>
    <row r="389" spans="1:66" x14ac:dyDescent="0.25">
      <c r="A389" t="s">
        <v>61</v>
      </c>
      <c r="B389" t="s">
        <v>64</v>
      </c>
      <c r="C389" t="s">
        <v>337</v>
      </c>
      <c r="D389" s="16"/>
      <c r="E389">
        <f>VLOOKUP(A389,home!$A$2:$E$405,3,FALSE)</f>
        <v>1.675</v>
      </c>
      <c r="F389">
        <f>VLOOKUP(B389,home!$B$2:$E$405,3,FALSE)</f>
        <v>0.6</v>
      </c>
      <c r="G389">
        <f>VLOOKUP(C389,away!$B$2:$E$405,4,FALSE)</f>
        <v>0.6</v>
      </c>
      <c r="H389">
        <f>VLOOKUP(A389,away!$A$2:$E$405,3,FALSE)</f>
        <v>1.0249999999999999</v>
      </c>
      <c r="I389">
        <f>VLOOKUP(C389,away!$B$2:$E$405,3,FALSE)</f>
        <v>1.19</v>
      </c>
      <c r="J389">
        <f>VLOOKUP(B389,home!$B$2:$E$405,4,FALSE)</f>
        <v>2.44</v>
      </c>
      <c r="K389" s="3">
        <f t="shared" si="616"/>
        <v>0.60299999999999987</v>
      </c>
      <c r="L389" s="3">
        <f t="shared" si="617"/>
        <v>2.9761899999999994</v>
      </c>
      <c r="M389" s="5">
        <f t="shared" si="618"/>
        <v>2.789828671792615E-2</v>
      </c>
      <c r="N389" s="5">
        <f t="shared" si="619"/>
        <v>1.6822666890909464E-2</v>
      </c>
      <c r="O389" s="5">
        <f t="shared" si="620"/>
        <v>8.3030601947024621E-2</v>
      </c>
      <c r="P389" s="5">
        <f t="shared" si="621"/>
        <v>5.0067452974055827E-2</v>
      </c>
      <c r="Q389" s="5">
        <f t="shared" si="622"/>
        <v>5.0720340676092017E-3</v>
      </c>
      <c r="R389" s="5">
        <f t="shared" si="623"/>
        <v>0.12355742360435758</v>
      </c>
      <c r="S389" s="5">
        <f t="shared" si="624"/>
        <v>2.246329561967841E-2</v>
      </c>
      <c r="T389" s="5">
        <f t="shared" si="625"/>
        <v>1.5095337071677827E-2</v>
      </c>
      <c r="U389" s="5">
        <f t="shared" si="626"/>
        <v>7.450512643342759E-2</v>
      </c>
      <c r="V389" s="5">
        <f t="shared" si="627"/>
        <v>4.4792873979521558E-3</v>
      </c>
      <c r="W389" s="5">
        <f t="shared" si="628"/>
        <v>1.0194788475894495E-3</v>
      </c>
      <c r="X389" s="5">
        <f t="shared" si="629"/>
        <v>3.0341627514072433E-3</v>
      </c>
      <c r="Y389" s="5">
        <f t="shared" si="630"/>
        <v>4.5151224195553608E-3</v>
      </c>
      <c r="Z389" s="5">
        <f t="shared" si="631"/>
        <v>0.12257678951901764</v>
      </c>
      <c r="AA389" s="5">
        <f t="shared" si="632"/>
        <v>7.3913804079967615E-2</v>
      </c>
      <c r="AB389" s="5">
        <f t="shared" si="633"/>
        <v>2.2285011930110229E-2</v>
      </c>
      <c r="AC389" s="5">
        <f t="shared" si="634"/>
        <v>5.0241999047684154E-4</v>
      </c>
      <c r="AD389" s="5">
        <f t="shared" si="635"/>
        <v>1.5368643627410941E-4</v>
      </c>
      <c r="AE389" s="5">
        <f t="shared" si="636"/>
        <v>4.5740003477464167E-4</v>
      </c>
      <c r="AF389" s="5">
        <f t="shared" si="637"/>
        <v>6.8065470474797021E-4</v>
      </c>
      <c r="AG389" s="5">
        <f t="shared" si="638"/>
        <v>6.752525752412871E-4</v>
      </c>
      <c r="AH389" s="5">
        <f t="shared" si="639"/>
        <v>9.1202953799651265E-2</v>
      </c>
      <c r="AI389" s="5">
        <f t="shared" si="640"/>
        <v>5.4995381141189702E-2</v>
      </c>
      <c r="AJ389" s="5">
        <f t="shared" si="641"/>
        <v>1.658110741406869E-2</v>
      </c>
      <c r="AK389" s="5">
        <f t="shared" si="642"/>
        <v>3.3328025902278065E-3</v>
      </c>
      <c r="AL389" s="5">
        <f t="shared" si="643"/>
        <v>3.6066572117149361E-5</v>
      </c>
      <c r="AM389" s="5">
        <f t="shared" si="644"/>
        <v>1.8534584214657597E-5</v>
      </c>
      <c r="AN389" s="5">
        <f t="shared" si="645"/>
        <v>5.5162444193821785E-5</v>
      </c>
      <c r="AO389" s="5">
        <f t="shared" si="646"/>
        <v>8.2086957392605217E-5</v>
      </c>
      <c r="AP389" s="5">
        <f t="shared" si="647"/>
        <v>8.1435460574099227E-5</v>
      </c>
      <c r="AQ389" s="5">
        <f t="shared" si="648"/>
        <v>6.0591850851507092E-5</v>
      </c>
      <c r="AR389" s="5">
        <f t="shared" si="649"/>
        <v>5.4287463813796802E-2</v>
      </c>
      <c r="AS389" s="5">
        <f t="shared" si="650"/>
        <v>3.2735340679719463E-2</v>
      </c>
      <c r="AT389" s="5">
        <f t="shared" si="651"/>
        <v>9.8697052149354144E-3</v>
      </c>
      <c r="AU389" s="5">
        <f t="shared" si="652"/>
        <v>1.9838107482020181E-3</v>
      </c>
      <c r="AV389" s="5">
        <f t="shared" si="653"/>
        <v>2.9905947029145407E-4</v>
      </c>
      <c r="AW389" s="5">
        <f t="shared" si="654"/>
        <v>1.7979612687614228E-6</v>
      </c>
      <c r="AX389" s="5">
        <f t="shared" si="655"/>
        <v>1.8627257135730878E-6</v>
      </c>
      <c r="AY389" s="5">
        <f t="shared" si="656"/>
        <v>5.5438256414790881E-6</v>
      </c>
      <c r="AZ389" s="5">
        <f t="shared" si="657"/>
        <v>8.2497392179568222E-6</v>
      </c>
      <c r="BA389" s="5">
        <f t="shared" si="658"/>
        <v>8.1842637876969706E-6</v>
      </c>
      <c r="BB389" s="5">
        <f t="shared" si="659"/>
        <v>6.0894810105764604E-6</v>
      </c>
      <c r="BC389" s="5">
        <f t="shared" si="660"/>
        <v>3.62469049777351E-6</v>
      </c>
      <c r="BD389" s="5">
        <f t="shared" si="661"/>
        <v>2.6928301154663971E-2</v>
      </c>
      <c r="BE389" s="5">
        <f t="shared" si="662"/>
        <v>1.6237765596262367E-2</v>
      </c>
      <c r="BF389" s="5">
        <f t="shared" si="663"/>
        <v>4.8956863272731025E-3</v>
      </c>
      <c r="BG389" s="5">
        <f t="shared" si="664"/>
        <v>9.8403295178189367E-4</v>
      </c>
      <c r="BH389" s="5">
        <f t="shared" si="665"/>
        <v>1.4834296748112037E-4</v>
      </c>
      <c r="BI389" s="5">
        <f t="shared" si="666"/>
        <v>1.789016187822312E-5</v>
      </c>
      <c r="BJ389" s="8">
        <f t="shared" si="667"/>
        <v>4.7857161822882299E-2</v>
      </c>
      <c r="BK389" s="8">
        <f t="shared" si="668"/>
        <v>0.10545235309784802</v>
      </c>
      <c r="BL389" s="8">
        <f t="shared" si="669"/>
        <v>0.6917916120263109</v>
      </c>
      <c r="BM389" s="8">
        <f t="shared" si="670"/>
        <v>0.66122570439980322</v>
      </c>
      <c r="BN389" s="8">
        <f t="shared" si="671"/>
        <v>0.30644846620188282</v>
      </c>
    </row>
    <row r="390" spans="1:66" x14ac:dyDescent="0.25">
      <c r="A390" t="s">
        <v>61</v>
      </c>
      <c r="B390" t="s">
        <v>241</v>
      </c>
      <c r="C390" t="s">
        <v>82</v>
      </c>
      <c r="D390" s="16"/>
      <c r="E390">
        <f>VLOOKUP(A390,home!$A$2:$E$405,3,FALSE)</f>
        <v>1.675</v>
      </c>
      <c r="F390">
        <f>VLOOKUP(B390,home!$B$2:$E$405,3,FALSE)</f>
        <v>2.99</v>
      </c>
      <c r="G390">
        <f>VLOOKUP(C390,away!$B$2:$E$405,4,FALSE)</f>
        <v>1.79</v>
      </c>
      <c r="H390">
        <f>VLOOKUP(A390,away!$A$2:$E$405,3,FALSE)</f>
        <v>1.0249999999999999</v>
      </c>
      <c r="I390">
        <f>VLOOKUP(C390,away!$B$2:$E$405,3,FALSE)</f>
        <v>0</v>
      </c>
      <c r="J390">
        <f>VLOOKUP(B390,home!$B$2:$E$405,4,FALSE)</f>
        <v>0</v>
      </c>
      <c r="K390" s="3">
        <f t="shared" si="616"/>
        <v>8.9647675000000007</v>
      </c>
      <c r="L390" s="3">
        <f t="shared" si="617"/>
        <v>0</v>
      </c>
      <c r="M390" s="5">
        <f t="shared" si="618"/>
        <v>1.2783534363377852E-4</v>
      </c>
      <c r="N390" s="5">
        <f t="shared" si="619"/>
        <v>1.1460141339594296E-3</v>
      </c>
      <c r="O390" s="5">
        <f t="shared" si="620"/>
        <v>0</v>
      </c>
      <c r="P390" s="5">
        <f t="shared" si="621"/>
        <v>0</v>
      </c>
      <c r="Q390" s="5">
        <f t="shared" si="622"/>
        <v>5.1368751313300726E-3</v>
      </c>
      <c r="R390" s="5">
        <f t="shared" si="623"/>
        <v>0</v>
      </c>
      <c r="S390" s="5">
        <f t="shared" si="624"/>
        <v>0</v>
      </c>
      <c r="T390" s="5">
        <f t="shared" si="625"/>
        <v>0</v>
      </c>
      <c r="U390" s="5">
        <f t="shared" si="626"/>
        <v>0</v>
      </c>
      <c r="V390" s="5">
        <f t="shared" si="627"/>
        <v>0</v>
      </c>
      <c r="W390" s="5">
        <f t="shared" si="628"/>
        <v>1.5350297076302028E-2</v>
      </c>
      <c r="X390" s="5">
        <f t="shared" si="629"/>
        <v>0</v>
      </c>
      <c r="Y390" s="5">
        <f t="shared" si="630"/>
        <v>0</v>
      </c>
      <c r="Z390" s="5">
        <f t="shared" si="631"/>
        <v>0</v>
      </c>
      <c r="AA390" s="5">
        <f t="shared" si="632"/>
        <v>0</v>
      </c>
      <c r="AB390" s="5">
        <f t="shared" si="633"/>
        <v>0</v>
      </c>
      <c r="AC390" s="5">
        <f t="shared" si="634"/>
        <v>0</v>
      </c>
      <c r="AD390" s="5">
        <f t="shared" si="635"/>
        <v>3.4402961086244341E-2</v>
      </c>
      <c r="AE390" s="5">
        <f t="shared" si="636"/>
        <v>0</v>
      </c>
      <c r="AF390" s="5">
        <f t="shared" si="637"/>
        <v>0</v>
      </c>
      <c r="AG390" s="5">
        <f t="shared" si="638"/>
        <v>0</v>
      </c>
      <c r="AH390" s="5">
        <f t="shared" si="639"/>
        <v>0</v>
      </c>
      <c r="AI390" s="5">
        <f t="shared" si="640"/>
        <v>0</v>
      </c>
      <c r="AJ390" s="5">
        <f t="shared" si="641"/>
        <v>0</v>
      </c>
      <c r="AK390" s="5">
        <f t="shared" si="642"/>
        <v>0</v>
      </c>
      <c r="AL390" s="5">
        <f t="shared" si="643"/>
        <v>0</v>
      </c>
      <c r="AM390" s="5">
        <f t="shared" si="644"/>
        <v>6.1682909489945599E-2</v>
      </c>
      <c r="AN390" s="5">
        <f t="shared" si="645"/>
        <v>0</v>
      </c>
      <c r="AO390" s="5">
        <f t="shared" si="646"/>
        <v>0</v>
      </c>
      <c r="AP390" s="5">
        <f t="shared" si="647"/>
        <v>0</v>
      </c>
      <c r="AQ390" s="5">
        <f t="shared" si="648"/>
        <v>0</v>
      </c>
      <c r="AR390" s="5">
        <f t="shared" si="649"/>
        <v>0</v>
      </c>
      <c r="AS390" s="5">
        <f t="shared" si="650"/>
        <v>0</v>
      </c>
      <c r="AT390" s="5">
        <f t="shared" si="651"/>
        <v>0</v>
      </c>
      <c r="AU390" s="5">
        <f t="shared" si="652"/>
        <v>0</v>
      </c>
      <c r="AV390" s="5">
        <f t="shared" si="653"/>
        <v>0</v>
      </c>
      <c r="AW390" s="5">
        <f t="shared" si="654"/>
        <v>0</v>
      </c>
      <c r="AX390" s="5">
        <f t="shared" si="655"/>
        <v>9.2162157050150989E-2</v>
      </c>
      <c r="AY390" s="5">
        <f t="shared" si="656"/>
        <v>0</v>
      </c>
      <c r="AZ390" s="5">
        <f t="shared" si="657"/>
        <v>0</v>
      </c>
      <c r="BA390" s="5">
        <f t="shared" si="658"/>
        <v>0</v>
      </c>
      <c r="BB390" s="5">
        <f t="shared" si="659"/>
        <v>0</v>
      </c>
      <c r="BC390" s="5">
        <f t="shared" si="660"/>
        <v>0</v>
      </c>
      <c r="BD390" s="5">
        <f t="shared" si="661"/>
        <v>0</v>
      </c>
      <c r="BE390" s="5">
        <f t="shared" si="662"/>
        <v>0</v>
      </c>
      <c r="BF390" s="5">
        <f t="shared" si="663"/>
        <v>0</v>
      </c>
      <c r="BG390" s="5">
        <f t="shared" si="664"/>
        <v>0</v>
      </c>
      <c r="BH390" s="5">
        <f t="shared" si="665"/>
        <v>0</v>
      </c>
      <c r="BI390" s="5">
        <f t="shared" si="666"/>
        <v>0</v>
      </c>
      <c r="BJ390" s="8">
        <f t="shared" si="667"/>
        <v>0.20988121396793247</v>
      </c>
      <c r="BK390" s="8">
        <f t="shared" si="668"/>
        <v>1.2783534363377852E-4</v>
      </c>
      <c r="BL390" s="8">
        <f t="shared" si="669"/>
        <v>0</v>
      </c>
      <c r="BM390" s="8">
        <f t="shared" si="670"/>
        <v>0.20359832470264294</v>
      </c>
      <c r="BN390" s="8">
        <f t="shared" si="671"/>
        <v>6.4107246089232812E-3</v>
      </c>
    </row>
    <row r="391" spans="1:66" x14ac:dyDescent="0.25">
      <c r="A391" t="s">
        <v>61</v>
      </c>
      <c r="B391" t="s">
        <v>65</v>
      </c>
      <c r="C391" t="s">
        <v>87</v>
      </c>
      <c r="D391" s="16"/>
      <c r="E391">
        <f>VLOOKUP(A391,home!$A$2:$E$405,3,FALSE)</f>
        <v>1.675</v>
      </c>
      <c r="F391">
        <f>VLOOKUP(B391,home!$B$2:$E$405,3,FALSE)</f>
        <v>0.6</v>
      </c>
      <c r="G391">
        <f>VLOOKUP(C391,away!$B$2:$E$405,4,FALSE)</f>
        <v>0.9</v>
      </c>
      <c r="H391">
        <f>VLOOKUP(A391,away!$A$2:$E$405,3,FALSE)</f>
        <v>1.0249999999999999</v>
      </c>
      <c r="I391">
        <f>VLOOKUP(C391,away!$B$2:$E$405,3,FALSE)</f>
        <v>0</v>
      </c>
      <c r="J391">
        <f>VLOOKUP(B391,home!$B$2:$E$405,4,FALSE)</f>
        <v>0.98</v>
      </c>
      <c r="K391" s="3">
        <f t="shared" si="616"/>
        <v>0.90449999999999997</v>
      </c>
      <c r="L391" s="3">
        <f t="shared" si="617"/>
        <v>0</v>
      </c>
      <c r="M391" s="5">
        <f t="shared" si="618"/>
        <v>0.40474420662173499</v>
      </c>
      <c r="N391" s="5">
        <f t="shared" si="619"/>
        <v>0.36609113488935929</v>
      </c>
      <c r="O391" s="5">
        <f t="shared" si="620"/>
        <v>0</v>
      </c>
      <c r="P391" s="5">
        <f t="shared" si="621"/>
        <v>0</v>
      </c>
      <c r="Q391" s="5">
        <f t="shared" si="622"/>
        <v>0.1655647157537127</v>
      </c>
      <c r="R391" s="5">
        <f t="shared" si="623"/>
        <v>0</v>
      </c>
      <c r="S391" s="5">
        <f t="shared" si="624"/>
        <v>0</v>
      </c>
      <c r="T391" s="5">
        <f t="shared" si="625"/>
        <v>0</v>
      </c>
      <c r="U391" s="5">
        <f t="shared" si="626"/>
        <v>0</v>
      </c>
      <c r="V391" s="5">
        <f t="shared" si="627"/>
        <v>0</v>
      </c>
      <c r="W391" s="5">
        <f t="shared" si="628"/>
        <v>4.9917761799744387E-2</v>
      </c>
      <c r="X391" s="5">
        <f t="shared" si="629"/>
        <v>0</v>
      </c>
      <c r="Y391" s="5">
        <f t="shared" si="630"/>
        <v>0</v>
      </c>
      <c r="Z391" s="5">
        <f t="shared" si="631"/>
        <v>0</v>
      </c>
      <c r="AA391" s="5">
        <f t="shared" si="632"/>
        <v>0</v>
      </c>
      <c r="AB391" s="5">
        <f t="shared" si="633"/>
        <v>0</v>
      </c>
      <c r="AC391" s="5">
        <f t="shared" si="634"/>
        <v>0</v>
      </c>
      <c r="AD391" s="5">
        <f t="shared" si="635"/>
        <v>1.1287653886967196E-2</v>
      </c>
      <c r="AE391" s="5">
        <f t="shared" si="636"/>
        <v>0</v>
      </c>
      <c r="AF391" s="5">
        <f t="shared" si="637"/>
        <v>0</v>
      </c>
      <c r="AG391" s="5">
        <f t="shared" si="638"/>
        <v>0</v>
      </c>
      <c r="AH391" s="5">
        <f t="shared" si="639"/>
        <v>0</v>
      </c>
      <c r="AI391" s="5">
        <f t="shared" si="640"/>
        <v>0</v>
      </c>
      <c r="AJ391" s="5">
        <f t="shared" si="641"/>
        <v>0</v>
      </c>
      <c r="AK391" s="5">
        <f t="shared" si="642"/>
        <v>0</v>
      </c>
      <c r="AL391" s="5">
        <f t="shared" si="643"/>
        <v>0</v>
      </c>
      <c r="AM391" s="5">
        <f t="shared" si="644"/>
        <v>2.0419365881523661E-3</v>
      </c>
      <c r="AN391" s="5">
        <f t="shared" si="645"/>
        <v>0</v>
      </c>
      <c r="AO391" s="5">
        <f t="shared" si="646"/>
        <v>0</v>
      </c>
      <c r="AP391" s="5">
        <f t="shared" si="647"/>
        <v>0</v>
      </c>
      <c r="AQ391" s="5">
        <f t="shared" si="648"/>
        <v>0</v>
      </c>
      <c r="AR391" s="5">
        <f t="shared" si="649"/>
        <v>0</v>
      </c>
      <c r="AS391" s="5">
        <f t="shared" si="650"/>
        <v>0</v>
      </c>
      <c r="AT391" s="5">
        <f t="shared" si="651"/>
        <v>0</v>
      </c>
      <c r="AU391" s="5">
        <f t="shared" si="652"/>
        <v>0</v>
      </c>
      <c r="AV391" s="5">
        <f t="shared" si="653"/>
        <v>0</v>
      </c>
      <c r="AW391" s="5">
        <f t="shared" si="654"/>
        <v>0</v>
      </c>
      <c r="AX391" s="5">
        <f t="shared" si="655"/>
        <v>3.0782194066396909E-4</v>
      </c>
      <c r="AY391" s="5">
        <f t="shared" si="656"/>
        <v>0</v>
      </c>
      <c r="AZ391" s="5">
        <f t="shared" si="657"/>
        <v>0</v>
      </c>
      <c r="BA391" s="5">
        <f t="shared" si="658"/>
        <v>0</v>
      </c>
      <c r="BB391" s="5">
        <f t="shared" si="659"/>
        <v>0</v>
      </c>
      <c r="BC391" s="5">
        <f t="shared" si="660"/>
        <v>0</v>
      </c>
      <c r="BD391" s="5">
        <f t="shared" si="661"/>
        <v>0</v>
      </c>
      <c r="BE391" s="5">
        <f t="shared" si="662"/>
        <v>0</v>
      </c>
      <c r="BF391" s="5">
        <f t="shared" si="663"/>
        <v>0</v>
      </c>
      <c r="BG391" s="5">
        <f t="shared" si="664"/>
        <v>0</v>
      </c>
      <c r="BH391" s="5">
        <f t="shared" si="665"/>
        <v>0</v>
      </c>
      <c r="BI391" s="5">
        <f t="shared" si="666"/>
        <v>0</v>
      </c>
      <c r="BJ391" s="8">
        <f t="shared" si="667"/>
        <v>0.59521102485859978</v>
      </c>
      <c r="BK391" s="8">
        <f t="shared" si="668"/>
        <v>0.40474420662173499</v>
      </c>
      <c r="BL391" s="8">
        <f t="shared" si="669"/>
        <v>0</v>
      </c>
      <c r="BM391" s="8">
        <f t="shared" si="670"/>
        <v>6.3555174215527907E-2</v>
      </c>
      <c r="BN391" s="8">
        <f t="shared" si="671"/>
        <v>0.93640005726480691</v>
      </c>
    </row>
    <row r="392" spans="1:66" x14ac:dyDescent="0.25">
      <c r="A392" t="s">
        <v>72</v>
      </c>
      <c r="B392" t="s">
        <v>365</v>
      </c>
      <c r="C392" t="s">
        <v>89</v>
      </c>
      <c r="D392" s="16"/>
      <c r="E392">
        <f>VLOOKUP(A392,home!$A$2:$E$405,3,FALSE)</f>
        <v>1.3571428571428601</v>
      </c>
      <c r="F392">
        <f>VLOOKUP(B392,home!$B$2:$E$405,3,FALSE)</f>
        <v>1.23</v>
      </c>
      <c r="G392">
        <f>VLOOKUP(C392,away!$B$2:$E$405,4,FALSE)</f>
        <v>1.29</v>
      </c>
      <c r="H392">
        <f>VLOOKUP(A392,away!$A$2:$E$405,3,FALSE)</f>
        <v>1.2380952380952399</v>
      </c>
      <c r="I392">
        <f>VLOOKUP(C392,away!$B$2:$E$405,3,FALSE)</f>
        <v>0.74</v>
      </c>
      <c r="J392">
        <f>VLOOKUP(B392,home!$B$2:$E$405,4,FALSE)</f>
        <v>0.81</v>
      </c>
      <c r="K392" s="3">
        <f t="shared" si="616"/>
        <v>2.153378571428576</v>
      </c>
      <c r="L392" s="3">
        <f t="shared" si="617"/>
        <v>0.74211428571428684</v>
      </c>
      <c r="M392" s="5">
        <f t="shared" si="618"/>
        <v>5.5271777290369167E-2</v>
      </c>
      <c r="N392" s="5">
        <f t="shared" si="619"/>
        <v>0.11902106082185357</v>
      </c>
      <c r="O392" s="5">
        <f t="shared" si="620"/>
        <v>4.1017975524001458E-2</v>
      </c>
      <c r="P392" s="5">
        <f t="shared" si="621"/>
        <v>8.8327229536766541E-2</v>
      </c>
      <c r="Q392" s="5">
        <f t="shared" si="622"/>
        <v>0.12814870096123837</v>
      </c>
      <c r="R392" s="5">
        <f t="shared" si="623"/>
        <v>1.5220012803720219E-2</v>
      </c>
      <c r="S392" s="5">
        <f t="shared" si="624"/>
        <v>3.5287898544742707E-2</v>
      </c>
      <c r="T392" s="5">
        <f t="shared" si="625"/>
        <v>9.5100981679063154E-2</v>
      </c>
      <c r="U392" s="5">
        <f t="shared" si="626"/>
        <v>3.2774449428399674E-2</v>
      </c>
      <c r="V392" s="5">
        <f t="shared" si="627"/>
        <v>6.2657702386139059E-3</v>
      </c>
      <c r="W392" s="5">
        <f t="shared" si="628"/>
        <v>9.1984222202113095E-2</v>
      </c>
      <c r="X392" s="5">
        <f t="shared" si="629"/>
        <v>6.8262805356505404E-2</v>
      </c>
      <c r="Y392" s="5">
        <f t="shared" si="630"/>
        <v>2.5329401518998197E-2</v>
      </c>
      <c r="Z392" s="5">
        <f t="shared" si="631"/>
        <v>3.7649963101317099E-3</v>
      </c>
      <c r="AA392" s="5">
        <f t="shared" si="632"/>
        <v>8.1074623757452814E-3</v>
      </c>
      <c r="AB392" s="5">
        <f t="shared" si="633"/>
        <v>8.7292178742966516E-3</v>
      </c>
      <c r="AC392" s="5">
        <f t="shared" si="634"/>
        <v>6.2581455810532263E-4</v>
      </c>
      <c r="AD392" s="5">
        <f t="shared" si="635"/>
        <v>4.9519213249888748E-2</v>
      </c>
      <c r="AE392" s="5">
        <f t="shared" si="636"/>
        <v>3.674891557007464E-2</v>
      </c>
      <c r="AF392" s="5">
        <f t="shared" si="637"/>
        <v>1.3635947614530285E-2</v>
      </c>
      <c r="AG392" s="5">
        <f t="shared" si="638"/>
        <v>3.3731438413315252E-3</v>
      </c>
      <c r="AH392" s="5">
        <f t="shared" si="639"/>
        <v>6.9851438685257993E-4</v>
      </c>
      <c r="AI392" s="5">
        <f t="shared" si="640"/>
        <v>1.5041659124829161E-3</v>
      </c>
      <c r="AJ392" s="5">
        <f t="shared" si="641"/>
        <v>1.6195193219070115E-3</v>
      </c>
      <c r="AK392" s="5">
        <f t="shared" si="642"/>
        <v>1.162479401269699E-3</v>
      </c>
      <c r="AL392" s="5">
        <f t="shared" si="643"/>
        <v>4.0003393291172961E-5</v>
      </c>
      <c r="AM392" s="5">
        <f t="shared" si="644"/>
        <v>2.1326722537262498E-2</v>
      </c>
      <c r="AN392" s="5">
        <f t="shared" si="645"/>
        <v>1.5826865462367341E-2</v>
      </c>
      <c r="AO392" s="5">
        <f t="shared" si="646"/>
        <v>5.8726714788504266E-3</v>
      </c>
      <c r="AP392" s="5">
        <f t="shared" si="647"/>
        <v>1.4527311332539164E-3</v>
      </c>
      <c r="AQ392" s="5">
        <f t="shared" si="648"/>
        <v>2.6952313182240919E-4</v>
      </c>
      <c r="AR392" s="5">
        <f t="shared" si="649"/>
        <v>1.036755010520511E-4</v>
      </c>
      <c r="AS392" s="5">
        <f t="shared" si="650"/>
        <v>2.2325260234760759E-4</v>
      </c>
      <c r="AT392" s="5">
        <f t="shared" si="651"/>
        <v>2.4037368495550166E-4</v>
      </c>
      <c r="AU392" s="5">
        <f t="shared" si="652"/>
        <v>1.7253851410616692E-4</v>
      </c>
      <c r="AV392" s="5">
        <f t="shared" si="653"/>
        <v>9.2885184755586741E-5</v>
      </c>
      <c r="AW392" s="5">
        <f t="shared" si="654"/>
        <v>1.7757650743185252E-6</v>
      </c>
      <c r="AX392" s="5">
        <f t="shared" si="655"/>
        <v>7.6540845517573189E-3</v>
      </c>
      <c r="AY392" s="5">
        <f t="shared" si="656"/>
        <v>5.6802054899241401E-3</v>
      </c>
      <c r="AZ392" s="5">
        <f t="shared" si="657"/>
        <v>2.1076808199327118E-3</v>
      </c>
      <c r="BA392" s="5">
        <f t="shared" si="658"/>
        <v>5.2138001539935562E-4</v>
      </c>
      <c r="BB392" s="5">
        <f t="shared" si="659"/>
        <v>9.6730889428449162E-5</v>
      </c>
      <c r="BC392" s="5">
        <f t="shared" si="660"/>
        <v>1.4357074982940245E-5</v>
      </c>
      <c r="BD392" s="5">
        <f t="shared" si="661"/>
        <v>1.2823178401552275E-5</v>
      </c>
      <c r="BE392" s="5">
        <f t="shared" si="662"/>
        <v>2.7613157587508409E-5</v>
      </c>
      <c r="BF392" s="5">
        <f t="shared" si="663"/>
        <v>2.9730790919210504E-5</v>
      </c>
      <c r="BG392" s="5">
        <f t="shared" si="664"/>
        <v>2.1340549359017067E-5</v>
      </c>
      <c r="BH392" s="5">
        <f t="shared" si="665"/>
        <v>1.1488570423055296E-5</v>
      </c>
      <c r="BI392" s="5">
        <f t="shared" si="666"/>
        <v>4.9478482730710834E-6</v>
      </c>
      <c r="BJ392" s="8">
        <f t="shared" si="667"/>
        <v>0.69194734540057834</v>
      </c>
      <c r="BK392" s="8">
        <f t="shared" si="668"/>
        <v>0.19149869905181297</v>
      </c>
      <c r="BL392" s="8">
        <f t="shared" si="669"/>
        <v>0.1117744666108558</v>
      </c>
      <c r="BM392" s="8">
        <f t="shared" si="670"/>
        <v>0.54630032071057988</v>
      </c>
      <c r="BN392" s="8">
        <f t="shared" si="671"/>
        <v>0.44700675693794933</v>
      </c>
    </row>
    <row r="393" spans="1:66" x14ac:dyDescent="0.25">
      <c r="A393" t="s">
        <v>72</v>
      </c>
      <c r="B393" t="s">
        <v>75</v>
      </c>
      <c r="C393" t="s">
        <v>63</v>
      </c>
      <c r="D393" s="16"/>
      <c r="E393">
        <f>VLOOKUP(A393,home!$A$2:$E$405,3,FALSE)</f>
        <v>1.3571428571428601</v>
      </c>
      <c r="F393">
        <f>VLOOKUP(B393,home!$B$2:$E$405,3,FALSE)</f>
        <v>1.29</v>
      </c>
      <c r="G393">
        <f>VLOOKUP(C393,away!$B$2:$E$405,4,FALSE)</f>
        <v>0.74</v>
      </c>
      <c r="H393">
        <f>VLOOKUP(A393,away!$A$2:$E$405,3,FALSE)</f>
        <v>1.2380952380952399</v>
      </c>
      <c r="I393">
        <f>VLOOKUP(C393,away!$B$2:$E$405,3,FALSE)</f>
        <v>1.23</v>
      </c>
      <c r="J393">
        <f>VLOOKUP(B393,home!$B$2:$E$405,4,FALSE)</f>
        <v>1.01</v>
      </c>
      <c r="K393" s="3">
        <f t="shared" si="616"/>
        <v>1.2955285714285742</v>
      </c>
      <c r="L393" s="3">
        <f t="shared" si="617"/>
        <v>1.5380857142857165</v>
      </c>
      <c r="M393" s="5">
        <f t="shared" si="618"/>
        <v>5.8799949335781816E-2</v>
      </c>
      <c r="N393" s="5">
        <f t="shared" si="619"/>
        <v>7.6177014363057946E-2</v>
      </c>
      <c r="O393" s="5">
        <f t="shared" si="620"/>
        <v>9.0439362074089924E-2</v>
      </c>
      <c r="P393" s="5">
        <f t="shared" si="621"/>
        <v>0.11716677754875726</v>
      </c>
      <c r="Q393" s="5">
        <f t="shared" si="622"/>
        <v>4.9344749296733229E-2</v>
      </c>
      <c r="R393" s="5">
        <f t="shared" si="623"/>
        <v>6.955174540763559E-2</v>
      </c>
      <c r="S393" s="5">
        <f t="shared" si="624"/>
        <v>5.8367625806804824E-2</v>
      </c>
      <c r="T393" s="5">
        <f t="shared" si="625"/>
        <v>7.5896453968315541E-2</v>
      </c>
      <c r="U393" s="5">
        <f t="shared" si="626"/>
        <v>9.0106273368318016E-2</v>
      </c>
      <c r="V393" s="5">
        <f t="shared" si="627"/>
        <v>1.2922812776781673E-2</v>
      </c>
      <c r="W393" s="5">
        <f t="shared" si="628"/>
        <v>2.1309177521299318E-2</v>
      </c>
      <c r="X393" s="5">
        <f t="shared" si="629"/>
        <v>3.2775341528688801E-2</v>
      </c>
      <c r="Y393" s="5">
        <f t="shared" si="630"/>
        <v>2.5205642293055816E-2</v>
      </c>
      <c r="Z393" s="5">
        <f t="shared" si="631"/>
        <v>3.5658848671707162E-2</v>
      </c>
      <c r="AA393" s="5">
        <f t="shared" si="632"/>
        <v>4.6197057278444476E-2</v>
      </c>
      <c r="AB393" s="5">
        <f t="shared" si="633"/>
        <v>2.9924803810073602E-2</v>
      </c>
      <c r="AC393" s="5">
        <f t="shared" si="634"/>
        <v>1.6094022476053592E-3</v>
      </c>
      <c r="AD393" s="5">
        <f t="shared" si="635"/>
        <v>6.9016620781216969E-3</v>
      </c>
      <c r="AE393" s="5">
        <f t="shared" si="636"/>
        <v>1.0615347847186454E-2</v>
      </c>
      <c r="AF393" s="5">
        <f t="shared" si="637"/>
        <v>8.1636574379655626E-3</v>
      </c>
      <c r="AG393" s="5">
        <f t="shared" si="638"/>
        <v>4.1854682938857208E-3</v>
      </c>
      <c r="AH393" s="5">
        <f t="shared" si="639"/>
        <v>1.3711591432457241E-2</v>
      </c>
      <c r="AI393" s="5">
        <f t="shared" si="640"/>
        <v>1.7763758460503602E-2</v>
      </c>
      <c r="AJ393" s="5">
        <f t="shared" si="641"/>
        <v>1.1506728310769243E-2</v>
      </c>
      <c r="AK393" s="5">
        <f t="shared" si="642"/>
        <v>4.9690984300892038E-3</v>
      </c>
      <c r="AL393" s="5">
        <f t="shared" si="643"/>
        <v>1.2827798476819198E-4</v>
      </c>
      <c r="AM393" s="5">
        <f t="shared" si="644"/>
        <v>1.7882600825103532E-3</v>
      </c>
      <c r="AN393" s="5">
        <f t="shared" si="645"/>
        <v>2.7504972863365714E-3</v>
      </c>
      <c r="AO393" s="5">
        <f t="shared" si="646"/>
        <v>2.1152502916479557E-3</v>
      </c>
      <c r="AP393" s="5">
        <f t="shared" si="647"/>
        <v>1.0844787519074719E-3</v>
      </c>
      <c r="AQ393" s="5">
        <f t="shared" si="648"/>
        <v>4.1700531893882145E-4</v>
      </c>
      <c r="AR393" s="5">
        <f t="shared" si="649"/>
        <v>4.217920580476979E-3</v>
      </c>
      <c r="AS393" s="5">
        <f t="shared" si="650"/>
        <v>5.4644366240245218E-3</v>
      </c>
      <c r="AT393" s="5">
        <f t="shared" si="651"/>
        <v>3.5396668865922357E-3</v>
      </c>
      <c r="AU393" s="5">
        <f t="shared" si="652"/>
        <v>1.5285798616399564E-3</v>
      </c>
      <c r="AV393" s="5">
        <f t="shared" si="653"/>
        <v>4.9507972111622505E-4</v>
      </c>
      <c r="AW393" s="5">
        <f t="shared" si="654"/>
        <v>7.1003075661719428E-6</v>
      </c>
      <c r="AX393" s="5">
        <f t="shared" si="655"/>
        <v>3.8612367167289654E-4</v>
      </c>
      <c r="AY393" s="5">
        <f t="shared" si="656"/>
        <v>5.9389130334763058E-4</v>
      </c>
      <c r="AZ393" s="5">
        <f t="shared" si="657"/>
        <v>4.5672786475875791E-4</v>
      </c>
      <c r="BA393" s="5">
        <f t="shared" si="658"/>
        <v>2.341622013672214E-4</v>
      </c>
      <c r="BB393" s="5">
        <f t="shared" si="659"/>
        <v>9.0040384187154609E-5</v>
      </c>
      <c r="BC393" s="5">
        <f t="shared" si="660"/>
        <v>2.7697965725411992E-5</v>
      </c>
      <c r="BD393" s="5">
        <f t="shared" si="661"/>
        <v>1.0812538981372279E-3</v>
      </c>
      <c r="BE393" s="5">
        <f t="shared" si="662"/>
        <v>1.4007953180052996E-3</v>
      </c>
      <c r="BF393" s="5">
        <f t="shared" si="663"/>
        <v>9.073851785996208E-4</v>
      </c>
      <c r="BG393" s="5">
        <f t="shared" si="664"/>
        <v>3.9184780805554291E-4</v>
      </c>
      <c r="BH393" s="5">
        <f t="shared" si="665"/>
        <v>1.269125077469039E-4</v>
      </c>
      <c r="BI393" s="5">
        <f t="shared" si="666"/>
        <v>3.2883755971552851E-5</v>
      </c>
      <c r="BJ393" s="8">
        <f t="shared" si="667"/>
        <v>0.32051864975071043</v>
      </c>
      <c r="BK393" s="8">
        <f t="shared" si="668"/>
        <v>0.24958873700384676</v>
      </c>
      <c r="BL393" s="8">
        <f t="shared" si="669"/>
        <v>0.393357180712747</v>
      </c>
      <c r="BM393" s="8">
        <f t="shared" si="670"/>
        <v>0.53705702711717396</v>
      </c>
      <c r="BN393" s="8">
        <f t="shared" si="671"/>
        <v>0.46147959802605576</v>
      </c>
    </row>
    <row r="394" spans="1:66" s="10" customFormat="1" x14ac:dyDescent="0.25">
      <c r="A394" t="s">
        <v>72</v>
      </c>
      <c r="B394" t="s">
        <v>77</v>
      </c>
      <c r="C394" t="s">
        <v>103</v>
      </c>
      <c r="D394" s="16"/>
      <c r="E394">
        <f>VLOOKUP(A394,home!$A$2:$E$405,3,FALSE)</f>
        <v>1.3571428571428601</v>
      </c>
      <c r="F394">
        <f>VLOOKUP(B394,home!$B$2:$E$405,3,FALSE)</f>
        <v>1.66</v>
      </c>
      <c r="G394">
        <f>VLOOKUP(C394,away!$B$2:$E$405,4,FALSE)</f>
        <v>1.23</v>
      </c>
      <c r="H394">
        <f>VLOOKUP(A394,away!$A$2:$E$405,3,FALSE)</f>
        <v>1.2380952380952399</v>
      </c>
      <c r="I394">
        <f>VLOOKUP(C394,away!$B$2:$E$405,3,FALSE)</f>
        <v>0.98</v>
      </c>
      <c r="J394">
        <f>VLOOKUP(B394,home!$B$2:$E$405,4,FALSE)</f>
        <v>1.01</v>
      </c>
      <c r="K394" s="3">
        <f t="shared" si="616"/>
        <v>2.7710142857142914</v>
      </c>
      <c r="L394" s="3">
        <f t="shared" si="617"/>
        <v>1.2254666666666685</v>
      </c>
      <c r="M394" s="5">
        <f t="shared" si="618"/>
        <v>1.8380206034956222E-2</v>
      </c>
      <c r="N394" s="5">
        <f t="shared" si="619"/>
        <v>5.0931813497235724E-2</v>
      </c>
      <c r="O394" s="5">
        <f t="shared" si="620"/>
        <v>2.2524329822304383E-2</v>
      </c>
      <c r="P394" s="5">
        <f t="shared" si="621"/>
        <v>6.24152397137459E-2</v>
      </c>
      <c r="Q394" s="5">
        <f t="shared" si="622"/>
        <v>7.0566391399088088E-2</v>
      </c>
      <c r="R394" s="5">
        <f t="shared" si="623"/>
        <v>1.3801407693119995E-2</v>
      </c>
      <c r="S394" s="5">
        <f t="shared" si="624"/>
        <v>5.2987193684274209E-2</v>
      </c>
      <c r="T394" s="5">
        <f t="shared" si="625"/>
        <v>8.6476760446535933E-2</v>
      </c>
      <c r="U394" s="5">
        <f t="shared" si="626"/>
        <v>3.8243897880602631E-2</v>
      </c>
      <c r="V394" s="5">
        <f t="shared" si="627"/>
        <v>1.9992572379661976E-2</v>
      </c>
      <c r="W394" s="5">
        <f t="shared" si="628"/>
        <v>6.5180159552726394E-2</v>
      </c>
      <c r="X394" s="5">
        <f t="shared" si="629"/>
        <v>7.9876112859881221E-2</v>
      </c>
      <c r="Y394" s="5">
        <f t="shared" si="630"/>
        <v>4.894275688634464E-2</v>
      </c>
      <c r="Z394" s="5">
        <f t="shared" si="631"/>
        <v>5.637721693665161E-3</v>
      </c>
      <c r="AA394" s="5">
        <f t="shared" si="632"/>
        <v>1.5622207352027531E-2</v>
      </c>
      <c r="AB394" s="5">
        <f t="shared" si="633"/>
        <v>2.1644679873429565E-2</v>
      </c>
      <c r="AC394" s="5">
        <f t="shared" si="634"/>
        <v>4.2431556370948111E-3</v>
      </c>
      <c r="AD394" s="5">
        <f t="shared" si="635"/>
        <v>4.5153788316435434E-2</v>
      </c>
      <c r="AE394" s="5">
        <f t="shared" si="636"/>
        <v>5.5334462455514488E-2</v>
      </c>
      <c r="AF394" s="5">
        <f t="shared" si="637"/>
        <v>3.3905269628575638E-2</v>
      </c>
      <c r="AG394" s="5">
        <f t="shared" si="638"/>
        <v>1.3849925918055077E-2</v>
      </c>
      <c r="AH394" s="5">
        <f t="shared" si="639"/>
        <v>1.7272100028825513E-3</v>
      </c>
      <c r="AI394" s="5">
        <f t="shared" si="640"/>
        <v>4.7861235924161732E-3</v>
      </c>
      <c r="AJ394" s="5">
        <f t="shared" si="641"/>
        <v>6.6312084238897102E-3</v>
      </c>
      <c r="AK394" s="5">
        <f t="shared" si="642"/>
        <v>6.1250577580491128E-3</v>
      </c>
      <c r="AL394" s="5">
        <f t="shared" si="643"/>
        <v>5.7635387922926626E-4</v>
      </c>
      <c r="AM394" s="5">
        <f t="shared" si="644"/>
        <v>2.5024358495792327E-2</v>
      </c>
      <c r="AN394" s="5">
        <f t="shared" si="645"/>
        <v>3.0666517191310347E-2</v>
      </c>
      <c r="AO394" s="5">
        <f t="shared" si="646"/>
        <v>1.8790397300355591E-2</v>
      </c>
      <c r="AP394" s="5">
        <f t="shared" si="647"/>
        <v>7.6756685150030472E-3</v>
      </c>
      <c r="AQ394" s="5">
        <f t="shared" si="648"/>
        <v>2.3515689773797692E-3</v>
      </c>
      <c r="AR394" s="5">
        <f t="shared" si="649"/>
        <v>4.2332765697316135E-4</v>
      </c>
      <c r="AS394" s="5">
        <f t="shared" si="650"/>
        <v>1.1730469850105892E-3</v>
      </c>
      <c r="AT394" s="5">
        <f t="shared" si="651"/>
        <v>1.6252649766392109E-3</v>
      </c>
      <c r="AU394" s="5">
        <f t="shared" si="652"/>
        <v>1.5012108227794524E-3</v>
      </c>
      <c r="AV394" s="5">
        <f t="shared" si="653"/>
        <v>1.0399691589476922E-3</v>
      </c>
      <c r="AW394" s="5">
        <f t="shared" si="654"/>
        <v>5.4365950740140111E-5</v>
      </c>
      <c r="AX394" s="5">
        <f t="shared" si="655"/>
        <v>1.1557142480446059E-2</v>
      </c>
      <c r="AY394" s="5">
        <f t="shared" si="656"/>
        <v>1.4162892871703985E-2</v>
      </c>
      <c r="AZ394" s="5">
        <f t="shared" si="657"/>
        <v>8.6780765589221029E-3</v>
      </c>
      <c r="BA394" s="5">
        <f t="shared" si="658"/>
        <v>3.5448978512468087E-3</v>
      </c>
      <c r="BB394" s="5">
        <f t="shared" si="659"/>
        <v>1.086038538360315E-3</v>
      </c>
      <c r="BC394" s="5">
        <f t="shared" si="660"/>
        <v>2.6618080549519114E-4</v>
      </c>
      <c r="BD394" s="5">
        <f t="shared" si="661"/>
        <v>8.6462322116451798E-5</v>
      </c>
      <c r="BE394" s="5">
        <f t="shared" si="662"/>
        <v>2.3958832976071867E-4</v>
      </c>
      <c r="BF394" s="5">
        <f t="shared" si="663"/>
        <v>3.31951342228689E-4</v>
      </c>
      <c r="BG394" s="5">
        <f t="shared" si="664"/>
        <v>3.0661397049257699E-4</v>
      </c>
      <c r="BH394" s="5">
        <f t="shared" si="665"/>
        <v>2.1240792310862783E-4</v>
      </c>
      <c r="BI394" s="5">
        <f t="shared" si="666"/>
        <v>1.1771707786658208E-4</v>
      </c>
      <c r="BJ394" s="8">
        <f t="shared" si="667"/>
        <v>0.67402118054640814</v>
      </c>
      <c r="BK394" s="8">
        <f t="shared" si="668"/>
        <v>0.1727576142006664</v>
      </c>
      <c r="BL394" s="8">
        <f t="shared" si="669"/>
        <v>0.13816368296464543</v>
      </c>
      <c r="BM394" s="8">
        <f t="shared" si="670"/>
        <v>0.73785228432397076</v>
      </c>
      <c r="BN394" s="8">
        <f t="shared" si="671"/>
        <v>0.23861938816045031</v>
      </c>
    </row>
    <row r="395" spans="1:66" x14ac:dyDescent="0.25">
      <c r="A395" t="s">
        <v>72</v>
      </c>
      <c r="B395" t="s">
        <v>81</v>
      </c>
      <c r="C395" t="s">
        <v>86</v>
      </c>
      <c r="D395" s="16"/>
      <c r="E395">
        <f>VLOOKUP(A395,home!$A$2:$E$405,3,FALSE)</f>
        <v>1.3571428571428601</v>
      </c>
      <c r="F395">
        <f>VLOOKUP(B395,home!$B$2:$E$405,3,FALSE)</f>
        <v>1.23</v>
      </c>
      <c r="G395">
        <f>VLOOKUP(C395,away!$B$2:$E$405,4,FALSE)</f>
        <v>0.92</v>
      </c>
      <c r="H395">
        <f>VLOOKUP(A395,away!$A$2:$E$405,3,FALSE)</f>
        <v>1.2380952380952399</v>
      </c>
      <c r="I395">
        <f>VLOOKUP(C395,away!$B$2:$E$405,3,FALSE)</f>
        <v>0.55000000000000004</v>
      </c>
      <c r="J395">
        <f>VLOOKUP(B395,home!$B$2:$E$405,4,FALSE)</f>
        <v>1.08</v>
      </c>
      <c r="K395" s="3">
        <f t="shared" si="616"/>
        <v>1.5357428571428604</v>
      </c>
      <c r="L395" s="3">
        <f t="shared" si="617"/>
        <v>0.73542857142857254</v>
      </c>
      <c r="M395" s="5">
        <f t="shared" si="618"/>
        <v>0.10319122810070912</v>
      </c>
      <c r="N395" s="5">
        <f t="shared" si="619"/>
        <v>0.15847519147546363</v>
      </c>
      <c r="O395" s="5">
        <f t="shared" si="620"/>
        <v>7.5889777466064484E-2</v>
      </c>
      <c r="P395" s="5">
        <f t="shared" si="621"/>
        <v>0.11654718367366973</v>
      </c>
      <c r="Q395" s="5">
        <f t="shared" si="622"/>
        <v>0.12168857167139523</v>
      </c>
      <c r="R395" s="5">
        <f t="shared" si="623"/>
        <v>2.7905755313950033E-2</v>
      </c>
      <c r="S395" s="5">
        <f t="shared" si="624"/>
        <v>3.2907947391147399E-2</v>
      </c>
      <c r="T395" s="5">
        <f t="shared" si="625"/>
        <v>8.9493252423477651E-2</v>
      </c>
      <c r="U395" s="5">
        <f t="shared" si="626"/>
        <v>4.2856064396575182E-2</v>
      </c>
      <c r="V395" s="5">
        <f t="shared" si="627"/>
        <v>4.1296884321907687E-3</v>
      </c>
      <c r="W395" s="5">
        <f t="shared" si="628"/>
        <v>6.2294118246754078E-2</v>
      </c>
      <c r="X395" s="5">
        <f t="shared" si="629"/>
        <v>4.5812874390612927E-2</v>
      </c>
      <c r="Y395" s="5">
        <f t="shared" si="630"/>
        <v>1.6846048383062549E-2</v>
      </c>
      <c r="Z395" s="5">
        <f t="shared" si="631"/>
        <v>6.8408965883911908E-3</v>
      </c>
      <c r="AA395" s="5">
        <f t="shared" si="632"/>
        <v>1.0505858072074733E-2</v>
      </c>
      <c r="AB395" s="5">
        <f t="shared" si="633"/>
        <v>8.067148246172719E-3</v>
      </c>
      <c r="AC395" s="5">
        <f t="shared" si="634"/>
        <v>2.9151191256770396E-4</v>
      </c>
      <c r="AD395" s="5">
        <f t="shared" si="635"/>
        <v>2.3916936784866328E-2</v>
      </c>
      <c r="AE395" s="5">
        <f t="shared" si="636"/>
        <v>1.7589198652641722E-2</v>
      </c>
      <c r="AF395" s="5">
        <f t="shared" si="637"/>
        <v>6.4677996188428353E-3</v>
      </c>
      <c r="AG395" s="5">
        <f t="shared" si="638"/>
        <v>1.5855348779906177E-3</v>
      </c>
      <c r="AH395" s="5">
        <f t="shared" si="639"/>
        <v>1.257747701322782E-3</v>
      </c>
      <c r="AI395" s="5">
        <f t="shared" si="640"/>
        <v>1.9315770483943142E-3</v>
      </c>
      <c r="AJ395" s="5">
        <f t="shared" si="641"/>
        <v>1.4832028275463289E-3</v>
      </c>
      <c r="AK395" s="5">
        <f t="shared" si="642"/>
        <v>7.5927271603278945E-4</v>
      </c>
      <c r="AL395" s="5">
        <f t="shared" si="643"/>
        <v>1.3169682362509825E-5</v>
      </c>
      <c r="AM395" s="5">
        <f t="shared" si="644"/>
        <v>7.3460529664191509E-3</v>
      </c>
      <c r="AN395" s="5">
        <f t="shared" si="645"/>
        <v>5.402497238732264E-3</v>
      </c>
      <c r="AO395" s="5">
        <f t="shared" si="646"/>
        <v>1.9865754132138381E-3</v>
      </c>
      <c r="AP395" s="5">
        <f t="shared" si="647"/>
        <v>4.8699477272499313E-4</v>
      </c>
      <c r="AQ395" s="5">
        <f t="shared" si="648"/>
        <v>8.9537467499580992E-5</v>
      </c>
      <c r="AR395" s="5">
        <f t="shared" si="649"/>
        <v>1.8499671904027699E-4</v>
      </c>
      <c r="AS395" s="5">
        <f t="shared" si="650"/>
        <v>2.8410738986096997E-4</v>
      </c>
      <c r="AT395" s="5">
        <f t="shared" si="651"/>
        <v>2.1815794732024332E-4</v>
      </c>
      <c r="AU395" s="5">
        <f t="shared" si="652"/>
        <v>1.1167816977533737E-4</v>
      </c>
      <c r="AV395" s="5">
        <f t="shared" si="653"/>
        <v>4.2877237882815513E-5</v>
      </c>
      <c r="AW395" s="5">
        <f t="shared" si="654"/>
        <v>4.1317287478946688E-7</v>
      </c>
      <c r="AX395" s="5">
        <f t="shared" si="655"/>
        <v>1.8802747285618904E-3</v>
      </c>
      <c r="AY395" s="5">
        <f t="shared" si="656"/>
        <v>1.3828077575195183E-3</v>
      </c>
      <c r="AZ395" s="5">
        <f t="shared" si="657"/>
        <v>5.0847816683646351E-4</v>
      </c>
      <c r="BA395" s="5">
        <f t="shared" si="658"/>
        <v>1.2464979061305325E-4</v>
      </c>
      <c r="BB395" s="5">
        <f t="shared" si="659"/>
        <v>2.2917754359857106E-5</v>
      </c>
      <c r="BC395" s="5">
        <f t="shared" si="660"/>
        <v>3.3708742698441318E-6</v>
      </c>
      <c r="BD395" s="5">
        <f t="shared" si="661"/>
        <v>2.2675312133793973E-5</v>
      </c>
      <c r="BE395" s="5">
        <f t="shared" si="662"/>
        <v>3.4823448642958926E-5</v>
      </c>
      <c r="BF395" s="5">
        <f t="shared" si="663"/>
        <v>2.6739931257252708E-5</v>
      </c>
      <c r="BG395" s="5">
        <f t="shared" si="664"/>
        <v>1.368855280960565E-5</v>
      </c>
      <c r="BH395" s="5">
        <f t="shared" si="665"/>
        <v>5.2555243004936775E-6</v>
      </c>
      <c r="BI395" s="5">
        <f t="shared" si="666"/>
        <v>1.6142267810047773E-6</v>
      </c>
      <c r="BJ395" s="8">
        <f t="shared" si="667"/>
        <v>0.5634036834558579</v>
      </c>
      <c r="BK395" s="8">
        <f t="shared" si="668"/>
        <v>0.25846353695016677</v>
      </c>
      <c r="BL395" s="8">
        <f t="shared" si="669"/>
        <v>0.17160301824793814</v>
      </c>
      <c r="BM395" s="8">
        <f t="shared" si="670"/>
        <v>0.39523103295645717</v>
      </c>
      <c r="BN395" s="8">
        <f t="shared" si="671"/>
        <v>0.6036977077012522</v>
      </c>
    </row>
    <row r="396" spans="1:66" x14ac:dyDescent="0.25">
      <c r="A396" t="s">
        <v>72</v>
      </c>
      <c r="B396" t="s">
        <v>326</v>
      </c>
      <c r="C396" t="s">
        <v>367</v>
      </c>
      <c r="D396" s="16"/>
      <c r="E396">
        <f>VLOOKUP(A396,home!$A$2:$E$405,3,FALSE)</f>
        <v>1.3571428571428601</v>
      </c>
      <c r="F396">
        <f>VLOOKUP(B396,home!$B$2:$E$405,3,FALSE)</f>
        <v>1.29</v>
      </c>
      <c r="G396">
        <f>VLOOKUP(C396,away!$B$2:$E$405,4,FALSE)</f>
        <v>2.21</v>
      </c>
      <c r="H396">
        <f>VLOOKUP(A396,away!$A$2:$E$405,3,FALSE)</f>
        <v>1.2380952380952399</v>
      </c>
      <c r="I396">
        <f>VLOOKUP(C396,away!$B$2:$E$405,3,FALSE)</f>
        <v>0.74</v>
      </c>
      <c r="J396">
        <f>VLOOKUP(B396,home!$B$2:$E$405,4,FALSE)</f>
        <v>0.4</v>
      </c>
      <c r="K396" s="3">
        <f t="shared" si="616"/>
        <v>3.86907857142858</v>
      </c>
      <c r="L396" s="3">
        <f t="shared" si="617"/>
        <v>0.36647619047619107</v>
      </c>
      <c r="M396" s="5">
        <f t="shared" si="618"/>
        <v>1.4471779578420458E-2</v>
      </c>
      <c r="N396" s="5">
        <f t="shared" si="619"/>
        <v>5.5992452257304315E-2</v>
      </c>
      <c r="O396" s="5">
        <f t="shared" si="620"/>
        <v>5.3035626493106681E-3</v>
      </c>
      <c r="P396" s="5">
        <f t="shared" si="621"/>
        <v>2.051990059867689E-2</v>
      </c>
      <c r="Q396" s="5">
        <f t="shared" si="622"/>
        <v>0.10831959859523702</v>
      </c>
      <c r="R396" s="5">
        <f t="shared" si="623"/>
        <v>9.7181471783559423E-4</v>
      </c>
      <c r="S396" s="5">
        <f t="shared" si="624"/>
        <v>7.2739209144577479E-3</v>
      </c>
      <c r="T396" s="5">
        <f t="shared" si="625"/>
        <v>3.9696553847092635E-2</v>
      </c>
      <c r="U396" s="5">
        <f t="shared" si="626"/>
        <v>3.7600275001766093E-3</v>
      </c>
      <c r="V396" s="5">
        <f t="shared" si="627"/>
        <v>1.1459861765866536E-3</v>
      </c>
      <c r="W396" s="5">
        <f t="shared" si="628"/>
        <v>0.13969901259685893</v>
      </c>
      <c r="X396" s="5">
        <f t="shared" si="629"/>
        <v>5.119636194978229E-2</v>
      </c>
      <c r="Y396" s="5">
        <f t="shared" si="630"/>
        <v>9.3811238467982165E-3</v>
      </c>
      <c r="Z396" s="5">
        <f t="shared" si="631"/>
        <v>1.1871565188036103E-4</v>
      </c>
      <c r="AA396" s="5">
        <f t="shared" si="632"/>
        <v>4.5932018478347985E-4</v>
      </c>
      <c r="AB396" s="5">
        <f t="shared" si="633"/>
        <v>8.8857294218518904E-4</v>
      </c>
      <c r="AC396" s="5">
        <f t="shared" si="634"/>
        <v>1.0155766566055657E-4</v>
      </c>
      <c r="AD396" s="5">
        <f t="shared" si="635"/>
        <v>0.13512661402205955</v>
      </c>
      <c r="AE396" s="5">
        <f t="shared" si="636"/>
        <v>4.9520686738751048E-2</v>
      </c>
      <c r="AF396" s="5">
        <f t="shared" si="637"/>
        <v>9.0740763128911578E-3</v>
      </c>
      <c r="AG396" s="5">
        <f t="shared" si="638"/>
        <v>1.1084776397461977E-3</v>
      </c>
      <c r="AH396" s="5">
        <f t="shared" si="639"/>
        <v>1.0876614962753096E-5</v>
      </c>
      <c r="AI396" s="5">
        <f t="shared" si="640"/>
        <v>4.2082477882067463E-5</v>
      </c>
      <c r="AJ396" s="5">
        <f t="shared" si="641"/>
        <v>8.1410206703062227E-5</v>
      </c>
      <c r="AK396" s="5">
        <f t="shared" si="642"/>
        <v>1.0499416208346312E-4</v>
      </c>
      <c r="AL396" s="5">
        <f t="shared" si="643"/>
        <v>5.7600468362460766E-6</v>
      </c>
      <c r="AM396" s="5">
        <f t="shared" si="644"/>
        <v>0.10456309734849024</v>
      </c>
      <c r="AN396" s="5">
        <f t="shared" si="645"/>
        <v>3.8319885580665819E-2</v>
      </c>
      <c r="AO396" s="5">
        <f t="shared" si="646"/>
        <v>7.0216628435429661E-3</v>
      </c>
      <c r="AP396" s="5">
        <f t="shared" si="647"/>
        <v>8.5775741656994847E-4</v>
      </c>
      <c r="AQ396" s="5">
        <f t="shared" si="648"/>
        <v>7.8586917594313503E-5</v>
      </c>
      <c r="AR396" s="5">
        <f t="shared" si="649"/>
        <v>7.9720408336521907E-7</v>
      </c>
      <c r="AS396" s="5">
        <f t="shared" si="650"/>
        <v>3.0844452360037323E-6</v>
      </c>
      <c r="AT396" s="5">
        <f t="shared" si="651"/>
        <v>5.9669804836835067E-6</v>
      </c>
      <c r="AU396" s="5">
        <f t="shared" si="652"/>
        <v>7.6955721085174665E-6</v>
      </c>
      <c r="AV396" s="5">
        <f t="shared" si="653"/>
        <v>7.443693284987096E-6</v>
      </c>
      <c r="AW396" s="5">
        <f t="shared" si="654"/>
        <v>2.2686987281197886E-7</v>
      </c>
      <c r="AX396" s="5">
        <f t="shared" si="655"/>
        <v>6.7427139885540721E-2</v>
      </c>
      <c r="AY396" s="5">
        <f t="shared" si="656"/>
        <v>2.4710441359958202E-2</v>
      </c>
      <c r="AZ396" s="5">
        <f t="shared" si="657"/>
        <v>4.5278942072913952E-3</v>
      </c>
      <c r="BA396" s="5">
        <f t="shared" si="658"/>
        <v>5.531218066557878E-4</v>
      </c>
      <c r="BB396" s="5">
        <f t="shared" si="659"/>
        <v>5.0676493143130363E-5</v>
      </c>
      <c r="BC396" s="5">
        <f t="shared" si="660"/>
        <v>3.7143456307574485E-6</v>
      </c>
      <c r="BD396" s="5">
        <f t="shared" si="661"/>
        <v>4.8692719250624831E-8</v>
      </c>
      <c r="BE396" s="5">
        <f t="shared" si="662"/>
        <v>1.8839595663718042E-7</v>
      </c>
      <c r="BF396" s="5">
        <f t="shared" si="663"/>
        <v>3.6445937938435152E-7</v>
      </c>
      <c r="BG396" s="5">
        <f t="shared" si="664"/>
        <v>4.7004065831071778E-7</v>
      </c>
      <c r="BH396" s="5">
        <f t="shared" si="665"/>
        <v>4.5465605969254533E-7</v>
      </c>
      <c r="BI396" s="5">
        <f t="shared" si="666"/>
        <v>3.5182000358531607E-7</v>
      </c>
      <c r="BJ396" s="8">
        <f t="shared" si="667"/>
        <v>0.84722893601160465</v>
      </c>
      <c r="BK396" s="8">
        <f t="shared" si="668"/>
        <v>6.8229346340596755E-2</v>
      </c>
      <c r="BL396" s="8">
        <f t="shared" si="669"/>
        <v>1.1649527415896302E-2</v>
      </c>
      <c r="BM396" s="8">
        <f t="shared" si="670"/>
        <v>0.69693720253310765</v>
      </c>
      <c r="BN396" s="8">
        <f t="shared" si="671"/>
        <v>0.20557910839678495</v>
      </c>
    </row>
    <row r="397" spans="1:66" x14ac:dyDescent="0.25">
      <c r="A397" t="s">
        <v>72</v>
      </c>
      <c r="B397" t="s">
        <v>83</v>
      </c>
      <c r="C397" t="s">
        <v>73</v>
      </c>
      <c r="D397" s="16"/>
      <c r="E397">
        <f>VLOOKUP(A397,home!$A$2:$E$405,3,FALSE)</f>
        <v>1.3571428571428601</v>
      </c>
      <c r="F397">
        <f>VLOOKUP(B397,home!$B$2:$E$405,3,FALSE)</f>
        <v>0.49</v>
      </c>
      <c r="G397">
        <f>VLOOKUP(C397,away!$B$2:$E$405,4,FALSE)</f>
        <v>0.55000000000000004</v>
      </c>
      <c r="H397">
        <f>VLOOKUP(A397,away!$A$2:$E$405,3,FALSE)</f>
        <v>1.2380952380952399</v>
      </c>
      <c r="I397">
        <f>VLOOKUP(C397,away!$B$2:$E$405,3,FALSE)</f>
        <v>0.55000000000000004</v>
      </c>
      <c r="J397">
        <f>VLOOKUP(B397,home!$B$2:$E$405,4,FALSE)</f>
        <v>0.54</v>
      </c>
      <c r="K397" s="3">
        <f t="shared" si="616"/>
        <v>0.36575000000000085</v>
      </c>
      <c r="L397" s="3">
        <f t="shared" si="617"/>
        <v>0.36771428571428627</v>
      </c>
      <c r="M397" s="5">
        <f t="shared" si="618"/>
        <v>0.48024240808512114</v>
      </c>
      <c r="N397" s="5">
        <f t="shared" si="619"/>
        <v>0.17564866075713345</v>
      </c>
      <c r="O397" s="5">
        <f t="shared" si="620"/>
        <v>0.17659199405872911</v>
      </c>
      <c r="P397" s="5">
        <f t="shared" si="621"/>
        <v>6.4588521826980314E-2</v>
      </c>
      <c r="Q397" s="5">
        <f t="shared" si="622"/>
        <v>3.2121748835960862E-2</v>
      </c>
      <c r="R397" s="5">
        <f t="shared" si="623"/>
        <v>3.2467699479083532E-2</v>
      </c>
      <c r="S397" s="5">
        <f t="shared" si="624"/>
        <v>2.1716517958233397E-3</v>
      </c>
      <c r="T397" s="5">
        <f t="shared" si="625"/>
        <v>1.1811625929109055E-2</v>
      </c>
      <c r="U397" s="5">
        <f t="shared" si="626"/>
        <v>1.1875061084474827E-2</v>
      </c>
      <c r="V397" s="5">
        <f t="shared" si="627"/>
        <v>3.2452078610886213E-5</v>
      </c>
      <c r="W397" s="5">
        <f t="shared" si="628"/>
        <v>3.9161765455842379E-3</v>
      </c>
      <c r="X397" s="5">
        <f t="shared" si="629"/>
        <v>1.4400340611905491E-3</v>
      </c>
      <c r="Y397" s="5">
        <f t="shared" si="630"/>
        <v>2.647605481074628E-4</v>
      </c>
      <c r="Z397" s="5">
        <f t="shared" si="631"/>
        <v>3.9796123075791032E-3</v>
      </c>
      <c r="AA397" s="5">
        <f t="shared" si="632"/>
        <v>1.4555432014970603E-3</v>
      </c>
      <c r="AB397" s="5">
        <f t="shared" si="633"/>
        <v>2.6618246297377553E-4</v>
      </c>
      <c r="AC397" s="5">
        <f t="shared" si="634"/>
        <v>2.727830456560011E-7</v>
      </c>
      <c r="AD397" s="5">
        <f t="shared" si="635"/>
        <v>3.580853928868595E-4</v>
      </c>
      <c r="AE397" s="5">
        <f t="shared" si="636"/>
        <v>1.3167311447011111E-4</v>
      </c>
      <c r="AF397" s="5">
        <f t="shared" si="637"/>
        <v>2.420904261757618E-5</v>
      </c>
      <c r="AG397" s="5">
        <f t="shared" si="638"/>
        <v>2.9673369379829144E-6</v>
      </c>
      <c r="AH397" s="5">
        <f t="shared" si="639"/>
        <v>3.65840074275308E-4</v>
      </c>
      <c r="AI397" s="5">
        <f t="shared" si="640"/>
        <v>1.3380600716619419E-4</v>
      </c>
      <c r="AJ397" s="5">
        <f t="shared" si="641"/>
        <v>2.4469773560517826E-5</v>
      </c>
      <c r="AK397" s="5">
        <f t="shared" si="642"/>
        <v>2.983273226586472E-6</v>
      </c>
      <c r="AL397" s="5">
        <f t="shared" si="643"/>
        <v>1.4674800393937686E-9</v>
      </c>
      <c r="AM397" s="5">
        <f t="shared" si="644"/>
        <v>2.6193946489673832E-5</v>
      </c>
      <c r="AN397" s="5">
        <f t="shared" si="645"/>
        <v>9.6318883234886492E-6</v>
      </c>
      <c r="AO397" s="5">
        <f t="shared" si="646"/>
        <v>1.7708914674757015E-6</v>
      </c>
      <c r="AP397" s="5">
        <f t="shared" si="647"/>
        <v>2.170606970134507E-7</v>
      </c>
      <c r="AQ397" s="5">
        <f t="shared" si="648"/>
        <v>1.9954079789736525E-8</v>
      </c>
      <c r="AR397" s="5">
        <f t="shared" si="649"/>
        <v>2.6904924319561265E-5</v>
      </c>
      <c r="AS397" s="5">
        <f t="shared" si="650"/>
        <v>9.8404760698795552E-6</v>
      </c>
      <c r="AT397" s="5">
        <f t="shared" si="651"/>
        <v>1.799577061279228E-6</v>
      </c>
      <c r="AU397" s="5">
        <f t="shared" si="652"/>
        <v>2.1939843672095975E-7</v>
      </c>
      <c r="AV397" s="5">
        <f t="shared" si="653"/>
        <v>2.0061244557672799E-8</v>
      </c>
      <c r="AW397" s="5">
        <f t="shared" si="654"/>
        <v>5.4823219921702181E-12</v>
      </c>
      <c r="AX397" s="5">
        <f t="shared" si="655"/>
        <v>1.5967393214330375E-6</v>
      </c>
      <c r="AY397" s="5">
        <f t="shared" si="656"/>
        <v>5.8714385905266356E-7</v>
      </c>
      <c r="AZ397" s="5">
        <f t="shared" si="657"/>
        <v>1.0795059237153989E-7</v>
      </c>
      <c r="BA397" s="5">
        <f t="shared" si="658"/>
        <v>1.3231658322111629E-8</v>
      </c>
      <c r="BB397" s="5">
        <f t="shared" si="659"/>
        <v>1.2163674471826917E-9</v>
      </c>
      <c r="BC397" s="5">
        <f t="shared" si="660"/>
        <v>8.9455137401378689E-11</v>
      </c>
      <c r="BD397" s="5">
        <f t="shared" si="661"/>
        <v>1.6488875047274005E-6</v>
      </c>
      <c r="BE397" s="5">
        <f t="shared" si="662"/>
        <v>6.0308060485404812E-7</v>
      </c>
      <c r="BF397" s="5">
        <f t="shared" si="663"/>
        <v>1.1028836561268433E-7</v>
      </c>
      <c r="BG397" s="5">
        <f t="shared" si="664"/>
        <v>1.3445989907613131E-8</v>
      </c>
      <c r="BH397" s="5">
        <f t="shared" si="665"/>
        <v>1.2294677021773782E-9</v>
      </c>
      <c r="BI397" s="5">
        <f t="shared" si="666"/>
        <v>8.9935562414275417E-11</v>
      </c>
      <c r="BJ397" s="8">
        <f t="shared" si="667"/>
        <v>0.22576008167630932</v>
      </c>
      <c r="BK397" s="8">
        <f t="shared" si="668"/>
        <v>0.54703589518092055</v>
      </c>
      <c r="BL397" s="8">
        <f t="shared" si="669"/>
        <v>0.2232247408739873</v>
      </c>
      <c r="BM397" s="8">
        <f t="shared" si="670"/>
        <v>3.8338709857411009E-2</v>
      </c>
      <c r="BN397" s="8">
        <f t="shared" si="671"/>
        <v>0.96166103304300832</v>
      </c>
    </row>
    <row r="398" spans="1:66" x14ac:dyDescent="0.25">
      <c r="A398" t="s">
        <v>72</v>
      </c>
      <c r="B398" t="s">
        <v>68</v>
      </c>
      <c r="C398" t="s">
        <v>102</v>
      </c>
      <c r="D398" s="16"/>
      <c r="E398">
        <f>VLOOKUP(A398,home!$A$2:$E$405,3,FALSE)</f>
        <v>1.3571428571428601</v>
      </c>
      <c r="F398">
        <f>VLOOKUP(B398,home!$B$2:$E$405,3,FALSE)</f>
        <v>1.47</v>
      </c>
      <c r="G398">
        <f>VLOOKUP(C398,away!$B$2:$E$405,4,FALSE)</f>
        <v>0.92</v>
      </c>
      <c r="H398">
        <f>VLOOKUP(A398,away!$A$2:$E$405,3,FALSE)</f>
        <v>1.2380952380952399</v>
      </c>
      <c r="I398">
        <f>VLOOKUP(C398,away!$B$2:$E$405,3,FALSE)</f>
        <v>0.74</v>
      </c>
      <c r="J398">
        <f>VLOOKUP(B398,home!$B$2:$E$405,4,FALSE)</f>
        <v>0.27</v>
      </c>
      <c r="K398" s="3">
        <f t="shared" si="616"/>
        <v>1.8354000000000041</v>
      </c>
      <c r="L398" s="3">
        <f t="shared" si="617"/>
        <v>0.24737142857142896</v>
      </c>
      <c r="M398" s="5">
        <f t="shared" si="618"/>
        <v>0.12458445637914566</v>
      </c>
      <c r="N398" s="5">
        <f t="shared" si="619"/>
        <v>0.22866231123828445</v>
      </c>
      <c r="O398" s="5">
        <f t="shared" si="620"/>
        <v>3.0818634952304139E-2</v>
      </c>
      <c r="P398" s="5">
        <f t="shared" si="621"/>
        <v>5.6564522591459145E-2</v>
      </c>
      <c r="Q398" s="5">
        <f t="shared" si="622"/>
        <v>0.20984340302337418</v>
      </c>
      <c r="R398" s="5">
        <f t="shared" si="623"/>
        <v>3.8118248773864236E-3</v>
      </c>
      <c r="S398" s="5">
        <f t="shared" si="624"/>
        <v>6.4204341957847721E-3</v>
      </c>
      <c r="T398" s="5">
        <f t="shared" si="625"/>
        <v>5.1909262382182186E-2</v>
      </c>
      <c r="U398" s="5">
        <f t="shared" si="626"/>
        <v>6.9962233799550572E-3</v>
      </c>
      <c r="V398" s="5">
        <f t="shared" si="627"/>
        <v>3.2389344159633059E-4</v>
      </c>
      <c r="W398" s="5">
        <f t="shared" si="628"/>
        <v>0.1283821939697006</v>
      </c>
      <c r="X398" s="5">
        <f t="shared" si="629"/>
        <v>3.1758086725419132E-2</v>
      </c>
      <c r="Y398" s="5">
        <f t="shared" si="630"/>
        <v>3.928021640981133E-3</v>
      </c>
      <c r="Z398" s="5">
        <f t="shared" si="631"/>
        <v>3.14312188461064E-4</v>
      </c>
      <c r="AA398" s="5">
        <f t="shared" si="632"/>
        <v>5.7688859070143819E-4</v>
      </c>
      <c r="AB398" s="5">
        <f t="shared" si="633"/>
        <v>5.2941065968671109E-4</v>
      </c>
      <c r="AC398" s="5">
        <f t="shared" si="634"/>
        <v>9.1909930153352602E-6</v>
      </c>
      <c r="AD398" s="5">
        <f t="shared" si="635"/>
        <v>5.8908169702997254E-2</v>
      </c>
      <c r="AE398" s="5">
        <f t="shared" si="636"/>
        <v>1.4572198093958601E-2</v>
      </c>
      <c r="AF398" s="5">
        <f t="shared" si="637"/>
        <v>1.8023727299641967E-3</v>
      </c>
      <c r="AG398" s="5">
        <f t="shared" si="638"/>
        <v>1.4861850567647662E-4</v>
      </c>
      <c r="AH398" s="5">
        <f t="shared" si="639"/>
        <v>1.9437963769256398E-5</v>
      </c>
      <c r="AI398" s="5">
        <f t="shared" si="640"/>
        <v>3.5676438702093277E-5</v>
      </c>
      <c r="AJ398" s="5">
        <f t="shared" si="641"/>
        <v>3.2740267796911079E-5</v>
      </c>
      <c r="AK398" s="5">
        <f t="shared" si="642"/>
        <v>2.0030495838150245E-5</v>
      </c>
      <c r="AL398" s="5">
        <f t="shared" si="643"/>
        <v>1.6691781532415896E-7</v>
      </c>
      <c r="AM398" s="5">
        <f t="shared" si="644"/>
        <v>2.1624010934576266E-2</v>
      </c>
      <c r="AN398" s="5">
        <f t="shared" si="645"/>
        <v>5.3491624763303313E-3</v>
      </c>
      <c r="AO398" s="5">
        <f t="shared" si="646"/>
        <v>6.6161498171525839E-4</v>
      </c>
      <c r="AP398" s="5">
        <f t="shared" si="647"/>
        <v>5.4554881063721126E-5</v>
      </c>
      <c r="AQ398" s="5">
        <f t="shared" si="648"/>
        <v>3.3738297160692725E-6</v>
      </c>
      <c r="AR398" s="5">
        <f t="shared" si="649"/>
        <v>9.616793732241269E-7</v>
      </c>
      <c r="AS398" s="5">
        <f t="shared" si="650"/>
        <v>1.7650663216155665E-6</v>
      </c>
      <c r="AT398" s="5">
        <f t="shared" si="651"/>
        <v>1.6198013633466096E-6</v>
      </c>
      <c r="AU398" s="5">
        <f t="shared" si="652"/>
        <v>9.9099447409545806E-7</v>
      </c>
      <c r="AV398" s="5">
        <f t="shared" si="653"/>
        <v>4.5471781443870186E-7</v>
      </c>
      <c r="AW398" s="5">
        <f t="shared" si="654"/>
        <v>2.1051374416615447E-9</v>
      </c>
      <c r="AX398" s="5">
        <f t="shared" si="655"/>
        <v>6.6147849448868999E-3</v>
      </c>
      <c r="AY398" s="5">
        <f t="shared" si="656"/>
        <v>1.6363088015094536E-3</v>
      </c>
      <c r="AZ398" s="5">
        <f t="shared" si="657"/>
        <v>2.0238802290669815E-4</v>
      </c>
      <c r="BA398" s="5">
        <f t="shared" si="658"/>
        <v>1.6688338117392344E-5</v>
      </c>
      <c r="BB398" s="5">
        <f t="shared" si="659"/>
        <v>1.0320545101455937E-6</v>
      </c>
      <c r="BC398" s="5">
        <f t="shared" si="660"/>
        <v>5.1060159707660376E-8</v>
      </c>
      <c r="BD398" s="5">
        <f t="shared" si="661"/>
        <v>3.9648666730354793E-8</v>
      </c>
      <c r="BE398" s="5">
        <f t="shared" si="662"/>
        <v>7.2771162916893355E-8</v>
      </c>
      <c r="BF398" s="5">
        <f t="shared" si="663"/>
        <v>6.6782096208833207E-8</v>
      </c>
      <c r="BG398" s="5">
        <f t="shared" si="664"/>
        <v>4.0857286460564244E-8</v>
      </c>
      <c r="BH398" s="5">
        <f t="shared" si="665"/>
        <v>1.8747365892429946E-8</v>
      </c>
      <c r="BI398" s="5">
        <f t="shared" si="666"/>
        <v>6.8817830717931952E-9</v>
      </c>
      <c r="BJ398" s="8">
        <f t="shared" si="667"/>
        <v>0.76607860833803021</v>
      </c>
      <c r="BK398" s="8">
        <f t="shared" si="668"/>
        <v>0.18953897332032602</v>
      </c>
      <c r="BL398" s="8">
        <f t="shared" si="669"/>
        <v>4.2846905573848182E-2</v>
      </c>
      <c r="BM398" s="8">
        <f t="shared" si="670"/>
        <v>0.34285733966233939</v>
      </c>
      <c r="BN398" s="8">
        <f t="shared" si="671"/>
        <v>0.65428515306195401</v>
      </c>
    </row>
    <row r="399" spans="1:66" x14ac:dyDescent="0.25">
      <c r="A399" t="s">
        <v>72</v>
      </c>
      <c r="B399" t="s">
        <v>78</v>
      </c>
      <c r="C399" t="s">
        <v>74</v>
      </c>
      <c r="D399" s="16"/>
      <c r="E399">
        <f>VLOOKUP(A399,home!$A$2:$E$405,3,FALSE)</f>
        <v>1.3571428571428601</v>
      </c>
      <c r="F399">
        <f>VLOOKUP(B399,home!$B$2:$E$405,3,FALSE)</f>
        <v>0.74</v>
      </c>
      <c r="G399">
        <f>VLOOKUP(C399,away!$B$2:$E$405,4,FALSE)</f>
        <v>0.25</v>
      </c>
      <c r="H399">
        <f>VLOOKUP(A399,away!$A$2:$E$405,3,FALSE)</f>
        <v>1.2380952380952399</v>
      </c>
      <c r="I399">
        <f>VLOOKUP(C399,away!$B$2:$E$405,3,FALSE)</f>
        <v>1.72</v>
      </c>
      <c r="J399">
        <f>VLOOKUP(B399,home!$B$2:$E$405,4,FALSE)</f>
        <v>1.35</v>
      </c>
      <c r="K399" s="3">
        <f t="shared" si="616"/>
        <v>0.25107142857142911</v>
      </c>
      <c r="L399" s="3">
        <f t="shared" si="617"/>
        <v>2.8748571428571474</v>
      </c>
      <c r="M399" s="5">
        <f t="shared" si="618"/>
        <v>4.389615397852218E-2</v>
      </c>
      <c r="N399" s="5">
        <f t="shared" si="619"/>
        <v>1.1021070088178986E-2</v>
      </c>
      <c r="O399" s="5">
        <f t="shared" si="620"/>
        <v>0.12619517180911166</v>
      </c>
      <c r="P399" s="5">
        <f t="shared" si="621"/>
        <v>3.1684002064930605E-2</v>
      </c>
      <c r="Q399" s="5">
        <f t="shared" si="622"/>
        <v>1.3835379057124718E-3</v>
      </c>
      <c r="R399" s="5">
        <f t="shared" si="623"/>
        <v>0.18139654553475484</v>
      </c>
      <c r="S399" s="5">
        <f t="shared" si="624"/>
        <v>5.7173345262873741E-3</v>
      </c>
      <c r="T399" s="5">
        <f t="shared" si="625"/>
        <v>3.9774738306511178E-3</v>
      </c>
      <c r="U399" s="5">
        <f t="shared" si="626"/>
        <v>4.5543489825333183E-2</v>
      </c>
      <c r="V399" s="5">
        <f t="shared" si="627"/>
        <v>4.585267285993555E-4</v>
      </c>
      <c r="W399" s="5">
        <f t="shared" si="628"/>
        <v>1.1578894615665117E-4</v>
      </c>
      <c r="X399" s="5">
        <f t="shared" si="629"/>
        <v>3.3287667892235021E-4</v>
      </c>
      <c r="Y399" s="5">
        <f t="shared" si="630"/>
        <v>4.7848644904524199E-4</v>
      </c>
      <c r="Z399" s="5">
        <f t="shared" si="631"/>
        <v>0.1738297182067339</v>
      </c>
      <c r="AA399" s="5">
        <f t="shared" si="632"/>
        <v>4.3643675678333646E-2</v>
      </c>
      <c r="AB399" s="5">
        <f t="shared" si="633"/>
        <v>5.4788400003336806E-3</v>
      </c>
      <c r="AC399" s="5">
        <f t="shared" si="634"/>
        <v>2.0685129132947776E-5</v>
      </c>
      <c r="AD399" s="5">
        <f t="shared" si="635"/>
        <v>7.267824031082671E-6</v>
      </c>
      <c r="AE399" s="5">
        <f t="shared" si="636"/>
        <v>2.0893955828786838E-5</v>
      </c>
      <c r="AF399" s="5">
        <f t="shared" si="637"/>
        <v>3.0033569078464797E-5</v>
      </c>
      <c r="AG399" s="5">
        <f t="shared" si="638"/>
        <v>2.8780740196906026E-5</v>
      </c>
      <c r="AH399" s="5">
        <f t="shared" si="639"/>
        <v>0.12493390175686853</v>
      </c>
      <c r="AI399" s="5">
        <f t="shared" si="640"/>
        <v>3.1367333191099557E-2</v>
      </c>
      <c r="AJ399" s="5">
        <f t="shared" si="641"/>
        <v>3.9377205773826847E-3</v>
      </c>
      <c r="AK399" s="5">
        <f t="shared" si="642"/>
        <v>3.2954971022619442E-4</v>
      </c>
      <c r="AL399" s="5">
        <f t="shared" si="643"/>
        <v>5.9721648915515152E-7</v>
      </c>
      <c r="AM399" s="5">
        <f t="shared" si="644"/>
        <v>3.6494859241793788E-7</v>
      </c>
      <c r="AN399" s="5">
        <f t="shared" si="645"/>
        <v>1.0491750676883703E-6</v>
      </c>
      <c r="AO399" s="5">
        <f t="shared" si="646"/>
        <v>1.5081142187257716E-6</v>
      </c>
      <c r="AP399" s="5">
        <f t="shared" si="647"/>
        <v>1.4452043113160704E-6</v>
      </c>
      <c r="AQ399" s="5">
        <f t="shared" si="648"/>
        <v>1.0386889843187374E-6</v>
      </c>
      <c r="AR399" s="5">
        <f t="shared" si="649"/>
        <v>7.1833423970149315E-2</v>
      </c>
      <c r="AS399" s="5">
        <f t="shared" si="650"/>
        <v>1.803532037536253E-2</v>
      </c>
      <c r="AT399" s="5">
        <f t="shared" si="651"/>
        <v>2.264076825692836E-3</v>
      </c>
      <c r="AU399" s="5">
        <f t="shared" si="652"/>
        <v>1.8948166767405563E-4</v>
      </c>
      <c r="AV399" s="5">
        <f t="shared" si="653"/>
        <v>1.1893358247755477E-5</v>
      </c>
      <c r="AW399" s="5">
        <f t="shared" si="654"/>
        <v>1.1974099196873716E-8</v>
      </c>
      <c r="AX399" s="5">
        <f t="shared" si="655"/>
        <v>1.5271360742250641E-8</v>
      </c>
      <c r="AY399" s="5">
        <f t="shared" si="656"/>
        <v>4.3902980511007479E-8</v>
      </c>
      <c r="AZ399" s="5">
        <f t="shared" si="657"/>
        <v>6.3107398557394E-8</v>
      </c>
      <c r="BA399" s="5">
        <f t="shared" si="658"/>
        <v>6.0474918503285667E-8</v>
      </c>
      <c r="BB399" s="5">
        <f t="shared" si="659"/>
        <v>4.3464187855718663E-8</v>
      </c>
      <c r="BC399" s="5">
        <f t="shared" si="660"/>
        <v>2.4990666183099537E-8</v>
      </c>
      <c r="BD399" s="5">
        <f t="shared" si="661"/>
        <v>3.4418471999411615E-2</v>
      </c>
      <c r="BE399" s="5">
        <f t="shared" si="662"/>
        <v>8.6414949341380044E-3</v>
      </c>
      <c r="BF399" s="5">
        <f t="shared" si="663"/>
        <v>1.0848162390533981E-3</v>
      </c>
      <c r="BG399" s="5">
        <f t="shared" si="664"/>
        <v>9.0788787625540552E-5</v>
      </c>
      <c r="BH399" s="5">
        <f t="shared" si="665"/>
        <v>5.6986176518531355E-6</v>
      </c>
      <c r="BI399" s="5">
        <f t="shared" si="666"/>
        <v>2.8615201494662603E-7</v>
      </c>
      <c r="BJ399" s="8">
        <f t="shared" si="667"/>
        <v>1.7401867330488877E-2</v>
      </c>
      <c r="BK399" s="8">
        <f t="shared" si="668"/>
        <v>8.1777343546942133E-2</v>
      </c>
      <c r="BL399" s="8">
        <f t="shared" si="669"/>
        <v>0.69940198101046591</v>
      </c>
      <c r="BM399" s="8">
        <f t="shared" si="670"/>
        <v>0.57683439678453874</v>
      </c>
      <c r="BN399" s="8">
        <f t="shared" si="671"/>
        <v>0.39557648138121071</v>
      </c>
    </row>
    <row r="400" spans="1:66" x14ac:dyDescent="0.25">
      <c r="A400" t="s">
        <v>72</v>
      </c>
      <c r="B400" t="s">
        <v>80</v>
      </c>
      <c r="C400" t="s">
        <v>106</v>
      </c>
      <c r="D400" s="16"/>
      <c r="E400">
        <f>VLOOKUP(A400,home!$A$2:$E$405,3,FALSE)</f>
        <v>1.3571428571428601</v>
      </c>
      <c r="F400">
        <f>VLOOKUP(B400,home!$B$2:$E$405,3,FALSE)</f>
        <v>1.23</v>
      </c>
      <c r="G400">
        <f>VLOOKUP(C400,away!$B$2:$E$405,4,FALSE)</f>
        <v>2.39</v>
      </c>
      <c r="H400">
        <f>VLOOKUP(A400,away!$A$2:$E$405,3,FALSE)</f>
        <v>1.2380952380952399</v>
      </c>
      <c r="I400">
        <f>VLOOKUP(C400,away!$B$2:$E$405,3,FALSE)</f>
        <v>0.55000000000000004</v>
      </c>
      <c r="J400">
        <f>VLOOKUP(B400,home!$B$2:$E$405,4,FALSE)</f>
        <v>1.35</v>
      </c>
      <c r="K400" s="3">
        <f t="shared" si="616"/>
        <v>3.9895928571428656</v>
      </c>
      <c r="L400" s="3">
        <f t="shared" si="617"/>
        <v>0.9192857142857157</v>
      </c>
      <c r="M400" s="5">
        <f t="shared" si="618"/>
        <v>7.3807606879868481E-3</v>
      </c>
      <c r="N400" s="5">
        <f t="shared" si="619"/>
        <v>2.9446230121073193E-2</v>
      </c>
      <c r="O400" s="5">
        <f t="shared" si="620"/>
        <v>6.7850278610279207E-3</v>
      </c>
      <c r="P400" s="5">
        <f t="shared" si="621"/>
        <v>2.706949868987233E-2</v>
      </c>
      <c r="Q400" s="5">
        <f t="shared" si="622"/>
        <v>5.8739234680409334E-2</v>
      </c>
      <c r="R400" s="5">
        <f t="shared" si="623"/>
        <v>3.1186895918367662E-3</v>
      </c>
      <c r="S400" s="5">
        <f t="shared" si="624"/>
        <v>2.4819859032743679E-2</v>
      </c>
      <c r="T400" s="5">
        <f t="shared" si="625"/>
        <v>5.3998139309776386E-2</v>
      </c>
      <c r="U400" s="5">
        <f t="shared" si="626"/>
        <v>1.2442301719237762E-2</v>
      </c>
      <c r="V400" s="5">
        <f t="shared" si="627"/>
        <v>1.0114301371901996E-2</v>
      </c>
      <c r="W400" s="5">
        <f t="shared" si="628"/>
        <v>7.8115210371666563E-2</v>
      </c>
      <c r="X400" s="5">
        <f t="shared" si="629"/>
        <v>7.1810196963096457E-2</v>
      </c>
      <c r="Y400" s="5">
        <f t="shared" si="630"/>
        <v>3.3007044104109019E-2</v>
      </c>
      <c r="Z400" s="5">
        <f t="shared" si="631"/>
        <v>9.556555963556964E-4</v>
      </c>
      <c r="AA400" s="5">
        <f t="shared" si="632"/>
        <v>3.8126767411092921E-3</v>
      </c>
      <c r="AB400" s="5">
        <f t="shared" si="633"/>
        <v>7.6055139464621824E-3</v>
      </c>
      <c r="AC400" s="5">
        <f t="shared" si="634"/>
        <v>2.3184353831348843E-3</v>
      </c>
      <c r="AD400" s="5">
        <f t="shared" si="635"/>
        <v>7.7911971333253296E-2</v>
      </c>
      <c r="AE400" s="5">
        <f t="shared" si="636"/>
        <v>7.1623362218497966E-2</v>
      </c>
      <c r="AF400" s="5">
        <f t="shared" si="637"/>
        <v>3.2921166848288219E-2</v>
      </c>
      <c r="AG400" s="5">
        <f t="shared" si="638"/>
        <v>1.0087986127082621E-2</v>
      </c>
      <c r="AH400" s="5">
        <f t="shared" si="639"/>
        <v>2.1963013437674696E-4</v>
      </c>
      <c r="AI400" s="5">
        <f t="shared" si="640"/>
        <v>8.7623481532279749E-4</v>
      </c>
      <c r="AJ400" s="5">
        <f t="shared" si="641"/>
        <v>1.7479100801958648E-3</v>
      </c>
      <c r="AK400" s="5">
        <f t="shared" si="642"/>
        <v>2.3244831902924797E-3</v>
      </c>
      <c r="AL400" s="5">
        <f t="shared" si="643"/>
        <v>3.4012149272619923E-4</v>
      </c>
      <c r="AM400" s="5">
        <f t="shared" si="644"/>
        <v>6.2167408863413397E-2</v>
      </c>
      <c r="AN400" s="5">
        <f t="shared" si="645"/>
        <v>5.7149610862295121E-2</v>
      </c>
      <c r="AO400" s="5">
        <f t="shared" si="646"/>
        <v>2.6268410421347831E-2</v>
      </c>
      <c r="AP400" s="5">
        <f t="shared" si="647"/>
        <v>8.0493914791130265E-3</v>
      </c>
      <c r="AQ400" s="5">
        <f t="shared" si="648"/>
        <v>1.8499226488604427E-3</v>
      </c>
      <c r="AR400" s="5">
        <f t="shared" si="649"/>
        <v>4.0380568991839122E-5</v>
      </c>
      <c r="AS400" s="5">
        <f t="shared" si="650"/>
        <v>1.6110202961720606E-4</v>
      </c>
      <c r="AT400" s="5">
        <f t="shared" si="651"/>
        <v>3.2136575331601173E-4</v>
      </c>
      <c r="AU400" s="5">
        <f t="shared" si="652"/>
        <v>4.2737283798663242E-4</v>
      </c>
      <c r="AV400" s="5">
        <f t="shared" si="653"/>
        <v>4.2626090544208592E-4</v>
      </c>
      <c r="AW400" s="5">
        <f t="shared" si="654"/>
        <v>3.4650592454570302E-5</v>
      </c>
      <c r="AX400" s="5">
        <f t="shared" si="655"/>
        <v>4.1337108391425681E-2</v>
      </c>
      <c r="AY400" s="5">
        <f t="shared" si="656"/>
        <v>3.8000613214117816E-2</v>
      </c>
      <c r="AZ400" s="5">
        <f t="shared" si="657"/>
        <v>1.7466710430917746E-2</v>
      </c>
      <c r="BA400" s="5">
        <f t="shared" si="658"/>
        <v>5.3522991249026616E-3</v>
      </c>
      <c r="BB400" s="5">
        <f t="shared" si="659"/>
        <v>1.2300730310267384E-3</v>
      </c>
      <c r="BC400" s="5">
        <f t="shared" si="660"/>
        <v>2.2615771299020219E-4</v>
      </c>
      <c r="BD400" s="5">
        <f t="shared" si="661"/>
        <v>6.1868800348210733E-6</v>
      </c>
      <c r="BE400" s="5">
        <f t="shared" si="662"/>
        <v>2.4683132394921961E-5</v>
      </c>
      <c r="BF400" s="5">
        <f t="shared" si="663"/>
        <v>4.9237824347346145E-5</v>
      </c>
      <c r="BG400" s="5">
        <f t="shared" si="664"/>
        <v>6.5479624105809121E-5</v>
      </c>
      <c r="BH400" s="5">
        <f t="shared" si="665"/>
        <v>6.5309260155233965E-5</v>
      </c>
      <c r="BI400" s="5">
        <f t="shared" si="666"/>
        <v>5.2111471564121298E-5</v>
      </c>
      <c r="BJ400" s="8">
        <f t="shared" si="667"/>
        <v>0.77675824825766371</v>
      </c>
      <c r="BK400" s="8">
        <f t="shared" si="668"/>
        <v>0.11004358987248375</v>
      </c>
      <c r="BL400" s="8">
        <f t="shared" si="669"/>
        <v>4.0571958367817844E-2</v>
      </c>
      <c r="BM400" s="8">
        <f t="shared" si="670"/>
        <v>0.75782404784045121</v>
      </c>
      <c r="BN400" s="8">
        <f t="shared" si="671"/>
        <v>0.13253944163220638</v>
      </c>
    </row>
    <row r="401" spans="1:66" x14ac:dyDescent="0.25">
      <c r="A401" t="s">
        <v>72</v>
      </c>
      <c r="B401" t="s">
        <v>237</v>
      </c>
      <c r="C401" t="s">
        <v>88</v>
      </c>
      <c r="D401" s="16"/>
      <c r="E401">
        <f>VLOOKUP(A401,home!$A$2:$E$405,3,FALSE)</f>
        <v>1.3571428571428601</v>
      </c>
      <c r="F401">
        <f>VLOOKUP(B401,home!$B$2:$E$405,3,FALSE)</f>
        <v>1.66</v>
      </c>
      <c r="G401">
        <f>VLOOKUP(C401,away!$B$2:$E$405,4,FALSE)</f>
        <v>0.74</v>
      </c>
      <c r="H401">
        <f>VLOOKUP(A401,away!$A$2:$E$405,3,FALSE)</f>
        <v>1.2380952380952399</v>
      </c>
      <c r="I401">
        <f>VLOOKUP(C401,away!$B$2:$E$405,3,FALSE)</f>
        <v>1.29</v>
      </c>
      <c r="J401">
        <f>VLOOKUP(B401,home!$B$2:$E$405,4,FALSE)</f>
        <v>1.41</v>
      </c>
      <c r="K401" s="3">
        <f t="shared" si="616"/>
        <v>1.6671142857142891</v>
      </c>
      <c r="L401" s="3">
        <f t="shared" si="617"/>
        <v>2.2519714285714318</v>
      </c>
      <c r="M401" s="5">
        <f t="shared" si="618"/>
        <v>1.985924346914638E-2</v>
      </c>
      <c r="N401" s="5">
        <f t="shared" si="619"/>
        <v>3.3107628490892133E-2</v>
      </c>
      <c r="O401" s="5">
        <f t="shared" si="620"/>
        <v>4.4722448885561455E-2</v>
      </c>
      <c r="P401" s="5">
        <f t="shared" si="621"/>
        <v>7.4557433429246589E-2</v>
      </c>
      <c r="Q401" s="5">
        <f t="shared" si="622"/>
        <v>2.7597100211643848E-2</v>
      </c>
      <c r="R401" s="5">
        <f t="shared" si="623"/>
        <v>5.0356838553015336E-2</v>
      </c>
      <c r="S401" s="5">
        <f t="shared" si="624"/>
        <v>6.9977626390864162E-2</v>
      </c>
      <c r="T401" s="5">
        <f t="shared" si="625"/>
        <v>6.2147881188044561E-2</v>
      </c>
      <c r="U401" s="5">
        <f t="shared" si="626"/>
        <v>8.395060493513995E-2</v>
      </c>
      <c r="V401" s="5">
        <f t="shared" si="627"/>
        <v>2.9190729407857639E-2</v>
      </c>
      <c r="W401" s="5">
        <f t="shared" si="628"/>
        <v>1.5335840002373429E-2</v>
      </c>
      <c r="X401" s="5">
        <f t="shared" si="629"/>
        <v>3.4535873518487803E-2</v>
      </c>
      <c r="Y401" s="5">
        <f t="shared" si="630"/>
        <v>3.8886900212195631E-2</v>
      </c>
      <c r="Z401" s="5">
        <f t="shared" si="631"/>
        <v>3.7800720551524968E-2</v>
      </c>
      <c r="AA401" s="5">
        <f t="shared" si="632"/>
        <v>6.3018121241740999E-2</v>
      </c>
      <c r="AB401" s="5">
        <f t="shared" si="633"/>
        <v>5.252920509049077E-2</v>
      </c>
      <c r="AC401" s="5">
        <f t="shared" si="634"/>
        <v>6.8494107918774744E-3</v>
      </c>
      <c r="AD401" s="5">
        <f t="shared" si="635"/>
        <v>6.3916494878463468E-3</v>
      </c>
      <c r="AE401" s="5">
        <f t="shared" si="636"/>
        <v>1.4393812028073199E-2</v>
      </c>
      <c r="AF401" s="5">
        <f t="shared" si="637"/>
        <v>1.620722671772433E-2</v>
      </c>
      <c r="AG401" s="5">
        <f t="shared" si="638"/>
        <v>1.2166070501564914E-2</v>
      </c>
      <c r="AH401" s="5">
        <f t="shared" si="639"/>
        <v>2.1281535665361794E-2</v>
      </c>
      <c r="AI401" s="5">
        <f t="shared" si="640"/>
        <v>3.5478752129662797E-2</v>
      </c>
      <c r="AJ401" s="5">
        <f t="shared" si="641"/>
        <v>2.9573567257338559E-2</v>
      </c>
      <c r="AK401" s="5">
        <f t="shared" si="642"/>
        <v>1.6434172151413819E-2</v>
      </c>
      <c r="AL401" s="5">
        <f t="shared" si="643"/>
        <v>1.0285880022335389E-3</v>
      </c>
      <c r="AM401" s="5">
        <f t="shared" si="644"/>
        <v>2.1311220340934135E-3</v>
      </c>
      <c r="AN401" s="5">
        <f t="shared" si="645"/>
        <v>4.7992259315774001E-3</v>
      </c>
      <c r="AO401" s="5">
        <f t="shared" si="646"/>
        <v>5.40385983858571E-3</v>
      </c>
      <c r="AP401" s="5">
        <f t="shared" si="647"/>
        <v>4.0564459868332155E-3</v>
      </c>
      <c r="AQ401" s="5">
        <f t="shared" si="648"/>
        <v>2.2837501159729125E-3</v>
      </c>
      <c r="AR401" s="5">
        <f t="shared" si="649"/>
        <v>9.5850820549037395E-3</v>
      </c>
      <c r="AS401" s="5">
        <f t="shared" si="650"/>
        <v>1.5979427223473699E-2</v>
      </c>
      <c r="AT401" s="5">
        <f t="shared" si="651"/>
        <v>1.3319765700892413E-2</v>
      </c>
      <c r="AU401" s="5">
        <f t="shared" si="652"/>
        <v>7.4018572274416475E-3</v>
      </c>
      <c r="AV401" s="5">
        <f t="shared" si="653"/>
        <v>3.084935481171381E-3</v>
      </c>
      <c r="AW401" s="5">
        <f t="shared" si="654"/>
        <v>1.0726726381679628E-4</v>
      </c>
      <c r="AX401" s="5">
        <f t="shared" si="655"/>
        <v>5.9213733127293753E-4</v>
      </c>
      <c r="AY401" s="5">
        <f t="shared" si="656"/>
        <v>1.3334763518171922E-3</v>
      </c>
      <c r="AZ401" s="5">
        <f t="shared" si="657"/>
        <v>1.5014753224839919E-3</v>
      </c>
      <c r="BA401" s="5">
        <f t="shared" si="658"/>
        <v>1.1270931756463423E-3</v>
      </c>
      <c r="BB401" s="5">
        <f t="shared" si="659"/>
        <v>6.3454540722335132E-4</v>
      </c>
      <c r="BC401" s="5">
        <f t="shared" si="660"/>
        <v>2.8579562543964244E-4</v>
      </c>
      <c r="BD401" s="5">
        <f t="shared" si="661"/>
        <v>3.5975551546926629E-3</v>
      </c>
      <c r="BE401" s="5">
        <f t="shared" si="662"/>
        <v>5.9975355920332176E-3</v>
      </c>
      <c r="BF401" s="5">
        <f t="shared" si="663"/>
        <v>4.999288632279243E-3</v>
      </c>
      <c r="BG401" s="5">
        <f t="shared" si="664"/>
        <v>2.778128499093925E-3</v>
      </c>
      <c r="BH401" s="5">
        <f t="shared" si="665"/>
        <v>1.1578644270973692E-3</v>
      </c>
      <c r="BI401" s="5">
        <f t="shared" si="666"/>
        <v>3.8605846546688313E-4</v>
      </c>
      <c r="BJ401" s="8">
        <f t="shared" si="667"/>
        <v>0.28491890947979231</v>
      </c>
      <c r="BK401" s="8">
        <f t="shared" si="668"/>
        <v>0.20279650784304298</v>
      </c>
      <c r="BL401" s="8">
        <f t="shared" si="669"/>
        <v>0.46563274436827157</v>
      </c>
      <c r="BM401" s="8">
        <f t="shared" si="670"/>
        <v>0.73972198011512591</v>
      </c>
      <c r="BN401" s="8">
        <f t="shared" si="671"/>
        <v>0.25020069303950576</v>
      </c>
    </row>
    <row r="402" spans="1:66" x14ac:dyDescent="0.25">
      <c r="A402" t="s">
        <v>72</v>
      </c>
      <c r="B402" t="s">
        <v>76</v>
      </c>
      <c r="C402" t="s">
        <v>85</v>
      </c>
      <c r="D402" s="16"/>
      <c r="E402">
        <f>VLOOKUP(A402,home!$A$2:$E$405,3,FALSE)</f>
        <v>1.3571428571428601</v>
      </c>
      <c r="F402">
        <f>VLOOKUP(B402,home!$B$2:$E$405,3,FALSE)</f>
        <v>1.29</v>
      </c>
      <c r="G402">
        <f>VLOOKUP(C402,away!$B$2:$E$405,4,FALSE)</f>
        <v>0.98</v>
      </c>
      <c r="H402">
        <f>VLOOKUP(A402,away!$A$2:$E$405,3,FALSE)</f>
        <v>1.2380952380952399</v>
      </c>
      <c r="I402">
        <f>VLOOKUP(C402,away!$B$2:$E$405,3,FALSE)</f>
        <v>0.49</v>
      </c>
      <c r="J402">
        <f>VLOOKUP(B402,home!$B$2:$E$405,4,FALSE)</f>
        <v>0.81</v>
      </c>
      <c r="K402" s="3">
        <f t="shared" si="616"/>
        <v>1.7157000000000038</v>
      </c>
      <c r="L402" s="3">
        <f t="shared" si="617"/>
        <v>0.49140000000000078</v>
      </c>
      <c r="M402" s="5">
        <f t="shared" si="618"/>
        <v>0.11001924213367123</v>
      </c>
      <c r="N402" s="5">
        <f t="shared" si="619"/>
        <v>0.18876001372874013</v>
      </c>
      <c r="O402" s="5">
        <f t="shared" si="620"/>
        <v>5.4063455584486129E-2</v>
      </c>
      <c r="P402" s="5">
        <f t="shared" si="621"/>
        <v>9.275667074630306E-2</v>
      </c>
      <c r="Q402" s="5">
        <f t="shared" si="622"/>
        <v>0.16192777777720013</v>
      </c>
      <c r="R402" s="5">
        <f t="shared" si="623"/>
        <v>1.3283391037108261E-2</v>
      </c>
      <c r="S402" s="5">
        <f t="shared" si="624"/>
        <v>1.9550670866930318E-2</v>
      </c>
      <c r="T402" s="5">
        <f t="shared" si="625"/>
        <v>7.9571309999716275E-2</v>
      </c>
      <c r="U402" s="5">
        <f t="shared" si="626"/>
        <v>2.2790314002366696E-2</v>
      </c>
      <c r="V402" s="5">
        <f t="shared" si="627"/>
        <v>1.83145249594903E-3</v>
      </c>
      <c r="W402" s="5">
        <f t="shared" si="628"/>
        <v>9.2606496110780978E-2</v>
      </c>
      <c r="X402" s="5">
        <f t="shared" si="629"/>
        <v>4.5506832188837852E-2</v>
      </c>
      <c r="Y402" s="5">
        <f t="shared" si="630"/>
        <v>1.1181028668797477E-2</v>
      </c>
      <c r="Z402" s="5">
        <f t="shared" si="631"/>
        <v>2.1758194518783375E-3</v>
      </c>
      <c r="AA402" s="5">
        <f t="shared" si="632"/>
        <v>3.7330534335876719E-3</v>
      </c>
      <c r="AB402" s="5">
        <f t="shared" si="633"/>
        <v>3.2023998880031921E-3</v>
      </c>
      <c r="AC402" s="5">
        <f t="shared" si="634"/>
        <v>9.6505525340193939E-5</v>
      </c>
      <c r="AD402" s="5">
        <f t="shared" si="635"/>
        <v>3.9721241344316816E-2</v>
      </c>
      <c r="AE402" s="5">
        <f t="shared" si="636"/>
        <v>1.9519017996597315E-2</v>
      </c>
      <c r="AF402" s="5">
        <f t="shared" si="637"/>
        <v>4.795822721763968E-3</v>
      </c>
      <c r="AG402" s="5">
        <f t="shared" si="638"/>
        <v>7.8555576182493946E-4</v>
      </c>
      <c r="AH402" s="5">
        <f t="shared" si="639"/>
        <v>2.672994196632541E-4</v>
      </c>
      <c r="AI402" s="5">
        <f t="shared" si="640"/>
        <v>4.586056143162461E-4</v>
      </c>
      <c r="AJ402" s="5">
        <f t="shared" si="641"/>
        <v>3.9341482624119268E-4</v>
      </c>
      <c r="AK402" s="5">
        <f t="shared" si="642"/>
        <v>2.2499393912733866E-4</v>
      </c>
      <c r="AL402" s="5">
        <f t="shared" si="643"/>
        <v>3.2545329582632234E-6</v>
      </c>
      <c r="AM402" s="5">
        <f t="shared" si="644"/>
        <v>1.3629946754888893E-2</v>
      </c>
      <c r="AN402" s="5">
        <f t="shared" si="645"/>
        <v>6.6977558353524137E-3</v>
      </c>
      <c r="AO402" s="5">
        <f t="shared" si="646"/>
        <v>1.6456386087460905E-3</v>
      </c>
      <c r="AP402" s="5">
        <f t="shared" si="647"/>
        <v>2.6955560411261013E-4</v>
      </c>
      <c r="AQ402" s="5">
        <f t="shared" si="648"/>
        <v>3.3114905965234197E-5</v>
      </c>
      <c r="AR402" s="5">
        <f t="shared" si="649"/>
        <v>2.6270186964504667E-5</v>
      </c>
      <c r="AS402" s="5">
        <f t="shared" si="650"/>
        <v>4.5071759775000756E-5</v>
      </c>
      <c r="AT402" s="5">
        <f t="shared" si="651"/>
        <v>3.8664809122984496E-5</v>
      </c>
      <c r="AU402" s="5">
        <f t="shared" si="652"/>
        <v>2.2112404337434886E-5</v>
      </c>
      <c r="AV402" s="5">
        <f t="shared" si="653"/>
        <v>9.4845630304342794E-6</v>
      </c>
      <c r="AW402" s="5">
        <f t="shared" si="654"/>
        <v>7.6218899982119079E-8</v>
      </c>
      <c r="AX402" s="5">
        <f t="shared" si="655"/>
        <v>3.8974832745604935E-3</v>
      </c>
      <c r="AY402" s="5">
        <f t="shared" si="656"/>
        <v>1.9152232811190297E-3</v>
      </c>
      <c r="AZ402" s="5">
        <f t="shared" si="657"/>
        <v>4.7057036017094631E-4</v>
      </c>
      <c r="BA402" s="5">
        <f t="shared" si="658"/>
        <v>7.7079424996001145E-5</v>
      </c>
      <c r="BB402" s="5">
        <f t="shared" si="659"/>
        <v>9.4692073607587538E-6</v>
      </c>
      <c r="BC402" s="5">
        <f t="shared" si="660"/>
        <v>9.3063369941537224E-7</v>
      </c>
      <c r="BD402" s="5">
        <f t="shared" si="661"/>
        <v>2.1515283123929346E-6</v>
      </c>
      <c r="BE402" s="5">
        <f t="shared" si="662"/>
        <v>3.6913771255725666E-6</v>
      </c>
      <c r="BF402" s="5">
        <f t="shared" si="663"/>
        <v>3.1666478671724339E-6</v>
      </c>
      <c r="BG402" s="5">
        <f t="shared" si="664"/>
        <v>1.8110059152359195E-6</v>
      </c>
      <c r="BH402" s="5">
        <f t="shared" si="665"/>
        <v>7.7678571219256846E-7</v>
      </c>
      <c r="BI402" s="5">
        <f t="shared" si="666"/>
        <v>2.6654624928175832E-7</v>
      </c>
      <c r="BJ402" s="8">
        <f t="shared" si="667"/>
        <v>0.6730218641895479</v>
      </c>
      <c r="BK402" s="8">
        <f t="shared" si="668"/>
        <v>0.22617301958227115</v>
      </c>
      <c r="BL402" s="8">
        <f t="shared" si="669"/>
        <v>9.8570395359312182E-2</v>
      </c>
      <c r="BM402" s="8">
        <f t="shared" si="670"/>
        <v>0.37721540051328151</v>
      </c>
      <c r="BN402" s="8">
        <f t="shared" si="671"/>
        <v>0.62081055100750893</v>
      </c>
    </row>
    <row r="403" spans="1:66" x14ac:dyDescent="0.25">
      <c r="A403" t="s">
        <v>91</v>
      </c>
      <c r="B403" t="s">
        <v>84</v>
      </c>
      <c r="C403" t="s">
        <v>370</v>
      </c>
      <c r="D403" s="16"/>
      <c r="E403">
        <f>VLOOKUP(A403,home!$A$2:$E$405,3,FALSE)</f>
        <v>1.4025974025974</v>
      </c>
      <c r="F403">
        <f>VLOOKUP(B403,home!$B$2:$E$405,3,FALSE)</f>
        <v>1.07</v>
      </c>
      <c r="G403">
        <f>VLOOKUP(C403,away!$B$2:$E$405,4,FALSE)</f>
        <v>0.71</v>
      </c>
      <c r="H403">
        <f>VLOOKUP(A403,away!$A$2:$E$405,3,FALSE)</f>
        <v>1.05194805194805</v>
      </c>
      <c r="I403">
        <f>VLOOKUP(C403,away!$B$2:$E$405,3,FALSE)</f>
        <v>0.36</v>
      </c>
      <c r="J403">
        <f>VLOOKUP(B403,home!$B$2:$E$405,4,FALSE)</f>
        <v>1.43</v>
      </c>
      <c r="K403" s="3">
        <f t="shared" si="616"/>
        <v>1.0655532467532447</v>
      </c>
      <c r="L403" s="3">
        <f t="shared" si="617"/>
        <v>0.5415428571428561</v>
      </c>
      <c r="M403" s="5">
        <f t="shared" si="618"/>
        <v>0.20046891054266136</v>
      </c>
      <c r="N403" s="5">
        <f t="shared" si="619"/>
        <v>0.21361029850181856</v>
      </c>
      <c r="O403" s="5">
        <f t="shared" si="620"/>
        <v>0.10856250658358846</v>
      </c>
      <c r="P403" s="5">
        <f t="shared" si="621"/>
        <v>0.11567913136581318</v>
      </c>
      <c r="Q403" s="5">
        <f t="shared" si="622"/>
        <v>0.11380657355427126</v>
      </c>
      <c r="R403" s="5">
        <f t="shared" si="623"/>
        <v>2.9395624996933305E-2</v>
      </c>
      <c r="S403" s="5">
        <f t="shared" si="624"/>
        <v>1.6687951011113689E-2</v>
      </c>
      <c r="T403" s="5">
        <f t="shared" si="625"/>
        <v>6.163113700421867E-2</v>
      </c>
      <c r="U403" s="5">
        <f t="shared" si="626"/>
        <v>3.1322603655823122E-2</v>
      </c>
      <c r="V403" s="5">
        <f t="shared" si="627"/>
        <v>1.0699623486727699E-3</v>
      </c>
      <c r="W403" s="5">
        <f t="shared" si="628"/>
        <v>4.0422321317538569E-2</v>
      </c>
      <c r="X403" s="5">
        <f t="shared" si="629"/>
        <v>2.1890419378646418E-2</v>
      </c>
      <c r="Y403" s="5">
        <f t="shared" si="630"/>
        <v>5.9273001271837617E-3</v>
      </c>
      <c r="Z403" s="5">
        <f t="shared" si="631"/>
        <v>5.3063302494464086E-3</v>
      </c>
      <c r="AA403" s="5">
        <f t="shared" si="632"/>
        <v>5.6541774256425748E-3</v>
      </c>
      <c r="AB403" s="5">
        <f t="shared" si="633"/>
        <v>3.0124135568061743E-3</v>
      </c>
      <c r="AC403" s="5">
        <f t="shared" si="634"/>
        <v>3.8588375983570399E-5</v>
      </c>
      <c r="AD403" s="5">
        <f t="shared" si="635"/>
        <v>1.0768033930301528E-2</v>
      </c>
      <c r="AE403" s="5">
        <f t="shared" si="636"/>
        <v>5.8313518604267076E-3</v>
      </c>
      <c r="AF403" s="5">
        <f t="shared" si="637"/>
        <v>1.578963473750394E-3</v>
      </c>
      <c r="AG403" s="5">
        <f t="shared" si="638"/>
        <v>2.8502546363299924E-4</v>
      </c>
      <c r="AH403" s="5">
        <f t="shared" si="639"/>
        <v>7.1840131105719294E-4</v>
      </c>
      <c r="AI403" s="5">
        <f t="shared" si="640"/>
        <v>7.6549484946877952E-4</v>
      </c>
      <c r="AJ403" s="5">
        <f t="shared" si="641"/>
        <v>4.0783776111217218E-4</v>
      </c>
      <c r="AK403" s="5">
        <f t="shared" si="642"/>
        <v>1.448576168338831E-4</v>
      </c>
      <c r="AL403" s="5">
        <f t="shared" si="643"/>
        <v>8.9068570333690441E-7</v>
      </c>
      <c r="AM403" s="5">
        <f t="shared" si="644"/>
        <v>2.2947827031163793E-3</v>
      </c>
      <c r="AN403" s="5">
        <f t="shared" si="645"/>
        <v>1.2427231815676507E-3</v>
      </c>
      <c r="AO403" s="5">
        <f t="shared" si="646"/>
        <v>3.3649393119190288E-4</v>
      </c>
      <c r="AP403" s="5">
        <f t="shared" si="647"/>
        <v>6.0741961636298254E-5</v>
      </c>
      <c r="AQ403" s="5">
        <f t="shared" si="648"/>
        <v>8.2235938632456758E-6</v>
      </c>
      <c r="AR403" s="5">
        <f t="shared" si="649"/>
        <v>7.7809019713017216E-5</v>
      </c>
      <c r="AS403" s="5">
        <f t="shared" si="650"/>
        <v>8.290965358189271E-5</v>
      </c>
      <c r="AT403" s="5">
        <f t="shared" si="651"/>
        <v>4.417232528068628E-5</v>
      </c>
      <c r="AU403" s="5">
        <f t="shared" si="652"/>
        <v>1.5689321539825234E-5</v>
      </c>
      <c r="AV403" s="5">
        <f t="shared" si="653"/>
        <v>4.1794518765290973E-6</v>
      </c>
      <c r="AW403" s="5">
        <f t="shared" si="654"/>
        <v>1.4276770204396889E-8</v>
      </c>
      <c r="AX403" s="5">
        <f t="shared" si="655"/>
        <v>4.0753552664980747E-4</v>
      </c>
      <c r="AY403" s="5">
        <f t="shared" si="656"/>
        <v>2.2069795348915531E-4</v>
      </c>
      <c r="AZ403" s="5">
        <f t="shared" si="657"/>
        <v>5.9758700149049156E-5</v>
      </c>
      <c r="BA403" s="5">
        <f t="shared" si="658"/>
        <v>1.078729907261977E-5</v>
      </c>
      <c r="BB403" s="5">
        <f t="shared" si="659"/>
        <v>1.4604461901602477E-6</v>
      </c>
      <c r="BC403" s="5">
        <f t="shared" si="660"/>
        <v>1.5817884050455593E-7</v>
      </c>
      <c r="BD403" s="5">
        <f t="shared" si="661"/>
        <v>7.0228198078120237E-6</v>
      </c>
      <c r="BE403" s="5">
        <f t="shared" si="662"/>
        <v>7.4831884475770995E-6</v>
      </c>
      <c r="BF403" s="5">
        <f t="shared" si="663"/>
        <v>3.9868678731910759E-6</v>
      </c>
      <c r="BG403" s="5">
        <f t="shared" si="664"/>
        <v>1.4160733355516516E-6</v>
      </c>
      <c r="BH403" s="5">
        <f t="shared" si="665"/>
        <v>3.7722538508443975E-7</v>
      </c>
      <c r="BI403" s="5">
        <f t="shared" si="666"/>
        <v>8.0390746766893572E-8</v>
      </c>
      <c r="BJ403" s="8">
        <f t="shared" si="667"/>
        <v>0.48039478808755581</v>
      </c>
      <c r="BK403" s="8">
        <f t="shared" si="668"/>
        <v>0.33416613228343717</v>
      </c>
      <c r="BL403" s="8">
        <f t="shared" si="669"/>
        <v>0.1802290440948536</v>
      </c>
      <c r="BM403" s="8">
        <f t="shared" si="670"/>
        <v>0.21835256549348758</v>
      </c>
      <c r="BN403" s="8">
        <f t="shared" si="671"/>
        <v>0.78152304554508611</v>
      </c>
    </row>
    <row r="404" spans="1:66" x14ac:dyDescent="0.25">
      <c r="A404" t="s">
        <v>91</v>
      </c>
      <c r="B404" t="s">
        <v>117</v>
      </c>
      <c r="C404" t="s">
        <v>105</v>
      </c>
      <c r="D404" s="16"/>
      <c r="E404">
        <f>VLOOKUP(A404,home!$A$2:$E$405,3,FALSE)</f>
        <v>1.4025974025974</v>
      </c>
      <c r="F404">
        <f>VLOOKUP(B404,home!$B$2:$E$405,3,FALSE)</f>
        <v>1.19</v>
      </c>
      <c r="G404">
        <f>VLOOKUP(C404,away!$B$2:$E$405,4,FALSE)</f>
        <v>1.43</v>
      </c>
      <c r="H404">
        <f>VLOOKUP(A404,away!$A$2:$E$405,3,FALSE)</f>
        <v>1.05194805194805</v>
      </c>
      <c r="I404">
        <f>VLOOKUP(C404,away!$B$2:$E$405,3,FALSE)</f>
        <v>0.71</v>
      </c>
      <c r="J404">
        <f>VLOOKUP(B404,home!$B$2:$E$405,4,FALSE)</f>
        <v>1.27</v>
      </c>
      <c r="K404" s="3">
        <f t="shared" si="616"/>
        <v>2.3867999999999951</v>
      </c>
      <c r="L404" s="3">
        <f t="shared" si="617"/>
        <v>0.94854155844155663</v>
      </c>
      <c r="M404" s="5">
        <f t="shared" si="618"/>
        <v>3.5602423826009928E-2</v>
      </c>
      <c r="N404" s="5">
        <f t="shared" si="619"/>
        <v>8.497586518792033E-2</v>
      </c>
      <c r="O404" s="5">
        <f t="shared" si="620"/>
        <v>3.3770378580220264E-2</v>
      </c>
      <c r="P404" s="5">
        <f t="shared" si="621"/>
        <v>8.060313959526956E-2</v>
      </c>
      <c r="Q404" s="5">
        <f t="shared" si="622"/>
        <v>0.10141019751526392</v>
      </c>
      <c r="R404" s="5">
        <f t="shared" si="623"/>
        <v>1.6016303763821745E-2</v>
      </c>
      <c r="S404" s="5">
        <f t="shared" si="624"/>
        <v>4.5620953676952479E-2</v>
      </c>
      <c r="T404" s="5">
        <f t="shared" si="625"/>
        <v>9.6191786792994519E-2</v>
      </c>
      <c r="U404" s="5">
        <f t="shared" si="626"/>
        <v>3.8227713823489669E-2</v>
      </c>
      <c r="V404" s="5">
        <f t="shared" si="627"/>
        <v>1.1476097856156182E-2</v>
      </c>
      <c r="W404" s="5">
        <f t="shared" si="628"/>
        <v>8.0681953143143803E-2</v>
      </c>
      <c r="X404" s="5">
        <f t="shared" si="629"/>
        <v>7.6530185572506279E-2</v>
      </c>
      <c r="Y404" s="5">
        <f t="shared" si="630"/>
        <v>3.6296030745383318E-2</v>
      </c>
      <c r="Z404" s="5">
        <f t="shared" si="631"/>
        <v>5.0640432442029494E-3</v>
      </c>
      <c r="AA404" s="5">
        <f t="shared" si="632"/>
        <v>1.2086858415263576E-2</v>
      </c>
      <c r="AB404" s="5">
        <f t="shared" si="633"/>
        <v>1.4424456832775524E-2</v>
      </c>
      <c r="AC404" s="5">
        <f t="shared" si="634"/>
        <v>1.6238527783060484E-3</v>
      </c>
      <c r="AD404" s="5">
        <f t="shared" si="635"/>
        <v>4.8142921440513839E-2</v>
      </c>
      <c r="AE404" s="5">
        <f t="shared" si="636"/>
        <v>4.5665561731114426E-2</v>
      </c>
      <c r="AF404" s="5">
        <f t="shared" si="637"/>
        <v>2.1657841545770194E-2</v>
      </c>
      <c r="AG404" s="5">
        <f t="shared" si="638"/>
        <v>6.847787590768384E-3</v>
      </c>
      <c r="AH404" s="5">
        <f t="shared" si="639"/>
        <v>1.200863867717925E-3</v>
      </c>
      <c r="AI404" s="5">
        <f t="shared" si="640"/>
        <v>2.8662218794691381E-3</v>
      </c>
      <c r="AJ404" s="5">
        <f t="shared" si="641"/>
        <v>3.4205491909584627E-3</v>
      </c>
      <c r="AK404" s="5">
        <f t="shared" si="642"/>
        <v>2.721388936326547E-3</v>
      </c>
      <c r="AL404" s="5">
        <f t="shared" si="643"/>
        <v>1.4705474302718303E-4</v>
      </c>
      <c r="AM404" s="5">
        <f t="shared" si="644"/>
        <v>2.2981504978843621E-2</v>
      </c>
      <c r="AN404" s="5">
        <f t="shared" si="645"/>
        <v>2.1798912547964722E-2</v>
      </c>
      <c r="AO404" s="5">
        <f t="shared" si="646"/>
        <v>1.033858724028883E-2</v>
      </c>
      <c r="AP404" s="5">
        <f t="shared" si="647"/>
        <v>3.2688598843291865E-3</v>
      </c>
      <c r="AQ404" s="5">
        <f t="shared" si="648"/>
        <v>7.7516236225217306E-4</v>
      </c>
      <c r="AR404" s="5">
        <f t="shared" si="649"/>
        <v>2.2781385691226331E-4</v>
      </c>
      <c r="AS404" s="5">
        <f t="shared" si="650"/>
        <v>5.4374611367818905E-4</v>
      </c>
      <c r="AT404" s="5">
        <f t="shared" si="651"/>
        <v>6.4890661206354957E-4</v>
      </c>
      <c r="AU404" s="5">
        <f t="shared" si="652"/>
        <v>5.1627010055775894E-4</v>
      </c>
      <c r="AV404" s="5">
        <f t="shared" si="653"/>
        <v>3.080583690028143E-4</v>
      </c>
      <c r="AW404" s="5">
        <f t="shared" si="654"/>
        <v>9.2480235789351184E-6</v>
      </c>
      <c r="AX404" s="5">
        <f t="shared" si="655"/>
        <v>9.1420426805839776E-3</v>
      </c>
      <c r="AY404" s="5">
        <f t="shared" si="656"/>
        <v>8.6716074115803527E-3</v>
      </c>
      <c r="AZ404" s="5">
        <f t="shared" si="657"/>
        <v>4.11269000418689E-3</v>
      </c>
      <c r="BA404" s="5">
        <f t="shared" si="658"/>
        <v>1.3003524619861484E-3</v>
      </c>
      <c r="BB404" s="5">
        <f t="shared" si="659"/>
        <v>3.0835958770391398E-4</v>
      </c>
      <c r="BC404" s="5">
        <f t="shared" si="660"/>
        <v>5.8498376776213312E-5</v>
      </c>
      <c r="BD404" s="5">
        <f t="shared" si="661"/>
        <v>3.6015151811689982E-5</v>
      </c>
      <c r="BE404" s="5">
        <f t="shared" si="662"/>
        <v>8.5960964344141484E-5</v>
      </c>
      <c r="BF404" s="5">
        <f t="shared" si="663"/>
        <v>1.0258581484829825E-4</v>
      </c>
      <c r="BG404" s="5">
        <f t="shared" si="664"/>
        <v>8.1617274293305925E-5</v>
      </c>
      <c r="BH404" s="5">
        <f t="shared" si="665"/>
        <v>4.8701027570815572E-5</v>
      </c>
      <c r="BI404" s="5">
        <f t="shared" si="666"/>
        <v>2.3247922521204456E-5</v>
      </c>
      <c r="BJ404" s="8">
        <f t="shared" si="667"/>
        <v>0.68115670880187507</v>
      </c>
      <c r="BK404" s="8">
        <f t="shared" si="668"/>
        <v>0.18374512988730174</v>
      </c>
      <c r="BL404" s="8">
        <f t="shared" si="669"/>
        <v>0.12735765849764685</v>
      </c>
      <c r="BM404" s="8">
        <f t="shared" si="670"/>
        <v>0.63628287257451965</v>
      </c>
      <c r="BN404" s="8">
        <f t="shared" si="671"/>
        <v>0.35237830846850571</v>
      </c>
    </row>
    <row r="405" spans="1:66" x14ac:dyDescent="0.25">
      <c r="A405" t="s">
        <v>91</v>
      </c>
      <c r="B405" t="s">
        <v>122</v>
      </c>
      <c r="C405" t="s">
        <v>98</v>
      </c>
      <c r="D405" s="16"/>
      <c r="E405">
        <f>VLOOKUP(A405,home!$A$2:$E$405,3,FALSE)</f>
        <v>1.4025974025974</v>
      </c>
      <c r="F405">
        <f>VLOOKUP(B405,home!$B$2:$E$405,3,FALSE)</f>
        <v>1.07</v>
      </c>
      <c r="G405">
        <f>VLOOKUP(C405,away!$B$2:$E$405,4,FALSE)</f>
        <v>0.71</v>
      </c>
      <c r="H405">
        <f>VLOOKUP(A405,away!$A$2:$E$405,3,FALSE)</f>
        <v>1.05194805194805</v>
      </c>
      <c r="I405">
        <f>VLOOKUP(C405,away!$B$2:$E$405,3,FALSE)</f>
        <v>0.24</v>
      </c>
      <c r="J405">
        <f>VLOOKUP(B405,home!$B$2:$E$405,4,FALSE)</f>
        <v>1.43</v>
      </c>
      <c r="K405" s="3">
        <f t="shared" si="616"/>
        <v>1.0655532467532447</v>
      </c>
      <c r="L405" s="3">
        <f t="shared" si="617"/>
        <v>0.36102857142857075</v>
      </c>
      <c r="M405" s="5">
        <f t="shared" si="618"/>
        <v>0.24012832328374475</v>
      </c>
      <c r="N405" s="5">
        <f t="shared" si="619"/>
        <v>0.25586951451240697</v>
      </c>
      <c r="O405" s="5">
        <f t="shared" si="620"/>
        <v>8.6693185514668369E-2</v>
      </c>
      <c r="P405" s="5">
        <f t="shared" si="621"/>
        <v>9.2376205296536229E-2</v>
      </c>
      <c r="Q405" s="5">
        <f t="shared" si="622"/>
        <v>0.13632129596693587</v>
      </c>
      <c r="R405" s="5">
        <f t="shared" si="623"/>
        <v>1.5649358459476393E-2</v>
      </c>
      <c r="S405" s="5">
        <f t="shared" si="624"/>
        <v>8.8841699182903803E-3</v>
      </c>
      <c r="T405" s="5">
        <f t="shared" si="625"/>
        <v>4.9215882738234233E-2</v>
      </c>
      <c r="U405" s="5">
        <f t="shared" si="626"/>
        <v>1.6675224716100424E-2</v>
      </c>
      <c r="V405" s="5">
        <f t="shared" si="627"/>
        <v>3.797441361715171E-4</v>
      </c>
      <c r="W405" s="5">
        <f t="shared" si="628"/>
        <v>4.8419199839726174E-2</v>
      </c>
      <c r="X405" s="5">
        <f t="shared" si="629"/>
        <v>1.7480714547850822E-2</v>
      </c>
      <c r="Y405" s="5">
        <f t="shared" si="630"/>
        <v>3.1555187003806081E-3</v>
      </c>
      <c r="Z405" s="5">
        <f t="shared" si="631"/>
        <v>1.8832885094661269E-3</v>
      </c>
      <c r="AA405" s="5">
        <f t="shared" si="632"/>
        <v>2.0067441858347104E-3</v>
      </c>
      <c r="AB405" s="5">
        <f t="shared" si="633"/>
        <v>1.069146391309686E-3</v>
      </c>
      <c r="AC405" s="5">
        <f t="shared" si="634"/>
        <v>9.1303583547089532E-6</v>
      </c>
      <c r="AD405" s="5">
        <f t="shared" si="635"/>
        <v>1.28983088986036E-2</v>
      </c>
      <c r="AE405" s="5">
        <f t="shared" si="636"/>
        <v>4.6566580355072796E-3</v>
      </c>
      <c r="AF405" s="5">
        <f t="shared" si="637"/>
        <v>8.4059329909528385E-4</v>
      </c>
      <c r="AG405" s="5">
        <f t="shared" si="638"/>
        <v>1.0115939930826654E-4</v>
      </c>
      <c r="AH405" s="5">
        <f t="shared" si="639"/>
        <v>1.6998024004009953E-4</v>
      </c>
      <c r="AI405" s="5">
        <f t="shared" si="640"/>
        <v>1.8112299665862391E-4</v>
      </c>
      <c r="AJ405" s="5">
        <f t="shared" si="641"/>
        <v>9.6498098575636908E-5</v>
      </c>
      <c r="AK405" s="5">
        <f t="shared" si="642"/>
        <v>3.4274620747594857E-5</v>
      </c>
      <c r="AL405" s="5">
        <f t="shared" si="643"/>
        <v>1.4049618908285349E-7</v>
      </c>
      <c r="AM405" s="5">
        <f t="shared" si="644"/>
        <v>2.7487669849066672E-3</v>
      </c>
      <c r="AN405" s="5">
        <f t="shared" si="645"/>
        <v>9.9238341775087372E-4</v>
      </c>
      <c r="AO405" s="5">
        <f t="shared" si="646"/>
        <v>1.7913938381000023E-4</v>
      </c>
      <c r="AP405" s="5">
        <f t="shared" si="647"/>
        <v>2.1558145274506274E-5</v>
      </c>
      <c r="AQ405" s="5">
        <f t="shared" si="648"/>
        <v>1.9457765977761483E-6</v>
      </c>
      <c r="AR405" s="5">
        <f t="shared" si="649"/>
        <v>1.2273544646552535E-5</v>
      </c>
      <c r="AS405" s="5">
        <f t="shared" si="650"/>
        <v>1.3078115347304957E-5</v>
      </c>
      <c r="AT405" s="5">
        <f t="shared" si="651"/>
        <v>6.9677141348671178E-6</v>
      </c>
      <c r="AU405" s="5">
        <f t="shared" si="652"/>
        <v>2.4748234729520447E-6</v>
      </c>
      <c r="AV405" s="5">
        <f t="shared" si="653"/>
        <v>6.5926404668629786E-7</v>
      </c>
      <c r="AW405" s="5">
        <f t="shared" si="654"/>
        <v>1.5013390234921685E-9</v>
      </c>
      <c r="AX405" s="5">
        <f t="shared" si="655"/>
        <v>4.8815959755590428E-4</v>
      </c>
      <c r="AY405" s="5">
        <f t="shared" si="656"/>
        <v>1.7623956213475413E-4</v>
      </c>
      <c r="AZ405" s="5">
        <f t="shared" si="657"/>
        <v>3.181375867335356E-5</v>
      </c>
      <c r="BA405" s="5">
        <f t="shared" si="658"/>
        <v>3.828558615204713E-6</v>
      </c>
      <c r="BB405" s="5">
        <f t="shared" si="659"/>
        <v>3.4555476186947607E-7</v>
      </c>
      <c r="BC405" s="5">
        <f t="shared" si="660"/>
        <v>2.495102840561538E-8</v>
      </c>
      <c r="BD405" s="5">
        <f t="shared" si="661"/>
        <v>7.3851671501827396E-7</v>
      </c>
      <c r="BE405" s="5">
        <f t="shared" si="662"/>
        <v>7.8692888346926249E-7</v>
      </c>
      <c r="BF405" s="5">
        <f t="shared" si="663"/>
        <v>4.1925731337228925E-7</v>
      </c>
      <c r="BG405" s="5">
        <f t="shared" si="664"/>
        <v>1.4891366382962846E-7</v>
      </c>
      <c r="BH405" s="5">
        <f t="shared" si="665"/>
        <v>3.9668859494895451E-8</v>
      </c>
      <c r="BI405" s="5">
        <f t="shared" si="666"/>
        <v>8.4538564059568267E-9</v>
      </c>
      <c r="BJ405" s="8">
        <f t="shared" si="667"/>
        <v>0.53360305162915822</v>
      </c>
      <c r="BK405" s="8">
        <f t="shared" si="668"/>
        <v>0.34195395305142146</v>
      </c>
      <c r="BL405" s="8">
        <f t="shared" si="669"/>
        <v>0.1226131304243515</v>
      </c>
      <c r="BM405" s="8">
        <f t="shared" si="670"/>
        <v>0.17283930251983318</v>
      </c>
      <c r="BN405" s="8">
        <f t="shared" si="671"/>
        <v>0.82703788303376846</v>
      </c>
    </row>
    <row r="406" spans="1:66" x14ac:dyDescent="0.25">
      <c r="A406" t="s">
        <v>91</v>
      </c>
      <c r="B406" t="s">
        <v>97</v>
      </c>
      <c r="C406" t="s">
        <v>111</v>
      </c>
      <c r="D406" s="16"/>
      <c r="E406">
        <f>VLOOKUP(A406,home!$A$2:$E$405,3,FALSE)</f>
        <v>1.4025974025974</v>
      </c>
      <c r="F406">
        <f>VLOOKUP(B406,home!$B$2:$E$405,3,FALSE)</f>
        <v>0.53</v>
      </c>
      <c r="G406">
        <f>VLOOKUP(C406,away!$B$2:$E$405,4,FALSE)</f>
        <v>0.71</v>
      </c>
      <c r="H406">
        <f>VLOOKUP(A406,away!$A$2:$E$405,3,FALSE)</f>
        <v>1.05194805194805</v>
      </c>
      <c r="I406">
        <f>VLOOKUP(C406,away!$B$2:$E$405,3,FALSE)</f>
        <v>1.07</v>
      </c>
      <c r="J406">
        <f>VLOOKUP(B406,home!$B$2:$E$405,4,FALSE)</f>
        <v>0.95</v>
      </c>
      <c r="K406" s="3">
        <f t="shared" si="616"/>
        <v>0.5277974025974016</v>
      </c>
      <c r="L406" s="3">
        <f t="shared" si="617"/>
        <v>1.0693051948051928</v>
      </c>
      <c r="M406" s="5">
        <f t="shared" si="618"/>
        <v>0.20248234176412624</v>
      </c>
      <c r="N406" s="5">
        <f t="shared" si="619"/>
        <v>0.10686965405494521</v>
      </c>
      <c r="O406" s="5">
        <f t="shared" si="620"/>
        <v>0.21651541990470063</v>
      </c>
      <c r="P406" s="5">
        <f t="shared" si="621"/>
        <v>0.11427627624798674</v>
      </c>
      <c r="Q406" s="5">
        <f t="shared" si="622"/>
        <v>2.8202762913341471E-2</v>
      </c>
      <c r="R406" s="5">
        <f t="shared" si="623"/>
        <v>0.11576053162976202</v>
      </c>
      <c r="S406" s="5">
        <f t="shared" si="624"/>
        <v>1.6123711331231562E-2</v>
      </c>
      <c r="T406" s="5">
        <f t="shared" si="625"/>
        <v>3.0157360891095268E-2</v>
      </c>
      <c r="U406" s="5">
        <f t="shared" si="626"/>
        <v>6.1098107917482741E-2</v>
      </c>
      <c r="V406" s="5">
        <f t="shared" si="627"/>
        <v>1.0110937599009814E-3</v>
      </c>
      <c r="W406" s="5">
        <f t="shared" si="628"/>
        <v>4.9617816705773195E-3</v>
      </c>
      <c r="X406" s="5">
        <f t="shared" si="629"/>
        <v>5.3056589158375156E-3</v>
      </c>
      <c r="Y406" s="5">
        <f t="shared" si="630"/>
        <v>2.8366843202847708E-3</v>
      </c>
      <c r="Z406" s="5">
        <f t="shared" si="631"/>
        <v>4.12611126083718E-2</v>
      </c>
      <c r="AA406" s="5">
        <f t="shared" si="632"/>
        <v>2.1777508062977534E-2</v>
      </c>
      <c r="AB406" s="5">
        <f t="shared" si="633"/>
        <v>5.7470560953417557E-3</v>
      </c>
      <c r="AC406" s="5">
        <f t="shared" si="634"/>
        <v>3.5664847614730062E-5</v>
      </c>
      <c r="AD406" s="5">
        <f t="shared" si="635"/>
        <v>6.5470386949652618E-4</v>
      </c>
      <c r="AE406" s="5">
        <f t="shared" si="636"/>
        <v>7.0007824871169645E-4</v>
      </c>
      <c r="AF406" s="5">
        <f t="shared" si="637"/>
        <v>3.742986540587694E-4</v>
      </c>
      <c r="AG406" s="5">
        <f t="shared" si="638"/>
        <v>1.3341316506454467E-4</v>
      </c>
      <c r="AH406" s="5">
        <f t="shared" si="639"/>
        <v>1.1030180513893498E-2</v>
      </c>
      <c r="AI406" s="5">
        <f t="shared" si="640"/>
        <v>5.8217006254134606E-3</v>
      </c>
      <c r="AJ406" s="5">
        <f t="shared" si="641"/>
        <v>1.5363392343964463E-3</v>
      </c>
      <c r="AK406" s="5">
        <f t="shared" si="642"/>
        <v>2.7029195247430833E-4</v>
      </c>
      <c r="AL406" s="5">
        <f t="shared" si="643"/>
        <v>8.05136081073382E-7</v>
      </c>
      <c r="AM406" s="5">
        <f t="shared" si="644"/>
        <v>6.9110200358146951E-5</v>
      </c>
      <c r="AN406" s="5">
        <f t="shared" si="645"/>
        <v>7.3899896256994231E-5</v>
      </c>
      <c r="AO406" s="5">
        <f t="shared" si="646"/>
        <v>3.9510771481584372E-5</v>
      </c>
      <c r="AP406" s="5">
        <f t="shared" si="647"/>
        <v>1.4083024398673017E-5</v>
      </c>
      <c r="AQ406" s="5">
        <f t="shared" si="648"/>
        <v>3.7647627870173321E-6</v>
      </c>
      <c r="AR406" s="5">
        <f t="shared" si="649"/>
        <v>2.3589258646290663E-3</v>
      </c>
      <c r="AS406" s="5">
        <f t="shared" si="650"/>
        <v>1.245034944271051E-3</v>
      </c>
      <c r="AT406" s="5">
        <f t="shared" si="651"/>
        <v>3.2856310486463063E-4</v>
      </c>
      <c r="AU406" s="5">
        <f t="shared" si="652"/>
        <v>5.7804917778963258E-5</v>
      </c>
      <c r="AV406" s="5">
        <f t="shared" si="653"/>
        <v>7.6273213652732911E-6</v>
      </c>
      <c r="AW406" s="5">
        <f t="shared" si="654"/>
        <v>1.2622219083449788E-8</v>
      </c>
      <c r="AX406" s="5">
        <f t="shared" si="655"/>
        <v>6.0793640403359957E-6</v>
      </c>
      <c r="AY406" s="5">
        <f t="shared" si="656"/>
        <v>6.5006955494431652E-6</v>
      </c>
      <c r="AZ406" s="5">
        <f t="shared" si="657"/>
        <v>3.4756137604332867E-6</v>
      </c>
      <c r="BA406" s="5">
        <f t="shared" si="658"/>
        <v>1.2388306163892419E-6</v>
      </c>
      <c r="BB406" s="5">
        <f t="shared" si="659"/>
        <v>3.3117200339718373E-7</v>
      </c>
      <c r="BC406" s="5">
        <f t="shared" si="660"/>
        <v>7.0824788721330332E-8</v>
      </c>
      <c r="BD406" s="5">
        <f t="shared" si="661"/>
        <v>4.2040194686803183E-4</v>
      </c>
      <c r="BE406" s="5">
        <f t="shared" si="662"/>
        <v>2.2188705560383803E-4</v>
      </c>
      <c r="BF406" s="5">
        <f t="shared" si="663"/>
        <v>5.8555705808845462E-5</v>
      </c>
      <c r="BG406" s="5">
        <f t="shared" si="664"/>
        <v>1.0301849811055407E-5</v>
      </c>
      <c r="BH406" s="5">
        <f t="shared" si="665"/>
        <v>1.3593223930558939E-6</v>
      </c>
      <c r="BI406" s="5">
        <f t="shared" si="666"/>
        <v>1.43489365669477E-7</v>
      </c>
      <c r="BJ406" s="8">
        <f t="shared" si="667"/>
        <v>0.18041446185945428</v>
      </c>
      <c r="BK406" s="8">
        <f t="shared" si="668"/>
        <v>0.33393639378249079</v>
      </c>
      <c r="BL406" s="8">
        <f t="shared" si="669"/>
        <v>0.44426774145920178</v>
      </c>
      <c r="BM406" s="8">
        <f t="shared" si="670"/>
        <v>0.21576623512132606</v>
      </c>
      <c r="BN406" s="8">
        <f t="shared" si="671"/>
        <v>0.78410698651486244</v>
      </c>
    </row>
    <row r="407" spans="1:66" x14ac:dyDescent="0.25">
      <c r="A407" t="s">
        <v>91</v>
      </c>
      <c r="B407" t="s">
        <v>109</v>
      </c>
      <c r="C407" t="s">
        <v>94</v>
      </c>
      <c r="D407" s="16"/>
      <c r="E407">
        <f>VLOOKUP(A407,home!$A$2:$E$405,3,FALSE)</f>
        <v>1.4025974025974</v>
      </c>
      <c r="F407">
        <f>VLOOKUP(B407,home!$B$2:$E$405,3,FALSE)</f>
        <v>0.36</v>
      </c>
      <c r="G407">
        <f>VLOOKUP(C407,away!$B$2:$E$405,4,FALSE)</f>
        <v>1.07</v>
      </c>
      <c r="H407">
        <f>VLOOKUP(A407,away!$A$2:$E$405,3,FALSE)</f>
        <v>1.05194805194805</v>
      </c>
      <c r="I407">
        <f>VLOOKUP(C407,away!$B$2:$E$405,3,FALSE)</f>
        <v>0.53</v>
      </c>
      <c r="J407">
        <f>VLOOKUP(B407,home!$B$2:$E$405,4,FALSE)</f>
        <v>0.95</v>
      </c>
      <c r="K407" s="3">
        <f t="shared" si="616"/>
        <v>0.54028051948051847</v>
      </c>
      <c r="L407" s="3">
        <f t="shared" si="617"/>
        <v>0.52965584415584321</v>
      </c>
      <c r="M407" s="5">
        <f t="shared" si="618"/>
        <v>0.34303034592798826</v>
      </c>
      <c r="N407" s="5">
        <f t="shared" si="619"/>
        <v>0.18533261349555544</v>
      </c>
      <c r="O407" s="5">
        <f t="shared" si="620"/>
        <v>0.18168802744355952</v>
      </c>
      <c r="P407" s="5">
        <f t="shared" si="621"/>
        <v>9.8162501850597036E-2</v>
      </c>
      <c r="Q407" s="5">
        <f t="shared" si="622"/>
        <v>5.0065800348030418E-2</v>
      </c>
      <c r="R407" s="5">
        <f t="shared" si="623"/>
        <v>4.811606277431426E-2</v>
      </c>
      <c r="S407" s="5">
        <f t="shared" si="624"/>
        <v>7.0226124918342566E-3</v>
      </c>
      <c r="T407" s="5">
        <f t="shared" si="625"/>
        <v>2.6517643746673963E-2</v>
      </c>
      <c r="U407" s="5">
        <f t="shared" si="626"/>
        <v>2.5996171391063742E-2</v>
      </c>
      <c r="V407" s="5">
        <f t="shared" si="627"/>
        <v>2.2328999943165435E-4</v>
      </c>
      <c r="W407" s="5">
        <f t="shared" si="628"/>
        <v>9.016525540080601E-3</v>
      </c>
      <c r="X407" s="5">
        <f t="shared" si="629"/>
        <v>4.7756554462841105E-3</v>
      </c>
      <c r="Y407" s="5">
        <f t="shared" si="630"/>
        <v>1.2647269083995302E-3</v>
      </c>
      <c r="Z407" s="5">
        <f t="shared" si="631"/>
        <v>8.494984615394989E-3</v>
      </c>
      <c r="AA407" s="5">
        <f t="shared" si="632"/>
        <v>4.5896747009846169E-3</v>
      </c>
      <c r="AB407" s="5">
        <f t="shared" si="633"/>
        <v>1.239855915847281E-3</v>
      </c>
      <c r="AC407" s="5">
        <f t="shared" si="634"/>
        <v>3.993579803255753E-6</v>
      </c>
      <c r="AD407" s="5">
        <f t="shared" si="635"/>
        <v>1.2178632756760272E-3</v>
      </c>
      <c r="AE407" s="5">
        <f t="shared" si="636"/>
        <v>6.4504840134458664E-4</v>
      </c>
      <c r="AF407" s="5">
        <f t="shared" si="637"/>
        <v>1.7082682776777206E-4</v>
      </c>
      <c r="AG407" s="5">
        <f t="shared" si="638"/>
        <v>3.0159809221934721E-5</v>
      </c>
      <c r="AH407" s="5">
        <f t="shared" si="639"/>
        <v>1.1248545618894831E-3</v>
      </c>
      <c r="AI407" s="5">
        <f t="shared" si="640"/>
        <v>6.0773700703768089E-4</v>
      </c>
      <c r="AJ407" s="5">
        <f t="shared" si="641"/>
        <v>1.6417423293492688E-4</v>
      </c>
      <c r="AK407" s="5">
        <f t="shared" si="642"/>
        <v>2.956671328513265E-5</v>
      </c>
      <c r="AL407" s="5">
        <f t="shared" si="643"/>
        <v>4.5712548697938925E-8</v>
      </c>
      <c r="AM407" s="5">
        <f t="shared" si="644"/>
        <v>1.3159756064769801E-4</v>
      </c>
      <c r="AN407" s="5">
        <f t="shared" si="645"/>
        <v>6.9701417073706262E-5</v>
      </c>
      <c r="AO407" s="5">
        <f t="shared" si="646"/>
        <v>1.8458881449516192E-5</v>
      </c>
      <c r="AP407" s="5">
        <f t="shared" si="647"/>
        <v>3.2589514787720456E-6</v>
      </c>
      <c r="AQ407" s="5">
        <f t="shared" si="648"/>
        <v>4.3153067413798517E-7</v>
      </c>
      <c r="AR407" s="5">
        <f t="shared" si="649"/>
        <v>1.1915715850602506E-4</v>
      </c>
      <c r="AS407" s="5">
        <f t="shared" si="650"/>
        <v>6.4378291497457695E-5</v>
      </c>
      <c r="AT407" s="5">
        <f t="shared" si="651"/>
        <v>1.7391168386757347E-5</v>
      </c>
      <c r="AU407" s="5">
        <f t="shared" si="652"/>
        <v>3.1320364967901433E-6</v>
      </c>
      <c r="AV407" s="5">
        <f t="shared" si="653"/>
        <v>4.2304457637943046E-7</v>
      </c>
      <c r="AW407" s="5">
        <f t="shared" si="654"/>
        <v>3.6336744283736679E-10</v>
      </c>
      <c r="AX407" s="5">
        <f t="shared" si="655"/>
        <v>1.1849933071517882E-5</v>
      </c>
      <c r="AY407" s="5">
        <f t="shared" si="656"/>
        <v>6.2763863041850488E-6</v>
      </c>
      <c r="AZ407" s="5">
        <f t="shared" si="657"/>
        <v>1.6621623430956521E-6</v>
      </c>
      <c r="BA407" s="5">
        <f t="shared" si="658"/>
        <v>2.9345799965212736E-7</v>
      </c>
      <c r="BB407" s="5">
        <f t="shared" si="659"/>
        <v>3.8857936132508149E-8</v>
      </c>
      <c r="BC407" s="5">
        <f t="shared" si="660"/>
        <v>4.116266592883489E-9</v>
      </c>
      <c r="BD407" s="5">
        <f t="shared" si="661"/>
        <v>1.0518714229286718E-5</v>
      </c>
      <c r="BE407" s="5">
        <f t="shared" si="662"/>
        <v>5.6830563880661495E-6</v>
      </c>
      <c r="BF407" s="5">
        <f t="shared" si="663"/>
        <v>1.535222328790729E-6</v>
      </c>
      <c r="BG407" s="5">
        <f t="shared" si="664"/>
        <v>2.7648357243904887E-7</v>
      </c>
      <c r="BH407" s="5">
        <f t="shared" si="665"/>
        <v>3.7344672036299712E-8</v>
      </c>
      <c r="BI407" s="5">
        <f t="shared" si="666"/>
        <v>4.035319761520321E-9</v>
      </c>
      <c r="BJ407" s="8">
        <f t="shared" si="667"/>
        <v>0.27928043705427941</v>
      </c>
      <c r="BK407" s="8">
        <f t="shared" si="668"/>
        <v>0.44844906594850736</v>
      </c>
      <c r="BL407" s="8">
        <f t="shared" si="669"/>
        <v>0.26377866129689037</v>
      </c>
      <c r="BM407" s="8">
        <f t="shared" si="670"/>
        <v>9.3601521052090506E-2</v>
      </c>
      <c r="BN407" s="8">
        <f t="shared" si="671"/>
        <v>0.90639535184004494</v>
      </c>
    </row>
    <row r="408" spans="1:66" x14ac:dyDescent="0.25">
      <c r="A408" t="s">
        <v>91</v>
      </c>
      <c r="B408" t="s">
        <v>113</v>
      </c>
      <c r="C408" t="s">
        <v>101</v>
      </c>
      <c r="D408" s="16"/>
      <c r="E408">
        <f>VLOOKUP(A408,home!$A$2:$E$405,3,FALSE)</f>
        <v>1.4025974025974</v>
      </c>
      <c r="F408">
        <f>VLOOKUP(B408,home!$B$2:$E$405,3,FALSE)</f>
        <v>0.36</v>
      </c>
      <c r="G408">
        <f>VLOOKUP(C408,away!$B$2:$E$405,4,FALSE)</f>
        <v>0.36</v>
      </c>
      <c r="H408">
        <f>VLOOKUP(A408,away!$A$2:$E$405,3,FALSE)</f>
        <v>1.05194805194805</v>
      </c>
      <c r="I408">
        <f>VLOOKUP(C408,away!$B$2:$E$405,3,FALSE)</f>
        <v>0.18</v>
      </c>
      <c r="J408">
        <f>VLOOKUP(B408,home!$B$2:$E$405,4,FALSE)</f>
        <v>0.95</v>
      </c>
      <c r="K408" s="3">
        <f t="shared" si="616"/>
        <v>0.18177662337662304</v>
      </c>
      <c r="L408" s="3">
        <f t="shared" si="617"/>
        <v>0.17988311688311653</v>
      </c>
      <c r="M408" s="5">
        <f t="shared" si="618"/>
        <v>0.69651932501060698</v>
      </c>
      <c r="N408" s="5">
        <f t="shared" si="619"/>
        <v>0.12661093101699278</v>
      </c>
      <c r="O408" s="5">
        <f t="shared" si="620"/>
        <v>0.12529206715223246</v>
      </c>
      <c r="P408" s="5">
        <f t="shared" si="621"/>
        <v>2.2775168902809916E-2</v>
      </c>
      <c r="Q408" s="5">
        <f t="shared" si="622"/>
        <v>1.1507453761419746E-2</v>
      </c>
      <c r="R408" s="5">
        <f t="shared" si="623"/>
        <v>1.1268963780036157E-2</v>
      </c>
      <c r="S408" s="5">
        <f t="shared" si="624"/>
        <v>1.8617872466913268E-4</v>
      </c>
      <c r="T408" s="5">
        <f t="shared" si="625"/>
        <v>2.069996649992527E-3</v>
      </c>
      <c r="U408" s="5">
        <f t="shared" si="626"/>
        <v>2.0484341848884383E-3</v>
      </c>
      <c r="V408" s="5">
        <f t="shared" si="627"/>
        <v>6.7641927959822374E-7</v>
      </c>
      <c r="W408" s="5">
        <f t="shared" si="628"/>
        <v>6.9726202947116719E-4</v>
      </c>
      <c r="X408" s="5">
        <f t="shared" si="629"/>
        <v>1.2542566714552101E-4</v>
      </c>
      <c r="Y408" s="5">
        <f t="shared" si="630"/>
        <v>1.1280979971640312E-5</v>
      </c>
      <c r="Z408" s="5">
        <f t="shared" si="631"/>
        <v>6.7569877626528379E-4</v>
      </c>
      <c r="AA408" s="5">
        <f t="shared" si="632"/>
        <v>1.2282624196921954E-4</v>
      </c>
      <c r="AB408" s="5">
        <f t="shared" si="633"/>
        <v>1.1163469763602392E-5</v>
      </c>
      <c r="AC408" s="5">
        <f t="shared" si="634"/>
        <v>1.3823704157214106E-9</v>
      </c>
      <c r="AD408" s="5">
        <f t="shared" si="635"/>
        <v>3.1686484331500037E-5</v>
      </c>
      <c r="AE408" s="5">
        <f t="shared" si="636"/>
        <v>5.6998635646182619E-6</v>
      </c>
      <c r="AF408" s="5">
        <f t="shared" si="637"/>
        <v>5.1265461190602199E-7</v>
      </c>
      <c r="AG408" s="5">
        <f t="shared" si="638"/>
        <v>3.073930315805324E-8</v>
      </c>
      <c r="AH408" s="5">
        <f t="shared" si="639"/>
        <v>3.0386700487176703E-5</v>
      </c>
      <c r="AI408" s="5">
        <f t="shared" si="640"/>
        <v>5.5235918101157662E-6</v>
      </c>
      <c r="AJ408" s="5">
        <f t="shared" si="641"/>
        <v>5.0202993407680649E-7</v>
      </c>
      <c r="AK408" s="5">
        <f t="shared" si="642"/>
        <v>3.0419102083490187E-8</v>
      </c>
      <c r="AL408" s="5">
        <f t="shared" si="643"/>
        <v>1.8080600824003398E-12</v>
      </c>
      <c r="AM408" s="5">
        <f t="shared" si="644"/>
        <v>1.1519724256912691E-6</v>
      </c>
      <c r="AN408" s="5">
        <f t="shared" si="645"/>
        <v>2.0722039049674984E-7</v>
      </c>
      <c r="AO408" s="5">
        <f t="shared" si="646"/>
        <v>1.8637724862145947E-8</v>
      </c>
      <c r="AP408" s="5">
        <f t="shared" si="647"/>
        <v>1.1175373466042559E-9</v>
      </c>
      <c r="AQ408" s="5">
        <f t="shared" si="648"/>
        <v>5.0256525285115302E-11</v>
      </c>
      <c r="AR408" s="5">
        <f t="shared" si="649"/>
        <v>1.0932108790854124E-6</v>
      </c>
      <c r="AS408" s="5">
        <f t="shared" si="650"/>
        <v>1.9872018223873597E-7</v>
      </c>
      <c r="AT408" s="5">
        <f t="shared" si="651"/>
        <v>1.8061341862072297E-8</v>
      </c>
      <c r="AU408" s="5">
        <f t="shared" si="652"/>
        <v>1.0943765791127838E-9</v>
      </c>
      <c r="AV408" s="5">
        <f t="shared" si="653"/>
        <v>4.9733019813395386E-11</v>
      </c>
      <c r="AW408" s="5">
        <f t="shared" si="654"/>
        <v>1.6422481953577233E-15</v>
      </c>
      <c r="AX408" s="5">
        <f t="shared" si="655"/>
        <v>3.4900276294189455E-8</v>
      </c>
      <c r="AY408" s="5">
        <f t="shared" si="656"/>
        <v>6.2779704798807429E-9</v>
      </c>
      <c r="AZ408" s="5">
        <f t="shared" si="657"/>
        <v>5.646504488105713E-10</v>
      </c>
      <c r="BA408" s="5">
        <f t="shared" si="658"/>
        <v>3.3857027560498749E-11</v>
      </c>
      <c r="BB408" s="5">
        <f t="shared" si="659"/>
        <v>1.5225769114950232E-12</v>
      </c>
      <c r="BC408" s="5">
        <f t="shared" si="660"/>
        <v>5.4777176106798771E-14</v>
      </c>
      <c r="BD408" s="5">
        <f t="shared" si="661"/>
        <v>3.2775030056735958E-8</v>
      </c>
      <c r="BE408" s="5">
        <f t="shared" si="662"/>
        <v>5.9577342947807914E-9</v>
      </c>
      <c r="BF408" s="5">
        <f t="shared" si="663"/>
        <v>5.4148841154017929E-10</v>
      </c>
      <c r="BG408" s="5">
        <f t="shared" si="664"/>
        <v>3.2809978349115017E-11</v>
      </c>
      <c r="BH408" s="5">
        <f t="shared" si="665"/>
        <v>1.4910217693405585E-12</v>
      </c>
      <c r="BI408" s="5">
        <f t="shared" si="666"/>
        <v>5.4206580522352926E-14</v>
      </c>
      <c r="BJ408" s="8">
        <f t="shared" si="667"/>
        <v>0.14106170062347106</v>
      </c>
      <c r="BK408" s="8">
        <f t="shared" si="668"/>
        <v>0.71948135671951463</v>
      </c>
      <c r="BL408" s="8">
        <f t="shared" si="669"/>
        <v>0.13878124801534406</v>
      </c>
      <c r="BM408" s="8">
        <f t="shared" si="670"/>
        <v>6.0260882325281666E-3</v>
      </c>
      <c r="BN408" s="8">
        <f t="shared" si="671"/>
        <v>0.99397390962409793</v>
      </c>
    </row>
    <row r="409" spans="1:66" x14ac:dyDescent="0.25">
      <c r="A409" t="s">
        <v>91</v>
      </c>
      <c r="B409" t="s">
        <v>100</v>
      </c>
      <c r="C409" t="s">
        <v>118</v>
      </c>
      <c r="D409" s="16"/>
      <c r="E409">
        <f>VLOOKUP(A409,home!$A$2:$E$405,3,FALSE)</f>
        <v>1.4025974025974</v>
      </c>
      <c r="F409">
        <f>VLOOKUP(B409,home!$B$2:$E$405,3,FALSE)</f>
        <v>1.07</v>
      </c>
      <c r="G409">
        <f>VLOOKUP(C409,away!$B$2:$E$405,4,FALSE)</f>
        <v>1.07</v>
      </c>
      <c r="H409">
        <f>VLOOKUP(A409,away!$A$2:$E$405,3,FALSE)</f>
        <v>1.05194805194805</v>
      </c>
      <c r="I409">
        <f>VLOOKUP(C409,away!$B$2:$E$405,3,FALSE)</f>
        <v>1.07</v>
      </c>
      <c r="J409">
        <f>VLOOKUP(B409,home!$B$2:$E$405,4,FALSE)</f>
        <v>1.43</v>
      </c>
      <c r="K409" s="3">
        <f t="shared" si="616"/>
        <v>1.6058337662337634</v>
      </c>
      <c r="L409" s="3">
        <f t="shared" si="617"/>
        <v>1.6095857142857113</v>
      </c>
      <c r="M409" s="5">
        <f t="shared" si="618"/>
        <v>4.0138492975782751E-2</v>
      </c>
      <c r="N409" s="5">
        <f t="shared" si="619"/>
        <v>6.4455747346248676E-2</v>
      </c>
      <c r="O409" s="5">
        <f t="shared" si="620"/>
        <v>6.4606344886777287E-2</v>
      </c>
      <c r="P409" s="5">
        <f t="shared" si="621"/>
        <v>0.10374705013213102</v>
      </c>
      <c r="Q409" s="5">
        <f t="shared" si="622"/>
        <v>5.1752607758219223E-2</v>
      </c>
      <c r="R409" s="5">
        <f t="shared" si="623"/>
        <v>5.1994724890986228E-2</v>
      </c>
      <c r="S409" s="5">
        <f t="shared" si="624"/>
        <v>6.7039452736883734E-2</v>
      </c>
      <c r="T409" s="5">
        <f t="shared" si="625"/>
        <v>8.3300258124661533E-2</v>
      </c>
      <c r="U409" s="5">
        <f t="shared" si="626"/>
        <v>8.3494884895980823E-2</v>
      </c>
      <c r="V409" s="5">
        <f t="shared" si="627"/>
        <v>1.9253187729351733E-2</v>
      </c>
      <c r="W409" s="5">
        <f t="shared" si="628"/>
        <v>2.7702028342933279E-2</v>
      </c>
      <c r="X409" s="5">
        <f t="shared" si="629"/>
        <v>4.4588789077523276E-2</v>
      </c>
      <c r="Y409" s="5">
        <f t="shared" si="630"/>
        <v>3.5884738958240119E-2</v>
      </c>
      <c r="Z409" s="5">
        <f t="shared" si="631"/>
        <v>2.7896655467582365E-2</v>
      </c>
      <c r="AA409" s="5">
        <f t="shared" si="632"/>
        <v>4.4797391314833498E-2</v>
      </c>
      <c r="AB409" s="5">
        <f t="shared" si="633"/>
        <v>3.5968581806273388E-2</v>
      </c>
      <c r="AC409" s="5">
        <f t="shared" si="634"/>
        <v>3.110264742882752E-3</v>
      </c>
      <c r="AD409" s="5">
        <f t="shared" si="635"/>
        <v>1.1121213126561755E-2</v>
      </c>
      <c r="AE409" s="5">
        <f t="shared" si="636"/>
        <v>1.790054577404053E-2</v>
      </c>
      <c r="AF409" s="5">
        <f t="shared" si="637"/>
        <v>1.4406231377906552E-2</v>
      </c>
      <c r="AG409" s="5">
        <f t="shared" si="638"/>
        <v>7.729354740857646E-3</v>
      </c>
      <c r="AH409" s="5">
        <f t="shared" si="639"/>
        <v>1.1225514529242744E-2</v>
      </c>
      <c r="AI409" s="5">
        <f t="shared" si="640"/>
        <v>1.8026310274405707E-2</v>
      </c>
      <c r="AJ409" s="5">
        <f t="shared" si="641"/>
        <v>1.4473628859623654E-2</v>
      </c>
      <c r="AK409" s="5">
        <f t="shared" si="642"/>
        <v>7.7474139809063786E-3</v>
      </c>
      <c r="AL409" s="5">
        <f t="shared" si="643"/>
        <v>3.215674214761806E-4</v>
      </c>
      <c r="AM409" s="5">
        <f t="shared" si="644"/>
        <v>3.5717639120230035E-3</v>
      </c>
      <c r="AN409" s="5">
        <f t="shared" si="645"/>
        <v>5.7490601675934724E-3</v>
      </c>
      <c r="AO409" s="5">
        <f t="shared" si="646"/>
        <v>4.6268025581637368E-3</v>
      </c>
      <c r="AP409" s="5">
        <f t="shared" si="647"/>
        <v>2.4824117668136437E-3</v>
      </c>
      <c r="AQ409" s="5">
        <f t="shared" si="648"/>
        <v>9.9891362920949888E-4</v>
      </c>
      <c r="AR409" s="5">
        <f t="shared" si="649"/>
        <v>3.6136855643551613E-3</v>
      </c>
      <c r="AS409" s="5">
        <f t="shared" si="650"/>
        <v>5.8029782997930318E-3</v>
      </c>
      <c r="AT409" s="5">
        <f t="shared" si="651"/>
        <v>4.6593092492647238E-3</v>
      </c>
      <c r="AU409" s="5">
        <f t="shared" si="652"/>
        <v>2.4940253732648595E-3</v>
      </c>
      <c r="AV409" s="5">
        <f t="shared" si="653"/>
        <v>1.0012475395581196E-3</v>
      </c>
      <c r="AW409" s="5">
        <f t="shared" si="654"/>
        <v>2.3087889595488207E-5</v>
      </c>
      <c r="AX409" s="5">
        <f t="shared" si="655"/>
        <v>9.5594318249029111E-4</v>
      </c>
      <c r="AY409" s="5">
        <f t="shared" si="656"/>
        <v>1.5386724902051914E-3</v>
      </c>
      <c r="AZ409" s="5">
        <f t="shared" si="657"/>
        <v>1.2383126295993487E-3</v>
      </c>
      <c r="BA409" s="5">
        <f t="shared" si="658"/>
        <v>6.6439010614089485E-4</v>
      </c>
      <c r="BB409" s="5">
        <f t="shared" si="659"/>
        <v>2.6734820588928808E-4</v>
      </c>
      <c r="BC409" s="5">
        <f t="shared" si="660"/>
        <v>8.606397058786261E-5</v>
      </c>
      <c r="BD409" s="5">
        <f t="shared" si="661"/>
        <v>9.694227767177607E-4</v>
      </c>
      <c r="BE409" s="5">
        <f t="shared" si="662"/>
        <v>1.5567318286094744E-3</v>
      </c>
      <c r="BF409" s="5">
        <f t="shared" si="663"/>
        <v>1.2499262676759632E-3</v>
      </c>
      <c r="BG409" s="5">
        <f t="shared" si="664"/>
        <v>6.6905793531220087E-4</v>
      </c>
      <c r="BH409" s="5">
        <f t="shared" si="665"/>
        <v>2.6859895602274436E-4</v>
      </c>
      <c r="BI409" s="5">
        <f t="shared" si="666"/>
        <v>8.6265054631292059E-5</v>
      </c>
      <c r="BJ409" s="8">
        <f t="shared" si="667"/>
        <v>0.38102119724590883</v>
      </c>
      <c r="BK409" s="8">
        <f t="shared" si="668"/>
        <v>0.23514868822871338</v>
      </c>
      <c r="BL409" s="8">
        <f t="shared" si="669"/>
        <v>0.35470604428423508</v>
      </c>
      <c r="BM409" s="8">
        <f t="shared" si="670"/>
        <v>0.62056203263568455</v>
      </c>
      <c r="BN409" s="8">
        <f t="shared" si="671"/>
        <v>0.37669496799014518</v>
      </c>
    </row>
    <row r="410" spans="1:66" x14ac:dyDescent="0.25">
      <c r="A410" t="s">
        <v>91</v>
      </c>
      <c r="B410" t="s">
        <v>95</v>
      </c>
      <c r="C410" t="s">
        <v>129</v>
      </c>
      <c r="D410" s="16"/>
      <c r="E410">
        <f>VLOOKUP(A410,home!$A$2:$E$405,3,FALSE)</f>
        <v>1.4025974025974</v>
      </c>
      <c r="F410">
        <f>VLOOKUP(B410,home!$B$2:$E$405,3,FALSE)</f>
        <v>1.07</v>
      </c>
      <c r="G410">
        <f>VLOOKUP(C410,away!$B$2:$E$405,4,FALSE)</f>
        <v>1.43</v>
      </c>
      <c r="H410">
        <f>VLOOKUP(A410,away!$A$2:$E$405,3,FALSE)</f>
        <v>1.05194805194805</v>
      </c>
      <c r="I410">
        <f>VLOOKUP(C410,away!$B$2:$E$405,3,FALSE)</f>
        <v>1.07</v>
      </c>
      <c r="J410">
        <f>VLOOKUP(B410,home!$B$2:$E$405,4,FALSE)</f>
        <v>0.95</v>
      </c>
      <c r="K410" s="3">
        <f t="shared" si="616"/>
        <v>2.1461142857142819</v>
      </c>
      <c r="L410" s="3">
        <f t="shared" si="617"/>
        <v>1.0693051948051928</v>
      </c>
      <c r="M410" s="5">
        <f t="shared" si="618"/>
        <v>4.0138492975782751E-2</v>
      </c>
      <c r="N410" s="5">
        <f t="shared" si="619"/>
        <v>8.6141793182369711E-2</v>
      </c>
      <c r="O410" s="5">
        <f t="shared" si="620"/>
        <v>4.2920299050656238E-2</v>
      </c>
      <c r="P410" s="5">
        <f t="shared" si="621"/>
        <v>9.2111866939742479E-2</v>
      </c>
      <c r="Q410" s="5">
        <f t="shared" si="622"/>
        <v>9.2435066472864411E-2</v>
      </c>
      <c r="R410" s="5">
        <f t="shared" si="623"/>
        <v>2.2947449368729549E-2</v>
      </c>
      <c r="S410" s="5">
        <f t="shared" si="624"/>
        <v>5.2845756044228795E-2</v>
      </c>
      <c r="T410" s="5">
        <f t="shared" si="625"/>
        <v>9.8841296761597225E-2</v>
      </c>
      <c r="U410" s="5">
        <f t="shared" si="626"/>
        <v>4.9247848910935664E-2</v>
      </c>
      <c r="V410" s="5">
        <f t="shared" si="627"/>
        <v>1.3474793806791232E-2</v>
      </c>
      <c r="W410" s="5">
        <f t="shared" si="628"/>
        <v>6.6125405552787869E-2</v>
      </c>
      <c r="X410" s="5">
        <f t="shared" si="629"/>
        <v>7.0708239666196201E-2</v>
      </c>
      <c r="Y410" s="5">
        <f t="shared" si="630"/>
        <v>3.7804343995297092E-2</v>
      </c>
      <c r="Z410" s="5">
        <f t="shared" si="631"/>
        <v>8.1792756058372187E-3</v>
      </c>
      <c r="AA410" s="5">
        <f t="shared" si="632"/>
        <v>1.7553660224481592E-2</v>
      </c>
      <c r="AB410" s="5">
        <f t="shared" si="633"/>
        <v>1.8836080487167263E-2</v>
      </c>
      <c r="AC410" s="5">
        <f t="shared" si="634"/>
        <v>1.9326653826422951E-3</v>
      </c>
      <c r="AD410" s="5">
        <f t="shared" si="635"/>
        <v>3.5478169376372146E-2</v>
      </c>
      <c r="AE410" s="5">
        <f t="shared" si="636"/>
        <v>3.7936990816333241E-2</v>
      </c>
      <c r="AF410" s="5">
        <f t="shared" si="637"/>
        <v>2.0283110677591011E-2</v>
      </c>
      <c r="AG410" s="5">
        <f t="shared" si="638"/>
        <v>7.2296118714522501E-3</v>
      </c>
      <c r="AH410" s="5">
        <f t="shared" si="639"/>
        <v>2.1865354737662817E-3</v>
      </c>
      <c r="AI410" s="5">
        <f t="shared" si="640"/>
        <v>4.6925550164708622E-3</v>
      </c>
      <c r="AJ410" s="5">
        <f t="shared" si="641"/>
        <v>5.0353796786741685E-3</v>
      </c>
      <c r="AK410" s="5">
        <f t="shared" si="642"/>
        <v>3.6021667541326747E-3</v>
      </c>
      <c r="AL410" s="5">
        <f t="shared" si="643"/>
        <v>1.7740717537392491E-4</v>
      </c>
      <c r="AM410" s="5">
        <f t="shared" si="644"/>
        <v>1.522804122592464E-2</v>
      </c>
      <c r="AN410" s="5">
        <f t="shared" si="645"/>
        <v>1.6283423589588852E-2</v>
      </c>
      <c r="AO410" s="5">
        <f t="shared" si="646"/>
        <v>8.7059747167803903E-3</v>
      </c>
      <c r="AP410" s="5">
        <f t="shared" si="647"/>
        <v>3.1031146634986472E-3</v>
      </c>
      <c r="AQ410" s="5">
        <f t="shared" si="648"/>
        <v>8.295441574388175E-4</v>
      </c>
      <c r="AR410" s="5">
        <f t="shared" si="649"/>
        <v>4.676147481448238E-4</v>
      </c>
      <c r="AS410" s="5">
        <f t="shared" si="650"/>
        <v>1.0035546912042924E-3</v>
      </c>
      <c r="AT410" s="5">
        <f t="shared" si="651"/>
        <v>1.0768715296445585E-3</v>
      </c>
      <c r="AU410" s="5">
        <f t="shared" si="652"/>
        <v>7.7036312454972604E-4</v>
      </c>
      <c r="AV410" s="5">
        <f t="shared" si="653"/>
        <v>4.1332182669591449E-4</v>
      </c>
      <c r="AW410" s="5">
        <f t="shared" si="654"/>
        <v>1.1308973922182883E-5</v>
      </c>
      <c r="AX410" s="5">
        <f t="shared" si="655"/>
        <v>5.4468528030671487E-3</v>
      </c>
      <c r="AY410" s="5">
        <f t="shared" si="656"/>
        <v>5.8243479976589282E-3</v>
      </c>
      <c r="AZ410" s="5">
        <f t="shared" si="657"/>
        <v>3.1140027851249571E-3</v>
      </c>
      <c r="BA410" s="5">
        <f t="shared" si="658"/>
        <v>1.1099397849239855E-3</v>
      </c>
      <c r="BB410" s="5">
        <f t="shared" si="659"/>
        <v>2.9671609448504396E-4</v>
      </c>
      <c r="BC410" s="5">
        <f t="shared" si="660"/>
        <v>6.3456012243033204E-5</v>
      </c>
      <c r="BD410" s="5">
        <f t="shared" si="661"/>
        <v>8.3337146559796978E-5</v>
      </c>
      <c r="BE410" s="5">
        <f t="shared" si="662"/>
        <v>1.788510407626451E-4</v>
      </c>
      <c r="BF410" s="5">
        <f t="shared" si="663"/>
        <v>1.9191738679779003E-4</v>
      </c>
      <c r="BG410" s="5">
        <f t="shared" si="664"/>
        <v>1.3729221516123026E-4</v>
      </c>
      <c r="BH410" s="5">
        <f t="shared" si="665"/>
        <v>7.3661196068718808E-5</v>
      </c>
      <c r="BI410" s="5">
        <f t="shared" si="666"/>
        <v>3.161706903717562E-5</v>
      </c>
      <c r="BJ410" s="8">
        <f t="shared" si="667"/>
        <v>0.61298944220359575</v>
      </c>
      <c r="BK410" s="8">
        <f t="shared" si="668"/>
        <v>0.2065053303222204</v>
      </c>
      <c r="BL410" s="8">
        <f t="shared" si="669"/>
        <v>0.17145037693964105</v>
      </c>
      <c r="BM410" s="8">
        <f t="shared" si="670"/>
        <v>0.61661641805741241</v>
      </c>
      <c r="BN410" s="8">
        <f t="shared" si="671"/>
        <v>0.37669496799014518</v>
      </c>
    </row>
    <row r="411" spans="1:66" x14ac:dyDescent="0.25">
      <c r="A411" t="s">
        <v>91</v>
      </c>
      <c r="B411" t="s">
        <v>99</v>
      </c>
      <c r="C411" t="s">
        <v>107</v>
      </c>
      <c r="D411" s="16"/>
      <c r="E411">
        <f>VLOOKUP(A411,home!$A$2:$E$405,3,FALSE)</f>
        <v>1.4025974025974</v>
      </c>
      <c r="F411">
        <f>VLOOKUP(B411,home!$B$2:$E$405,3,FALSE)</f>
        <v>1.43</v>
      </c>
      <c r="G411">
        <f>VLOOKUP(C411,away!$B$2:$E$405,4,FALSE)</f>
        <v>1.43</v>
      </c>
      <c r="H411">
        <f>VLOOKUP(A411,away!$A$2:$E$405,3,FALSE)</f>
        <v>1.05194805194805</v>
      </c>
      <c r="I411">
        <f>VLOOKUP(C411,away!$B$2:$E$405,3,FALSE)</f>
        <v>1.43</v>
      </c>
      <c r="J411">
        <f>VLOOKUP(B411,home!$B$2:$E$405,4,FALSE)</f>
        <v>2.61</v>
      </c>
      <c r="K411" s="3">
        <f t="shared" si="616"/>
        <v>2.868171428571423</v>
      </c>
      <c r="L411" s="3">
        <f t="shared" si="617"/>
        <v>3.9261857142857064</v>
      </c>
      <c r="M411" s="5">
        <f t="shared" si="618"/>
        <v>1.1200777876173406E-3</v>
      </c>
      <c r="N411" s="5">
        <f t="shared" si="619"/>
        <v>3.2125751082215464E-3</v>
      </c>
      <c r="O411" s="5">
        <f t="shared" si="620"/>
        <v>4.3976334086319423E-3</v>
      </c>
      <c r="P411" s="5">
        <f t="shared" si="621"/>
        <v>1.2613166495969294E-2</v>
      </c>
      <c r="Q411" s="5">
        <f t="shared" si="622"/>
        <v>4.6071080687703943E-3</v>
      </c>
      <c r="R411" s="5">
        <f t="shared" si="623"/>
        <v>8.6329627328181439E-3</v>
      </c>
      <c r="S411" s="5">
        <f t="shared" si="624"/>
        <v>3.5509134011457152E-2</v>
      </c>
      <c r="T411" s="5">
        <f t="shared" si="625"/>
        <v>1.8088361883776733E-2</v>
      </c>
      <c r="U411" s="5">
        <f t="shared" si="626"/>
        <v>2.4760817054190871E-2</v>
      </c>
      <c r="V411" s="5">
        <f t="shared" si="627"/>
        <v>4.4429713757940865E-2</v>
      </c>
      <c r="W411" s="5">
        <f t="shared" si="628"/>
        <v>4.4046585770627037E-3</v>
      </c>
      <c r="X411" s="5">
        <f t="shared" si="629"/>
        <v>1.7293507581569598E-2</v>
      </c>
      <c r="Y411" s="5">
        <f t="shared" si="630"/>
        <v>3.3948761208325053E-2</v>
      </c>
      <c r="Z411" s="5">
        <f t="shared" si="631"/>
        <v>1.1298204984517165E-2</v>
      </c>
      <c r="AA411" s="5">
        <f t="shared" si="632"/>
        <v>3.2405188730735369E-2</v>
      </c>
      <c r="AB411" s="5">
        <f t="shared" si="633"/>
        <v>4.6471818227479929E-2</v>
      </c>
      <c r="AC411" s="5">
        <f t="shared" si="634"/>
        <v>3.1270114852316545E-2</v>
      </c>
      <c r="AD411" s="5">
        <f t="shared" si="635"/>
        <v>3.1583289708358273E-3</v>
      </c>
      <c r="AE411" s="5">
        <f t="shared" si="636"/>
        <v>1.2400186086310303E-2</v>
      </c>
      <c r="AF411" s="5">
        <f t="shared" si="637"/>
        <v>2.4342716733277949E-2</v>
      </c>
      <c r="AG411" s="5">
        <f t="shared" si="638"/>
        <v>3.1858008895033173E-2</v>
      </c>
      <c r="AH411" s="5">
        <f t="shared" si="639"/>
        <v>1.1089712751820711E-2</v>
      </c>
      <c r="AI411" s="5">
        <f t="shared" si="640"/>
        <v>3.1807197265836334E-2</v>
      </c>
      <c r="AJ411" s="5">
        <f t="shared" si="641"/>
        <v>4.5614247210403441E-2</v>
      </c>
      <c r="AK411" s="5">
        <f t="shared" si="642"/>
        <v>4.3609826861557628E-2</v>
      </c>
      <c r="AL411" s="5">
        <f t="shared" si="643"/>
        <v>1.408527762413221E-2</v>
      </c>
      <c r="AM411" s="5">
        <f t="shared" si="644"/>
        <v>1.8117257832361414E-3</v>
      </c>
      <c r="AN411" s="5">
        <f t="shared" si="645"/>
        <v>7.1131718883448219E-3</v>
      </c>
      <c r="AO411" s="5">
        <f t="shared" si="646"/>
        <v>1.3963816925639061E-2</v>
      </c>
      <c r="AP411" s="5">
        <f t="shared" si="647"/>
        <v>1.827484617678168E-2</v>
      </c>
      <c r="AQ411" s="5">
        <f t="shared" si="648"/>
        <v>1.7937609997512247E-2</v>
      </c>
      <c r="AR411" s="5">
        <f t="shared" si="649"/>
        <v>8.7080543563461035E-3</v>
      </c>
      <c r="AS411" s="5">
        <f t="shared" si="650"/>
        <v>2.4976192703318804E-2</v>
      </c>
      <c r="AT411" s="5">
        <f t="shared" si="651"/>
        <v>3.5818001153076533E-2</v>
      </c>
      <c r="AU411" s="5">
        <f t="shared" si="652"/>
        <v>3.4244055845264132E-2</v>
      </c>
      <c r="AV411" s="5">
        <f t="shared" si="653"/>
        <v>2.4554455643447704E-2</v>
      </c>
      <c r="AW411" s="5">
        <f t="shared" si="654"/>
        <v>4.4059427979812492E-3</v>
      </c>
      <c r="AX411" s="5">
        <f t="shared" si="655"/>
        <v>8.6605668798068038E-4</v>
      </c>
      <c r="AY411" s="5">
        <f t="shared" si="656"/>
        <v>3.4002993961113406E-3</v>
      </c>
      <c r="AZ411" s="5">
        <f t="shared" si="657"/>
        <v>6.6751034566533305E-3</v>
      </c>
      <c r="BA411" s="5">
        <f t="shared" si="658"/>
        <v>8.7358986109638149E-3</v>
      </c>
      <c r="BB411" s="5">
        <f t="shared" si="659"/>
        <v>8.5746900819536186E-3</v>
      </c>
      <c r="BC411" s="5">
        <f t="shared" si="660"/>
        <v>6.7331651408387271E-3</v>
      </c>
      <c r="BD411" s="5">
        <f t="shared" si="661"/>
        <v>5.6982397688515752E-3</v>
      </c>
      <c r="BE411" s="5">
        <f t="shared" si="662"/>
        <v>1.6343528498169516E-2</v>
      </c>
      <c r="BF411" s="5">
        <f t="shared" si="663"/>
        <v>2.3438020740246319E-2</v>
      </c>
      <c r="BG411" s="5">
        <f t="shared" si="664"/>
        <v>2.2408087143146307E-2</v>
      </c>
      <c r="BH411" s="5">
        <f t="shared" si="665"/>
        <v>1.6067558828227725E-2</v>
      </c>
      <c r="BI411" s="5">
        <f t="shared" si="666"/>
        <v>9.2169026316026581E-3</v>
      </c>
      <c r="BJ411" s="8">
        <f t="shared" si="667"/>
        <v>0.24740059725919872</v>
      </c>
      <c r="BK411" s="8">
        <f t="shared" si="668"/>
        <v>0.14242778392554473</v>
      </c>
      <c r="BL411" s="8">
        <f t="shared" si="669"/>
        <v>0.4702625015551718</v>
      </c>
      <c r="BM411" s="8">
        <f t="shared" si="670"/>
        <v>0.83781120752427396</v>
      </c>
      <c r="BN411" s="8">
        <f t="shared" si="671"/>
        <v>3.4583523602028661E-2</v>
      </c>
    </row>
    <row r="412" spans="1:66" x14ac:dyDescent="0.25">
      <c r="A412" t="s">
        <v>91</v>
      </c>
      <c r="B412" t="s">
        <v>371</v>
      </c>
      <c r="C412" t="s">
        <v>108</v>
      </c>
      <c r="D412" s="16"/>
      <c r="E412">
        <f>VLOOKUP(A412,home!$A$2:$E$405,3,FALSE)</f>
        <v>1.4025974025974</v>
      </c>
      <c r="F412">
        <f>VLOOKUP(B412,home!$B$2:$E$405,3,FALSE)</f>
        <v>0.53</v>
      </c>
      <c r="G412">
        <f>VLOOKUP(C412,away!$B$2:$E$405,4,FALSE)</f>
        <v>0.71</v>
      </c>
      <c r="H412">
        <f>VLOOKUP(A412,away!$A$2:$E$405,3,FALSE)</f>
        <v>1.05194805194805</v>
      </c>
      <c r="I412">
        <f>VLOOKUP(C412,away!$B$2:$E$405,3,FALSE)</f>
        <v>1.07</v>
      </c>
      <c r="J412">
        <f>VLOOKUP(B412,home!$B$2:$E$405,4,FALSE)</f>
        <v>1.43</v>
      </c>
      <c r="K412" s="3">
        <f t="shared" si="616"/>
        <v>0.5277974025974016</v>
      </c>
      <c r="L412" s="3">
        <f t="shared" si="617"/>
        <v>1.6095857142857113</v>
      </c>
      <c r="M412" s="5">
        <f t="shared" si="618"/>
        <v>0.1179631352004676</v>
      </c>
      <c r="N412" s="5">
        <f t="shared" si="619"/>
        <v>6.2260636361052911E-2</v>
      </c>
      <c r="O412" s="5">
        <f t="shared" si="620"/>
        <v>0.18987177723102655</v>
      </c>
      <c r="P412" s="5">
        <f t="shared" si="621"/>
        <v>0.10021383084908828</v>
      </c>
      <c r="Q412" s="5">
        <f t="shared" si="622"/>
        <v>1.6430501077712531E-2</v>
      </c>
      <c r="R412" s="5">
        <f t="shared" si="623"/>
        <v>0.15280745008854971</v>
      </c>
      <c r="S412" s="5">
        <f t="shared" si="624"/>
        <v>2.1283793187555661E-2</v>
      </c>
      <c r="T412" s="5">
        <f t="shared" si="625"/>
        <v>2.644629981324207E-2</v>
      </c>
      <c r="U412" s="5">
        <f t="shared" si="626"/>
        <v>8.0651375254268617E-2</v>
      </c>
      <c r="V412" s="5">
        <f t="shared" si="627"/>
        <v>2.0090367372446573E-3</v>
      </c>
      <c r="W412" s="5">
        <f t="shared" si="628"/>
        <v>2.8906585973968277E-3</v>
      </c>
      <c r="X412" s="5">
        <f t="shared" si="629"/>
        <v>4.6527627832471047E-3</v>
      </c>
      <c r="Y412" s="5">
        <f t="shared" si="630"/>
        <v>3.7445102539373836E-3</v>
      </c>
      <c r="Z412" s="5">
        <f t="shared" si="631"/>
        <v>8.1985562899652129E-2</v>
      </c>
      <c r="AA412" s="5">
        <f t="shared" si="632"/>
        <v>4.3271767148922287E-2</v>
      </c>
      <c r="AB412" s="5">
        <f t="shared" si="633"/>
        <v>1.1419363153500376E-2</v>
      </c>
      <c r="AC412" s="5">
        <f t="shared" si="634"/>
        <v>1.0667170903312973E-4</v>
      </c>
      <c r="AD412" s="5">
        <f t="shared" si="635"/>
        <v>3.8142052487547332E-4</v>
      </c>
      <c r="AE412" s="5">
        <f t="shared" si="636"/>
        <v>6.1392902797491962E-4</v>
      </c>
      <c r="AF412" s="5">
        <f t="shared" si="637"/>
        <v>4.9408569650687183E-4</v>
      </c>
      <c r="AG412" s="5">
        <f t="shared" si="638"/>
        <v>2.650910929101221E-4</v>
      </c>
      <c r="AH412" s="5">
        <f t="shared" si="639"/>
        <v>3.2990697705238187E-2</v>
      </c>
      <c r="AI412" s="5">
        <f t="shared" si="640"/>
        <v>1.7412404558700769E-2</v>
      </c>
      <c r="AJ412" s="5">
        <f t="shared" si="641"/>
        <v>4.5951109495287103E-3</v>
      </c>
      <c r="AK412" s="5">
        <f t="shared" si="642"/>
        <v>8.0842920793604452E-4</v>
      </c>
      <c r="AL412" s="5">
        <f t="shared" si="643"/>
        <v>3.6248546928708111E-6</v>
      </c>
      <c r="AM412" s="5">
        <f t="shared" si="644"/>
        <v>4.0262552465322488E-5</v>
      </c>
      <c r="AN412" s="5">
        <f t="shared" si="645"/>
        <v>6.4806029268862022E-5</v>
      </c>
      <c r="AO412" s="5">
        <f t="shared" si="646"/>
        <v>5.2155429455371009E-5</v>
      </c>
      <c r="AP412" s="5">
        <f t="shared" si="647"/>
        <v>2.7982878057933783E-5</v>
      </c>
      <c r="AQ412" s="5">
        <f t="shared" si="648"/>
        <v>1.1260210191662331E-5</v>
      </c>
      <c r="AR412" s="5">
        <f t="shared" si="649"/>
        <v>1.0620271146133954E-2</v>
      </c>
      <c r="AS412" s="5">
        <f t="shared" si="650"/>
        <v>5.6053515258096299E-3</v>
      </c>
      <c r="AT412" s="5">
        <f t="shared" si="651"/>
        <v>1.4792449879838521E-3</v>
      </c>
      <c r="AU412" s="5">
        <f t="shared" si="652"/>
        <v>2.6024722082103395E-4</v>
      </c>
      <c r="AV412" s="5">
        <f t="shared" si="653"/>
        <v>3.4339451795633529E-5</v>
      </c>
      <c r="AW412" s="5">
        <f t="shared" si="654"/>
        <v>8.5540041910963434E-8</v>
      </c>
      <c r="AX412" s="5">
        <f t="shared" si="655"/>
        <v>3.541745102189803E-6</v>
      </c>
      <c r="AY412" s="5">
        <f t="shared" si="656"/>
        <v>5.7007423201260932E-6</v>
      </c>
      <c r="AZ412" s="5">
        <f t="shared" si="657"/>
        <v>4.5879166996494713E-6</v>
      </c>
      <c r="BA412" s="5">
        <f t="shared" si="658"/>
        <v>2.4615483926962118E-6</v>
      </c>
      <c r="BB412" s="5">
        <f t="shared" si="659"/>
        <v>9.9051828197669465E-7</v>
      </c>
      <c r="BC412" s="5">
        <f t="shared" si="660"/>
        <v>3.1886481528170265E-7</v>
      </c>
      <c r="BD412" s="5">
        <f t="shared" si="661"/>
        <v>2.8490394531096573E-3</v>
      </c>
      <c r="BE412" s="5">
        <f t="shared" si="662"/>
        <v>1.5037156232487986E-3</v>
      </c>
      <c r="BF412" s="5">
        <f t="shared" si="663"/>
        <v>3.9682860009792437E-4</v>
      </c>
      <c r="BG412" s="5">
        <f t="shared" si="664"/>
        <v>6.98150348026825E-5</v>
      </c>
      <c r="BH412" s="5">
        <f t="shared" si="665"/>
        <v>9.2120485077757542E-6</v>
      </c>
      <c r="BI412" s="5">
        <f t="shared" si="666"/>
        <v>9.7241905500106258E-7</v>
      </c>
      <c r="BJ412" s="8">
        <f t="shared" si="667"/>
        <v>0.11839396366390727</v>
      </c>
      <c r="BK412" s="8">
        <f t="shared" si="668"/>
        <v>0.24158579328040233</v>
      </c>
      <c r="BL412" s="8">
        <f t="shared" si="669"/>
        <v>0.55665741280903713</v>
      </c>
      <c r="BM412" s="8">
        <f t="shared" si="670"/>
        <v>0.35906978664282313</v>
      </c>
      <c r="BN412" s="8">
        <f t="shared" si="671"/>
        <v>0.63954733080789761</v>
      </c>
    </row>
    <row r="413" spans="1:66" x14ac:dyDescent="0.25">
      <c r="A413" t="s">
        <v>91</v>
      </c>
      <c r="B413" t="s">
        <v>93</v>
      </c>
      <c r="C413" t="s">
        <v>92</v>
      </c>
      <c r="D413" s="16"/>
      <c r="E413">
        <f>VLOOKUP(A413,home!$A$2:$E$405,3,FALSE)</f>
        <v>1.4025974025974</v>
      </c>
      <c r="F413">
        <f>VLOOKUP(B413,home!$B$2:$E$405,3,FALSE)</f>
        <v>1.43</v>
      </c>
      <c r="G413">
        <f>VLOOKUP(C413,away!$B$2:$E$405,4,FALSE)</f>
        <v>1.25</v>
      </c>
      <c r="H413">
        <f>VLOOKUP(A413,away!$A$2:$E$405,3,FALSE)</f>
        <v>1.05194805194805</v>
      </c>
      <c r="I413">
        <f>VLOOKUP(C413,away!$B$2:$E$405,3,FALSE)</f>
        <v>1.43</v>
      </c>
      <c r="J413">
        <f>VLOOKUP(B413,home!$B$2:$E$405,4,FALSE)</f>
        <v>0.71</v>
      </c>
      <c r="K413" s="3">
        <f t="shared" si="616"/>
        <v>2.5071428571428522</v>
      </c>
      <c r="L413" s="3">
        <f t="shared" si="617"/>
        <v>1.0680428571428551</v>
      </c>
      <c r="M413" s="5">
        <f t="shared" si="618"/>
        <v>2.8010223392528621E-2</v>
      </c>
      <c r="N413" s="5">
        <f t="shared" si="619"/>
        <v>7.0225631505553762E-2</v>
      </c>
      <c r="O413" s="5">
        <f t="shared" si="620"/>
        <v>2.9916119021365904E-2</v>
      </c>
      <c r="P413" s="5">
        <f t="shared" si="621"/>
        <v>7.5003984117852932E-2</v>
      </c>
      <c r="Q413" s="5">
        <f t="shared" si="622"/>
        <v>8.8032845208747587E-2</v>
      </c>
      <c r="R413" s="5">
        <f t="shared" si="623"/>
        <v>1.5975848617102675E-2</v>
      </c>
      <c r="S413" s="5">
        <f t="shared" si="624"/>
        <v>5.0210217486623958E-2</v>
      </c>
      <c r="T413" s="5">
        <f t="shared" si="625"/>
        <v>9.4022851519165479E-2</v>
      </c>
      <c r="U413" s="5">
        <f t="shared" si="626"/>
        <v>4.0053734747164477E-2</v>
      </c>
      <c r="V413" s="5">
        <f t="shared" si="627"/>
        <v>1.4938856439606699E-2</v>
      </c>
      <c r="W413" s="5">
        <f t="shared" si="628"/>
        <v>7.3570306353024625E-2</v>
      </c>
      <c r="X413" s="5">
        <f t="shared" si="629"/>
        <v>7.857624019815955E-2</v>
      </c>
      <c r="Y413" s="5">
        <f t="shared" si="630"/>
        <v>4.1961396042392789E-2</v>
      </c>
      <c r="Z413" s="5">
        <f t="shared" si="631"/>
        <v>5.6876303340973582E-3</v>
      </c>
      <c r="AA413" s="5">
        <f t="shared" si="632"/>
        <v>1.4259701766201203E-2</v>
      </c>
      <c r="AB413" s="5">
        <f t="shared" si="633"/>
        <v>1.7875554714059334E-2</v>
      </c>
      <c r="AC413" s="5">
        <f t="shared" si="634"/>
        <v>2.5001446245025722E-3</v>
      </c>
      <c r="AD413" s="5">
        <f t="shared" si="635"/>
        <v>4.611281701769928E-2</v>
      </c>
      <c r="AE413" s="5">
        <f t="shared" si="636"/>
        <v>4.9250464838489209E-2</v>
      </c>
      <c r="AF413" s="5">
        <f t="shared" si="637"/>
        <v>2.6300803590856865E-2</v>
      </c>
      <c r="AG413" s="5">
        <f t="shared" si="638"/>
        <v>9.3634618041106114E-3</v>
      </c>
      <c r="AH413" s="5">
        <f t="shared" si="639"/>
        <v>1.5186582381004282E-3</v>
      </c>
      <c r="AI413" s="5">
        <f t="shared" si="640"/>
        <v>3.8074931540946371E-3</v>
      </c>
      <c r="AJ413" s="5">
        <f t="shared" si="641"/>
        <v>4.77296463245434E-3</v>
      </c>
      <c r="AK413" s="5">
        <f t="shared" si="642"/>
        <v>3.9888347285511189E-3</v>
      </c>
      <c r="AL413" s="5">
        <f t="shared" si="643"/>
        <v>2.6778909269041409E-4</v>
      </c>
      <c r="AM413" s="5">
        <f t="shared" si="644"/>
        <v>2.3122283961732014E-2</v>
      </c>
      <c r="AN413" s="5">
        <f t="shared" si="645"/>
        <v>2.4695590226156673E-2</v>
      </c>
      <c r="AO413" s="5">
        <f t="shared" si="646"/>
        <v>1.3187974371986768E-2</v>
      </c>
      <c r="AP413" s="5">
        <f t="shared" si="647"/>
        <v>4.6951072760611666E-3</v>
      </c>
      <c r="AQ413" s="5">
        <f t="shared" si="648"/>
        <v>1.2536439474291439E-3</v>
      </c>
      <c r="AR413" s="5">
        <f t="shared" si="649"/>
        <v>3.2439841672886322E-4</v>
      </c>
      <c r="AS413" s="5">
        <f t="shared" si="650"/>
        <v>8.1331317337021963E-4</v>
      </c>
      <c r="AT413" s="5">
        <f t="shared" si="651"/>
        <v>1.0195461566176664E-3</v>
      </c>
      <c r="AU413" s="5">
        <f t="shared" si="652"/>
        <v>8.5204928803047665E-4</v>
      </c>
      <c r="AV413" s="5">
        <f t="shared" si="653"/>
        <v>5.3405232160481572E-4</v>
      </c>
      <c r="AW413" s="5">
        <f t="shared" si="654"/>
        <v>1.9918569426931644E-5</v>
      </c>
      <c r="AX413" s="5">
        <f t="shared" si="655"/>
        <v>9.661811512580859E-3</v>
      </c>
      <c r="AY413" s="5">
        <f t="shared" si="656"/>
        <v>1.031922877307259E-2</v>
      </c>
      <c r="AZ413" s="5">
        <f t="shared" si="657"/>
        <v>5.5106892911516037E-3</v>
      </c>
      <c r="BA413" s="5">
        <f t="shared" si="658"/>
        <v>1.9618841117826982E-3</v>
      </c>
      <c r="BB413" s="5">
        <f t="shared" si="659"/>
        <v>5.2384407803289133E-4</v>
      </c>
      <c r="BC413" s="5">
        <f t="shared" si="660"/>
        <v>1.1189758515992283E-4</v>
      </c>
      <c r="BD413" s="5">
        <f t="shared" si="661"/>
        <v>5.7745235309285583E-5</v>
      </c>
      <c r="BE413" s="5">
        <f t="shared" si="662"/>
        <v>1.4477555423970855E-4</v>
      </c>
      <c r="BF413" s="5">
        <f t="shared" si="663"/>
        <v>1.8148649835049148E-4</v>
      </c>
      <c r="BG413" s="5">
        <f t="shared" si="664"/>
        <v>1.5167085933576757E-4</v>
      </c>
      <c r="BH413" s="5">
        <f t="shared" si="665"/>
        <v>9.5065127905097008E-5</v>
      </c>
      <c r="BI413" s="5">
        <f t="shared" si="666"/>
        <v>4.7668371278127097E-5</v>
      </c>
      <c r="BJ413" s="8">
        <f t="shared" si="667"/>
        <v>0.67246077321334596</v>
      </c>
      <c r="BK413" s="8">
        <f t="shared" si="668"/>
        <v>0.18125044392687775</v>
      </c>
      <c r="BL413" s="8">
        <f t="shared" si="669"/>
        <v>0.1363906806218646</v>
      </c>
      <c r="BM413" s="8">
        <f t="shared" si="670"/>
        <v>0.67832556602938887</v>
      </c>
      <c r="BN413" s="8">
        <f t="shared" si="671"/>
        <v>0.30716465186315151</v>
      </c>
    </row>
    <row r="414" spans="1:66" x14ac:dyDescent="0.25">
      <c r="A414" t="s">
        <v>91</v>
      </c>
      <c r="B414" t="s">
        <v>389</v>
      </c>
      <c r="C414" t="s">
        <v>351</v>
      </c>
      <c r="D414" s="16"/>
      <c r="E414">
        <f>VLOOKUP(A414,home!$A$2:$E$405,3,FALSE)</f>
        <v>1.4025974025974</v>
      </c>
      <c r="F414">
        <f>VLOOKUP(B414,home!$B$2:$E$405,3,FALSE)</f>
        <v>1.07</v>
      </c>
      <c r="G414">
        <f>VLOOKUP(C414,away!$B$2:$E$405,4,FALSE)</f>
        <v>1.07</v>
      </c>
      <c r="H414">
        <f>VLOOKUP(A414,away!$A$2:$E$405,3,FALSE)</f>
        <v>1.05194805194805</v>
      </c>
      <c r="I414">
        <f>VLOOKUP(C414,away!$B$2:$E$405,3,FALSE)</f>
        <v>1.25</v>
      </c>
      <c r="J414">
        <f>VLOOKUP(B414,home!$B$2:$E$405,4,FALSE)</f>
        <v>0.48</v>
      </c>
      <c r="K414" s="3">
        <f t="shared" si="616"/>
        <v>1.6058337662337634</v>
      </c>
      <c r="L414" s="3">
        <f t="shared" si="617"/>
        <v>0.63116883116882994</v>
      </c>
      <c r="M414" s="5">
        <f t="shared" si="618"/>
        <v>0.10677808208905555</v>
      </c>
      <c r="N414" s="5">
        <f t="shared" si="619"/>
        <v>0.17146784971228604</v>
      </c>
      <c r="O414" s="5">
        <f t="shared" si="620"/>
        <v>6.7394997266598575E-2</v>
      </c>
      <c r="P414" s="5">
        <f t="shared" si="621"/>
        <v>0.10822516228593618</v>
      </c>
      <c r="Q414" s="5">
        <f t="shared" si="622"/>
        <v>0.13767443144574265</v>
      </c>
      <c r="R414" s="5">
        <f t="shared" si="623"/>
        <v>2.1268810825692753E-2</v>
      </c>
      <c r="S414" s="5">
        <f t="shared" si="624"/>
        <v>2.7422963408465593E-2</v>
      </c>
      <c r="T414" s="5">
        <f t="shared" si="625"/>
        <v>8.689580997744259E-2</v>
      </c>
      <c r="U414" s="5">
        <f t="shared" si="626"/>
        <v>3.4154174591535628E-2</v>
      </c>
      <c r="V414" s="5">
        <f t="shared" si="627"/>
        <v>3.0882894974303531E-3</v>
      </c>
      <c r="W414" s="5">
        <f t="shared" si="628"/>
        <v>7.3694083587536305E-2</v>
      </c>
      <c r="X414" s="5">
        <f t="shared" si="629"/>
        <v>4.6513408602003342E-2</v>
      </c>
      <c r="Y414" s="5">
        <f t="shared" si="630"/>
        <v>1.4678906870502325E-2</v>
      </c>
      <c r="Z414" s="5">
        <f t="shared" si="631"/>
        <v>4.474736823067817E-3</v>
      </c>
      <c r="AA414" s="5">
        <f t="shared" si="632"/>
        <v>7.1856834854918984E-3</v>
      </c>
      <c r="AB414" s="5">
        <f t="shared" si="633"/>
        <v>5.7695065872356071E-3</v>
      </c>
      <c r="AC414" s="5">
        <f t="shared" si="634"/>
        <v>1.9563391750576894E-4</v>
      </c>
      <c r="AD414" s="5">
        <f t="shared" si="635"/>
        <v>2.958511194912981E-2</v>
      </c>
      <c r="AE414" s="5">
        <f t="shared" si="636"/>
        <v>1.8673200528931247E-2</v>
      </c>
      <c r="AF414" s="5">
        <f t="shared" si="637"/>
        <v>5.8929710760133548E-3</v>
      </c>
      <c r="AG414" s="5">
        <f t="shared" si="638"/>
        <v>1.2398198887196906E-3</v>
      </c>
      <c r="AH414" s="5">
        <f t="shared" si="639"/>
        <v>7.0607860260095932E-4</v>
      </c>
      <c r="AI414" s="5">
        <f t="shared" si="640"/>
        <v>1.1338448616717712E-3</v>
      </c>
      <c r="AJ414" s="5">
        <f t="shared" si="641"/>
        <v>9.1038318227159068E-4</v>
      </c>
      <c r="AK414" s="5">
        <f t="shared" si="642"/>
        <v>4.8730801810102224E-4</v>
      </c>
      <c r="AL414" s="5">
        <f t="shared" si="643"/>
        <v>7.9314076658679404E-6</v>
      </c>
      <c r="AM414" s="5">
        <f t="shared" si="644"/>
        <v>9.5017543491437203E-3</v>
      </c>
      <c r="AN414" s="5">
        <f t="shared" si="645"/>
        <v>5.9972111866023895E-3</v>
      </c>
      <c r="AO414" s="5">
        <f t="shared" si="646"/>
        <v>1.8926263874602307E-3</v>
      </c>
      <c r="AP414" s="5">
        <f t="shared" si="647"/>
        <v>3.9818892827085298E-4</v>
      </c>
      <c r="AQ414" s="5">
        <f t="shared" si="648"/>
        <v>6.2831110110270818E-5</v>
      </c>
      <c r="AR414" s="5">
        <f t="shared" si="649"/>
        <v>8.9130961263393681E-5</v>
      </c>
      <c r="AS414" s="5">
        <f t="shared" si="650"/>
        <v>1.4312950721363115E-4</v>
      </c>
      <c r="AT414" s="5">
        <f t="shared" si="651"/>
        <v>1.1492109781402399E-4</v>
      </c>
      <c r="AU414" s="5">
        <f t="shared" si="652"/>
        <v>6.1514726440804274E-5</v>
      </c>
      <c r="AV414" s="5">
        <f t="shared" si="653"/>
        <v>2.4695606209819105E-5</v>
      </c>
      <c r="AW414" s="5">
        <f t="shared" si="654"/>
        <v>2.2330266271274881E-7</v>
      </c>
      <c r="AX414" s="5">
        <f t="shared" si="655"/>
        <v>2.5430396620522533E-3</v>
      </c>
      <c r="AY414" s="5">
        <f t="shared" si="656"/>
        <v>1.6050873711134972E-3</v>
      </c>
      <c r="AZ414" s="5">
        <f t="shared" si="657"/>
        <v>5.065405599747779E-4</v>
      </c>
      <c r="BA414" s="5">
        <f t="shared" si="658"/>
        <v>1.065708710596284E-4</v>
      </c>
      <c r="BB414" s="5">
        <f t="shared" si="659"/>
        <v>1.6816053030837432E-5</v>
      </c>
      <c r="BC414" s="5">
        <f t="shared" si="660"/>
        <v>2.1227537072693452E-6</v>
      </c>
      <c r="BD414" s="5">
        <f t="shared" si="661"/>
        <v>9.376114106928404E-6</v>
      </c>
      <c r="BE414" s="5">
        <f t="shared" si="662"/>
        <v>1.5056480628966361E-5</v>
      </c>
      <c r="BF414" s="5">
        <f t="shared" si="663"/>
        <v>1.2089102497319379E-5</v>
      </c>
      <c r="BG414" s="5">
        <f t="shared" si="664"/>
        <v>6.4710296645521228E-6</v>
      </c>
      <c r="BH414" s="5">
        <f t="shared" si="665"/>
        <v>2.5978494844095365E-6</v>
      </c>
      <c r="BI414" s="5">
        <f t="shared" si="666"/>
        <v>8.343428843315607E-7</v>
      </c>
      <c r="BJ414" s="8">
        <f t="shared" si="667"/>
        <v>0.60894838287083308</v>
      </c>
      <c r="BK414" s="8">
        <f t="shared" si="668"/>
        <v>0.24732314997717281</v>
      </c>
      <c r="BL414" s="8">
        <f t="shared" si="669"/>
        <v>0.13949060423940801</v>
      </c>
      <c r="BM414" s="8">
        <f t="shared" si="670"/>
        <v>0.38582267621671928</v>
      </c>
      <c r="BN414" s="8">
        <f t="shared" si="671"/>
        <v>0.61280933362531176</v>
      </c>
    </row>
    <row r="415" spans="1:66" x14ac:dyDescent="0.25">
      <c r="A415" t="s">
        <v>114</v>
      </c>
      <c r="B415" t="s">
        <v>320</v>
      </c>
      <c r="C415" t="s">
        <v>128</v>
      </c>
      <c r="D415" s="16"/>
      <c r="E415">
        <f>VLOOKUP(A415,home!$A$2:$E$405,3,FALSE)</f>
        <v>1.26829268292683</v>
      </c>
      <c r="F415">
        <f>VLOOKUP(B415,home!$B$2:$E$405,3,FALSE)</f>
        <v>0.79</v>
      </c>
      <c r="G415">
        <f>VLOOKUP(C415,away!$B$2:$E$405,4,FALSE)</f>
        <v>1.05</v>
      </c>
      <c r="H415">
        <f>VLOOKUP(A415,away!$A$2:$E$405,3,FALSE)</f>
        <v>1.0243902439024399</v>
      </c>
      <c r="I415">
        <f>VLOOKUP(C415,away!$B$2:$E$405,3,FALSE)</f>
        <v>1.05</v>
      </c>
      <c r="J415">
        <f>VLOOKUP(B415,home!$B$2:$E$405,4,FALSE)</f>
        <v>0.65</v>
      </c>
      <c r="K415" s="3">
        <f t="shared" si="616"/>
        <v>1.0520487804878056</v>
      </c>
      <c r="L415" s="3">
        <f t="shared" si="617"/>
        <v>0.69914634146341526</v>
      </c>
      <c r="M415" s="5">
        <f t="shared" si="618"/>
        <v>0.17356638644874647</v>
      </c>
      <c r="N415" s="5">
        <f t="shared" si="619"/>
        <v>0.18260030519707893</v>
      </c>
      <c r="O415" s="5">
        <f t="shared" si="620"/>
        <v>0.12134830408666637</v>
      </c>
      <c r="P415" s="5">
        <f t="shared" si="621"/>
        <v>0.12766433532864077</v>
      </c>
      <c r="Q415" s="5">
        <f t="shared" si="622"/>
        <v>9.6052214199643979E-2</v>
      </c>
      <c r="R415" s="5">
        <f t="shared" si="623"/>
        <v>4.2420111422491399E-2</v>
      </c>
      <c r="S415" s="5">
        <f t="shared" si="624"/>
        <v>2.3475430422290361E-2</v>
      </c>
      <c r="T415" s="5">
        <f t="shared" si="625"/>
        <v>6.7154554147141388E-2</v>
      </c>
      <c r="U415" s="5">
        <f t="shared" si="626"/>
        <v>4.4628026490188911E-2</v>
      </c>
      <c r="V415" s="5">
        <f t="shared" si="627"/>
        <v>1.9185583893127371E-3</v>
      </c>
      <c r="W415" s="5">
        <f t="shared" si="628"/>
        <v>3.3683871603962981E-2</v>
      </c>
      <c r="X415" s="5">
        <f t="shared" si="629"/>
        <v>2.3549955598234137E-2</v>
      </c>
      <c r="Y415" s="5">
        <f t="shared" si="630"/>
        <v>8.2324326490656359E-3</v>
      </c>
      <c r="Z415" s="5">
        <f t="shared" si="631"/>
        <v>9.8859552351684317E-3</v>
      </c>
      <c r="AA415" s="5">
        <f t="shared" si="632"/>
        <v>1.0400507149115987E-2</v>
      </c>
      <c r="AB415" s="5">
        <f t="shared" si="633"/>
        <v>5.4709204313410876E-3</v>
      </c>
      <c r="AC415" s="5">
        <f t="shared" si="634"/>
        <v>8.8198054420349071E-5</v>
      </c>
      <c r="AD415" s="5">
        <f t="shared" si="635"/>
        <v>8.8592690107642674E-3</v>
      </c>
      <c r="AE415" s="5">
        <f t="shared" si="636"/>
        <v>6.1939255169160467E-3</v>
      </c>
      <c r="AF415" s="5">
        <f t="shared" si="637"/>
        <v>2.1652301822243738E-3</v>
      </c>
      <c r="AG415" s="5">
        <f t="shared" si="638"/>
        <v>5.0460425344277834E-4</v>
      </c>
      <c r="AH415" s="5">
        <f t="shared" si="639"/>
        <v>1.7279323586347759E-3</v>
      </c>
      <c r="AI415" s="5">
        <f t="shared" si="640"/>
        <v>1.8178691306671337E-3</v>
      </c>
      <c r="AJ415" s="5">
        <f t="shared" si="641"/>
        <v>9.5624350100239242E-4</v>
      </c>
      <c r="AK415" s="5">
        <f t="shared" si="642"/>
        <v>3.3533826969298563E-4</v>
      </c>
      <c r="AL415" s="5">
        <f t="shared" si="643"/>
        <v>2.5949139635232591E-6</v>
      </c>
      <c r="AM415" s="5">
        <f t="shared" si="644"/>
        <v>1.8640766317575917E-3</v>
      </c>
      <c r="AN415" s="5">
        <f t="shared" si="645"/>
        <v>1.3032623573007659E-3</v>
      </c>
      <c r="AO415" s="5">
        <f t="shared" si="646"/>
        <v>4.5558555453690841E-4</v>
      </c>
      <c r="AP415" s="5">
        <f t="shared" si="647"/>
        <v>1.0617365789268693E-4</v>
      </c>
      <c r="AQ415" s="5">
        <f t="shared" si="648"/>
        <v>1.8557731118865077E-5</v>
      </c>
      <c r="AR415" s="5">
        <f t="shared" si="649"/>
        <v>2.4161551736715084E-4</v>
      </c>
      <c r="AS415" s="5">
        <f t="shared" si="650"/>
        <v>2.5419131039304126E-4</v>
      </c>
      <c r="AT415" s="5">
        <f t="shared" si="651"/>
        <v>1.3371082905479814E-4</v>
      </c>
      <c r="AU415" s="5">
        <f t="shared" si="652"/>
        <v>4.6890104881704612E-5</v>
      </c>
      <c r="AV415" s="5">
        <f t="shared" si="653"/>
        <v>1.2332669414435657E-5</v>
      </c>
      <c r="AW415" s="5">
        <f t="shared" si="654"/>
        <v>5.3018132838313558E-8</v>
      </c>
      <c r="AX415" s="5">
        <f t="shared" si="655"/>
        <v>3.2684992452939839E-4</v>
      </c>
      <c r="AY415" s="5">
        <f t="shared" si="656"/>
        <v>2.2851592894232225E-4</v>
      </c>
      <c r="AZ415" s="5">
        <f t="shared" si="657"/>
        <v>7.9883037843069181E-5</v>
      </c>
      <c r="BA415" s="5">
        <f t="shared" si="658"/>
        <v>1.8616644550988458E-5</v>
      </c>
      <c r="BB415" s="5">
        <f t="shared" si="659"/>
        <v>3.2539397320371001E-6</v>
      </c>
      <c r="BC415" s="5">
        <f t="shared" si="660"/>
        <v>4.5499601179923712E-7</v>
      </c>
      <c r="BD415" s="5">
        <f t="shared" si="661"/>
        <v>2.8154100834672279E-5</v>
      </c>
      <c r="BE415" s="5">
        <f t="shared" si="662"/>
        <v>2.9619487448847683E-5</v>
      </c>
      <c r="BF415" s="5">
        <f t="shared" si="663"/>
        <v>1.5580572824617031E-5</v>
      </c>
      <c r="BG415" s="5">
        <f t="shared" si="664"/>
        <v>5.463840879813265E-6</v>
      </c>
      <c r="BH415" s="5">
        <f t="shared" si="665"/>
        <v>1.4370567835967406E-6</v>
      </c>
      <c r="BI415" s="5">
        <f t="shared" si="666"/>
        <v>3.0237076733493594E-7</v>
      </c>
      <c r="BJ415" s="8">
        <f t="shared" si="667"/>
        <v>0.43340159276269097</v>
      </c>
      <c r="BK415" s="8">
        <f t="shared" si="668"/>
        <v>0.32694401948631652</v>
      </c>
      <c r="BL415" s="8">
        <f t="shared" si="669"/>
        <v>0.22987455070045107</v>
      </c>
      <c r="BM415" s="8">
        <f t="shared" si="670"/>
        <v>0.25622599859054956</v>
      </c>
      <c r="BN415" s="8">
        <f t="shared" si="671"/>
        <v>0.74365165668326783</v>
      </c>
    </row>
    <row r="416" spans="1:66" x14ac:dyDescent="0.25">
      <c r="A416" t="s">
        <v>114</v>
      </c>
      <c r="B416" t="s">
        <v>127</v>
      </c>
      <c r="C416" t="s">
        <v>96</v>
      </c>
      <c r="D416" s="16"/>
      <c r="E416">
        <f>VLOOKUP(A416,home!$A$2:$E$405,3,FALSE)</f>
        <v>1.26829268292683</v>
      </c>
      <c r="F416">
        <f>VLOOKUP(B416,home!$B$2:$E$405,3,FALSE)</f>
        <v>1.05</v>
      </c>
      <c r="G416">
        <f>VLOOKUP(C416,away!$B$2:$E$405,4,FALSE)</f>
        <v>1.58</v>
      </c>
      <c r="H416">
        <f>VLOOKUP(A416,away!$A$2:$E$405,3,FALSE)</f>
        <v>1.0243902439024399</v>
      </c>
      <c r="I416">
        <f>VLOOKUP(C416,away!$B$2:$E$405,3,FALSE)</f>
        <v>0.59</v>
      </c>
      <c r="J416">
        <f>VLOOKUP(B416,home!$B$2:$E$405,4,FALSE)</f>
        <v>0.33</v>
      </c>
      <c r="K416" s="3">
        <f t="shared" si="616"/>
        <v>2.1040975609756112</v>
      </c>
      <c r="L416" s="3">
        <f t="shared" si="617"/>
        <v>0.19944878048780507</v>
      </c>
      <c r="M416" s="5">
        <f t="shared" si="618"/>
        <v>9.9903921338194299E-2</v>
      </c>
      <c r="N416" s="5">
        <f t="shared" si="619"/>
        <v>0.21020759721959387</v>
      </c>
      <c r="O416" s="5">
        <f t="shared" si="620"/>
        <v>1.9925715276852458E-2</v>
      </c>
      <c r="P416" s="5">
        <f t="shared" si="621"/>
        <v>4.1925648914719719E-2</v>
      </c>
      <c r="Q416" s="5">
        <f t="shared" si="622"/>
        <v>0.22114864630414566</v>
      </c>
      <c r="R416" s="5">
        <f t="shared" si="623"/>
        <v>1.9870798061577244E-3</v>
      </c>
      <c r="S416" s="5">
        <f t="shared" si="624"/>
        <v>4.398626233523854E-3</v>
      </c>
      <c r="T416" s="5">
        <f t="shared" si="625"/>
        <v>4.4107827811890786E-2</v>
      </c>
      <c r="U416" s="5">
        <f t="shared" si="626"/>
        <v>4.1810097736003577E-3</v>
      </c>
      <c r="V416" s="5">
        <f t="shared" si="627"/>
        <v>2.0510290365159426E-4</v>
      </c>
      <c r="W416" s="5">
        <f t="shared" si="628"/>
        <v>0.15510610910053699</v>
      </c>
      <c r="X416" s="5">
        <f t="shared" si="629"/>
        <v>3.0935724306310544E-2</v>
      </c>
      <c r="Y416" s="5">
        <f t="shared" si="630"/>
        <v>3.0850462432002929E-3</v>
      </c>
      <c r="Z416" s="5">
        <f t="shared" si="631"/>
        <v>1.321068813567007E-4</v>
      </c>
      <c r="AA416" s="5">
        <f t="shared" si="632"/>
        <v>2.7796576685072834E-4</v>
      </c>
      <c r="AB416" s="5">
        <f t="shared" si="633"/>
        <v>2.9243354603266655E-4</v>
      </c>
      <c r="AC416" s="5">
        <f t="shared" si="634"/>
        <v>5.379588843150104E-6</v>
      </c>
      <c r="AD416" s="5">
        <f t="shared" si="635"/>
        <v>8.1589596462714242E-2</v>
      </c>
      <c r="AE416" s="5">
        <f t="shared" si="636"/>
        <v>1.6272945514980489E-2</v>
      </c>
      <c r="AF416" s="5">
        <f t="shared" si="637"/>
        <v>1.6228095689536774E-3</v>
      </c>
      <c r="AG416" s="5">
        <f t="shared" si="638"/>
        <v>1.0788912983058382E-4</v>
      </c>
      <c r="AH416" s="5">
        <f t="shared" si="639"/>
        <v>6.5871390951602773E-6</v>
      </c>
      <c r="AI416" s="5">
        <f t="shared" si="640"/>
        <v>1.385998330393383E-5</v>
      </c>
      <c r="AJ416" s="5">
        <f t="shared" si="641"/>
        <v>1.4581378532484939E-5</v>
      </c>
      <c r="AK416" s="5">
        <f t="shared" si="642"/>
        <v>1.0226881001954564E-5</v>
      </c>
      <c r="AL416" s="5">
        <f t="shared" si="643"/>
        <v>9.0303864001473237E-8</v>
      </c>
      <c r="AM416" s="5">
        <f t="shared" si="644"/>
        <v>3.4334494183636245E-2</v>
      </c>
      <c r="AN416" s="5">
        <f t="shared" si="645"/>
        <v>6.8479729935918849E-3</v>
      </c>
      <c r="AO416" s="5">
        <f t="shared" si="646"/>
        <v>6.8290993119266247E-4</v>
      </c>
      <c r="AP416" s="5">
        <f t="shared" si="647"/>
        <v>4.5401850986462458E-5</v>
      </c>
      <c r="AQ416" s="5">
        <f t="shared" si="648"/>
        <v>2.2638359527847466E-6</v>
      </c>
      <c r="AR416" s="5">
        <f t="shared" si="649"/>
        <v>2.6275937188665233E-7</v>
      </c>
      <c r="AS416" s="5">
        <f t="shared" si="650"/>
        <v>5.5287135351018858E-7</v>
      </c>
      <c r="AT416" s="5">
        <f t="shared" si="651"/>
        <v>5.8164763322703655E-7</v>
      </c>
      <c r="AU416" s="5">
        <f t="shared" si="652"/>
        <v>4.0794778880674813E-7</v>
      </c>
      <c r="AV416" s="5">
        <f t="shared" si="653"/>
        <v>2.1459048685841814E-7</v>
      </c>
      <c r="AW416" s="5">
        <f t="shared" si="654"/>
        <v>1.0526914390054171E-9</v>
      </c>
      <c r="AX416" s="5">
        <f t="shared" si="655"/>
        <v>1.2040520911520051E-2</v>
      </c>
      <c r="AY416" s="5">
        <f t="shared" si="656"/>
        <v>2.4014672122405893E-3</v>
      </c>
      <c r="AZ416" s="5">
        <f t="shared" si="657"/>
        <v>2.3948485343141718E-4</v>
      </c>
      <c r="BA416" s="5">
        <f t="shared" si="658"/>
        <v>1.592165398739896E-5</v>
      </c>
      <c r="BB416" s="5">
        <f t="shared" si="659"/>
        <v>7.9388861778388043E-7</v>
      </c>
      <c r="BC416" s="5">
        <f t="shared" si="660"/>
        <v>3.1668023332028842E-8</v>
      </c>
      <c r="BD416" s="5">
        <f t="shared" si="661"/>
        <v>8.7345060474224E-9</v>
      </c>
      <c r="BE416" s="5">
        <f t="shared" si="662"/>
        <v>1.8378252870708192E-8</v>
      </c>
      <c r="BF416" s="5">
        <f t="shared" si="663"/>
        <v>1.9334818520125073E-8</v>
      </c>
      <c r="BG416" s="5">
        <f t="shared" si="664"/>
        <v>1.3560781496700414E-8</v>
      </c>
      <c r="BH416" s="5">
        <f t="shared" si="665"/>
        <v>7.1333018180326353E-9</v>
      </c>
      <c r="BI416" s="5">
        <f t="shared" si="666"/>
        <v>3.0018325914050696E-9</v>
      </c>
      <c r="BJ416" s="8">
        <f t="shared" si="667"/>
        <v>0.82079545464533765</v>
      </c>
      <c r="BK416" s="8">
        <f t="shared" si="668"/>
        <v>0.14884023649503716</v>
      </c>
      <c r="BL416" s="8">
        <f t="shared" si="669"/>
        <v>2.6711549511555101E-2</v>
      </c>
      <c r="BM416" s="8">
        <f t="shared" si="670"/>
        <v>0.398979272514074</v>
      </c>
      <c r="BN416" s="8">
        <f t="shared" si="671"/>
        <v>0.59509860885966381</v>
      </c>
    </row>
    <row r="417" spans="1:66" x14ac:dyDescent="0.25">
      <c r="A417" t="s">
        <v>114</v>
      </c>
      <c r="B417" t="s">
        <v>123</v>
      </c>
      <c r="C417" t="s">
        <v>120</v>
      </c>
      <c r="D417" s="16"/>
      <c r="E417">
        <f>VLOOKUP(A417,home!$A$2:$E$405,3,FALSE)</f>
        <v>1.26829268292683</v>
      </c>
      <c r="F417">
        <f>VLOOKUP(B417,home!$B$2:$E$405,3,FALSE)</f>
        <v>1.77</v>
      </c>
      <c r="G417">
        <f>VLOOKUP(C417,away!$B$2:$E$405,4,FALSE)</f>
        <v>2.1</v>
      </c>
      <c r="H417">
        <f>VLOOKUP(A417,away!$A$2:$E$405,3,FALSE)</f>
        <v>1.0243902439024399</v>
      </c>
      <c r="I417">
        <f>VLOOKUP(C417,away!$B$2:$E$405,3,FALSE)</f>
        <v>0.79</v>
      </c>
      <c r="J417">
        <f>VLOOKUP(B417,home!$B$2:$E$405,4,FALSE)</f>
        <v>1.46</v>
      </c>
      <c r="K417" s="3">
        <f t="shared" si="616"/>
        <v>4.7142439024390272</v>
      </c>
      <c r="L417" s="3">
        <f t="shared" si="617"/>
        <v>1.1815317073170741</v>
      </c>
      <c r="M417" s="5">
        <f t="shared" si="618"/>
        <v>2.7510417805344444E-3</v>
      </c>
      <c r="N417" s="5">
        <f t="shared" si="619"/>
        <v>1.2969081939239509E-2</v>
      </c>
      <c r="O417" s="5">
        <f t="shared" si="620"/>
        <v>3.2504430918554655E-3</v>
      </c>
      <c r="P417" s="5">
        <f t="shared" si="621"/>
        <v>1.5323381526004686E-2</v>
      </c>
      <c r="Q417" s="5">
        <f t="shared" si="622"/>
        <v>3.0569707726145992E-2</v>
      </c>
      <c r="R417" s="5">
        <f t="shared" si="623"/>
        <v>1.920250787928489E-3</v>
      </c>
      <c r="S417" s="5">
        <f t="shared" si="624"/>
        <v>2.1337918516261694E-2</v>
      </c>
      <c r="T417" s="5">
        <f t="shared" si="625"/>
        <v>3.6119078961857225E-2</v>
      </c>
      <c r="U417" s="5">
        <f t="shared" si="626"/>
        <v>9.052530568145617E-3</v>
      </c>
      <c r="V417" s="5">
        <f t="shared" si="627"/>
        <v>1.3205868599751472E-2</v>
      </c>
      <c r="W417" s="5">
        <f t="shared" si="628"/>
        <v>4.8037686082442334E-2</v>
      </c>
      <c r="X417" s="5">
        <f t="shared" si="629"/>
        <v>5.6758049252549736E-2</v>
      </c>
      <c r="Y417" s="5">
        <f t="shared" si="630"/>
        <v>3.3530717418675846E-2</v>
      </c>
      <c r="Z417" s="5">
        <f t="shared" si="631"/>
        <v>7.5627906397936792E-4</v>
      </c>
      <c r="AA417" s="5">
        <f t="shared" si="632"/>
        <v>3.56528396590703E-3</v>
      </c>
      <c r="AB417" s="5">
        <f t="shared" si="633"/>
        <v>8.4038090983704263E-3</v>
      </c>
      <c r="AC417" s="5">
        <f t="shared" si="634"/>
        <v>4.5973166503710137E-3</v>
      </c>
      <c r="AD417" s="5">
        <f t="shared" si="635"/>
        <v>5.6615342175358456E-2</v>
      </c>
      <c r="AE417" s="5">
        <f t="shared" si="636"/>
        <v>6.6892821900791627E-2</v>
      </c>
      <c r="AF417" s="5">
        <f t="shared" si="637"/>
        <v>3.9517995033849652E-2</v>
      </c>
      <c r="AG417" s="5">
        <f t="shared" si="638"/>
        <v>1.5563921380697341E-2</v>
      </c>
      <c r="AH417" s="5">
        <f t="shared" si="639"/>
        <v>2.2339192341792546E-4</v>
      </c>
      <c r="AI417" s="5">
        <f t="shared" si="640"/>
        <v>1.0531240128270811E-3</v>
      </c>
      <c r="AJ417" s="5">
        <f t="shared" si="641"/>
        <v>2.4823417279910944E-3</v>
      </c>
      <c r="AK417" s="5">
        <f t="shared" si="642"/>
        <v>3.9007881183173261E-3</v>
      </c>
      <c r="AL417" s="5">
        <f t="shared" si="643"/>
        <v>1.0242874176313421E-3</v>
      </c>
      <c r="AM417" s="5">
        <f t="shared" si="644"/>
        <v>5.3379706326936525E-2</v>
      </c>
      <c r="AN417" s="5">
        <f t="shared" si="645"/>
        <v>6.3069815552549341E-2</v>
      </c>
      <c r="AO417" s="5">
        <f t="shared" si="646"/>
        <v>3.7259493424988292E-2</v>
      </c>
      <c r="AP417" s="5">
        <f t="shared" si="647"/>
        <v>1.4674424293398568E-2</v>
      </c>
      <c r="AQ417" s="5">
        <f t="shared" si="648"/>
        <v>4.334574397318592E-3</v>
      </c>
      <c r="AR417" s="5">
        <f t="shared" si="649"/>
        <v>5.2788928135365272E-5</v>
      </c>
      <c r="AS417" s="5">
        <f t="shared" si="650"/>
        <v>2.4885988257843773E-4</v>
      </c>
      <c r="AT417" s="5">
        <f t="shared" si="651"/>
        <v>5.8659309200354633E-4</v>
      </c>
      <c r="AU417" s="5">
        <f t="shared" si="652"/>
        <v>9.2178096906352482E-4</v>
      </c>
      <c r="AV417" s="5">
        <f t="shared" si="653"/>
        <v>1.0863750781980146E-3</v>
      </c>
      <c r="AW417" s="5">
        <f t="shared" si="654"/>
        <v>1.5848084052000666E-4</v>
      </c>
      <c r="AX417" s="5">
        <f t="shared" si="655"/>
        <v>4.1940825844291089E-2</v>
      </c>
      <c r="AY417" s="5">
        <f t="shared" si="656"/>
        <v>4.9554415566093316E-2</v>
      </c>
      <c r="AZ417" s="5">
        <f t="shared" si="657"/>
        <v>2.927505661445302E-2</v>
      </c>
      <c r="BA417" s="5">
        <f t="shared" si="658"/>
        <v>1.1529802541159557E-2</v>
      </c>
      <c r="BB417" s="5">
        <f t="shared" si="659"/>
        <v>3.4057068203712498E-3</v>
      </c>
      <c r="BC417" s="5">
        <f t="shared" si="660"/>
        <v>8.0479011881892876E-4</v>
      </c>
      <c r="BD417" s="5">
        <f t="shared" si="661"/>
        <v>1.0395298731202745E-5</v>
      </c>
      <c r="BE417" s="5">
        <f t="shared" si="662"/>
        <v>4.9005973657604699E-5</v>
      </c>
      <c r="BF417" s="5">
        <f t="shared" si="663"/>
        <v>1.1551305624922531E-4</v>
      </c>
      <c r="BG417" s="5">
        <f t="shared" si="664"/>
        <v>1.8151890702500229E-4</v>
      </c>
      <c r="BH417" s="5">
        <f t="shared" si="665"/>
        <v>2.1393110015500337E-4</v>
      </c>
      <c r="BI417" s="5">
        <f t="shared" si="666"/>
        <v>2.0170467688955946E-4</v>
      </c>
      <c r="BJ417" s="8">
        <f t="shared" si="667"/>
        <v>0.70580301337198603</v>
      </c>
      <c r="BK417" s="8">
        <f t="shared" si="668"/>
        <v>0.10779423005664797</v>
      </c>
      <c r="BL417" s="8">
        <f t="shared" si="669"/>
        <v>3.7520430257446946E-2</v>
      </c>
      <c r="BM417" s="8">
        <f t="shared" si="670"/>
        <v>0.73569411117277839</v>
      </c>
      <c r="BN417" s="8">
        <f t="shared" si="671"/>
        <v>6.6783906851708583E-2</v>
      </c>
    </row>
    <row r="418" spans="1:66" x14ac:dyDescent="0.25">
      <c r="A418" t="s">
        <v>114</v>
      </c>
      <c r="B418" t="s">
        <v>126</v>
      </c>
      <c r="C418" t="s">
        <v>115</v>
      </c>
      <c r="D418" s="16"/>
      <c r="E418">
        <f>VLOOKUP(A418,home!$A$2:$E$405,3,FALSE)</f>
        <v>1.26829268292683</v>
      </c>
      <c r="F418">
        <f>VLOOKUP(B418,home!$B$2:$E$405,3,FALSE)</f>
        <v>1.58</v>
      </c>
      <c r="G418">
        <f>VLOOKUP(C418,away!$B$2:$E$405,4,FALSE)</f>
        <v>0.79</v>
      </c>
      <c r="H418">
        <f>VLOOKUP(A418,away!$A$2:$E$405,3,FALSE)</f>
        <v>1.0243902439024399</v>
      </c>
      <c r="I418">
        <f>VLOOKUP(C418,away!$B$2:$E$405,3,FALSE)</f>
        <v>1.05</v>
      </c>
      <c r="J418">
        <f>VLOOKUP(B418,home!$B$2:$E$405,4,FALSE)</f>
        <v>1.46</v>
      </c>
      <c r="K418" s="3">
        <f t="shared" si="616"/>
        <v>1.5830829268292694</v>
      </c>
      <c r="L418" s="3">
        <f t="shared" si="617"/>
        <v>1.5703902439024404</v>
      </c>
      <c r="M418" s="5">
        <f t="shared" si="618"/>
        <v>4.2703552276028074E-2</v>
      </c>
      <c r="N418" s="5">
        <f t="shared" si="619"/>
        <v>6.7603264523141235E-2</v>
      </c>
      <c r="O418" s="5">
        <f t="shared" si="620"/>
        <v>6.7061241874252345E-2</v>
      </c>
      <c r="P418" s="5">
        <f t="shared" si="621"/>
        <v>0.10616350706309696</v>
      </c>
      <c r="Q418" s="5">
        <f t="shared" si="622"/>
        <v>5.3510786932253876E-2</v>
      </c>
      <c r="R418" s="5">
        <f t="shared" si="623"/>
        <v>5.2656159991653857E-2</v>
      </c>
      <c r="S418" s="5">
        <f t="shared" si="624"/>
        <v>6.5982158574798E-2</v>
      </c>
      <c r="T418" s="5">
        <f t="shared" si="625"/>
        <v>8.4032817741953689E-2</v>
      </c>
      <c r="U418" s="5">
        <f t="shared" si="626"/>
        <v>8.3359067875177661E-2</v>
      </c>
      <c r="V418" s="5">
        <f t="shared" si="627"/>
        <v>1.8226163566533077E-2</v>
      </c>
      <c r="W418" s="5">
        <f t="shared" si="628"/>
        <v>2.8237337731216634E-2</v>
      </c>
      <c r="X418" s="5">
        <f t="shared" si="629"/>
        <v>4.4343639686880876E-2</v>
      </c>
      <c r="Y418" s="5">
        <f t="shared" si="630"/>
        <v>3.4818409571701403E-2</v>
      </c>
      <c r="Z418" s="5">
        <f t="shared" si="631"/>
        <v>2.7563573310753077E-2</v>
      </c>
      <c r="AA418" s="5">
        <f t="shared" si="632"/>
        <v>4.3635422310660109E-2</v>
      </c>
      <c r="AB418" s="5">
        <f t="shared" si="633"/>
        <v>3.4539246032495509E-2</v>
      </c>
      <c r="AC418" s="5">
        <f t="shared" si="634"/>
        <v>2.8319562152897778E-3</v>
      </c>
      <c r="AD418" s="5">
        <f t="shared" si="635"/>
        <v>1.1175511815350243E-2</v>
      </c>
      <c r="AE418" s="5">
        <f t="shared" si="636"/>
        <v>1.7549914725442473E-2</v>
      </c>
      <c r="AF418" s="5">
        <f t="shared" si="637"/>
        <v>1.378010743307732E-2</v>
      </c>
      <c r="AG418" s="5">
        <f t="shared" si="638"/>
        <v>7.2133820909440413E-3</v>
      </c>
      <c r="AH418" s="5">
        <f t="shared" si="639"/>
        <v>1.0821391653574082E-2</v>
      </c>
      <c r="AI418" s="5">
        <f t="shared" si="640"/>
        <v>1.7131160371305885E-2</v>
      </c>
      <c r="AJ418" s="5">
        <f t="shared" si="641"/>
        <v>1.3560023750294258E-2</v>
      </c>
      <c r="AK418" s="5">
        <f t="shared" si="642"/>
        <v>7.1555473621634147E-3</v>
      </c>
      <c r="AL418" s="5">
        <f t="shared" si="643"/>
        <v>2.8161629432694243E-4</v>
      </c>
      <c r="AM418" s="5">
        <f t="shared" si="644"/>
        <v>3.5383523906919478E-3</v>
      </c>
      <c r="AN418" s="5">
        <f t="shared" si="645"/>
        <v>5.556594073831511E-3</v>
      </c>
      <c r="AO418" s="5">
        <f t="shared" si="646"/>
        <v>4.3630105614355617E-3</v>
      </c>
      <c r="AP418" s="5">
        <f t="shared" si="647"/>
        <v>2.283876406573905E-3</v>
      </c>
      <c r="AQ418" s="5">
        <f t="shared" si="648"/>
        <v>8.9664430679065618E-4</v>
      </c>
      <c r="AR418" s="5">
        <f t="shared" si="649"/>
        <v>3.3987615756440044E-3</v>
      </c>
      <c r="AS418" s="5">
        <f t="shared" si="650"/>
        <v>5.3805214227653697E-3</v>
      </c>
      <c r="AT418" s="5">
        <f t="shared" si="651"/>
        <v>4.2589058009094936E-3</v>
      </c>
      <c r="AU418" s="5">
        <f t="shared" si="652"/>
        <v>2.2474003534646522E-3</v>
      </c>
      <c r="AV418" s="5">
        <f t="shared" si="653"/>
        <v>8.8945528232998853E-4</v>
      </c>
      <c r="AW418" s="5">
        <f t="shared" si="654"/>
        <v>1.9447623244945872E-5</v>
      </c>
      <c r="AX418" s="5">
        <f t="shared" si="655"/>
        <v>9.3358420980165868E-4</v>
      </c>
      <c r="AY418" s="5">
        <f t="shared" si="656"/>
        <v>1.4660915349338939E-3</v>
      </c>
      <c r="AZ418" s="5">
        <f t="shared" si="657"/>
        <v>1.1511679215640707E-3</v>
      </c>
      <c r="BA418" s="5">
        <f t="shared" si="658"/>
        <v>6.0259429103922215E-4</v>
      </c>
      <c r="BB418" s="5">
        <f t="shared" si="659"/>
        <v>2.365770489198256E-4</v>
      </c>
      <c r="BC418" s="5">
        <f t="shared" si="660"/>
        <v>7.4303657910984843E-5</v>
      </c>
      <c r="BD418" s="5">
        <f t="shared" si="661"/>
        <v>8.8956366995697359E-4</v>
      </c>
      <c r="BE418" s="5">
        <f t="shared" si="662"/>
        <v>1.408253058236472E-3</v>
      </c>
      <c r="BF418" s="5">
        <f t="shared" si="663"/>
        <v>1.114690686574632E-3</v>
      </c>
      <c r="BG418" s="5">
        <f t="shared" si="664"/>
        <v>5.882159315372988E-4</v>
      </c>
      <c r="BH418" s="5">
        <f t="shared" si="665"/>
        <v>2.3279864962641794E-4</v>
      </c>
      <c r="BI418" s="5">
        <f t="shared" si="666"/>
        <v>7.3707913522498238E-5</v>
      </c>
      <c r="BJ418" s="8">
        <f t="shared" si="667"/>
        <v>0.38336796865545508</v>
      </c>
      <c r="BK418" s="8">
        <f t="shared" si="668"/>
        <v>0.23765504552500674</v>
      </c>
      <c r="BL418" s="8">
        <f t="shared" si="669"/>
        <v>0.35040153556614495</v>
      </c>
      <c r="BM418" s="8">
        <f t="shared" si="670"/>
        <v>0.60784296648524438</v>
      </c>
      <c r="BN418" s="8">
        <f t="shared" si="671"/>
        <v>0.38969851266042632</v>
      </c>
    </row>
    <row r="419" spans="1:66" x14ac:dyDescent="0.25">
      <c r="A419" t="s">
        <v>114</v>
      </c>
      <c r="B419" t="s">
        <v>345</v>
      </c>
      <c r="C419" t="s">
        <v>134</v>
      </c>
      <c r="D419" s="16"/>
      <c r="E419">
        <f>VLOOKUP(A419,home!$A$2:$E$405,3,FALSE)</f>
        <v>1.26829268292683</v>
      </c>
      <c r="F419">
        <f>VLOOKUP(B419,home!$B$2:$E$405,3,FALSE)</f>
        <v>1.18</v>
      </c>
      <c r="G419">
        <f>VLOOKUP(C419,away!$B$2:$E$405,4,FALSE)</f>
        <v>1.05</v>
      </c>
      <c r="H419">
        <f>VLOOKUP(A419,away!$A$2:$E$405,3,FALSE)</f>
        <v>1.0243902439024399</v>
      </c>
      <c r="I419">
        <f>VLOOKUP(C419,away!$B$2:$E$405,3,FALSE)</f>
        <v>0.26</v>
      </c>
      <c r="J419">
        <f>VLOOKUP(B419,home!$B$2:$E$405,4,FALSE)</f>
        <v>0.24</v>
      </c>
      <c r="K419" s="3">
        <f t="shared" si="616"/>
        <v>1.5714146341463422</v>
      </c>
      <c r="L419" s="3">
        <f t="shared" si="617"/>
        <v>6.3921951219512246E-2</v>
      </c>
      <c r="M419" s="5">
        <f t="shared" si="618"/>
        <v>0.19488676422577436</v>
      </c>
      <c r="N419" s="5">
        <f t="shared" si="619"/>
        <v>0.30624791330580969</v>
      </c>
      <c r="O419" s="5">
        <f t="shared" si="620"/>
        <v>1.2457542236168531E-2</v>
      </c>
      <c r="P419" s="5">
        <f t="shared" si="621"/>
        <v>1.9575964175411381E-2</v>
      </c>
      <c r="Q419" s="5">
        <f t="shared" si="622"/>
        <v>0.24062122632276486</v>
      </c>
      <c r="R419" s="5">
        <f t="shared" si="623"/>
        <v>3.981552035676891E-4</v>
      </c>
      <c r="S419" s="5">
        <f t="shared" si="624"/>
        <v>4.9159107202508001E-4</v>
      </c>
      <c r="T419" s="5">
        <f t="shared" si="625"/>
        <v>1.5380978291382989E-2</v>
      </c>
      <c r="U419" s="5">
        <f t="shared" si="626"/>
        <v>6.2566691354778265E-4</v>
      </c>
      <c r="V419" s="5">
        <f t="shared" si="627"/>
        <v>5.4865873028860007E-6</v>
      </c>
      <c r="W419" s="5">
        <f t="shared" si="628"/>
        <v>0.1260385721099439</v>
      </c>
      <c r="X419" s="5">
        <f t="shared" si="629"/>
        <v>8.0566314581888097E-3</v>
      </c>
      <c r="Y419" s="5">
        <f t="shared" si="630"/>
        <v>2.5749780153196643E-4</v>
      </c>
      <c r="Z419" s="5">
        <f t="shared" si="631"/>
        <v>8.483619166749596E-6</v>
      </c>
      <c r="AA419" s="5">
        <f t="shared" si="632"/>
        <v>1.3331283309154716E-5</v>
      </c>
      <c r="AB419" s="5">
        <f t="shared" si="633"/>
        <v>1.0474486841978298E-5</v>
      </c>
      <c r="AC419" s="5">
        <f t="shared" si="634"/>
        <v>3.4444757226475686E-8</v>
      </c>
      <c r="AD419" s="5">
        <f t="shared" si="635"/>
        <v>4.9514714170118719E-2</v>
      </c>
      <c r="AE419" s="5">
        <f t="shared" si="636"/>
        <v>3.1650771438304199E-3</v>
      </c>
      <c r="AF419" s="5">
        <f t="shared" si="637"/>
        <v>1.011589533969606E-4</v>
      </c>
      <c r="AG419" s="5">
        <f t="shared" si="638"/>
        <v>2.1554258948191425E-6</v>
      </c>
      <c r="AH419" s="5">
        <f t="shared" si="639"/>
        <v>1.3557237263547166E-7</v>
      </c>
      <c r="AI419" s="5">
        <f t="shared" si="640"/>
        <v>2.1304041034532134E-7</v>
      </c>
      <c r="AJ419" s="5">
        <f t="shared" si="641"/>
        <v>1.6738740924058988E-7</v>
      </c>
      <c r="AK419" s="5">
        <f t="shared" si="642"/>
        <v>8.7678341484168525E-8</v>
      </c>
      <c r="AL419" s="5">
        <f t="shared" si="643"/>
        <v>1.3839612683292797E-10</v>
      </c>
      <c r="AM419" s="5">
        <f t="shared" si="644"/>
        <v>1.5561629290499552E-2</v>
      </c>
      <c r="AN419" s="5">
        <f t="shared" si="645"/>
        <v>9.9472970840344525E-4</v>
      </c>
      <c r="AO419" s="5">
        <f t="shared" si="646"/>
        <v>3.1792531948582327E-5</v>
      </c>
      <c r="AP419" s="5">
        <f t="shared" si="647"/>
        <v>6.7741355878735473E-7</v>
      </c>
      <c r="AQ419" s="5">
        <f t="shared" si="648"/>
        <v>1.0825399115060366E-8</v>
      </c>
      <c r="AR419" s="5">
        <f t="shared" si="649"/>
        <v>1.7332101180636316E-9</v>
      </c>
      <c r="AS419" s="5">
        <f t="shared" si="650"/>
        <v>2.7235917435757008E-9</v>
      </c>
      <c r="AT419" s="5">
        <f t="shared" si="651"/>
        <v>2.1399459616475043E-9</v>
      </c>
      <c r="AU419" s="5">
        <f t="shared" si="652"/>
        <v>1.1209141334717517E-9</v>
      </c>
      <c r="AV419" s="5">
        <f t="shared" si="653"/>
        <v>4.4035521823974417E-10</v>
      </c>
      <c r="AW419" s="5">
        <f t="shared" si="654"/>
        <v>3.8615552410368219E-13</v>
      </c>
      <c r="AX419" s="5">
        <f t="shared" si="655"/>
        <v>4.0756286663752271E-3</v>
      </c>
      <c r="AY419" s="5">
        <f t="shared" si="656"/>
        <v>2.6052213680088297E-4</v>
      </c>
      <c r="AZ419" s="5">
        <f t="shared" si="657"/>
        <v>8.3265416600945676E-6</v>
      </c>
      <c r="BA419" s="5">
        <f t="shared" si="658"/>
        <v>1.7741626327460049E-7</v>
      </c>
      <c r="BB419" s="5">
        <f t="shared" si="659"/>
        <v>2.8351984316467877E-9</v>
      </c>
      <c r="BC419" s="5">
        <f t="shared" si="660"/>
        <v>3.6246283169072723E-11</v>
      </c>
      <c r="BD419" s="5">
        <f t="shared" si="661"/>
        <v>1.8465028770004746E-11</v>
      </c>
      <c r="BE419" s="5">
        <f t="shared" si="662"/>
        <v>2.9016216429118694E-11</v>
      </c>
      <c r="BF419" s="5">
        <f t="shared" si="663"/>
        <v>2.2798253562137318E-11</v>
      </c>
      <c r="BG419" s="5">
        <f t="shared" si="664"/>
        <v>1.1941836426840518E-11</v>
      </c>
      <c r="BH419" s="5">
        <f t="shared" si="665"/>
        <v>4.6913941299297636E-12</v>
      </c>
      <c r="BI419" s="5">
        <f t="shared" si="666"/>
        <v>1.4744250780639745E-12</v>
      </c>
      <c r="BJ419" s="8">
        <f t="shared" si="667"/>
        <v>0.77031942238521656</v>
      </c>
      <c r="BK419" s="8">
        <f t="shared" si="668"/>
        <v>0.21522036278046797</v>
      </c>
      <c r="BL419" s="8">
        <f t="shared" si="669"/>
        <v>1.3505782048373171E-2</v>
      </c>
      <c r="BM419" s="8">
        <f t="shared" si="670"/>
        <v>0.22460596322731341</v>
      </c>
      <c r="BN419" s="8">
        <f t="shared" si="671"/>
        <v>0.77418756546949652</v>
      </c>
    </row>
    <row r="420" spans="1:66" x14ac:dyDescent="0.25">
      <c r="A420" t="s">
        <v>114</v>
      </c>
      <c r="B420" t="s">
        <v>356</v>
      </c>
      <c r="C420" t="s">
        <v>119</v>
      </c>
      <c r="D420" s="16"/>
      <c r="E420">
        <f>VLOOKUP(A420,home!$A$2:$E$405,3,FALSE)</f>
        <v>1.26829268292683</v>
      </c>
      <c r="F420">
        <f>VLOOKUP(B420,home!$B$2:$E$405,3,FALSE)</f>
        <v>1.38</v>
      </c>
      <c r="G420">
        <f>VLOOKUP(C420,away!$B$2:$E$405,4,FALSE)</f>
        <v>0.99</v>
      </c>
      <c r="H420">
        <f>VLOOKUP(A420,away!$A$2:$E$405,3,FALSE)</f>
        <v>1.0243902439024399</v>
      </c>
      <c r="I420">
        <f>VLOOKUP(C420,away!$B$2:$E$405,3,FALSE)</f>
        <v>0.59</v>
      </c>
      <c r="J420">
        <f>VLOOKUP(B420,home!$B$2:$E$405,4,FALSE)</f>
        <v>1.95</v>
      </c>
      <c r="K420" s="3">
        <f t="shared" si="616"/>
        <v>1.732741463414635</v>
      </c>
      <c r="L420" s="3">
        <f t="shared" si="617"/>
        <v>1.178560975609757</v>
      </c>
      <c r="M420" s="5">
        <f t="shared" si="618"/>
        <v>5.4404824737554543E-2</v>
      </c>
      <c r="N420" s="5">
        <f t="shared" si="619"/>
        <v>9.4269495632567007E-2</v>
      </c>
      <c r="O420" s="5">
        <f t="shared" si="620"/>
        <v>6.4119403320570117E-2</v>
      </c>
      <c r="P420" s="5">
        <f t="shared" si="621"/>
        <v>0.11110234874295788</v>
      </c>
      <c r="Q420" s="5">
        <f t="shared" si="622"/>
        <v>8.1672331908866858E-2</v>
      </c>
      <c r="R420" s="5">
        <f t="shared" si="623"/>
        <v>3.7784313266503305E-2</v>
      </c>
      <c r="S420" s="5">
        <f t="shared" si="624"/>
        <v>5.6721678434528668E-2</v>
      </c>
      <c r="T420" s="5">
        <f t="shared" si="625"/>
        <v>9.6255823174837996E-2</v>
      </c>
      <c r="U420" s="5">
        <f t="shared" si="626"/>
        <v>6.5470446263517959E-2</v>
      </c>
      <c r="V420" s="5">
        <f t="shared" si="627"/>
        <v>1.2870410195172013E-2</v>
      </c>
      <c r="W420" s="5">
        <f t="shared" si="628"/>
        <v>4.7172345304085241E-2</v>
      </c>
      <c r="X420" s="5">
        <f t="shared" si="629"/>
        <v>5.5595485303383027E-2</v>
      </c>
      <c r="Y420" s="5">
        <f t="shared" si="630"/>
        <v>3.2761334699326509E-2</v>
      </c>
      <c r="Z420" s="5">
        <f t="shared" si="631"/>
        <v>1.4843705702038277E-2</v>
      </c>
      <c r="AA420" s="5">
        <f t="shared" si="632"/>
        <v>2.5720304340645966E-2</v>
      </c>
      <c r="AB420" s="5">
        <f t="shared" si="633"/>
        <v>2.2283318891340345E-2</v>
      </c>
      <c r="AC420" s="5">
        <f t="shared" si="634"/>
        <v>1.6426998993963628E-3</v>
      </c>
      <c r="AD420" s="5">
        <f t="shared" si="635"/>
        <v>2.0434369658725287E-2</v>
      </c>
      <c r="AE420" s="5">
        <f t="shared" si="636"/>
        <v>2.4083150640957687E-2</v>
      </c>
      <c r="AF420" s="5">
        <f t="shared" si="637"/>
        <v>1.419173075758192E-2</v>
      </c>
      <c r="AG420" s="5">
        <f t="shared" si="638"/>
        <v>5.5752733490822487E-3</v>
      </c>
      <c r="AH420" s="5">
        <f t="shared" si="639"/>
        <v>4.3735530684645852E-3</v>
      </c>
      <c r="AI420" s="5">
        <f t="shared" si="640"/>
        <v>7.5782367441728938E-3</v>
      </c>
      <c r="AJ420" s="5">
        <f t="shared" si="641"/>
        <v>6.56556251310035E-3</v>
      </c>
      <c r="AK420" s="5">
        <f t="shared" si="642"/>
        <v>3.7921407990299224E-3</v>
      </c>
      <c r="AL420" s="5">
        <f t="shared" si="643"/>
        <v>1.3418502346669643E-4</v>
      </c>
      <c r="AM420" s="5">
        <f t="shared" si="644"/>
        <v>7.081495917283057E-3</v>
      </c>
      <c r="AN420" s="5">
        <f t="shared" si="645"/>
        <v>8.3459747370496287E-3</v>
      </c>
      <c r="AO420" s="5">
        <f t="shared" si="646"/>
        <v>4.9181200642557984E-3</v>
      </c>
      <c r="AP420" s="5">
        <f t="shared" si="647"/>
        <v>1.9321014603650784E-3</v>
      </c>
      <c r="AQ420" s="5">
        <f t="shared" si="648"/>
        <v>5.6927484552622568E-4</v>
      </c>
      <c r="AR420" s="5">
        <f t="shared" si="649"/>
        <v>1.0308997942501334E-3</v>
      </c>
      <c r="AS420" s="5">
        <f t="shared" si="650"/>
        <v>1.7862828181228222E-3</v>
      </c>
      <c r="AT420" s="5">
        <f t="shared" si="651"/>
        <v>1.5475831521732789E-3</v>
      </c>
      <c r="AU420" s="5">
        <f t="shared" si="652"/>
        <v>8.9385383195085349E-4</v>
      </c>
      <c r="AV420" s="5">
        <f t="shared" si="653"/>
        <v>3.8720439921332531E-4</v>
      </c>
      <c r="AW420" s="5">
        <f t="shared" si="654"/>
        <v>7.6118000283550248E-6</v>
      </c>
      <c r="AX420" s="5">
        <f t="shared" si="655"/>
        <v>2.0450669331462975E-3</v>
      </c>
      <c r="AY420" s="5">
        <f t="shared" si="656"/>
        <v>2.4102360799161536E-3</v>
      </c>
      <c r="AZ420" s="5">
        <f t="shared" si="657"/>
        <v>1.4203050928979094E-3</v>
      </c>
      <c r="BA420" s="5">
        <f t="shared" si="658"/>
        <v>5.5797205198308895E-4</v>
      </c>
      <c r="BB420" s="5">
        <f t="shared" si="659"/>
        <v>1.6440102148704183E-4</v>
      </c>
      <c r="BC420" s="5">
        <f t="shared" si="660"/>
        <v>3.8751325655001713E-5</v>
      </c>
      <c r="BD420" s="5">
        <f t="shared" si="661"/>
        <v>2.0249637787788882E-4</v>
      </c>
      <c r="BE420" s="5">
        <f t="shared" si="662"/>
        <v>3.50873870140296E-4</v>
      </c>
      <c r="BF420" s="5">
        <f t="shared" si="663"/>
        <v>3.0398685161042661E-4</v>
      </c>
      <c r="BG420" s="5">
        <f t="shared" si="664"/>
        <v>1.7557687403941931E-4</v>
      </c>
      <c r="BH420" s="5">
        <f t="shared" si="665"/>
        <v>7.6057332416207618E-5</v>
      </c>
      <c r="BI420" s="5">
        <f t="shared" si="666"/>
        <v>2.6357538694854602E-5</v>
      </c>
      <c r="BJ420" s="8">
        <f t="shared" si="667"/>
        <v>0.50149503995897915</v>
      </c>
      <c r="BK420" s="8">
        <f t="shared" si="668"/>
        <v>0.23928638311299233</v>
      </c>
      <c r="BL420" s="8">
        <f t="shared" si="669"/>
        <v>0.24446845204783491</v>
      </c>
      <c r="BM420" s="8">
        <f t="shared" si="670"/>
        <v>0.55433823893293732</v>
      </c>
      <c r="BN420" s="8">
        <f t="shared" si="671"/>
        <v>0.44335271760901973</v>
      </c>
    </row>
    <row r="421" spans="1:66" x14ac:dyDescent="0.25">
      <c r="A421" t="s">
        <v>114</v>
      </c>
      <c r="B421" t="s">
        <v>104</v>
      </c>
      <c r="C421" t="s">
        <v>110</v>
      </c>
      <c r="D421" s="16"/>
      <c r="E421">
        <f>VLOOKUP(A421,home!$A$2:$E$405,3,FALSE)</f>
        <v>1.26829268292683</v>
      </c>
      <c r="F421">
        <f>VLOOKUP(B421,home!$B$2:$E$405,3,FALSE)</f>
        <v>1.05</v>
      </c>
      <c r="G421">
        <f>VLOOKUP(C421,away!$B$2:$E$405,4,FALSE)</f>
        <v>1.58</v>
      </c>
      <c r="H421">
        <f>VLOOKUP(A421,away!$A$2:$E$405,3,FALSE)</f>
        <v>1.0243902439024399</v>
      </c>
      <c r="I421">
        <f>VLOOKUP(C421,away!$B$2:$E$405,3,FALSE)</f>
        <v>2.1</v>
      </c>
      <c r="J421">
        <f>VLOOKUP(B421,home!$B$2:$E$405,4,FALSE)</f>
        <v>0.98</v>
      </c>
      <c r="K421" s="3">
        <f t="shared" si="616"/>
        <v>2.1040975609756112</v>
      </c>
      <c r="L421" s="3">
        <f t="shared" si="617"/>
        <v>2.1081951219512214</v>
      </c>
      <c r="M421" s="5">
        <f t="shared" si="618"/>
        <v>1.4812369312258346E-2</v>
      </c>
      <c r="N421" s="5">
        <f t="shared" si="619"/>
        <v>3.1166670142192768E-2</v>
      </c>
      <c r="O421" s="5">
        <f t="shared" si="620"/>
        <v>3.1227364728643011E-2</v>
      </c>
      <c r="P421" s="5">
        <f t="shared" si="621"/>
        <v>6.5705421961233579E-2</v>
      </c>
      <c r="Q421" s="5">
        <f t="shared" si="622"/>
        <v>3.2788857314959619E-2</v>
      </c>
      <c r="R421" s="5">
        <f t="shared" si="623"/>
        <v>3.2916688996158419E-2</v>
      </c>
      <c r="S421" s="5">
        <f t="shared" si="624"/>
        <v>7.2864819666813033E-2</v>
      </c>
      <c r="T421" s="5">
        <f t="shared" si="625"/>
        <v>6.9125309045752481E-2</v>
      </c>
      <c r="U421" s="5">
        <f t="shared" si="626"/>
        <v>6.9259925032209652E-2</v>
      </c>
      <c r="V421" s="5">
        <f t="shared" si="627"/>
        <v>3.591303113266614E-2</v>
      </c>
      <c r="W421" s="5">
        <f t="shared" si="628"/>
        <v>2.2996984901194617E-2</v>
      </c>
      <c r="X421" s="5">
        <f t="shared" si="629"/>
        <v>4.8482131388284382E-2</v>
      </c>
      <c r="Y421" s="5">
        <f t="shared" si="630"/>
        <v>5.1104896447289681E-2</v>
      </c>
      <c r="Z421" s="5">
        <f t="shared" si="631"/>
        <v>2.3131601057495541E-2</v>
      </c>
      <c r="AA421" s="5">
        <f t="shared" si="632"/>
        <v>4.867114536653723E-2</v>
      </c>
      <c r="AB421" s="5">
        <f t="shared" si="633"/>
        <v>5.1204419127810222E-2</v>
      </c>
      <c r="AC421" s="5">
        <f t="shared" si="634"/>
        <v>9.956547188427917E-3</v>
      </c>
      <c r="AD421" s="5">
        <f t="shared" si="635"/>
        <v>1.2096974960099139E-2</v>
      </c>
      <c r="AE421" s="5">
        <f t="shared" si="636"/>
        <v>2.5502783601247074E-2</v>
      </c>
      <c r="AF421" s="5">
        <f t="shared" si="637"/>
        <v>2.6882421992163352E-2</v>
      </c>
      <c r="AG421" s="5">
        <f t="shared" si="638"/>
        <v>1.8891130303371004E-2</v>
      </c>
      <c r="AH421" s="5">
        <f t="shared" si="639"/>
        <v>1.2191482128083459E-2</v>
      </c>
      <c r="AI421" s="5">
        <f t="shared" si="640"/>
        <v>2.5652067810378154E-2</v>
      </c>
      <c r="AJ421" s="5">
        <f t="shared" si="641"/>
        <v>2.6987226656898844E-2</v>
      </c>
      <c r="AK421" s="5">
        <f t="shared" si="642"/>
        <v>1.8927919262092283E-2</v>
      </c>
      <c r="AL421" s="5">
        <f t="shared" si="643"/>
        <v>1.7666292825988096E-3</v>
      </c>
      <c r="AM421" s="5">
        <f t="shared" si="644"/>
        <v>5.0906431017455241E-3</v>
      </c>
      <c r="AN421" s="5">
        <f t="shared" si="645"/>
        <v>1.0732068954694548E-2</v>
      </c>
      <c r="AO421" s="5">
        <f t="shared" si="646"/>
        <v>1.1312647709365598E-2</v>
      </c>
      <c r="AP421" s="5">
        <f t="shared" si="647"/>
        <v>7.9497562390790713E-3</v>
      </c>
      <c r="AQ421" s="5">
        <f t="shared" si="648"/>
        <v>4.1899093309819479E-3</v>
      </c>
      <c r="AR421" s="5">
        <f t="shared" si="649"/>
        <v>5.1404046303562094E-3</v>
      </c>
      <c r="AS421" s="5">
        <f t="shared" si="650"/>
        <v>1.0815912845160236E-2</v>
      </c>
      <c r="AT421" s="5">
        <f t="shared" si="651"/>
        <v>1.1378867918613223E-2</v>
      </c>
      <c r="AU421" s="5">
        <f t="shared" si="652"/>
        <v>7.9807494114059029E-3</v>
      </c>
      <c r="AV421" s="5">
        <f t="shared" si="653"/>
        <v>4.1980688428241769E-3</v>
      </c>
      <c r="AW421" s="5">
        <f t="shared" si="654"/>
        <v>2.1768053745265504E-4</v>
      </c>
      <c r="AX421" s="5">
        <f t="shared" si="655"/>
        <v>1.7852016223633455E-3</v>
      </c>
      <c r="AY421" s="5">
        <f t="shared" si="656"/>
        <v>3.7635533519658109E-3</v>
      </c>
      <c r="AZ421" s="5">
        <f t="shared" si="657"/>
        <v>3.967152408908747E-3</v>
      </c>
      <c r="BA421" s="5">
        <f t="shared" si="658"/>
        <v>2.7878437854994857E-3</v>
      </c>
      <c r="BB421" s="5">
        <f t="shared" si="659"/>
        <v>1.4693296673380114E-3</v>
      </c>
      <c r="BC421" s="5">
        <f t="shared" si="660"/>
        <v>6.1952672744404133E-4</v>
      </c>
      <c r="BD421" s="5">
        <f t="shared" si="661"/>
        <v>1.8061626610954031E-3</v>
      </c>
      <c r="BE421" s="5">
        <f t="shared" si="662"/>
        <v>3.8003424499360563E-3</v>
      </c>
      <c r="BF421" s="5">
        <f t="shared" si="663"/>
        <v>3.9981456398912691E-3</v>
      </c>
      <c r="BG421" s="5">
        <f t="shared" si="664"/>
        <v>2.8041628297734975E-3</v>
      </c>
      <c r="BH421" s="5">
        <f t="shared" si="665"/>
        <v>1.4750580426762211E-3</v>
      </c>
      <c r="BI421" s="5">
        <f t="shared" si="666"/>
        <v>6.2073320597849863E-4</v>
      </c>
      <c r="BJ421" s="8">
        <f t="shared" si="667"/>
        <v>0.39270579299594027</v>
      </c>
      <c r="BK421" s="8">
        <f t="shared" si="668"/>
        <v>0.20478237189596366</v>
      </c>
      <c r="BL421" s="8">
        <f t="shared" si="669"/>
        <v>0.37105684758652197</v>
      </c>
      <c r="BM421" s="8">
        <f t="shared" si="670"/>
        <v>0.77951336826596274</v>
      </c>
      <c r="BN421" s="8">
        <f t="shared" si="671"/>
        <v>0.20861737245544576</v>
      </c>
    </row>
    <row r="422" spans="1:66" x14ac:dyDescent="0.25">
      <c r="A422" t="s">
        <v>114</v>
      </c>
      <c r="B422" t="s">
        <v>135</v>
      </c>
      <c r="C422" t="s">
        <v>121</v>
      </c>
      <c r="D422" s="16"/>
      <c r="E422">
        <f>VLOOKUP(A422,home!$A$2:$E$405,3,FALSE)</f>
        <v>1.26829268292683</v>
      </c>
      <c r="F422">
        <f>VLOOKUP(B422,home!$B$2:$E$405,3,FALSE)</f>
        <v>0.26</v>
      </c>
      <c r="G422">
        <f>VLOOKUP(C422,away!$B$2:$E$405,4,FALSE)</f>
        <v>0.79</v>
      </c>
      <c r="H422">
        <f>VLOOKUP(A422,away!$A$2:$E$405,3,FALSE)</f>
        <v>1.0243902439024399</v>
      </c>
      <c r="I422">
        <f>VLOOKUP(C422,away!$B$2:$E$405,3,FALSE)</f>
        <v>1.18</v>
      </c>
      <c r="J422">
        <f>VLOOKUP(B422,home!$B$2:$E$405,4,FALSE)</f>
        <v>1.95</v>
      </c>
      <c r="K422" s="3">
        <f t="shared" ref="K422:K485" si="672">E422*F422*G422</f>
        <v>0.26050731707317087</v>
      </c>
      <c r="L422" s="3">
        <f t="shared" ref="L422:L485" si="673">H422*I422*J422</f>
        <v>2.3571219512195141</v>
      </c>
      <c r="M422" s="5">
        <f t="shared" ref="M422:M485" si="674">_xlfn.POISSON.DIST(0,K422,FALSE) * _xlfn.POISSON.DIST(0,L422,FALSE)</f>
        <v>7.2975663633965765E-2</v>
      </c>
      <c r="N422" s="5">
        <f t="shared" ref="N422:N485" si="675">_xlfn.POISSON.DIST(1,K422,FALSE) * _xlfn.POISSON.DIST(0,L422,FALSE)</f>
        <v>1.9010694344918585E-2</v>
      </c>
      <c r="O422" s="5">
        <f t="shared" ref="O422:O485" si="676">_xlfn.POISSON.DIST(0,K422,FALSE) * _xlfn.POISSON.DIST(1,L422,FALSE)</f>
        <v>0.17201253865643232</v>
      </c>
      <c r="P422" s="5">
        <f t="shared" ref="P422:P485" si="677">_xlfn.POISSON.DIST(1,K422,FALSE) * _xlfn.POISSON.DIST(1,L422,FALSE)</f>
        <v>4.4810524948332278E-2</v>
      </c>
      <c r="Q422" s="5">
        <f t="shared" ref="Q422:Q485" si="678">_xlfn.POISSON.DIST(2,K422,FALSE) * _xlfn.POISSON.DIST(0,L422,FALSE)</f>
        <v>2.4762124897464211E-3</v>
      </c>
      <c r="R422" s="5">
        <f t="shared" ref="R422:R485" si="679">_xlfn.POISSON.DIST(0,K422,FALSE) * _xlfn.POISSON.DIST(2,L422,FALSE)</f>
        <v>0.20272726537603597</v>
      </c>
      <c r="S422" s="5">
        <f t="shared" ref="S422:S485" si="680">_xlfn.POISSON.DIST(2,K422,FALSE) * _xlfn.POISSON.DIST(2,L422,FALSE)</f>
        <v>6.8789478784901216E-3</v>
      </c>
      <c r="T422" s="5">
        <f t="shared" ref="T422:T485" si="681">_xlfn.POISSON.DIST(2,K422,FALSE) * _xlfn.POISSON.DIST(1,L422,FALSE)</f>
        <v>5.836734815465215E-3</v>
      </c>
      <c r="U422" s="5">
        <f t="shared" ref="U422:U485" si="682">_xlfn.POISSON.DIST(1,K422,FALSE) * _xlfn.POISSON.DIST(2,L422,FALSE)</f>
        <v>5.281193600069186E-2</v>
      </c>
      <c r="V422" s="5">
        <f t="shared" ref="V422:V485" si="683">_xlfn.POISSON.DIST(3,K422,FALSE) * _xlfn.POISSON.DIST(3,L422,FALSE)</f>
        <v>4.6933342824699603E-4</v>
      </c>
      <c r="W422" s="5">
        <f t="shared" ref="W422:W485" si="684">_xlfn.POISSON.DIST(3,K422,FALSE) * _xlfn.POISSON.DIST(0,L422,FALSE)</f>
        <v>2.1502382406897238E-4</v>
      </c>
      <c r="X422" s="5">
        <f t="shared" ref="X422:X485" si="685">_xlfn.POISSON.DIST(3,K422,FALSE) * _xlfn.POISSON.DIST(1,L422,FALSE)</f>
        <v>5.0683737574813768E-4</v>
      </c>
      <c r="Y422" s="5">
        <f t="shared" ref="Y422:Y485" si="686">_xlfn.POISSON.DIST(3,K422,FALSE) * _xlfn.POISSON.DIST(2,L422,FALSE)</f>
        <v>5.973387520372144E-4</v>
      </c>
      <c r="Z422" s="5">
        <f t="shared" ref="Z422:Z485" si="687">_xlfn.POISSON.DIST(0,K422,FALSE) * _xlfn.POISSON.DIST(3,L422,FALSE)</f>
        <v>0.15928429577618602</v>
      </c>
      <c r="AA422" s="5">
        <f t="shared" ref="AA422:AA485" si="688">_xlfn.POISSON.DIST(1,K422,FALSE) * _xlfn.POISSON.DIST(3,L422,FALSE)</f>
        <v>4.1494724544543629E-2</v>
      </c>
      <c r="AB422" s="5">
        <f t="shared" ref="AB422:AB485" si="689">_xlfn.POISSON.DIST(2,K422,FALSE) * _xlfn.POISSON.DIST(3,L422,FALSE)</f>
        <v>5.404839681894656E-3</v>
      </c>
      <c r="AC422" s="5">
        <f t="shared" ref="AC422:AC485" si="690">_xlfn.POISSON.DIST(4,K422,FALSE) * _xlfn.POISSON.DIST(4,L422,FALSE)</f>
        <v>1.8012064098036869E-5</v>
      </c>
      <c r="AD422" s="5">
        <f t="shared" ref="AD422:AD485" si="691">_xlfn.POISSON.DIST(4,K422,FALSE) * _xlfn.POISSON.DIST(0,L422,FALSE)</f>
        <v>1.4003819878755368E-5</v>
      </c>
      <c r="AE422" s="5">
        <f t="shared" ref="AE422:AE485" si="692">_xlfn.POISSON.DIST(4,K422,FALSE) * _xlfn.POISSON.DIST(1,L422,FALSE)</f>
        <v>3.3008711237138473E-5</v>
      </c>
      <c r="AF422" s="5">
        <f t="shared" ref="AF422:AF485" si="693">_xlfn.POISSON.DIST(4,K422,FALSE) * _xlfn.POISSON.DIST(2,L422,FALSE)</f>
        <v>3.8902778919262675E-5</v>
      </c>
      <c r="AG422" s="5">
        <f t="shared" ref="AG422:AG485" si="694">_xlfn.POISSON.DIST(4,K422,FALSE) * _xlfn.POISSON.DIST(3,L422,FALSE)</f>
        <v>3.0566198051344603E-5</v>
      </c>
      <c r="AH422" s="5">
        <f t="shared" ref="AH422:AH485" si="695">_xlfn.POISSON.DIST(0,K422,FALSE) * _xlfn.POISSON.DIST(4,L422,FALSE)</f>
        <v>9.386312751464744E-2</v>
      </c>
      <c r="AI422" s="5">
        <f t="shared" ref="AI422:AI485" si="696">_xlfn.POISSON.DIST(1,K422,FALSE) * _xlfn.POISSON.DIST(4,L422,FALSE)</f>
        <v>2.445203152093773E-2</v>
      </c>
      <c r="AJ422" s="5">
        <f t="shared" ref="AJ422:AJ485" si="697">_xlfn.POISSON.DIST(2,K422,FALSE) * _xlfn.POISSON.DIST(4,L422,FALSE)</f>
        <v>3.1849665642540467E-3</v>
      </c>
      <c r="AK422" s="5">
        <f t="shared" ref="AK422:AK485" si="698">_xlfn.POISSON.DIST(3,K422,FALSE) * _xlfn.POISSON.DIST(4,L422,FALSE)</f>
        <v>2.7656903154052567E-4</v>
      </c>
      <c r="AL422" s="5">
        <f t="shared" ref="AL422:AL485" si="699">_xlfn.POISSON.DIST(5,K422,FALSE) * _xlfn.POISSON.DIST(5,L422,FALSE)</f>
        <v>4.4241052835612501E-7</v>
      </c>
      <c r="AM422" s="5">
        <f t="shared" ref="AM422:AM485" si="700">_xlfn.POISSON.DIST(5,K422,FALSE) * _xlfn.POISSON.DIST(0,L422,FALSE)</f>
        <v>7.2961950907809962E-7</v>
      </c>
      <c r="AN422" s="5">
        <f t="shared" ref="AN422:AN485" si="701">_xlfn.POISSON.DIST(5,K422,FALSE) * _xlfn.POISSON.DIST(1,L422,FALSE)</f>
        <v>1.7198021608859942E-6</v>
      </c>
      <c r="AO422" s="5">
        <f t="shared" ref="AO422:AO485" si="702">_xlfn.POISSON.DIST(5,K422,FALSE) * _xlfn.POISSON.DIST(2,L422,FALSE)</f>
        <v>2.0268917125895663E-6</v>
      </c>
      <c r="AP422" s="5">
        <f t="shared" ref="AP422:AP485" si="703">_xlfn.POISSON.DIST(5,K422,FALSE) * _xlfn.POISSON.DIST(3,L422,FALSE)</f>
        <v>1.5925436494965932E-6</v>
      </c>
      <c r="AQ422" s="5">
        <f t="shared" ref="AQ422:AQ485" si="704">_xlfn.POISSON.DIST(5,K422,FALSE) * _xlfn.POISSON.DIST(4,L422,FALSE)</f>
        <v>9.384548986259138E-7</v>
      </c>
      <c r="AR422" s="5">
        <f t="shared" ref="AR422:AR485" si="705">_xlfn.POISSON.DIST(0,K422,FALSE) * _xlfn.POISSON.DIST(5,L422,FALSE)</f>
        <v>4.4249367654978361E-2</v>
      </c>
      <c r="AS422" s="5">
        <f t="shared" ref="AS422:AS485" si="706">_xlfn.POISSON.DIST(1,K422,FALSE) * _xlfn.POISSON.DIST(5,L422,FALSE)</f>
        <v>1.152728404998276E-2</v>
      </c>
      <c r="AT422" s="5">
        <f t="shared" ref="AT422:AT485" si="707">_xlfn.POISSON.DIST(2,K422,FALSE) * _xlfn.POISSON.DIST(5,L422,FALSE)</f>
        <v>1.5014709205006822E-3</v>
      </c>
      <c r="AU422" s="5">
        <f t="shared" ref="AU422:AU485" si="708">_xlfn.POISSON.DIST(3,K422,FALSE) * _xlfn.POISSON.DIST(5,L422,FALSE)</f>
        <v>1.3038138705433904E-4</v>
      </c>
      <c r="AV422" s="5">
        <f t="shared" ref="AV422:AV485" si="709">_xlfn.POISSON.DIST(4,K422,FALSE) * _xlfn.POISSON.DIST(5,L422,FALSE)</f>
        <v>8.4913263344511242E-6</v>
      </c>
      <c r="AW422" s="5">
        <f t="shared" ref="AW422:AW485" si="710">_xlfn.POISSON.DIST(6,K422,FALSE) * _xlfn.POISSON.DIST(6,L422,FALSE)</f>
        <v>7.5461412716620336E-9</v>
      </c>
      <c r="AX422" s="5">
        <f t="shared" ref="AX422:AX485" si="711">_xlfn.POISSON.DIST(6,K422,FALSE) * _xlfn.POISSON.DIST(0,L422,FALSE)</f>
        <v>3.1678536799029988E-8</v>
      </c>
      <c r="AY422" s="5">
        <f t="shared" ref="AY422:AY485" si="712">_xlfn.POISSON.DIST(6,K422,FALSE) * _xlfn.POISSON.DIST(1,L422,FALSE)</f>
        <v>7.4670174471508754E-8</v>
      </c>
      <c r="AZ422" s="5">
        <f t="shared" ref="AZ422:AZ485" si="713">_xlfn.POISSON.DIST(6,K422,FALSE) * _xlfn.POISSON.DIST(2,L422,FALSE)</f>
        <v>8.8003353674092147E-8</v>
      </c>
      <c r="BA422" s="5">
        <f t="shared" ref="BA422:BA485" si="714">_xlfn.POISSON.DIST(6,K422,FALSE) * _xlfn.POISSON.DIST(3,L422,FALSE)</f>
        <v>6.9144878908712347E-8</v>
      </c>
      <c r="BB422" s="5">
        <f t="shared" ref="BB422:BB485" si="715">_xlfn.POISSON.DIST(6,K422,FALSE) * _xlfn.POISSON.DIST(4,L422,FALSE)</f>
        <v>4.074572797253526E-8</v>
      </c>
      <c r="BC422" s="5">
        <f t="shared" ref="BC422:BC485" si="716">_xlfn.POISSON.DIST(6,K422,FALSE) * _xlfn.POISSON.DIST(5,L422,FALSE)</f>
        <v>1.9208529964496368E-8</v>
      </c>
      <c r="BD422" s="5">
        <f t="shared" ref="BD422:BD485" si="717">_xlfn.POISSON.DIST(0,K422,FALSE) * _xlfn.POISSON.DIST(6,L422,FALSE)</f>
        <v>1.7383525971188717E-2</v>
      </c>
      <c r="BE422" s="5">
        <f t="shared" ref="BE422:BE485" si="718">_xlfn.POISSON.DIST(1,K422,FALSE) * _xlfn.POISSON.DIST(6,L422,FALSE)</f>
        <v>4.5285357120261596E-3</v>
      </c>
      <c r="BF422" s="5">
        <f t="shared" ref="BF422:BF485" si="719">_xlfn.POISSON.DIST(2,K422,FALSE) * _xlfn.POISSON.DIST(6,L422,FALSE)</f>
        <v>5.8985834430498813E-4</v>
      </c>
      <c r="BG422" s="5">
        <f t="shared" ref="BG422:BG485" si="720">_xlfn.POISSON.DIST(3,K422,FALSE) * _xlfn.POISSON.DIST(6,L422,FALSE)</f>
        <v>5.1220804909371747E-5</v>
      </c>
      <c r="BH422" s="5">
        <f t="shared" ref="BH422:BH485" si="721">_xlfn.POISSON.DIST(4,K422,FALSE) * _xlfn.POISSON.DIST(6,L422,FALSE)</f>
        <v>3.3358486163171813E-6</v>
      </c>
      <c r="BI422" s="5">
        <f t="shared" ref="BI422:BI485" si="722">_xlfn.POISSON.DIST(5,K422,FALSE) * _xlfn.POISSON.DIST(6,L422,FALSE)</f>
        <v>1.7380259463980765E-7</v>
      </c>
      <c r="BJ422" s="8">
        <f t="shared" ref="BJ422:BJ485" si="723">SUM(N422,Q422,T422,W422,X422,Y422,AD422,AE422,AF422,AG422,AM422,AN422,AO422,AP422,AQ422,AX422,AY422,AZ422,BA422,BB422,BC422)</f>
        <v>2.8766653873203509E-2</v>
      </c>
      <c r="BK422" s="8">
        <f t="shared" ref="BK422:BK485" si="724">SUM(M422,P422,S422,V422,AC422,AL422,AY422)</f>
        <v>0.12515299903383603</v>
      </c>
      <c r="BL422" s="8">
        <f t="shared" ref="BL422:BL485" si="725">SUM(O422,R422,U422,AA422,AB422,AH422,AI422,AJ422,AK422,AR422,AS422,AT422,AU422,AV422,BD422,BE422,BF422,BG422,BH422,BI422)</f>
        <v>0.676201644713469</v>
      </c>
      <c r="BM422" s="8">
        <f t="shared" ref="BM422:BM485" si="726">SUM(S422:BI422)</f>
        <v>0.47539262682323002</v>
      </c>
      <c r="BN422" s="8">
        <f t="shared" ref="BN422:BN485" si="727">SUM(M422:R422)</f>
        <v>0.51401289944943129</v>
      </c>
    </row>
    <row r="423" spans="1:66" x14ac:dyDescent="0.25">
      <c r="A423" t="s">
        <v>114</v>
      </c>
      <c r="B423" t="s">
        <v>131</v>
      </c>
      <c r="C423" t="s">
        <v>112</v>
      </c>
      <c r="D423" s="16"/>
      <c r="E423">
        <f>VLOOKUP(A423,home!$A$2:$E$405,3,FALSE)</f>
        <v>1.26829268292683</v>
      </c>
      <c r="F423">
        <f>VLOOKUP(B423,home!$B$2:$E$405,3,FALSE)</f>
        <v>0.79</v>
      </c>
      <c r="G423">
        <f>VLOOKUP(C423,away!$B$2:$E$405,4,FALSE)</f>
        <v>0.53</v>
      </c>
      <c r="H423">
        <f>VLOOKUP(A423,away!$A$2:$E$405,3,FALSE)</f>
        <v>1.0243902439024399</v>
      </c>
      <c r="I423">
        <f>VLOOKUP(C423,away!$B$2:$E$405,3,FALSE)</f>
        <v>1.31</v>
      </c>
      <c r="J423">
        <f>VLOOKUP(B423,home!$B$2:$E$405,4,FALSE)</f>
        <v>0.39</v>
      </c>
      <c r="K423" s="3">
        <f t="shared" si="672"/>
        <v>0.53103414634146384</v>
      </c>
      <c r="L423" s="3">
        <f t="shared" si="673"/>
        <v>0.52336097560975658</v>
      </c>
      <c r="M423" s="5">
        <f t="shared" si="674"/>
        <v>0.34840310497295079</v>
      </c>
      <c r="N423" s="5">
        <f t="shared" si="675"/>
        <v>0.18501394543202637</v>
      </c>
      <c r="O423" s="5">
        <f t="shared" si="676"/>
        <v>0.18234058892411198</v>
      </c>
      <c r="P423" s="5">
        <f t="shared" si="677"/>
        <v>9.6829078982715588E-2</v>
      </c>
      <c r="Q423" s="5">
        <f t="shared" si="678"/>
        <v>4.9124361286881142E-2</v>
      </c>
      <c r="R423" s="5">
        <f t="shared" si="679"/>
        <v>4.7714974256290406E-2</v>
      </c>
      <c r="S423" s="5">
        <f t="shared" si="680"/>
        <v>6.7277461099039936E-3</v>
      </c>
      <c r="T423" s="5">
        <f t="shared" si="681"/>
        <v>2.5709773649308272E-2</v>
      </c>
      <c r="U423" s="5">
        <f t="shared" si="682"/>
        <v>2.5338280621894103E-2</v>
      </c>
      <c r="V423" s="5">
        <f t="shared" si="683"/>
        <v>2.0775470525478045E-4</v>
      </c>
      <c r="W423" s="5">
        <f t="shared" si="684"/>
        <v>8.6955710868495285E-3</v>
      </c>
      <c r="X423" s="5">
        <f t="shared" si="685"/>
        <v>4.5509225674975609E-3</v>
      </c>
      <c r="Y423" s="5">
        <f t="shared" si="686"/>
        <v>1.1908876374249909E-3</v>
      </c>
      <c r="Z423" s="5">
        <f t="shared" si="687"/>
        <v>8.3240518259888562E-3</v>
      </c>
      <c r="AA423" s="5">
        <f t="shared" si="688"/>
        <v>4.4203557555160967E-3</v>
      </c>
      <c r="AB423" s="5">
        <f t="shared" si="689"/>
        <v>1.173679922578033E-3</v>
      </c>
      <c r="AC423" s="5">
        <f t="shared" si="690"/>
        <v>3.6087323270460912E-6</v>
      </c>
      <c r="AD423" s="5">
        <f t="shared" si="691"/>
        <v>1.1544112922641635E-3</v>
      </c>
      <c r="AE423" s="5">
        <f t="shared" si="692"/>
        <v>6.0417382017429247E-4</v>
      </c>
      <c r="AF423" s="5">
        <f t="shared" si="693"/>
        <v>1.5810049998214566E-4</v>
      </c>
      <c r="AG423" s="5">
        <f t="shared" si="694"/>
        <v>2.7581210638348688E-5</v>
      </c>
      <c r="AH423" s="5">
        <f t="shared" si="695"/>
        <v>1.0891209711689257E-3</v>
      </c>
      <c r="AI423" s="5">
        <f t="shared" si="696"/>
        <v>5.7836042518727665E-4</v>
      </c>
      <c r="AJ423" s="5">
        <f t="shared" si="697"/>
        <v>1.5356456733350572E-4</v>
      </c>
      <c r="AK423" s="5">
        <f t="shared" si="698"/>
        <v>2.7182676307414827E-5</v>
      </c>
      <c r="AL423" s="5">
        <f t="shared" si="699"/>
        <v>4.0117923466859362E-8</v>
      </c>
      <c r="AM423" s="5">
        <f t="shared" si="700"/>
        <v>1.2260636302288932E-4</v>
      </c>
      <c r="AN423" s="5">
        <f t="shared" si="701"/>
        <v>6.4167385767623341E-5</v>
      </c>
      <c r="AO423" s="5">
        <f t="shared" si="702"/>
        <v>1.679135280883548E-5</v>
      </c>
      <c r="AP423" s="5">
        <f t="shared" si="703"/>
        <v>2.9293129292799214E-6</v>
      </c>
      <c r="AQ423" s="5">
        <f t="shared" si="704"/>
        <v>3.832720181335533E-7</v>
      </c>
      <c r="AR423" s="5">
        <f t="shared" si="705"/>
        <v>1.1400068280560292E-4</v>
      </c>
      <c r="AS423" s="5">
        <f t="shared" si="706"/>
        <v>6.0538255276017354E-5</v>
      </c>
      <c r="AT423" s="5">
        <f t="shared" si="707"/>
        <v>1.6073940355750743E-5</v>
      </c>
      <c r="AU423" s="5">
        <f t="shared" si="708"/>
        <v>2.8452703983865681E-6</v>
      </c>
      <c r="AV423" s="5">
        <f t="shared" si="709"/>
        <v>3.7773393427946191E-7</v>
      </c>
      <c r="AW423" s="5">
        <f t="shared" si="710"/>
        <v>3.0971320963723672E-10</v>
      </c>
      <c r="AX423" s="5">
        <f t="shared" si="711"/>
        <v>1.0851360887315266E-5</v>
      </c>
      <c r="AY423" s="5">
        <f t="shared" si="712"/>
        <v>5.6791788206788719E-6</v>
      </c>
      <c r="AZ423" s="5">
        <f t="shared" si="713"/>
        <v>1.4861302841263805E-6</v>
      </c>
      <c r="BA423" s="5">
        <f t="shared" si="714"/>
        <v>2.5926086512786245E-7</v>
      </c>
      <c r="BB423" s="5">
        <f t="shared" si="715"/>
        <v>3.3921754827686899E-8</v>
      </c>
      <c r="BC423" s="5">
        <f t="shared" si="716"/>
        <v>3.5506645402026375E-9</v>
      </c>
      <c r="BD423" s="5">
        <f t="shared" si="717"/>
        <v>9.9439180955531251E-6</v>
      </c>
      <c r="BE423" s="5">
        <f t="shared" si="718"/>
        <v>5.2805600571614895E-6</v>
      </c>
      <c r="BF423" s="5">
        <f t="shared" si="719"/>
        <v>1.4020788510797913E-6</v>
      </c>
      <c r="BG423" s="5">
        <f t="shared" si="720"/>
        <v>2.4818391526219254E-7</v>
      </c>
      <c r="BH423" s="5">
        <f t="shared" si="721"/>
        <v>3.2948533394235146E-8</v>
      </c>
      <c r="BI423" s="5">
        <f t="shared" si="722"/>
        <v>3.4993592608421776E-9</v>
      </c>
      <c r="BJ423" s="8">
        <f t="shared" si="723"/>
        <v>0.27645491957287022</v>
      </c>
      <c r="BK423" s="8">
        <f t="shared" si="724"/>
        <v>0.45217701279989636</v>
      </c>
      <c r="BL423" s="8">
        <f t="shared" si="725"/>
        <v>0.26304685519196946</v>
      </c>
      <c r="BM423" s="8">
        <f t="shared" si="726"/>
        <v>9.0571106666641171E-2</v>
      </c>
      <c r="BN423" s="8">
        <f t="shared" si="727"/>
        <v>0.90942605385497632</v>
      </c>
    </row>
    <row r="424" spans="1:66" x14ac:dyDescent="0.25">
      <c r="A424" t="s">
        <v>114</v>
      </c>
      <c r="B424" t="s">
        <v>116</v>
      </c>
      <c r="C424" t="s">
        <v>379</v>
      </c>
      <c r="D424" s="16"/>
      <c r="E424">
        <f>VLOOKUP(A424,home!$A$2:$E$405,3,FALSE)</f>
        <v>1.26829268292683</v>
      </c>
      <c r="F424">
        <f>VLOOKUP(B424,home!$B$2:$E$405,3,FALSE)</f>
        <v>0.59</v>
      </c>
      <c r="G424">
        <f>VLOOKUP(C424,away!$B$2:$E$405,4,FALSE)</f>
        <v>0.79</v>
      </c>
      <c r="H424">
        <f>VLOOKUP(A424,away!$A$2:$E$405,3,FALSE)</f>
        <v>1.0243902439024399</v>
      </c>
      <c r="I424">
        <f>VLOOKUP(C424,away!$B$2:$E$405,3,FALSE)</f>
        <v>0.53</v>
      </c>
      <c r="J424">
        <f>VLOOKUP(B424,home!$B$2:$E$405,4,FALSE)</f>
        <v>1.95</v>
      </c>
      <c r="K424" s="3">
        <f t="shared" si="672"/>
        <v>0.5911512195121954</v>
      </c>
      <c r="L424" s="3">
        <f t="shared" si="673"/>
        <v>1.0587073170731716</v>
      </c>
      <c r="M424" s="5">
        <f t="shared" si="674"/>
        <v>0.19207707857833975</v>
      </c>
      <c r="N424" s="5">
        <f t="shared" si="675"/>
        <v>0.11354659924192531</v>
      </c>
      <c r="O424" s="5">
        <f t="shared" si="676"/>
        <v>0.20335340853292683</v>
      </c>
      <c r="P424" s="5">
        <f t="shared" si="677"/>
        <v>0.12021261544620136</v>
      </c>
      <c r="Q424" s="5">
        <f t="shared" si="678"/>
        <v>3.3561605306663328E-2</v>
      </c>
      <c r="R424" s="5">
        <f t="shared" si="679"/>
        <v>0.10764587078278977</v>
      </c>
      <c r="S424" s="5">
        <f t="shared" si="680"/>
        <v>1.880895031746635E-2</v>
      </c>
      <c r="T424" s="5">
        <f t="shared" si="681"/>
        <v>3.5531917110886255E-2</v>
      </c>
      <c r="U424" s="5">
        <f t="shared" si="682"/>
        <v>6.3634987788698361E-2</v>
      </c>
      <c r="V424" s="5">
        <f t="shared" si="683"/>
        <v>1.30796629966102E-3</v>
      </c>
      <c r="W424" s="5">
        <f t="shared" si="684"/>
        <v>6.6133279686069997E-3</v>
      </c>
      <c r="X424" s="5">
        <f t="shared" si="685"/>
        <v>7.0015787105688846E-3</v>
      </c>
      <c r="Y424" s="5">
        <f t="shared" si="686"/>
        <v>3.7063113059715093E-3</v>
      </c>
      <c r="Z424" s="5">
        <f t="shared" si="687"/>
        <v>3.7988490350150887E-2</v>
      </c>
      <c r="AA424" s="5">
        <f t="shared" si="688"/>
        <v>2.2456942397918966E-2</v>
      </c>
      <c r="AB424" s="5">
        <f t="shared" si="689"/>
        <v>6.6377244425224599E-3</v>
      </c>
      <c r="AC424" s="5">
        <f t="shared" si="690"/>
        <v>5.1162419717617516E-5</v>
      </c>
      <c r="AD424" s="5">
        <f t="shared" si="691"/>
        <v>9.7736922341903421E-4</v>
      </c>
      <c r="AE424" s="5">
        <f t="shared" si="692"/>
        <v>1.0347479483158548E-3</v>
      </c>
      <c r="AF424" s="5">
        <f t="shared" si="693"/>
        <v>5.4774761210422366E-4</v>
      </c>
      <c r="AG424" s="5">
        <f t="shared" si="694"/>
        <v>1.9330146828136632E-4</v>
      </c>
      <c r="AH424" s="5">
        <f t="shared" si="695"/>
        <v>1.0054673174567076E-2</v>
      </c>
      <c r="AI424" s="5">
        <f t="shared" si="696"/>
        <v>5.9438323089418838E-3</v>
      </c>
      <c r="AJ424" s="5">
        <f t="shared" si="697"/>
        <v>1.7568518590034912E-3</v>
      </c>
      <c r="AK424" s="5">
        <f t="shared" si="698"/>
        <v>3.4618837298406051E-4</v>
      </c>
      <c r="AL424" s="5">
        <f t="shared" si="699"/>
        <v>1.2808125430338936E-6</v>
      </c>
      <c r="AM424" s="5">
        <f t="shared" si="700"/>
        <v>1.1555460166756989E-4</v>
      </c>
      <c r="AN424" s="5">
        <f t="shared" si="701"/>
        <v>1.2233850230693196E-4</v>
      </c>
      <c r="AO424" s="5">
        <f t="shared" si="702"/>
        <v>6.4760333776060959E-5</v>
      </c>
      <c r="AP424" s="5">
        <f t="shared" si="703"/>
        <v>2.2854079741605536E-5</v>
      </c>
      <c r="AQ424" s="5">
        <f t="shared" si="704"/>
        <v>6.0489453618528778E-6</v>
      </c>
      <c r="AR424" s="5">
        <f t="shared" si="705"/>
        <v>2.1289912121387005E-3</v>
      </c>
      <c r="AS424" s="5">
        <f t="shared" si="706"/>
        <v>1.25855575138654E-3</v>
      </c>
      <c r="AT424" s="5">
        <f t="shared" si="707"/>
        <v>3.7199838362812017E-4</v>
      </c>
      <c r="AU424" s="5">
        <f t="shared" si="708"/>
        <v>7.3302432712776252E-5</v>
      </c>
      <c r="AV424" s="5">
        <f t="shared" si="709"/>
        <v>1.083320562284208E-5</v>
      </c>
      <c r="AW424" s="5">
        <f t="shared" si="710"/>
        <v>2.2266788074236435E-8</v>
      </c>
      <c r="AX424" s="5">
        <f t="shared" si="711"/>
        <v>1.1385040616004983E-5</v>
      </c>
      <c r="AY424" s="5">
        <f t="shared" si="712"/>
        <v>1.2053425805339725E-5</v>
      </c>
      <c r="AZ424" s="5">
        <f t="shared" si="713"/>
        <v>6.380525047955875E-6</v>
      </c>
      <c r="BA424" s="5">
        <f t="shared" si="714"/>
        <v>2.251702851679845E-6</v>
      </c>
      <c r="BB424" s="5">
        <f t="shared" si="715"/>
        <v>5.9597357123699436E-7</v>
      </c>
      <c r="BC424" s="5">
        <f t="shared" si="716"/>
        <v>1.2619231613016705E-7</v>
      </c>
      <c r="BD424" s="5">
        <f t="shared" si="717"/>
        <v>3.7566309571262032E-4</v>
      </c>
      <c r="BE424" s="5">
        <f t="shared" si="718"/>
        <v>2.2207369715624206E-4</v>
      </c>
      <c r="BF424" s="5">
        <f t="shared" si="719"/>
        <v>6.563956844774722E-5</v>
      </c>
      <c r="BG424" s="5">
        <f t="shared" si="720"/>
        <v>1.2934303645379999E-5</v>
      </c>
      <c r="BH424" s="5">
        <f t="shared" si="721"/>
        <v>1.9115323433768546E-6</v>
      </c>
      <c r="BI424" s="5">
        <f t="shared" si="722"/>
        <v>2.2600093518484645E-7</v>
      </c>
      <c r="BJ424" s="8">
        <f t="shared" si="723"/>
        <v>0.20307885521980518</v>
      </c>
      <c r="BK424" s="8">
        <f t="shared" si="724"/>
        <v>0.33247110729973445</v>
      </c>
      <c r="BL424" s="8">
        <f t="shared" si="725"/>
        <v>0.42635260884408249</v>
      </c>
      <c r="BM424" s="8">
        <f t="shared" si="726"/>
        <v>0.22948185266590929</v>
      </c>
      <c r="BN424" s="8">
        <f t="shared" si="727"/>
        <v>0.77039717788884632</v>
      </c>
    </row>
    <row r="425" spans="1:66" x14ac:dyDescent="0.25">
      <c r="A425" t="s">
        <v>114</v>
      </c>
      <c r="B425" t="s">
        <v>132</v>
      </c>
      <c r="C425" t="s">
        <v>124</v>
      </c>
      <c r="D425" s="16"/>
      <c r="E425">
        <f>VLOOKUP(A425,home!$A$2:$E$405,3,FALSE)</f>
        <v>1.26829268292683</v>
      </c>
      <c r="F425">
        <f>VLOOKUP(B425,home!$B$2:$E$405,3,FALSE)</f>
        <v>0.79</v>
      </c>
      <c r="G425">
        <f>VLOOKUP(C425,away!$B$2:$E$405,4,FALSE)</f>
        <v>0.59</v>
      </c>
      <c r="H425">
        <f>VLOOKUP(A425,away!$A$2:$E$405,3,FALSE)</f>
        <v>1.0243902439024399</v>
      </c>
      <c r="I425">
        <f>VLOOKUP(C425,away!$B$2:$E$405,3,FALSE)</f>
        <v>0.99</v>
      </c>
      <c r="J425">
        <f>VLOOKUP(B425,home!$B$2:$E$405,4,FALSE)</f>
        <v>0.65</v>
      </c>
      <c r="K425" s="3">
        <f t="shared" si="672"/>
        <v>0.59115121951219551</v>
      </c>
      <c r="L425" s="3">
        <f t="shared" si="673"/>
        <v>0.6591951219512201</v>
      </c>
      <c r="M425" s="5">
        <f t="shared" si="674"/>
        <v>0.28640558555105666</v>
      </c>
      <c r="N425" s="5">
        <f t="shared" si="675"/>
        <v>0.16930901117361158</v>
      </c>
      <c r="O425" s="5">
        <f t="shared" si="676"/>
        <v>0.18879716489483936</v>
      </c>
      <c r="P425" s="5">
        <f t="shared" si="677"/>
        <v>0.11160767426802935</v>
      </c>
      <c r="Q425" s="5">
        <f t="shared" si="678"/>
        <v>5.0043614214842214E-2</v>
      </c>
      <c r="R425" s="5">
        <f t="shared" si="679"/>
        <v>6.2227085068449109E-2</v>
      </c>
      <c r="S425" s="5">
        <f t="shared" si="680"/>
        <v>1.0872931241505065E-2</v>
      </c>
      <c r="T425" s="5">
        <f t="shared" si="681"/>
        <v>3.2988506375232721E-2</v>
      </c>
      <c r="U425" s="5">
        <f t="shared" si="682"/>
        <v>3.6785617224902818E-2</v>
      </c>
      <c r="V425" s="5">
        <f t="shared" si="683"/>
        <v>4.7077859338910216E-4</v>
      </c>
      <c r="W425" s="5">
        <f t="shared" si="684"/>
        <v>9.8611145239672713E-3</v>
      </c>
      <c r="X425" s="5">
        <f t="shared" si="685"/>
        <v>6.5003985912015514E-3</v>
      </c>
      <c r="Y425" s="5">
        <f t="shared" si="686"/>
        <v>2.1425155210293228E-3</v>
      </c>
      <c r="Z425" s="5">
        <f t="shared" si="687"/>
        <v>1.3673263643455089E-2</v>
      </c>
      <c r="AA425" s="5">
        <f t="shared" si="688"/>
        <v>8.0829664775402404E-3</v>
      </c>
      <c r="AB425" s="5">
        <f t="shared" si="689"/>
        <v>2.3891277452370544E-3</v>
      </c>
      <c r="AC425" s="5">
        <f t="shared" si="690"/>
        <v>1.1465930343641413E-5</v>
      </c>
      <c r="AD425" s="5">
        <f t="shared" si="691"/>
        <v>1.457352469148169E-3</v>
      </c>
      <c r="AE425" s="5">
        <f t="shared" si="692"/>
        <v>9.6067963862603886E-4</v>
      </c>
      <c r="AF425" s="5">
        <f t="shared" si="693"/>
        <v>3.1663766577007279E-4</v>
      </c>
      <c r="AG425" s="5">
        <f t="shared" si="694"/>
        <v>6.9575334900550946E-5</v>
      </c>
      <c r="AH425" s="5">
        <f t="shared" si="695"/>
        <v>2.2533371737296394E-3</v>
      </c>
      <c r="AI425" s="5">
        <f t="shared" si="696"/>
        <v>1.3320630182224404E-3</v>
      </c>
      <c r="AJ425" s="5">
        <f t="shared" si="697"/>
        <v>3.937253388446458E-4</v>
      </c>
      <c r="AK425" s="5">
        <f t="shared" si="698"/>
        <v>7.7583738070288242E-5</v>
      </c>
      <c r="AL425" s="5">
        <f t="shared" si="699"/>
        <v>1.7872358411039715E-7</v>
      </c>
      <c r="AM425" s="5">
        <f t="shared" si="700"/>
        <v>1.7230313787920993E-4</v>
      </c>
      <c r="AN425" s="5">
        <f t="shared" si="701"/>
        <v>1.1358138798686366E-4</v>
      </c>
      <c r="AO425" s="5">
        <f t="shared" si="702"/>
        <v>3.7436148452694709E-5</v>
      </c>
      <c r="AP425" s="5">
        <f t="shared" si="703"/>
        <v>8.2259088148860247E-6</v>
      </c>
      <c r="AQ425" s="5">
        <f t="shared" si="704"/>
        <v>1.3556197410971019E-6</v>
      </c>
      <c r="AR425" s="5">
        <f t="shared" si="705"/>
        <v>2.9707777460678554E-4</v>
      </c>
      <c r="AS425" s="5">
        <f t="shared" si="706"/>
        <v>1.7561788874877042E-4</v>
      </c>
      <c r="AT425" s="5">
        <f t="shared" si="707"/>
        <v>5.1908364550996363E-5</v>
      </c>
      <c r="AU425" s="5">
        <f t="shared" si="708"/>
        <v>1.0228564335735038E-5</v>
      </c>
      <c r="AV425" s="5">
        <f t="shared" si="709"/>
        <v>1.5116570702321795E-6</v>
      </c>
      <c r="AW425" s="5">
        <f t="shared" si="710"/>
        <v>1.9346033664723322E-9</v>
      </c>
      <c r="AX425" s="5">
        <f t="shared" si="711"/>
        <v>1.6976201680512139E-5</v>
      </c>
      <c r="AY425" s="5">
        <f t="shared" si="712"/>
        <v>1.1190629337053705E-5</v>
      </c>
      <c r="AZ425" s="5">
        <f t="shared" si="713"/>
        <v>3.6884041352750087E-6</v>
      </c>
      <c r="BA425" s="5">
        <f t="shared" si="714"/>
        <v>8.1045933791933144E-7</v>
      </c>
      <c r="BB425" s="5">
        <f t="shared" si="715"/>
        <v>1.3356271052405965E-7</v>
      </c>
      <c r="BC425" s="5">
        <f t="shared" si="716"/>
        <v>1.7608777450408606E-8</v>
      </c>
      <c r="BD425" s="5">
        <f t="shared" si="717"/>
        <v>3.2638703310152834E-5</v>
      </c>
      <c r="BE425" s="5">
        <f t="shared" si="718"/>
        <v>1.9294409265093581E-5</v>
      </c>
      <c r="BF425" s="5">
        <f t="shared" si="719"/>
        <v>5.7029567834137374E-6</v>
      </c>
      <c r="BG425" s="5">
        <f t="shared" si="720"/>
        <v>1.1237699524467927E-6</v>
      </c>
      <c r="BH425" s="5">
        <f t="shared" si="721"/>
        <v>1.660794944600209E-7</v>
      </c>
      <c r="BI425" s="5">
        <f t="shared" si="722"/>
        <v>1.9635619137202058E-8</v>
      </c>
      <c r="BJ425" s="8">
        <f t="shared" si="723"/>
        <v>0.27401512457718291</v>
      </c>
      <c r="BK425" s="8">
        <f t="shared" si="724"/>
        <v>0.40937980493724502</v>
      </c>
      <c r="BL425" s="8">
        <f t="shared" si="725"/>
        <v>0.30293396048357274</v>
      </c>
      <c r="BM425" s="8">
        <f t="shared" si="726"/>
        <v>0.13160082977589399</v>
      </c>
      <c r="BN425" s="8">
        <f t="shared" si="727"/>
        <v>0.86839013517082819</v>
      </c>
    </row>
    <row r="426" spans="1:66" x14ac:dyDescent="0.25">
      <c r="A426" t="s">
        <v>114</v>
      </c>
      <c r="B426" t="s">
        <v>133</v>
      </c>
      <c r="C426" t="s">
        <v>130</v>
      </c>
      <c r="D426" s="16"/>
      <c r="E426">
        <f>VLOOKUP(A426,home!$A$2:$E$405,3,FALSE)</f>
        <v>1.26829268292683</v>
      </c>
      <c r="F426">
        <f>VLOOKUP(B426,home!$B$2:$E$405,3,FALSE)</f>
        <v>0.53</v>
      </c>
      <c r="G426">
        <f>VLOOKUP(C426,away!$B$2:$E$405,4,FALSE)</f>
        <v>1.1000000000000001</v>
      </c>
      <c r="H426">
        <f>VLOOKUP(A426,away!$A$2:$E$405,3,FALSE)</f>
        <v>1.0243902439024399</v>
      </c>
      <c r="I426">
        <f>VLOOKUP(C426,away!$B$2:$E$405,3,FALSE)</f>
        <v>0.79</v>
      </c>
      <c r="J426">
        <f>VLOOKUP(B426,home!$B$2:$E$405,4,FALSE)</f>
        <v>0.33</v>
      </c>
      <c r="K426" s="3">
        <f t="shared" si="672"/>
        <v>0.7394146341463419</v>
      </c>
      <c r="L426" s="3">
        <f t="shared" si="673"/>
        <v>0.2670585365853661</v>
      </c>
      <c r="M426" s="5">
        <f t="shared" si="674"/>
        <v>0.36550578556743774</v>
      </c>
      <c r="N426" s="5">
        <f t="shared" si="675"/>
        <v>0.27026032671371819</v>
      </c>
      <c r="O426" s="5">
        <f t="shared" si="676"/>
        <v>9.7611440207124534E-2</v>
      </c>
      <c r="P426" s="5">
        <f t="shared" si="677"/>
        <v>7.2175327349248503E-2</v>
      </c>
      <c r="Q426" s="5">
        <f t="shared" si="678"/>
        <v>9.9917220300647383E-2</v>
      </c>
      <c r="R426" s="5">
        <f t="shared" si="679"/>
        <v>1.3033984187852319E-2</v>
      </c>
      <c r="S426" s="5">
        <f t="shared" si="680"/>
        <v>3.5630611632343364E-3</v>
      </c>
      <c r="T426" s="5">
        <f t="shared" si="681"/>
        <v>2.6683746633168519E-2</v>
      </c>
      <c r="U426" s="5">
        <f t="shared" si="682"/>
        <v>9.6375186497300262E-3</v>
      </c>
      <c r="V426" s="5">
        <f t="shared" si="683"/>
        <v>7.8176329281655794E-5</v>
      </c>
      <c r="W426" s="5">
        <f t="shared" si="684"/>
        <v>2.4626751631174216E-2</v>
      </c>
      <c r="X426" s="5">
        <f t="shared" si="685"/>
        <v>6.5767842514726635E-3</v>
      </c>
      <c r="Y426" s="5">
        <f t="shared" si="686"/>
        <v>8.7819318881798565E-4</v>
      </c>
      <c r="Z426" s="5">
        <f t="shared" si="687"/>
        <v>1.1602789143615475E-3</v>
      </c>
      <c r="AA426" s="5">
        <f t="shared" si="688"/>
        <v>8.5792720897035824E-4</v>
      </c>
      <c r="AB426" s="5">
        <f t="shared" si="689"/>
        <v>3.1718196667250478E-4</v>
      </c>
      <c r="AC426" s="5">
        <f t="shared" si="690"/>
        <v>9.6482777764147999E-7</v>
      </c>
      <c r="AD426" s="5">
        <f t="shared" si="691"/>
        <v>4.5523451368943771E-3</v>
      </c>
      <c r="AE426" s="5">
        <f t="shared" si="692"/>
        <v>1.2157426302905204E-3</v>
      </c>
      <c r="AF426" s="5">
        <f t="shared" si="693"/>
        <v>1.6233722385491505E-4</v>
      </c>
      <c r="AG426" s="5">
        <f t="shared" si="694"/>
        <v>1.4451180478674868E-5</v>
      </c>
      <c r="AH426" s="5">
        <f t="shared" si="695"/>
        <v>7.7465597225063028E-5</v>
      </c>
      <c r="AI426" s="5">
        <f t="shared" si="696"/>
        <v>5.727919623109785E-5</v>
      </c>
      <c r="AJ426" s="5">
        <f t="shared" si="697"/>
        <v>2.1176537962706868E-5</v>
      </c>
      <c r="AK426" s="5">
        <f t="shared" si="698"/>
        <v>5.2194140233936748E-6</v>
      </c>
      <c r="AL426" s="5">
        <f t="shared" si="699"/>
        <v>7.6208654895913773E-9</v>
      </c>
      <c r="AM426" s="5">
        <f t="shared" si="700"/>
        <v>6.7321412278092702E-4</v>
      </c>
      <c r="AN426" s="5">
        <f t="shared" si="701"/>
        <v>1.7978757843847533E-4</v>
      </c>
      <c r="AO426" s="5">
        <f t="shared" si="702"/>
        <v>2.4006903797002967E-5</v>
      </c>
      <c r="AP426" s="5">
        <f t="shared" si="703"/>
        <v>2.1370828653244274E-6</v>
      </c>
      <c r="AQ426" s="5">
        <f t="shared" si="704"/>
        <v>1.4268155564380063E-7</v>
      </c>
      <c r="AR426" s="5">
        <f t="shared" si="705"/>
        <v>4.1375698061273471E-6</v>
      </c>
      <c r="AS426" s="5">
        <f t="shared" si="706"/>
        <v>3.0593796644526025E-6</v>
      </c>
      <c r="AT426" s="5">
        <f t="shared" si="707"/>
        <v>1.1310750476529896E-6</v>
      </c>
      <c r="AU426" s="5">
        <f t="shared" si="708"/>
        <v>2.7877781418413059E-7</v>
      </c>
      <c r="AV426" s="5">
        <f t="shared" si="709"/>
        <v>5.1533098870768942E-8</v>
      </c>
      <c r="AW426" s="5">
        <f t="shared" si="710"/>
        <v>4.1801926954903562E-11</v>
      </c>
      <c r="AX426" s="5">
        <f t="shared" si="711"/>
        <v>8.2964062383034923E-5</v>
      </c>
      <c r="AY426" s="5">
        <f t="shared" si="712"/>
        <v>2.2156261089190326E-5</v>
      </c>
      <c r="AZ426" s="5">
        <f t="shared" si="713"/>
        <v>2.9585093313412283E-6</v>
      </c>
      <c r="BA426" s="5">
        <f t="shared" si="714"/>
        <v>2.6336505750071286E-7</v>
      </c>
      <c r="BB426" s="5">
        <f t="shared" si="715"/>
        <v>1.7583471710965291E-8</v>
      </c>
      <c r="BC426" s="5">
        <f t="shared" si="716"/>
        <v>9.3916324464411502E-10</v>
      </c>
      <c r="BD426" s="5">
        <f t="shared" si="717"/>
        <v>1.8416222290736093E-7</v>
      </c>
      <c r="BE426" s="5">
        <f t="shared" si="718"/>
        <v>1.3617224267462332E-7</v>
      </c>
      <c r="BF426" s="5">
        <f t="shared" si="719"/>
        <v>5.0343874499071743E-8</v>
      </c>
      <c r="BG426" s="5">
        <f t="shared" si="720"/>
        <v>1.2408332514746831E-8</v>
      </c>
      <c r="BH426" s="5">
        <f t="shared" si="721"/>
        <v>2.2937256616894215E-9</v>
      </c>
      <c r="BI426" s="5">
        <f t="shared" si="722"/>
        <v>3.3920286419403194E-10</v>
      </c>
      <c r="BJ426" s="8">
        <f t="shared" si="723"/>
        <v>0.43587554798045086</v>
      </c>
      <c r="BK426" s="8">
        <f t="shared" si="724"/>
        <v>0.44134547911893451</v>
      </c>
      <c r="BL426" s="8">
        <f t="shared" si="725"/>
        <v>0.12162823702082443</v>
      </c>
      <c r="BM426" s="8">
        <f t="shared" si="726"/>
        <v>8.1483302489255435E-2</v>
      </c>
      <c r="BN426" s="8">
        <f t="shared" si="727"/>
        <v>0.9185040843260287</v>
      </c>
    </row>
    <row r="427" spans="1:66" x14ac:dyDescent="0.25">
      <c r="A427" t="s">
        <v>136</v>
      </c>
      <c r="B427" t="s">
        <v>307</v>
      </c>
      <c r="C427" t="s">
        <v>323</v>
      </c>
      <c r="D427" s="16"/>
      <c r="E427">
        <f>VLOOKUP(A427,home!$A$2:$E$405,3,FALSE)</f>
        <v>1.5</v>
      </c>
      <c r="F427">
        <f>VLOOKUP(B427,home!$B$2:$E$405,3,FALSE)</f>
        <v>0.44</v>
      </c>
      <c r="G427">
        <f>VLOOKUP(C427,away!$B$2:$E$405,4,FALSE)</f>
        <v>0</v>
      </c>
      <c r="H427">
        <f>VLOOKUP(A427,away!$A$2:$E$405,3,FALSE)</f>
        <v>1.6612903225806499</v>
      </c>
      <c r="I427">
        <f>VLOOKUP(C427,away!$B$2:$E$405,3,FALSE)</f>
        <v>0.89</v>
      </c>
      <c r="J427">
        <f>VLOOKUP(B427,home!$B$2:$E$405,4,FALSE)</f>
        <v>1.2</v>
      </c>
      <c r="K427" s="3">
        <f t="shared" si="672"/>
        <v>0</v>
      </c>
      <c r="L427" s="3">
        <f t="shared" si="673"/>
        <v>1.7742580645161341</v>
      </c>
      <c r="M427" s="5">
        <f t="shared" si="674"/>
        <v>0.16960924194375035</v>
      </c>
      <c r="N427" s="5">
        <f t="shared" si="675"/>
        <v>0</v>
      </c>
      <c r="O427" s="5">
        <f t="shared" si="676"/>
        <v>0.30093056533516721</v>
      </c>
      <c r="P427" s="5">
        <f t="shared" si="677"/>
        <v>0</v>
      </c>
      <c r="Q427" s="5">
        <f t="shared" si="678"/>
        <v>0</v>
      </c>
      <c r="R427" s="5">
        <f t="shared" si="679"/>
        <v>0.26696424120265994</v>
      </c>
      <c r="S427" s="5">
        <f t="shared" si="680"/>
        <v>0</v>
      </c>
      <c r="T427" s="5">
        <f t="shared" si="681"/>
        <v>0</v>
      </c>
      <c r="U427" s="5">
        <f t="shared" si="682"/>
        <v>0</v>
      </c>
      <c r="V427" s="5">
        <f t="shared" si="683"/>
        <v>0</v>
      </c>
      <c r="W427" s="5">
        <f t="shared" si="684"/>
        <v>0</v>
      </c>
      <c r="X427" s="5">
        <f t="shared" si="685"/>
        <v>0</v>
      </c>
      <c r="Y427" s="5">
        <f t="shared" si="686"/>
        <v>0</v>
      </c>
      <c r="Z427" s="5">
        <f t="shared" si="687"/>
        <v>0.15788781929708334</v>
      </c>
      <c r="AA427" s="5">
        <f t="shared" si="688"/>
        <v>0</v>
      </c>
      <c r="AB427" s="5">
        <f t="shared" si="689"/>
        <v>0</v>
      </c>
      <c r="AC427" s="5">
        <f t="shared" si="690"/>
        <v>0</v>
      </c>
      <c r="AD427" s="5">
        <f t="shared" si="691"/>
        <v>0</v>
      </c>
      <c r="AE427" s="5">
        <f t="shared" si="692"/>
        <v>0</v>
      </c>
      <c r="AF427" s="5">
        <f t="shared" si="693"/>
        <v>0</v>
      </c>
      <c r="AG427" s="5">
        <f t="shared" si="694"/>
        <v>0</v>
      </c>
      <c r="AH427" s="5">
        <f t="shared" si="695"/>
        <v>7.0033434169179024E-2</v>
      </c>
      <c r="AI427" s="5">
        <f t="shared" si="696"/>
        <v>0</v>
      </c>
      <c r="AJ427" s="5">
        <f t="shared" si="697"/>
        <v>0</v>
      </c>
      <c r="AK427" s="5">
        <f t="shared" si="698"/>
        <v>0</v>
      </c>
      <c r="AL427" s="5">
        <f t="shared" si="699"/>
        <v>0</v>
      </c>
      <c r="AM427" s="5">
        <f t="shared" si="700"/>
        <v>0</v>
      </c>
      <c r="AN427" s="5">
        <f t="shared" si="701"/>
        <v>0</v>
      </c>
      <c r="AO427" s="5">
        <f t="shared" si="702"/>
        <v>0</v>
      </c>
      <c r="AP427" s="5">
        <f t="shared" si="703"/>
        <v>0</v>
      </c>
      <c r="AQ427" s="5">
        <f t="shared" si="704"/>
        <v>0</v>
      </c>
      <c r="AR427" s="5">
        <f t="shared" si="705"/>
        <v>2.4851477072085126E-2</v>
      </c>
      <c r="AS427" s="5">
        <f t="shared" si="706"/>
        <v>0</v>
      </c>
      <c r="AT427" s="5">
        <f t="shared" si="707"/>
        <v>0</v>
      </c>
      <c r="AU427" s="5">
        <f t="shared" si="708"/>
        <v>0</v>
      </c>
      <c r="AV427" s="5">
        <f t="shared" si="709"/>
        <v>0</v>
      </c>
      <c r="AW427" s="5">
        <f t="shared" si="710"/>
        <v>0</v>
      </c>
      <c r="AX427" s="5">
        <f t="shared" si="711"/>
        <v>0</v>
      </c>
      <c r="AY427" s="5">
        <f t="shared" si="712"/>
        <v>0</v>
      </c>
      <c r="AZ427" s="5">
        <f t="shared" si="713"/>
        <v>0</v>
      </c>
      <c r="BA427" s="5">
        <f t="shared" si="714"/>
        <v>0</v>
      </c>
      <c r="BB427" s="5">
        <f t="shared" si="715"/>
        <v>0</v>
      </c>
      <c r="BC427" s="5">
        <f t="shared" si="716"/>
        <v>0</v>
      </c>
      <c r="BD427" s="5">
        <f t="shared" si="717"/>
        <v>7.3488222683808155E-3</v>
      </c>
      <c r="BE427" s="5">
        <f t="shared" si="718"/>
        <v>0</v>
      </c>
      <c r="BF427" s="5">
        <f t="shared" si="719"/>
        <v>0</v>
      </c>
      <c r="BG427" s="5">
        <f t="shared" si="720"/>
        <v>0</v>
      </c>
      <c r="BH427" s="5">
        <f t="shared" si="721"/>
        <v>0</v>
      </c>
      <c r="BI427" s="5">
        <f t="shared" si="722"/>
        <v>0</v>
      </c>
      <c r="BJ427" s="8">
        <f t="shared" si="723"/>
        <v>0</v>
      </c>
      <c r="BK427" s="8">
        <f t="shared" si="724"/>
        <v>0.16960924194375035</v>
      </c>
      <c r="BL427" s="8">
        <f t="shared" si="725"/>
        <v>0.67012854004747213</v>
      </c>
      <c r="BM427" s="8">
        <f t="shared" si="726"/>
        <v>0.26012155280672827</v>
      </c>
      <c r="BN427" s="8">
        <f t="shared" si="727"/>
        <v>0.73750404848157747</v>
      </c>
    </row>
    <row r="428" spans="1:66" x14ac:dyDescent="0.25">
      <c r="A428" t="s">
        <v>136</v>
      </c>
      <c r="B428" t="s">
        <v>315</v>
      </c>
      <c r="C428" t="s">
        <v>359</v>
      </c>
      <c r="D428" s="16"/>
      <c r="E428">
        <f>VLOOKUP(A428,home!$A$2:$E$405,3,FALSE)</f>
        <v>1.5</v>
      </c>
      <c r="F428">
        <f>VLOOKUP(B428,home!$B$2:$E$405,3,FALSE)</f>
        <v>0.22</v>
      </c>
      <c r="G428">
        <f>VLOOKUP(C428,away!$B$2:$E$405,4,FALSE)</f>
        <v>0.44</v>
      </c>
      <c r="H428">
        <f>VLOOKUP(A428,away!$A$2:$E$405,3,FALSE)</f>
        <v>1.6612903225806499</v>
      </c>
      <c r="I428">
        <f>VLOOKUP(C428,away!$B$2:$E$405,3,FALSE)</f>
        <v>1.56</v>
      </c>
      <c r="J428">
        <f>VLOOKUP(B428,home!$B$2:$E$405,4,FALSE)</f>
        <v>1.61</v>
      </c>
      <c r="K428" s="3">
        <f t="shared" si="672"/>
        <v>0.1452</v>
      </c>
      <c r="L428" s="3">
        <f t="shared" si="673"/>
        <v>4.1724967741935606</v>
      </c>
      <c r="M428" s="5">
        <f t="shared" si="674"/>
        <v>1.3330551481478277E-2</v>
      </c>
      <c r="N428" s="5">
        <f t="shared" si="675"/>
        <v>1.9355960751106455E-3</v>
      </c>
      <c r="O428" s="5">
        <f t="shared" si="676"/>
        <v>5.5621683054689293E-2</v>
      </c>
      <c r="P428" s="5">
        <f t="shared" si="677"/>
        <v>8.0762683795408841E-3</v>
      </c>
      <c r="Q428" s="5">
        <f t="shared" si="678"/>
        <v>1.4052427505303281E-4</v>
      </c>
      <c r="R428" s="5">
        <f t="shared" si="679"/>
        <v>0.1160406465604539</v>
      </c>
      <c r="S428" s="5">
        <f t="shared" si="680"/>
        <v>1.2232447965299553E-3</v>
      </c>
      <c r="T428" s="5">
        <f t="shared" si="681"/>
        <v>5.8633708435466803E-4</v>
      </c>
      <c r="U428" s="5">
        <f t="shared" si="682"/>
        <v>1.6849101880577904E-2</v>
      </c>
      <c r="V428" s="5">
        <f t="shared" si="683"/>
        <v>8.2344290810134122E-5</v>
      </c>
      <c r="W428" s="5">
        <f t="shared" si="684"/>
        <v>6.8013749125667881E-6</v>
      </c>
      <c r="X428" s="5">
        <f t="shared" si="685"/>
        <v>2.8378714882765932E-5</v>
      </c>
      <c r="Y428" s="5">
        <f t="shared" si="686"/>
        <v>5.9205048152049839E-5</v>
      </c>
      <c r="Z428" s="5">
        <f t="shared" si="687"/>
        <v>0.16139307448294299</v>
      </c>
      <c r="AA428" s="5">
        <f t="shared" si="688"/>
        <v>2.3434274414923316E-2</v>
      </c>
      <c r="AB428" s="5">
        <f t="shared" si="689"/>
        <v>1.7013283225234322E-3</v>
      </c>
      <c r="AC428" s="5">
        <f t="shared" si="690"/>
        <v>3.1180001865902592E-6</v>
      </c>
      <c r="AD428" s="5">
        <f t="shared" si="691"/>
        <v>2.4688990932617433E-7</v>
      </c>
      <c r="AE428" s="5">
        <f t="shared" si="692"/>
        <v>1.030147350244403E-6</v>
      </c>
      <c r="AF428" s="5">
        <f t="shared" si="693"/>
        <v>2.1491432479194087E-6</v>
      </c>
      <c r="AG428" s="5">
        <f t="shared" si="694"/>
        <v>2.9890977564078678E-6</v>
      </c>
      <c r="AH428" s="5">
        <f t="shared" si="695"/>
        <v>0.16835302066431515</v>
      </c>
      <c r="AI428" s="5">
        <f t="shared" si="696"/>
        <v>2.4444858600458558E-2</v>
      </c>
      <c r="AJ428" s="5">
        <f t="shared" si="697"/>
        <v>1.7746967343932906E-3</v>
      </c>
      <c r="AK428" s="5">
        <f t="shared" si="698"/>
        <v>8.5895321944635261E-5</v>
      </c>
      <c r="AL428" s="5">
        <f t="shared" si="699"/>
        <v>7.5561183944564039E-8</v>
      </c>
      <c r="AM428" s="5">
        <f t="shared" si="700"/>
        <v>7.169682966832111E-9</v>
      </c>
      <c r="AN428" s="5">
        <f t="shared" si="701"/>
        <v>2.9915479051097492E-8</v>
      </c>
      <c r="AO428" s="5">
        <f t="shared" si="702"/>
        <v>6.2411119919579688E-8</v>
      </c>
      <c r="AP428" s="5">
        <f t="shared" si="703"/>
        <v>8.6803398846084576E-8</v>
      </c>
      <c r="AQ428" s="5">
        <f t="shared" si="704"/>
        <v>9.0546725418581228E-8</v>
      </c>
      <c r="AR428" s="5">
        <f t="shared" si="705"/>
        <v>0.14049048712951934</v>
      </c>
      <c r="AS428" s="5">
        <f t="shared" si="706"/>
        <v>2.0399218731206207E-2</v>
      </c>
      <c r="AT428" s="5">
        <f t="shared" si="707"/>
        <v>1.4809832798855702E-3</v>
      </c>
      <c r="AU428" s="5">
        <f t="shared" si="708"/>
        <v>7.1679590746461598E-5</v>
      </c>
      <c r="AV428" s="5">
        <f t="shared" si="709"/>
        <v>2.6019691440965551E-6</v>
      </c>
      <c r="AW428" s="5">
        <f t="shared" si="710"/>
        <v>1.2716244782605224E-9</v>
      </c>
      <c r="AX428" s="5">
        <f t="shared" si="711"/>
        <v>1.7350632779733682E-10</v>
      </c>
      <c r="AY428" s="5">
        <f t="shared" si="712"/>
        <v>7.2395459303655836E-10</v>
      </c>
      <c r="AZ428" s="5">
        <f t="shared" si="713"/>
        <v>1.5103491020538264E-9</v>
      </c>
      <c r="BA428" s="5">
        <f t="shared" si="714"/>
        <v>2.1006422520752437E-9</v>
      </c>
      <c r="BB428" s="5">
        <f t="shared" si="715"/>
        <v>2.1912307551296625E-9</v>
      </c>
      <c r="BC428" s="5">
        <f t="shared" si="716"/>
        <v>1.8285806514584471E-9</v>
      </c>
      <c r="BD428" s="5">
        <f t="shared" si="717"/>
        <v>9.7699350725466955E-2</v>
      </c>
      <c r="BE428" s="5">
        <f t="shared" si="718"/>
        <v>1.4185945725337799E-2</v>
      </c>
      <c r="BF428" s="5">
        <f t="shared" si="719"/>
        <v>1.029899659659524E-3</v>
      </c>
      <c r="BG428" s="5">
        <f t="shared" si="720"/>
        <v>4.9847143527520956E-5</v>
      </c>
      <c r="BH428" s="5">
        <f t="shared" si="721"/>
        <v>1.8094513100490102E-6</v>
      </c>
      <c r="BI428" s="5">
        <f t="shared" si="722"/>
        <v>5.254646604382331E-8</v>
      </c>
      <c r="BJ428" s="8">
        <f t="shared" si="723"/>
        <v>2.7635432253995096E-3</v>
      </c>
      <c r="BK428" s="8">
        <f t="shared" si="724"/>
        <v>2.2715603233684378E-2</v>
      </c>
      <c r="BL428" s="8">
        <f t="shared" si="725"/>
        <v>0.68371738150654915</v>
      </c>
      <c r="BM428" s="8">
        <f t="shared" si="726"/>
        <v>0.67544433316991959</v>
      </c>
      <c r="BN428" s="8">
        <f t="shared" si="727"/>
        <v>0.19514526982632602</v>
      </c>
    </row>
    <row r="429" spans="1:66" x14ac:dyDescent="0.25">
      <c r="A429" t="s">
        <v>136</v>
      </c>
      <c r="B429" t="s">
        <v>344</v>
      </c>
      <c r="C429" t="s">
        <v>137</v>
      </c>
      <c r="D429" s="16"/>
      <c r="E429">
        <f>VLOOKUP(A429,home!$A$2:$E$405,3,FALSE)</f>
        <v>1.5</v>
      </c>
      <c r="F429">
        <f>VLOOKUP(B429,home!$B$2:$E$405,3,FALSE)</f>
        <v>1.33</v>
      </c>
      <c r="G429">
        <f>VLOOKUP(C429,away!$B$2:$E$405,4,FALSE)</f>
        <v>1.33</v>
      </c>
      <c r="H429">
        <f>VLOOKUP(A429,away!$A$2:$E$405,3,FALSE)</f>
        <v>1.6612903225806499</v>
      </c>
      <c r="I429">
        <f>VLOOKUP(C429,away!$B$2:$E$405,3,FALSE)</f>
        <v>1</v>
      </c>
      <c r="J429">
        <f>VLOOKUP(B429,home!$B$2:$E$405,4,FALSE)</f>
        <v>0.6</v>
      </c>
      <c r="K429" s="3">
        <f t="shared" si="672"/>
        <v>2.6533500000000001</v>
      </c>
      <c r="L429" s="3">
        <f t="shared" si="673"/>
        <v>0.99677419354838992</v>
      </c>
      <c r="M429" s="5">
        <f t="shared" si="674"/>
        <v>2.5987901048681421E-2</v>
      </c>
      <c r="N429" s="5">
        <f t="shared" si="675"/>
        <v>6.8954997247518857E-2</v>
      </c>
      <c r="O429" s="5">
        <f t="shared" si="676"/>
        <v>2.5904069109814781E-2</v>
      </c>
      <c r="P429" s="5">
        <f t="shared" si="677"/>
        <v>6.8732561772527054E-2</v>
      </c>
      <c r="Q429" s="5">
        <f t="shared" si="678"/>
        <v>9.1480870973352099E-2</v>
      </c>
      <c r="R429" s="5">
        <f t="shared" si="679"/>
        <v>1.2910253798278691E-2</v>
      </c>
      <c r="S429" s="5">
        <f t="shared" si="680"/>
        <v>4.5445811869961911E-2</v>
      </c>
      <c r="T429" s="5">
        <f t="shared" si="681"/>
        <v>9.1185771389567336E-2</v>
      </c>
      <c r="U429" s="5">
        <f t="shared" si="682"/>
        <v>3.4255421915662769E-2</v>
      </c>
      <c r="V429" s="5">
        <f t="shared" si="683"/>
        <v>1.3354962825045023E-2</v>
      </c>
      <c r="W429" s="5">
        <f t="shared" si="684"/>
        <v>8.0910256332381261E-2</v>
      </c>
      <c r="X429" s="5">
        <f t="shared" si="685"/>
        <v>8.0649255505502837E-2</v>
      </c>
      <c r="Y429" s="5">
        <f t="shared" si="686"/>
        <v>4.0194548308387812E-2</v>
      </c>
      <c r="Z429" s="5">
        <f t="shared" si="687"/>
        <v>4.2895359394280949E-3</v>
      </c>
      <c r="AA429" s="5">
        <f t="shared" si="688"/>
        <v>1.1381640184881536E-2</v>
      </c>
      <c r="AB429" s="5">
        <f t="shared" si="689"/>
        <v>1.5099737492277714E-2</v>
      </c>
      <c r="AC429" s="5">
        <f t="shared" si="690"/>
        <v>2.2075676812613894E-3</v>
      </c>
      <c r="AD429" s="5">
        <f t="shared" si="691"/>
        <v>5.3670807159880957E-2</v>
      </c>
      <c r="AE429" s="5">
        <f t="shared" si="692"/>
        <v>5.3497675523881488E-2</v>
      </c>
      <c r="AF429" s="5">
        <f t="shared" si="693"/>
        <v>2.6662551188515203E-2</v>
      </c>
      <c r="AG429" s="5">
        <f t="shared" si="694"/>
        <v>8.8588476529583033E-3</v>
      </c>
      <c r="AH429" s="5">
        <f t="shared" si="695"/>
        <v>1.0689246816800683E-3</v>
      </c>
      <c r="AI429" s="5">
        <f t="shared" si="696"/>
        <v>2.8362313041358092E-3</v>
      </c>
      <c r="AJ429" s="5">
        <f t="shared" si="697"/>
        <v>3.7627571654143756E-3</v>
      </c>
      <c r="AK429" s="5">
        <f t="shared" si="698"/>
        <v>3.3279705749507445E-3</v>
      </c>
      <c r="AL429" s="5">
        <f t="shared" si="699"/>
        <v>2.335421883207938E-4</v>
      </c>
      <c r="AM429" s="5">
        <f t="shared" si="700"/>
        <v>2.8481487235534023E-2</v>
      </c>
      <c r="AN429" s="5">
        <f t="shared" si="701"/>
        <v>2.8389611470258185E-2</v>
      </c>
      <c r="AO429" s="5">
        <f t="shared" si="702"/>
        <v>1.414901603920936E-2</v>
      </c>
      <c r="AP429" s="5">
        <f t="shared" si="703"/>
        <v>4.7011246839953821E-3</v>
      </c>
      <c r="AQ429" s="5">
        <f t="shared" si="704"/>
        <v>1.1714899414149815E-3</v>
      </c>
      <c r="AR429" s="5">
        <f t="shared" si="705"/>
        <v>2.1309530750912396E-4</v>
      </c>
      <c r="AS429" s="5">
        <f t="shared" si="706"/>
        <v>5.654164341793341E-4</v>
      </c>
      <c r="AT429" s="5">
        <f t="shared" si="707"/>
        <v>7.5012384781486822E-4</v>
      </c>
      <c r="AU429" s="5">
        <f t="shared" si="708"/>
        <v>6.6344703719986022E-4</v>
      </c>
      <c r="AV429" s="5">
        <f t="shared" si="709"/>
        <v>4.4008929903856226E-4</v>
      </c>
      <c r="AW429" s="5">
        <f t="shared" si="710"/>
        <v>1.7157506460817453E-5</v>
      </c>
      <c r="AX429" s="5">
        <f t="shared" si="711"/>
        <v>1.2595225692734035E-2</v>
      </c>
      <c r="AY429" s="5">
        <f t="shared" si="712"/>
        <v>1.2554595932434928E-2</v>
      </c>
      <c r="AZ429" s="5">
        <f t="shared" si="713"/>
        <v>6.2570486179393606E-3</v>
      </c>
      <c r="BA429" s="5">
        <f t="shared" si="714"/>
        <v>2.0789548633798585E-3</v>
      </c>
      <c r="BB429" s="5">
        <f t="shared" si="715"/>
        <v>5.1806213934224023E-4</v>
      </c>
      <c r="BC429" s="5">
        <f t="shared" si="716"/>
        <v>1.0327819423016306E-4</v>
      </c>
      <c r="BD429" s="5">
        <f t="shared" si="717"/>
        <v>3.5401317215225518E-5</v>
      </c>
      <c r="BE429" s="5">
        <f t="shared" si="718"/>
        <v>9.3932085033018625E-5</v>
      </c>
      <c r="BF429" s="5">
        <f t="shared" si="719"/>
        <v>1.2461734891118002E-4</v>
      </c>
      <c r="BG429" s="5">
        <f t="shared" si="720"/>
        <v>1.1021781424449317E-4</v>
      </c>
      <c r="BH429" s="5">
        <f t="shared" si="721"/>
        <v>7.3111609356406491E-5</v>
      </c>
      <c r="BI429" s="5">
        <f t="shared" si="722"/>
        <v>3.8798137737164221E-5</v>
      </c>
      <c r="BJ429" s="8">
        <f t="shared" si="723"/>
        <v>0.70706547609241888</v>
      </c>
      <c r="BK429" s="8">
        <f t="shared" si="724"/>
        <v>0.16851694331823255</v>
      </c>
      <c r="BL429" s="8">
        <f t="shared" si="725"/>
        <v>0.11365525646533574</v>
      </c>
      <c r="BM429" s="8">
        <f t="shared" si="726"/>
        <v>0.68701911943926852</v>
      </c>
      <c r="BN429" s="8">
        <f t="shared" si="727"/>
        <v>0.29397065395017291</v>
      </c>
    </row>
    <row r="430" spans="1:66" x14ac:dyDescent="0.25">
      <c r="A430" t="s">
        <v>136</v>
      </c>
      <c r="B430" t="s">
        <v>347</v>
      </c>
      <c r="C430" t="s">
        <v>125</v>
      </c>
      <c r="D430" s="16"/>
      <c r="E430">
        <f>VLOOKUP(A430,home!$A$2:$E$405,3,FALSE)</f>
        <v>1.5</v>
      </c>
      <c r="F430">
        <f>VLOOKUP(B430,home!$B$2:$E$405,3,FALSE)</f>
        <v>0.22</v>
      </c>
      <c r="G430">
        <f>VLOOKUP(C430,away!$B$2:$E$405,4,FALSE)</f>
        <v>0.67</v>
      </c>
      <c r="H430">
        <f>VLOOKUP(A430,away!$A$2:$E$405,3,FALSE)</f>
        <v>1.6612903225806499</v>
      </c>
      <c r="I430">
        <f>VLOOKUP(C430,away!$B$2:$E$405,3,FALSE)</f>
        <v>0.44</v>
      </c>
      <c r="J430">
        <f>VLOOKUP(B430,home!$B$2:$E$405,4,FALSE)</f>
        <v>1</v>
      </c>
      <c r="K430" s="3">
        <f t="shared" si="672"/>
        <v>0.22110000000000002</v>
      </c>
      <c r="L430" s="3">
        <f t="shared" si="673"/>
        <v>0.73096774193548597</v>
      </c>
      <c r="M430" s="5">
        <f t="shared" si="674"/>
        <v>0.38594216901916867</v>
      </c>
      <c r="N430" s="5">
        <f t="shared" si="675"/>
        <v>8.5331813570138193E-2</v>
      </c>
      <c r="O430" s="5">
        <f t="shared" si="676"/>
        <v>0.28211127580562539</v>
      </c>
      <c r="P430" s="5">
        <f t="shared" si="677"/>
        <v>6.2374803080623771E-2</v>
      </c>
      <c r="Q430" s="5">
        <f t="shared" si="678"/>
        <v>9.4334319901787783E-3</v>
      </c>
      <c r="R430" s="5">
        <f t="shared" si="679"/>
        <v>0.10310712112508853</v>
      </c>
      <c r="S430" s="5">
        <f t="shared" si="680"/>
        <v>2.5202066343476951E-3</v>
      </c>
      <c r="T430" s="5">
        <f t="shared" si="681"/>
        <v>6.8955344805629593E-3</v>
      </c>
      <c r="U430" s="5">
        <f t="shared" si="682"/>
        <v>2.2796984480757076E-2</v>
      </c>
      <c r="V430" s="5">
        <f t="shared" si="683"/>
        <v>4.5256461591820493E-5</v>
      </c>
      <c r="W430" s="5">
        <f t="shared" si="684"/>
        <v>6.9524393767617608E-4</v>
      </c>
      <c r="X430" s="5">
        <f t="shared" si="685"/>
        <v>5.0820089121749021E-4</v>
      </c>
      <c r="Y430" s="5">
        <f t="shared" si="686"/>
        <v>1.8573922895142515E-4</v>
      </c>
      <c r="Z430" s="5">
        <f t="shared" si="687"/>
        <v>2.512265983542487E-2</v>
      </c>
      <c r="AA430" s="5">
        <f t="shared" si="688"/>
        <v>5.5546200896124387E-3</v>
      </c>
      <c r="AB430" s="5">
        <f t="shared" si="689"/>
        <v>6.1406325090665524E-4</v>
      </c>
      <c r="AC430" s="5">
        <f t="shared" si="690"/>
        <v>4.571382558249635E-7</v>
      </c>
      <c r="AD430" s="5">
        <f t="shared" si="691"/>
        <v>3.842960865505063E-5</v>
      </c>
      <c r="AE430" s="5">
        <f t="shared" si="692"/>
        <v>2.8090804262046769E-5</v>
      </c>
      <c r="AF430" s="5">
        <f t="shared" si="693"/>
        <v>1.0266735880290026E-5</v>
      </c>
      <c r="AG430" s="5">
        <f t="shared" si="694"/>
        <v>2.5015509144878778E-6</v>
      </c>
      <c r="AH430" s="5">
        <f t="shared" si="695"/>
        <v>4.5909634828284612E-3</v>
      </c>
      <c r="AI430" s="5">
        <f t="shared" si="696"/>
        <v>1.0150620260533727E-3</v>
      </c>
      <c r="AJ430" s="5">
        <f t="shared" si="697"/>
        <v>1.1221510698020038E-4</v>
      </c>
      <c r="AK430" s="5">
        <f t="shared" si="698"/>
        <v>8.2702533844407694E-6</v>
      </c>
      <c r="AL430" s="5">
        <f t="shared" si="699"/>
        <v>2.9552519498107215E-9</v>
      </c>
      <c r="AM430" s="5">
        <f t="shared" si="700"/>
        <v>1.6993572947263397E-6</v>
      </c>
      <c r="AN430" s="5">
        <f t="shared" si="701"/>
        <v>1.2421753644677087E-6</v>
      </c>
      <c r="AO430" s="5">
        <f t="shared" si="702"/>
        <v>4.5399506062642511E-7</v>
      </c>
      <c r="AP430" s="5">
        <f t="shared" si="703"/>
        <v>1.1061858143865399E-7</v>
      </c>
      <c r="AQ430" s="5">
        <f t="shared" si="704"/>
        <v>2.0214653672579892E-8</v>
      </c>
      <c r="AR430" s="5">
        <f t="shared" si="705"/>
        <v>6.7116924207027908E-4</v>
      </c>
      <c r="AS430" s="5">
        <f t="shared" si="706"/>
        <v>1.4839551942173873E-4</v>
      </c>
      <c r="AT430" s="5">
        <f t="shared" si="707"/>
        <v>1.6405124672073219E-5</v>
      </c>
      <c r="AU430" s="5">
        <f t="shared" si="708"/>
        <v>1.2090576883317964E-6</v>
      </c>
      <c r="AV430" s="5">
        <f t="shared" si="709"/>
        <v>6.6830663722540035E-8</v>
      </c>
      <c r="AW430" s="5">
        <f t="shared" si="710"/>
        <v>1.3267190528940344E-11</v>
      </c>
      <c r="AX430" s="5">
        <f t="shared" si="711"/>
        <v>6.2621316310665596E-8</v>
      </c>
      <c r="AY430" s="5">
        <f t="shared" si="712"/>
        <v>4.5774162180635052E-8</v>
      </c>
      <c r="AZ430" s="5">
        <f t="shared" si="713"/>
        <v>1.6729717984083759E-8</v>
      </c>
      <c r="BA430" s="5">
        <f t="shared" si="714"/>
        <v>4.0762947260143985E-9</v>
      </c>
      <c r="BB430" s="5">
        <f t="shared" si="715"/>
        <v>7.4490998783456888E-10</v>
      </c>
      <c r="BC430" s="5">
        <f t="shared" si="716"/>
        <v>1.0890103435052507E-10</v>
      </c>
      <c r="BD430" s="5">
        <f t="shared" si="717"/>
        <v>8.1767177555443877E-5</v>
      </c>
      <c r="BE430" s="5">
        <f t="shared" si="718"/>
        <v>1.8078722957508639E-5</v>
      </c>
      <c r="BF430" s="5">
        <f t="shared" si="719"/>
        <v>1.9986028229525805E-6</v>
      </c>
      <c r="BG430" s="5">
        <f t="shared" si="720"/>
        <v>1.4729702805160521E-7</v>
      </c>
      <c r="BH430" s="5">
        <f t="shared" si="721"/>
        <v>8.1418432255524767E-9</v>
      </c>
      <c r="BI430" s="5">
        <f t="shared" si="722"/>
        <v>3.6003230743393069E-10</v>
      </c>
      <c r="BJ430" s="8">
        <f t="shared" si="723"/>
        <v>0.10313290921469406</v>
      </c>
      <c r="BK430" s="8">
        <f t="shared" si="724"/>
        <v>0.45088294106340188</v>
      </c>
      <c r="BL430" s="8">
        <f t="shared" si="725"/>
        <v>0.42084982169799218</v>
      </c>
      <c r="BM430" s="8">
        <f t="shared" si="726"/>
        <v>7.1687671459794711E-2</v>
      </c>
      <c r="BN430" s="8">
        <f t="shared" si="727"/>
        <v>0.92830061459082347</v>
      </c>
    </row>
    <row r="431" spans="1:66" x14ac:dyDescent="0.25">
      <c r="A431" t="s">
        <v>136</v>
      </c>
      <c r="B431" t="s">
        <v>373</v>
      </c>
      <c r="C431" t="s">
        <v>138</v>
      </c>
      <c r="D431" s="16"/>
      <c r="E431">
        <f>VLOOKUP(A431,home!$A$2:$E$405,3,FALSE)</f>
        <v>1.5</v>
      </c>
      <c r="F431">
        <f>VLOOKUP(B431,home!$B$2:$E$405,3,FALSE)</f>
        <v>1.33</v>
      </c>
      <c r="G431">
        <f>VLOOKUP(C431,away!$B$2:$E$405,4,FALSE)</f>
        <v>1.17</v>
      </c>
      <c r="H431">
        <f>VLOOKUP(A431,away!$A$2:$E$405,3,FALSE)</f>
        <v>1.6612903225806499</v>
      </c>
      <c r="I431">
        <f>VLOOKUP(C431,away!$B$2:$E$405,3,FALSE)</f>
        <v>1.17</v>
      </c>
      <c r="J431">
        <f>VLOOKUP(B431,home!$B$2:$E$405,4,FALSE)</f>
        <v>1.2</v>
      </c>
      <c r="K431" s="3">
        <f t="shared" si="672"/>
        <v>2.3341500000000002</v>
      </c>
      <c r="L431" s="3">
        <f t="shared" si="673"/>
        <v>2.3324516129032324</v>
      </c>
      <c r="M431" s="5">
        <f t="shared" si="674"/>
        <v>9.4041743085272033E-3</v>
      </c>
      <c r="N431" s="5">
        <f t="shared" si="675"/>
        <v>2.195075346224877E-2</v>
      </c>
      <c r="O431" s="5">
        <f t="shared" si="676"/>
        <v>2.1934781533947418E-2</v>
      </c>
      <c r="P431" s="5">
        <f t="shared" si="677"/>
        <v>5.119907031746336E-2</v>
      </c>
      <c r="Q431" s="5">
        <f t="shared" si="678"/>
        <v>2.5618175596953993E-2</v>
      </c>
      <c r="R431" s="5">
        <f t="shared" si="679"/>
        <v>2.5580908283767849E-2</v>
      </c>
      <c r="S431" s="5">
        <f t="shared" si="680"/>
        <v>6.9685671367120006E-2</v>
      </c>
      <c r="T431" s="5">
        <f t="shared" si="681"/>
        <v>5.9753154990753579E-2</v>
      </c>
      <c r="U431" s="5">
        <f t="shared" si="682"/>
        <v>5.9709677070556716E-2</v>
      </c>
      <c r="V431" s="5">
        <f t="shared" si="683"/>
        <v>4.2154348713111037E-2</v>
      </c>
      <c r="W431" s="5">
        <f t="shared" si="684"/>
        <v>1.9932221523210052E-2</v>
      </c>
      <c r="X431" s="5">
        <f t="shared" si="685"/>
        <v>4.6490942240555819E-2</v>
      </c>
      <c r="Y431" s="5">
        <f t="shared" si="686"/>
        <v>5.4218936607187719E-2</v>
      </c>
      <c r="Z431" s="5">
        <f t="shared" si="687"/>
        <v>1.988874359533466E-2</v>
      </c>
      <c r="AA431" s="5">
        <f t="shared" si="688"/>
        <v>4.642331086305039E-2</v>
      </c>
      <c r="AB431" s="5">
        <f t="shared" si="689"/>
        <v>5.4179485525494557E-2</v>
      </c>
      <c r="AC431" s="5">
        <f t="shared" si="690"/>
        <v>1.4343786288024013E-2</v>
      </c>
      <c r="AD431" s="5">
        <f t="shared" si="691"/>
        <v>1.1631198717100185E-2</v>
      </c>
      <c r="AE431" s="5">
        <f t="shared" si="692"/>
        <v>2.712920820769834E-2</v>
      </c>
      <c r="AF431" s="5">
        <f t="shared" si="693"/>
        <v>3.16387827204168E-2</v>
      </c>
      <c r="AG431" s="5">
        <f t="shared" si="694"/>
        <v>2.459864326217703E-2</v>
      </c>
      <c r="AH431" s="5">
        <f t="shared" si="695"/>
        <v>1.1597383019389292E-2</v>
      </c>
      <c r="AI431" s="5">
        <f t="shared" si="696"/>
        <v>2.7070031574707512E-2</v>
      </c>
      <c r="AJ431" s="5">
        <f t="shared" si="697"/>
        <v>3.1592757100051785E-2</v>
      </c>
      <c r="AK431" s="5">
        <f t="shared" si="698"/>
        <v>2.4580744661695287E-2</v>
      </c>
      <c r="AL431" s="5">
        <f t="shared" si="699"/>
        <v>3.123670398636931E-3</v>
      </c>
      <c r="AM431" s="5">
        <f t="shared" si="700"/>
        <v>5.4297924971038834E-3</v>
      </c>
      <c r="AN431" s="5">
        <f t="shared" si="701"/>
        <v>1.2664728267599824E-2</v>
      </c>
      <c r="AO431" s="5">
        <f t="shared" si="702"/>
        <v>1.4769932937372185E-2</v>
      </c>
      <c r="AP431" s="5">
        <f t="shared" si="703"/>
        <v>1.1483384634082111E-2</v>
      </c>
      <c r="AQ431" s="5">
        <f t="shared" si="704"/>
        <v>6.696109752838254E-3</v>
      </c>
      <c r="AR431" s="5">
        <f t="shared" si="705"/>
        <v>5.4100669458062231E-3</v>
      </c>
      <c r="AS431" s="5">
        <f t="shared" si="706"/>
        <v>1.2627907761553595E-2</v>
      </c>
      <c r="AT431" s="5">
        <f t="shared" si="707"/>
        <v>1.4737715450815168E-2</v>
      </c>
      <c r="AU431" s="5">
        <f t="shared" si="708"/>
        <v>1.1466679506506742E-2</v>
      </c>
      <c r="AV431" s="5">
        <f t="shared" si="709"/>
        <v>6.6912374925281771E-3</v>
      </c>
      <c r="AW431" s="5">
        <f t="shared" si="710"/>
        <v>4.7239370973145572E-4</v>
      </c>
      <c r="AX431" s="5">
        <f t="shared" si="711"/>
        <v>2.1123250261858365E-3</v>
      </c>
      <c r="AY431" s="5">
        <f t="shared" si="712"/>
        <v>4.9268959143030176E-3</v>
      </c>
      <c r="AZ431" s="5">
        <f t="shared" si="713"/>
        <v>5.7458731609612091E-3</v>
      </c>
      <c r="BA431" s="5">
        <f t="shared" si="714"/>
        <v>4.4673237072737895E-3</v>
      </c>
      <c r="BB431" s="5">
        <f t="shared" si="715"/>
        <v>2.6049540965978999E-3</v>
      </c>
      <c r="BC431" s="5">
        <f t="shared" si="716"/>
        <v>1.2151858768297309E-3</v>
      </c>
      <c r="BD431" s="5">
        <f t="shared" si="717"/>
        <v>2.1031198956100315E-3</v>
      </c>
      <c r="BE431" s="5">
        <f t="shared" si="718"/>
        <v>4.9089973043381545E-3</v>
      </c>
      <c r="BF431" s="5">
        <f t="shared" si="719"/>
        <v>5.7291680289604536E-3</v>
      </c>
      <c r="BG431" s="5">
        <f t="shared" si="720"/>
        <v>4.4575791849326809E-3</v>
      </c>
      <c r="BH431" s="5">
        <f t="shared" si="721"/>
        <v>2.6011646136276539E-3</v>
      </c>
      <c r="BI431" s="5">
        <f t="shared" si="722"/>
        <v>1.2143016765797986E-3</v>
      </c>
      <c r="BJ431" s="8">
        <f t="shared" si="723"/>
        <v>0.39507852319944997</v>
      </c>
      <c r="BK431" s="8">
        <f t="shared" si="724"/>
        <v>0.19483761730718557</v>
      </c>
      <c r="BL431" s="8">
        <f t="shared" si="725"/>
        <v>0.37461701749391946</v>
      </c>
      <c r="BM431" s="8">
        <f t="shared" si="726"/>
        <v>0.82427953588840985</v>
      </c>
      <c r="BN431" s="8">
        <f t="shared" si="727"/>
        <v>0.15568786350290859</v>
      </c>
    </row>
    <row r="432" spans="1:66" x14ac:dyDescent="0.25">
      <c r="A432" t="s">
        <v>136</v>
      </c>
      <c r="B432" t="s">
        <v>377</v>
      </c>
      <c r="C432" t="s">
        <v>328</v>
      </c>
      <c r="D432" s="16"/>
      <c r="E432">
        <f>VLOOKUP(A432,home!$A$2:$E$405,3,FALSE)</f>
        <v>1.5</v>
      </c>
      <c r="F432">
        <f>VLOOKUP(B432,home!$B$2:$E$405,3,FALSE)</f>
        <v>0.22</v>
      </c>
      <c r="G432">
        <f>VLOOKUP(C432,away!$B$2:$E$405,4,FALSE)</f>
        <v>0.44</v>
      </c>
      <c r="H432">
        <f>VLOOKUP(A432,away!$A$2:$E$405,3,FALSE)</f>
        <v>1.6612903225806499</v>
      </c>
      <c r="I432">
        <f>VLOOKUP(C432,away!$B$2:$E$405,3,FALSE)</f>
        <v>1.56</v>
      </c>
      <c r="J432">
        <f>VLOOKUP(B432,home!$B$2:$E$405,4,FALSE)</f>
        <v>1.2</v>
      </c>
      <c r="K432" s="3">
        <f t="shared" si="672"/>
        <v>0.1452</v>
      </c>
      <c r="L432" s="3">
        <f t="shared" si="673"/>
        <v>3.1099354838709763</v>
      </c>
      <c r="M432" s="5">
        <f t="shared" si="674"/>
        <v>3.8575593938521578E-2</v>
      </c>
      <c r="N432" s="5">
        <f t="shared" si="675"/>
        <v>5.6011762398733324E-3</v>
      </c>
      <c r="O432" s="5">
        <f t="shared" si="676"/>
        <v>0.11996760840080641</v>
      </c>
      <c r="P432" s="5">
        <f t="shared" si="677"/>
        <v>1.7419296739797085E-2</v>
      </c>
      <c r="Q432" s="5">
        <f t="shared" si="678"/>
        <v>4.0664539501480377E-4</v>
      </c>
      <c r="R432" s="5">
        <f t="shared" si="679"/>
        <v>0.18654576114040289</v>
      </c>
      <c r="S432" s="5">
        <f t="shared" si="680"/>
        <v>1.9664758719767791E-3</v>
      </c>
      <c r="T432" s="5">
        <f t="shared" si="681"/>
        <v>1.2646409433092682E-3</v>
      </c>
      <c r="U432" s="5">
        <f t="shared" si="682"/>
        <v>2.7086444517586492E-2</v>
      </c>
      <c r="V432" s="5">
        <f t="shared" si="683"/>
        <v>9.8665224557978798E-5</v>
      </c>
      <c r="W432" s="5">
        <f t="shared" si="684"/>
        <v>1.9681637118716502E-5</v>
      </c>
      <c r="X432" s="5">
        <f t="shared" si="685"/>
        <v>6.1208621656168573E-5</v>
      </c>
      <c r="Y432" s="5">
        <f t="shared" si="686"/>
        <v>9.5177432203676101E-5</v>
      </c>
      <c r="Z432" s="5">
        <f t="shared" si="687"/>
        <v>0.19338176064541943</v>
      </c>
      <c r="AA432" s="5">
        <f t="shared" si="688"/>
        <v>2.8079031645714896E-2</v>
      </c>
      <c r="AB432" s="5">
        <f t="shared" si="689"/>
        <v>2.038537697478901E-3</v>
      </c>
      <c r="AC432" s="5">
        <f t="shared" si="690"/>
        <v>2.7845955321083782E-6</v>
      </c>
      <c r="AD432" s="5">
        <f t="shared" si="691"/>
        <v>7.144434274094089E-7</v>
      </c>
      <c r="AE432" s="5">
        <f t="shared" si="692"/>
        <v>2.2218729661189186E-6</v>
      </c>
      <c r="AF432" s="5">
        <f t="shared" si="693"/>
        <v>3.4549407889934412E-6</v>
      </c>
      <c r="AG432" s="5">
        <f t="shared" si="694"/>
        <v>3.5815476514546294E-6</v>
      </c>
      <c r="AH432" s="5">
        <f t="shared" si="695"/>
        <v>0.15035119984115847</v>
      </c>
      <c r="AI432" s="5">
        <f t="shared" si="696"/>
        <v>2.1830994216936205E-2</v>
      </c>
      <c r="AJ432" s="5">
        <f t="shared" si="697"/>
        <v>1.584930180149568E-3</v>
      </c>
      <c r="AK432" s="5">
        <f t="shared" si="698"/>
        <v>7.6710620719239086E-5</v>
      </c>
      <c r="AL432" s="5">
        <f t="shared" si="699"/>
        <v>5.0296771530116377E-8</v>
      </c>
      <c r="AM432" s="5">
        <f t="shared" si="700"/>
        <v>2.0747437131969256E-8</v>
      </c>
      <c r="AN432" s="5">
        <f t="shared" si="701"/>
        <v>6.4523190936093475E-8</v>
      </c>
      <c r="AO432" s="5">
        <f t="shared" si="702"/>
        <v>1.0033148051236964E-7</v>
      </c>
      <c r="AP432" s="5">
        <f t="shared" si="703"/>
        <v>1.0400814379824254E-7</v>
      </c>
      <c r="AQ432" s="5">
        <f t="shared" si="704"/>
        <v>8.0864654252427391E-8</v>
      </c>
      <c r="AR432" s="5">
        <f t="shared" si="705"/>
        <v>9.3516506285718975E-2</v>
      </c>
      <c r="AS432" s="5">
        <f t="shared" si="706"/>
        <v>1.3578596712686393E-2</v>
      </c>
      <c r="AT432" s="5">
        <f t="shared" si="707"/>
        <v>9.8580612134103172E-4</v>
      </c>
      <c r="AU432" s="5">
        <f t="shared" si="708"/>
        <v>4.7713016272905937E-5</v>
      </c>
      <c r="AV432" s="5">
        <f t="shared" si="709"/>
        <v>1.7319824907064851E-6</v>
      </c>
      <c r="AW432" s="5">
        <f t="shared" si="710"/>
        <v>6.3089284850616306E-10</v>
      </c>
      <c r="AX432" s="5">
        <f t="shared" si="711"/>
        <v>5.020879785936553E-10</v>
      </c>
      <c r="AY432" s="5">
        <f t="shared" si="712"/>
        <v>1.5614612206534598E-9</v>
      </c>
      <c r="AZ432" s="5">
        <f t="shared" si="713"/>
        <v>2.428021828399342E-9</v>
      </c>
      <c r="BA432" s="5">
        <f t="shared" si="714"/>
        <v>2.5169970799174661E-9</v>
      </c>
      <c r="BB432" s="5">
        <f t="shared" si="715"/>
        <v>1.9569246329087401E-9</v>
      </c>
      <c r="BC432" s="5">
        <f t="shared" si="716"/>
        <v>1.2171818710288148E-9</v>
      </c>
      <c r="BD432" s="5">
        <f t="shared" si="717"/>
        <v>4.8471716870933455E-2</v>
      </c>
      <c r="BE432" s="5">
        <f t="shared" si="718"/>
        <v>7.0380932896595364E-3</v>
      </c>
      <c r="BF432" s="5">
        <f t="shared" si="719"/>
        <v>5.1096557282928222E-4</v>
      </c>
      <c r="BG432" s="5">
        <f t="shared" si="720"/>
        <v>2.4730733724937258E-5</v>
      </c>
      <c r="BH432" s="5">
        <f t="shared" si="721"/>
        <v>8.977256342152222E-7</v>
      </c>
      <c r="BI432" s="5">
        <f t="shared" si="722"/>
        <v>2.6069952417610079E-8</v>
      </c>
      <c r="BJ432" s="8">
        <f t="shared" si="723"/>
        <v>7.4588837315911838E-3</v>
      </c>
      <c r="BK432" s="8">
        <f t="shared" si="724"/>
        <v>5.8062868228618281E-2</v>
      </c>
      <c r="BL432" s="8">
        <f t="shared" si="725"/>
        <v>0.70173800264219688</v>
      </c>
      <c r="BM432" s="8">
        <f t="shared" si="726"/>
        <v>0.59212543246284122</v>
      </c>
      <c r="BN432" s="8">
        <f t="shared" si="727"/>
        <v>0.36851608185441609</v>
      </c>
    </row>
    <row r="433" spans="1:66" x14ac:dyDescent="0.25">
      <c r="A433" t="s">
        <v>136</v>
      </c>
      <c r="B433" t="s">
        <v>381</v>
      </c>
      <c r="C433" t="s">
        <v>309</v>
      </c>
      <c r="D433" s="16"/>
      <c r="E433">
        <f>VLOOKUP(A433,home!$A$2:$E$405,3,FALSE)</f>
        <v>1.5</v>
      </c>
      <c r="F433">
        <f>VLOOKUP(B433,home!$B$2:$E$405,3,FALSE)</f>
        <v>0.44</v>
      </c>
      <c r="G433">
        <f>VLOOKUP(C433,away!$B$2:$E$405,4,FALSE)</f>
        <v>0.89</v>
      </c>
      <c r="H433">
        <f>VLOOKUP(A433,away!$A$2:$E$405,3,FALSE)</f>
        <v>1.6612903225806499</v>
      </c>
      <c r="I433">
        <f>VLOOKUP(C433,away!$B$2:$E$405,3,FALSE)</f>
        <v>0.67</v>
      </c>
      <c r="J433">
        <f>VLOOKUP(B433,home!$B$2:$E$405,4,FALSE)</f>
        <v>2.0099999999999998</v>
      </c>
      <c r="K433" s="3">
        <f t="shared" si="672"/>
        <v>0.58740000000000003</v>
      </c>
      <c r="L433" s="3">
        <f t="shared" si="673"/>
        <v>2.2372596774193614</v>
      </c>
      <c r="M433" s="5">
        <f t="shared" si="674"/>
        <v>5.9328844339523054E-2</v>
      </c>
      <c r="N433" s="5">
        <f t="shared" si="675"/>
        <v>3.4849763165035845E-2</v>
      </c>
      <c r="O433" s="5">
        <f t="shared" si="676"/>
        <v>0.13273403114870486</v>
      </c>
      <c r="P433" s="5">
        <f t="shared" si="677"/>
        <v>7.7967969896749242E-2</v>
      </c>
      <c r="Q433" s="5">
        <f t="shared" si="678"/>
        <v>1.0235375441571026E-2</v>
      </c>
      <c r="R433" s="5">
        <f t="shared" si="679"/>
        <v>0.14848024785516148</v>
      </c>
      <c r="S433" s="5">
        <f t="shared" si="680"/>
        <v>2.5615720302218786E-2</v>
      </c>
      <c r="T433" s="5">
        <f t="shared" si="681"/>
        <v>2.289919275867525E-2</v>
      </c>
      <c r="U433" s="5">
        <f t="shared" si="682"/>
        <v>8.7217297590121867E-2</v>
      </c>
      <c r="V433" s="5">
        <f t="shared" si="683"/>
        <v>3.7403685839508174E-3</v>
      </c>
      <c r="W433" s="5">
        <f t="shared" si="684"/>
        <v>2.0040865114596073E-3</v>
      </c>
      <c r="X433" s="5">
        <f t="shared" si="685"/>
        <v>4.4836619421486142E-3</v>
      </c>
      <c r="Y433" s="5">
        <f t="shared" si="686"/>
        <v>5.0155580351744387E-3</v>
      </c>
      <c r="Z433" s="5">
        <f t="shared" si="687"/>
        <v>0.11072962380652847</v>
      </c>
      <c r="AA433" s="5">
        <f t="shared" si="688"/>
        <v>6.5042581023954826E-2</v>
      </c>
      <c r="AB433" s="5">
        <f t="shared" si="689"/>
        <v>1.9103006046735531E-2</v>
      </c>
      <c r="AC433" s="5">
        <f t="shared" si="690"/>
        <v>3.0721665448187144E-4</v>
      </c>
      <c r="AD433" s="5">
        <f t="shared" si="691"/>
        <v>2.9430010420784325E-4</v>
      </c>
      <c r="AE433" s="5">
        <f t="shared" si="692"/>
        <v>6.5842575620452394E-4</v>
      </c>
      <c r="AF433" s="5">
        <f t="shared" si="693"/>
        <v>7.3653469746536623E-4</v>
      </c>
      <c r="AG433" s="5">
        <f t="shared" si="694"/>
        <v>5.4927312655317741E-4</v>
      </c>
      <c r="AH433" s="5">
        <f t="shared" si="695"/>
        <v>6.1932730609540278E-2</v>
      </c>
      <c r="AI433" s="5">
        <f t="shared" si="696"/>
        <v>3.6379285960043965E-2</v>
      </c>
      <c r="AJ433" s="5">
        <f t="shared" si="697"/>
        <v>1.068459628646491E-2</v>
      </c>
      <c r="AK433" s="5">
        <f t="shared" si="698"/>
        <v>2.0920439528898296E-3</v>
      </c>
      <c r="AL433" s="5">
        <f t="shared" si="699"/>
        <v>1.6149351388910008E-5</v>
      </c>
      <c r="AM433" s="5">
        <f t="shared" si="700"/>
        <v>3.4574376242337434E-5</v>
      </c>
      <c r="AN433" s="5">
        <f t="shared" si="701"/>
        <v>7.7351857838907478E-5</v>
      </c>
      <c r="AO433" s="5">
        <f t="shared" si="702"/>
        <v>8.652809625823124E-5</v>
      </c>
      <c r="AP433" s="5">
        <f t="shared" si="703"/>
        <v>6.4528606907467292E-5</v>
      </c>
      <c r="AQ433" s="5">
        <f t="shared" si="704"/>
        <v>3.6091812568530261E-5</v>
      </c>
      <c r="AR433" s="5">
        <f t="shared" si="705"/>
        <v>2.7711920181040049E-2</v>
      </c>
      <c r="AS433" s="5">
        <f t="shared" si="706"/>
        <v>1.6277981914342928E-2</v>
      </c>
      <c r="AT433" s="5">
        <f t="shared" si="707"/>
        <v>4.7808432882425166E-3</v>
      </c>
      <c r="AU433" s="5">
        <f t="shared" si="708"/>
        <v>9.3608911583788494E-4</v>
      </c>
      <c r="AV433" s="5">
        <f t="shared" si="709"/>
        <v>1.3746468666079337E-4</v>
      </c>
      <c r="AW433" s="5">
        <f t="shared" si="710"/>
        <v>5.8952594221046917E-7</v>
      </c>
      <c r="AX433" s="5">
        <f t="shared" si="711"/>
        <v>3.3848314341248345E-6</v>
      </c>
      <c r="AY433" s="5">
        <f t="shared" si="712"/>
        <v>7.5727468824290425E-6</v>
      </c>
      <c r="AZ433" s="5">
        <f t="shared" si="713"/>
        <v>8.4711006236808378E-6</v>
      </c>
      <c r="BA433" s="5">
        <f t="shared" si="714"/>
        <v>6.3173506162410481E-6</v>
      </c>
      <c r="BB433" s="5">
        <f t="shared" si="715"/>
        <v>3.5333884504591128E-6</v>
      </c>
      <c r="BC433" s="5">
        <f t="shared" si="716"/>
        <v>1.58102150097429E-6</v>
      </c>
      <c r="BD433" s="5">
        <f t="shared" si="717"/>
        <v>1.0333126934150795E-2</v>
      </c>
      <c r="BE433" s="5">
        <f t="shared" si="718"/>
        <v>6.0696787611201775E-3</v>
      </c>
      <c r="BF433" s="5">
        <f t="shared" si="719"/>
        <v>1.7826646521409957E-3</v>
      </c>
      <c r="BG433" s="5">
        <f t="shared" si="720"/>
        <v>3.4904573888920707E-4</v>
      </c>
      <c r="BH433" s="5">
        <f t="shared" si="721"/>
        <v>5.1257366755880047E-5</v>
      </c>
      <c r="BI433" s="5">
        <f t="shared" si="722"/>
        <v>6.0217154464807884E-6</v>
      </c>
      <c r="BJ433" s="8">
        <f t="shared" si="723"/>
        <v>8.2056106727819045E-2</v>
      </c>
      <c r="BK433" s="8">
        <f t="shared" si="724"/>
        <v>0.16698384187519513</v>
      </c>
      <c r="BL433" s="8">
        <f t="shared" si="725"/>
        <v>0.63210191482824507</v>
      </c>
      <c r="BM433" s="8">
        <f t="shared" si="726"/>
        <v>0.52826827217010208</v>
      </c>
      <c r="BN433" s="8">
        <f t="shared" si="727"/>
        <v>0.46359623184674548</v>
      </c>
    </row>
    <row r="434" spans="1:66" x14ac:dyDescent="0.25">
      <c r="A434" t="s">
        <v>136</v>
      </c>
      <c r="B434" t="s">
        <v>386</v>
      </c>
      <c r="C434" t="s">
        <v>388</v>
      </c>
      <c r="D434" s="16"/>
      <c r="E434">
        <f>VLOOKUP(A434,home!$A$2:$E$405,3,FALSE)</f>
        <v>1.5</v>
      </c>
      <c r="F434">
        <f>VLOOKUP(B434,home!$B$2:$E$405,3,FALSE)</f>
        <v>0.44</v>
      </c>
      <c r="G434">
        <f>VLOOKUP(C434,away!$B$2:$E$405,4,FALSE)</f>
        <v>0.44</v>
      </c>
      <c r="H434">
        <f>VLOOKUP(A434,away!$A$2:$E$405,3,FALSE)</f>
        <v>1.6612903225806499</v>
      </c>
      <c r="I434">
        <f>VLOOKUP(C434,away!$B$2:$E$405,3,FALSE)</f>
        <v>1.33</v>
      </c>
      <c r="J434">
        <f>VLOOKUP(B434,home!$B$2:$E$405,4,FALSE)</f>
        <v>0.4</v>
      </c>
      <c r="K434" s="3">
        <f t="shared" si="672"/>
        <v>0.29039999999999999</v>
      </c>
      <c r="L434" s="3">
        <f t="shared" si="673"/>
        <v>0.88380645161290594</v>
      </c>
      <c r="M434" s="5">
        <f t="shared" si="674"/>
        <v>0.30906413975157665</v>
      </c>
      <c r="N434" s="5">
        <f t="shared" si="675"/>
        <v>8.9752226183857864E-2</v>
      </c>
      <c r="O434" s="5">
        <f t="shared" si="676"/>
        <v>0.27315288067463622</v>
      </c>
      <c r="P434" s="5">
        <f t="shared" si="677"/>
        <v>7.9323596547914363E-2</v>
      </c>
      <c r="Q434" s="5">
        <f t="shared" si="678"/>
        <v>1.3032023241896158E-2</v>
      </c>
      <c r="R434" s="5">
        <f t="shared" si="679"/>
        <v>0.12070713910844685</v>
      </c>
      <c r="S434" s="5">
        <f t="shared" si="680"/>
        <v>5.0897468842178977E-3</v>
      </c>
      <c r="T434" s="5">
        <f t="shared" si="681"/>
        <v>1.1517786218757162E-2</v>
      </c>
      <c r="U434" s="5">
        <f t="shared" si="682"/>
        <v>3.5053353197092969E-2</v>
      </c>
      <c r="V434" s="5">
        <f t="shared" si="683"/>
        <v>1.4514679656937719E-4</v>
      </c>
      <c r="W434" s="5">
        <f t="shared" si="684"/>
        <v>1.2614998498155484E-3</v>
      </c>
      <c r="X434" s="5">
        <f t="shared" si="685"/>
        <v>1.1149217059756935E-3</v>
      </c>
      <c r="Y434" s="5">
        <f t="shared" si="686"/>
        <v>4.9268749839229261E-4</v>
      </c>
      <c r="Z434" s="5">
        <f t="shared" si="687"/>
        <v>3.5560582766593955E-2</v>
      </c>
      <c r="AA434" s="5">
        <f t="shared" si="688"/>
        <v>1.0326793235418885E-2</v>
      </c>
      <c r="AB434" s="5">
        <f t="shared" si="689"/>
        <v>1.4994503777828218E-3</v>
      </c>
      <c r="AC434" s="5">
        <f t="shared" si="690"/>
        <v>2.3283124055871512E-6</v>
      </c>
      <c r="AD434" s="5">
        <f t="shared" si="691"/>
        <v>9.1584889096608791E-5</v>
      </c>
      <c r="AE434" s="5">
        <f t="shared" si="692"/>
        <v>8.0943315853835329E-5</v>
      </c>
      <c r="AF434" s="5">
        <f t="shared" si="693"/>
        <v>3.5769112383280432E-5</v>
      </c>
      <c r="AG434" s="5">
        <f t="shared" si="694"/>
        <v>1.053765743093678E-5</v>
      </c>
      <c r="AH434" s="5">
        <f t="shared" si="695"/>
        <v>7.8571681180576135E-3</v>
      </c>
      <c r="AI434" s="5">
        <f t="shared" si="696"/>
        <v>2.2817216214839307E-3</v>
      </c>
      <c r="AJ434" s="5">
        <f t="shared" si="697"/>
        <v>3.3130597943946665E-4</v>
      </c>
      <c r="AK434" s="5">
        <f t="shared" si="698"/>
        <v>3.2070418809740383E-5</v>
      </c>
      <c r="AL434" s="5">
        <f t="shared" si="699"/>
        <v>2.3903143735375018E-8</v>
      </c>
      <c r="AM434" s="5">
        <f t="shared" si="700"/>
        <v>5.31925035873104E-6</v>
      </c>
      <c r="AN434" s="5">
        <f t="shared" si="701"/>
        <v>4.7011877847907575E-6</v>
      </c>
      <c r="AO434" s="5">
        <f t="shared" si="702"/>
        <v>2.0774700472209281E-6</v>
      </c>
      <c r="AP434" s="5">
        <f t="shared" si="703"/>
        <v>6.120271435888083E-7</v>
      </c>
      <c r="AQ434" s="5">
        <f t="shared" si="704"/>
        <v>1.3522838451650175E-7</v>
      </c>
      <c r="AR434" s="5">
        <f t="shared" si="705"/>
        <v>1.388843174829311E-3</v>
      </c>
      <c r="AS434" s="5">
        <f t="shared" si="706"/>
        <v>4.0332005797043193E-4</v>
      </c>
      <c r="AT434" s="5">
        <f t="shared" si="707"/>
        <v>5.8562072417306702E-5</v>
      </c>
      <c r="AU434" s="5">
        <f t="shared" si="708"/>
        <v>5.66880860999529E-6</v>
      </c>
      <c r="AV434" s="5">
        <f t="shared" si="709"/>
        <v>4.1155550508565797E-7</v>
      </c>
      <c r="AW434" s="5">
        <f t="shared" si="710"/>
        <v>1.7041440468705065E-10</v>
      </c>
      <c r="AX434" s="5">
        <f t="shared" si="711"/>
        <v>2.5745171736258219E-7</v>
      </c>
      <c r="AY434" s="5">
        <f t="shared" si="712"/>
        <v>2.2753748878387254E-7</v>
      </c>
      <c r="AZ434" s="5">
        <f t="shared" si="713"/>
        <v>1.0054955028549287E-7</v>
      </c>
      <c r="BA434" s="5">
        <f t="shared" si="714"/>
        <v>2.9622113749698309E-8</v>
      </c>
      <c r="BB434" s="5">
        <f t="shared" si="715"/>
        <v>6.5450538105986824E-9</v>
      </c>
      <c r="BC434" s="5">
        <f t="shared" si="716"/>
        <v>1.1569121567921504E-9</v>
      </c>
      <c r="BD434" s="5">
        <f t="shared" si="717"/>
        <v>2.0457809303211591E-4</v>
      </c>
      <c r="BE434" s="5">
        <f t="shared" si="718"/>
        <v>5.9409478216526464E-5</v>
      </c>
      <c r="BF434" s="5">
        <f t="shared" si="719"/>
        <v>8.6262562370396414E-6</v>
      </c>
      <c r="BG434" s="5">
        <f t="shared" si="720"/>
        <v>8.3502160374543745E-7</v>
      </c>
      <c r="BH434" s="5">
        <f t="shared" si="721"/>
        <v>6.0622568431918744E-8</v>
      </c>
      <c r="BI434" s="5">
        <f t="shared" si="722"/>
        <v>3.5209587745258413E-9</v>
      </c>
      <c r="BJ434" s="8">
        <f t="shared" si="723"/>
        <v>0.11740344770001439</v>
      </c>
      <c r="BK434" s="8">
        <f t="shared" si="724"/>
        <v>0.39362520973331638</v>
      </c>
      <c r="BL434" s="8">
        <f t="shared" si="725"/>
        <v>0.45337220139311718</v>
      </c>
      <c r="BM434" s="8">
        <f t="shared" si="726"/>
        <v>0.11492920871763954</v>
      </c>
      <c r="BN434" s="8">
        <f t="shared" si="727"/>
        <v>0.88503200550832806</v>
      </c>
    </row>
    <row r="435" spans="1:66" x14ac:dyDescent="0.25">
      <c r="A435" t="s">
        <v>136</v>
      </c>
      <c r="B435" t="s">
        <v>387</v>
      </c>
      <c r="C435" t="s">
        <v>317</v>
      </c>
      <c r="D435" s="16"/>
      <c r="E435">
        <f>VLOOKUP(A435,home!$A$2:$E$405,3,FALSE)</f>
        <v>1.5</v>
      </c>
      <c r="F435">
        <f>VLOOKUP(B435,home!$B$2:$E$405,3,FALSE)</f>
        <v>0.89</v>
      </c>
      <c r="G435">
        <f>VLOOKUP(C435,away!$B$2:$E$405,4,FALSE)</f>
        <v>0.44</v>
      </c>
      <c r="H435">
        <f>VLOOKUP(A435,away!$A$2:$E$405,3,FALSE)</f>
        <v>1.6612903225806499</v>
      </c>
      <c r="I435">
        <f>VLOOKUP(C435,away!$B$2:$E$405,3,FALSE)</f>
        <v>1.33</v>
      </c>
      <c r="J435">
        <f>VLOOKUP(B435,home!$B$2:$E$405,4,FALSE)</f>
        <v>0.8</v>
      </c>
      <c r="K435" s="3">
        <f t="shared" si="672"/>
        <v>0.58740000000000003</v>
      </c>
      <c r="L435" s="3">
        <f t="shared" si="673"/>
        <v>1.7676129032258119</v>
      </c>
      <c r="M435" s="5">
        <f t="shared" si="674"/>
        <v>9.4892282110179735E-2</v>
      </c>
      <c r="N435" s="5">
        <f t="shared" si="675"/>
        <v>5.573972651151958E-2</v>
      </c>
      <c r="O435" s="5">
        <f t="shared" si="676"/>
        <v>0.16773282227449757</v>
      </c>
      <c r="P435" s="5">
        <f t="shared" si="677"/>
        <v>9.8526259804039881E-2</v>
      </c>
      <c r="Q435" s="5">
        <f t="shared" si="678"/>
        <v>1.6370757676433298E-2</v>
      </c>
      <c r="R435" s="5">
        <f t="shared" si="679"/>
        <v>0.14824335047344192</v>
      </c>
      <c r="S435" s="5">
        <f t="shared" si="680"/>
        <v>2.5574850912800904E-2</v>
      </c>
      <c r="T435" s="5">
        <f t="shared" si="681"/>
        <v>2.8937162504446508E-2</v>
      </c>
      <c r="U435" s="5">
        <f t="shared" si="682"/>
        <v>8.70781440680998E-2</v>
      </c>
      <c r="V435" s="5">
        <f t="shared" si="683"/>
        <v>2.9504734203760598E-3</v>
      </c>
      <c r="W435" s="5">
        <f t="shared" si="684"/>
        <v>3.2053943530456403E-3</v>
      </c>
      <c r="X435" s="5">
        <f t="shared" si="685"/>
        <v>5.6658964183706273E-3</v>
      </c>
      <c r="Y435" s="5">
        <f t="shared" si="686"/>
        <v>5.0075558087264178E-3</v>
      </c>
      <c r="Z435" s="5">
        <f t="shared" si="687"/>
        <v>8.7345619704760707E-2</v>
      </c>
      <c r="AA435" s="5">
        <f t="shared" si="688"/>
        <v>5.1306817014576449E-2</v>
      </c>
      <c r="AB435" s="5">
        <f t="shared" si="689"/>
        <v>1.5068812157181099E-2</v>
      </c>
      <c r="AC435" s="5">
        <f t="shared" si="690"/>
        <v>1.9146651359337779E-4</v>
      </c>
      <c r="AD435" s="5">
        <f t="shared" si="691"/>
        <v>4.7071216074475217E-4</v>
      </c>
      <c r="AE435" s="5">
        <f t="shared" si="692"/>
        <v>8.3203688903772644E-4</v>
      </c>
      <c r="AF435" s="5">
        <f t="shared" si="693"/>
        <v>7.3535957051147432E-4</v>
      </c>
      <c r="AG435" s="5">
        <f t="shared" si="694"/>
        <v>4.3327702178222433E-4</v>
      </c>
      <c r="AH435" s="5">
        <f t="shared" si="695"/>
        <v>3.8598311107597455E-2</v>
      </c>
      <c r="AI435" s="5">
        <f t="shared" si="696"/>
        <v>2.2672647944602747E-2</v>
      </c>
      <c r="AJ435" s="5">
        <f t="shared" si="697"/>
        <v>6.6589567013298255E-3</v>
      </c>
      <c r="AK435" s="5">
        <f t="shared" si="698"/>
        <v>1.3038237221203799E-3</v>
      </c>
      <c r="AL435" s="5">
        <f t="shared" si="699"/>
        <v>7.9519552244180468E-6</v>
      </c>
      <c r="AM435" s="5">
        <f t="shared" si="700"/>
        <v>5.52992646442935E-5</v>
      </c>
      <c r="AN435" s="5">
        <f t="shared" si="701"/>
        <v>9.7747693724152123E-5</v>
      </c>
      <c r="AO435" s="5">
        <f t="shared" si="702"/>
        <v>8.6390042343688022E-5</v>
      </c>
      <c r="AP435" s="5">
        <f t="shared" si="703"/>
        <v>5.0901384518975721E-5</v>
      </c>
      <c r="AQ435" s="5">
        <f t="shared" si="704"/>
        <v>2.2493486016950026E-5</v>
      </c>
      <c r="AR435" s="5">
        <f t="shared" si="705"/>
        <v>1.3645374551302686E-2</v>
      </c>
      <c r="AS435" s="5">
        <f t="shared" si="706"/>
        <v>8.0152930114351997E-3</v>
      </c>
      <c r="AT435" s="5">
        <f t="shared" si="707"/>
        <v>2.3540915574585173E-3</v>
      </c>
      <c r="AU435" s="5">
        <f t="shared" si="708"/>
        <v>4.6093112695037782E-4</v>
      </c>
      <c r="AV435" s="5">
        <f t="shared" si="709"/>
        <v>6.7687735992662964E-5</v>
      </c>
      <c r="AW435" s="5">
        <f t="shared" si="710"/>
        <v>2.2934671847805979E-7</v>
      </c>
      <c r="AX435" s="5">
        <f t="shared" si="711"/>
        <v>5.4137980086763331E-6</v>
      </c>
      <c r="AY435" s="5">
        <f t="shared" si="712"/>
        <v>9.5694992155944924E-6</v>
      </c>
      <c r="AZ435" s="5">
        <f t="shared" si="713"/>
        <v>8.4575851454470571E-6</v>
      </c>
      <c r="BA435" s="5">
        <f t="shared" si="714"/>
        <v>4.9832455444077227E-6</v>
      </c>
      <c r="BB435" s="5">
        <f t="shared" si="715"/>
        <v>2.2021122810594075E-6</v>
      </c>
      <c r="BC435" s="5">
        <f t="shared" si="716"/>
        <v>7.7849641647052676E-7</v>
      </c>
      <c r="BD435" s="5">
        <f t="shared" si="717"/>
        <v>4.0199566877052928E-3</v>
      </c>
      <c r="BE435" s="5">
        <f t="shared" si="718"/>
        <v>2.3613225583580893E-3</v>
      </c>
      <c r="BF435" s="5">
        <f t="shared" si="719"/>
        <v>6.9352043538977066E-4</v>
      </c>
      <c r="BG435" s="5">
        <f t="shared" si="720"/>
        <v>1.3579130124931712E-4</v>
      </c>
      <c r="BH435" s="5">
        <f t="shared" si="721"/>
        <v>1.9940952588462215E-5</v>
      </c>
      <c r="BI435" s="5">
        <f t="shared" si="722"/>
        <v>2.3426631100925416E-6</v>
      </c>
      <c r="BJ435" s="8">
        <f t="shared" si="723"/>
        <v>0.11774211552247797</v>
      </c>
      <c r="BK435" s="8">
        <f t="shared" si="724"/>
        <v>0.22215285421542996</v>
      </c>
      <c r="BL435" s="8">
        <f t="shared" si="725"/>
        <v>0.5704399380449876</v>
      </c>
      <c r="BM435" s="8">
        <f t="shared" si="726"/>
        <v>0.41616598848504727</v>
      </c>
      <c r="BN435" s="8">
        <f t="shared" si="727"/>
        <v>0.58150519885011198</v>
      </c>
    </row>
    <row r="436" spans="1:66" x14ac:dyDescent="0.25">
      <c r="A436" t="s">
        <v>19</v>
      </c>
      <c r="B436" t="s">
        <v>21</v>
      </c>
      <c r="C436" t="s">
        <v>246</v>
      </c>
      <c r="D436" s="16"/>
      <c r="E436">
        <f>VLOOKUP(A436,home!$A$2:$E$405,3,FALSE)</f>
        <v>1.5510204081632699</v>
      </c>
      <c r="F436">
        <f>VLOOKUP(B436,home!$B$2:$E$405,3,FALSE)</f>
        <v>0.21</v>
      </c>
      <c r="G436">
        <f>VLOOKUP(C436,away!$B$2:$E$405,4,FALSE)</f>
        <v>0.64</v>
      </c>
      <c r="H436">
        <f>VLOOKUP(A436,away!$A$2:$E$405,3,FALSE)</f>
        <v>1.4285714285714299</v>
      </c>
      <c r="I436">
        <f>VLOOKUP(C436,away!$B$2:$E$405,3,FALSE)</f>
        <v>1.29</v>
      </c>
      <c r="J436">
        <f>VLOOKUP(B436,home!$B$2:$E$405,4,FALSE)</f>
        <v>1.17</v>
      </c>
      <c r="K436" s="3">
        <f t="shared" si="672"/>
        <v>0.20845714285714348</v>
      </c>
      <c r="L436" s="3">
        <f t="shared" si="673"/>
        <v>2.1561428571428594</v>
      </c>
      <c r="M436" s="5">
        <f t="shared" si="674"/>
        <v>9.3986887605572583E-2</v>
      </c>
      <c r="N436" s="5">
        <f t="shared" si="675"/>
        <v>1.9592238056293128E-2</v>
      </c>
      <c r="O436" s="5">
        <f t="shared" si="676"/>
        <v>0.20264915637584405</v>
      </c>
      <c r="P436" s="5">
        <f t="shared" si="677"/>
        <v>4.2243664140518923E-2</v>
      </c>
      <c r="Q436" s="5">
        <f t="shared" si="678"/>
        <v>2.0420709836959298E-3</v>
      </c>
      <c r="R436" s="5">
        <f t="shared" si="679"/>
        <v>0.21847026551290127</v>
      </c>
      <c r="S436" s="5">
        <f t="shared" si="680"/>
        <v>4.7467450127350493E-3</v>
      </c>
      <c r="T436" s="5">
        <f t="shared" si="681"/>
        <v>4.4029967652746711E-3</v>
      </c>
      <c r="U436" s="5">
        <f t="shared" si="682"/>
        <v>4.5541687348060918E-2</v>
      </c>
      <c r="V436" s="5">
        <f t="shared" si="683"/>
        <v>2.3705422838717787E-4</v>
      </c>
      <c r="W436" s="5">
        <f t="shared" si="684"/>
        <v>1.4189476092424339E-4</v>
      </c>
      <c r="X436" s="5">
        <f t="shared" si="685"/>
        <v>3.0594537523280106E-4</v>
      </c>
      <c r="Y436" s="5">
        <f t="shared" si="686"/>
        <v>3.2983096774204799E-4</v>
      </c>
      <c r="Z436" s="5">
        <f t="shared" si="687"/>
        <v>0.15701770082791536</v>
      </c>
      <c r="AA436" s="5">
        <f t="shared" si="688"/>
        <v>3.273146129258496E-2</v>
      </c>
      <c r="AB436" s="5">
        <f t="shared" si="689"/>
        <v>3.4115534512957225E-3</v>
      </c>
      <c r="AC436" s="5">
        <f t="shared" si="690"/>
        <v>6.6591996648397766E-6</v>
      </c>
      <c r="AD436" s="5">
        <f t="shared" si="691"/>
        <v>7.3947441121662993E-6</v>
      </c>
      <c r="AE436" s="5">
        <f t="shared" si="692"/>
        <v>1.594412469784658E-5</v>
      </c>
      <c r="AF436" s="5">
        <f t="shared" si="693"/>
        <v>1.7188905290328479E-5</v>
      </c>
      <c r="AG436" s="5">
        <f t="shared" si="694"/>
        <v>1.2353911787948954E-5</v>
      </c>
      <c r="AH436" s="5">
        <f t="shared" si="695"/>
        <v>8.4638148521276033E-2</v>
      </c>
      <c r="AI436" s="5">
        <f t="shared" si="696"/>
        <v>1.7643426617463761E-2</v>
      </c>
      <c r="AJ436" s="5">
        <f t="shared" si="697"/>
        <v>1.8389491514430856E-3</v>
      </c>
      <c r="AK436" s="5">
        <f t="shared" si="698"/>
        <v>1.2778069532313143E-4</v>
      </c>
      <c r="AL436" s="5">
        <f t="shared" si="699"/>
        <v>1.1972265546942901E-7</v>
      </c>
      <c r="AM436" s="5">
        <f t="shared" si="700"/>
        <v>3.0829744595637412E-7</v>
      </c>
      <c r="AN436" s="5">
        <f t="shared" si="701"/>
        <v>6.6473333597422286E-7</v>
      </c>
      <c r="AO436" s="5">
        <f t="shared" si="702"/>
        <v>7.1663001713278257E-7</v>
      </c>
      <c r="AP436" s="5">
        <f t="shared" si="703"/>
        <v>5.1505223088500468E-7</v>
      </c>
      <c r="AQ436" s="5">
        <f t="shared" si="704"/>
        <v>2.7763154716954945E-7</v>
      </c>
      <c r="AR436" s="5">
        <f t="shared" si="705"/>
        <v>3.6498387875189164E-2</v>
      </c>
      <c r="AS436" s="5">
        <f t="shared" si="706"/>
        <v>7.6083496553537395E-3</v>
      </c>
      <c r="AT436" s="5">
        <f t="shared" si="707"/>
        <v>7.9300741550658636E-4</v>
      </c>
      <c r="AU436" s="5">
        <f t="shared" si="708"/>
        <v>5.5102686700343563E-5</v>
      </c>
      <c r="AV436" s="5">
        <f t="shared" si="709"/>
        <v>2.8716371583264821E-6</v>
      </c>
      <c r="AW436" s="5">
        <f t="shared" si="710"/>
        <v>1.4947485928055247E-9</v>
      </c>
      <c r="AX436" s="5">
        <f t="shared" si="711"/>
        <v>1.0711134122370068E-8</v>
      </c>
      <c r="AY436" s="5">
        <f t="shared" si="712"/>
        <v>2.3094735329847369E-8</v>
      </c>
      <c r="AZ436" s="5">
        <f t="shared" si="713"/>
        <v>2.4897774309527627E-8</v>
      </c>
      <c r="BA436" s="5">
        <f t="shared" si="714"/>
        <v>1.7894386078747659E-8</v>
      </c>
      <c r="BB436" s="5">
        <f t="shared" si="715"/>
        <v>9.6457131816620977E-9</v>
      </c>
      <c r="BC436" s="5">
        <f t="shared" si="716"/>
        <v>4.1595071157378918E-9</v>
      </c>
      <c r="BD436" s="5">
        <f t="shared" si="717"/>
        <v>1.3115956385719772E-2</v>
      </c>
      <c r="BE436" s="5">
        <f t="shared" si="718"/>
        <v>2.734114794006049E-3</v>
      </c>
      <c r="BF436" s="5">
        <f t="shared" si="719"/>
        <v>2.8497287910097418E-4</v>
      </c>
      <c r="BG436" s="5">
        <f t="shared" si="720"/>
        <v>1.9801544056387763E-5</v>
      </c>
      <c r="BH436" s="5">
        <f t="shared" si="721"/>
        <v>1.0319433245386101E-6</v>
      </c>
      <c r="BI436" s="5">
        <f t="shared" si="722"/>
        <v>4.3023191404764123E-8</v>
      </c>
      <c r="BJ436" s="8">
        <f t="shared" si="723"/>
        <v>2.6870431342878372E-2</v>
      </c>
      <c r="BK436" s="8">
        <f t="shared" si="724"/>
        <v>0.14122115300426935</v>
      </c>
      <c r="BL436" s="8">
        <f t="shared" si="725"/>
        <v>0.66816606880550033</v>
      </c>
      <c r="BM436" s="8">
        <f t="shared" si="726"/>
        <v>0.41429104970575065</v>
      </c>
      <c r="BN436" s="8">
        <f t="shared" si="727"/>
        <v>0.57898428267482593</v>
      </c>
    </row>
    <row r="437" spans="1:66" x14ac:dyDescent="0.25">
      <c r="A437" t="s">
        <v>19</v>
      </c>
      <c r="B437" t="s">
        <v>250</v>
      </c>
      <c r="C437" t="s">
        <v>251</v>
      </c>
      <c r="D437" s="16"/>
      <c r="E437">
        <f>VLOOKUP(A437,home!$A$2:$E$405,3,FALSE)</f>
        <v>1.5510204081632699</v>
      </c>
      <c r="F437">
        <f>VLOOKUP(B437,home!$B$2:$E$405,3,FALSE)</f>
        <v>0.64</v>
      </c>
      <c r="G437">
        <f>VLOOKUP(C437,away!$B$2:$E$405,4,FALSE)</f>
        <v>1.29</v>
      </c>
      <c r="H437">
        <f>VLOOKUP(A437,away!$A$2:$E$405,3,FALSE)</f>
        <v>1.4285714285714299</v>
      </c>
      <c r="I437">
        <f>VLOOKUP(C437,away!$B$2:$E$405,3,FALSE)</f>
        <v>1.07</v>
      </c>
      <c r="J437">
        <f>VLOOKUP(B437,home!$B$2:$E$405,4,FALSE)</f>
        <v>0.7</v>
      </c>
      <c r="K437" s="3">
        <f t="shared" si="672"/>
        <v>1.2805224489795957</v>
      </c>
      <c r="L437" s="3">
        <f t="shared" si="673"/>
        <v>1.070000000000001</v>
      </c>
      <c r="M437" s="5">
        <f t="shared" si="674"/>
        <v>9.531934970744517E-2</v>
      </c>
      <c r="N437" s="5">
        <f t="shared" si="675"/>
        <v>0.12205856712252021</v>
      </c>
      <c r="O437" s="5">
        <f t="shared" si="676"/>
        <v>0.10199170418696643</v>
      </c>
      <c r="P437" s="5">
        <f t="shared" si="677"/>
        <v>0.13060266682109675</v>
      </c>
      <c r="Q437" s="5">
        <f t="shared" si="678"/>
        <v>7.8149367645334977E-2</v>
      </c>
      <c r="R437" s="5">
        <f t="shared" si="679"/>
        <v>5.456556174002708E-2</v>
      </c>
      <c r="S437" s="5">
        <f t="shared" si="680"/>
        <v>4.4736605508572079E-2</v>
      </c>
      <c r="T437" s="5">
        <f t="shared" si="681"/>
        <v>8.3619823380508496E-2</v>
      </c>
      <c r="U437" s="5">
        <f t="shared" si="682"/>
        <v>6.9872426749286801E-2</v>
      </c>
      <c r="V437" s="5">
        <f t="shared" si="683"/>
        <v>6.810695953334645E-3</v>
      </c>
      <c r="W437" s="5">
        <f t="shared" si="684"/>
        <v>3.3357339881137045E-2</v>
      </c>
      <c r="X437" s="5">
        <f t="shared" si="685"/>
        <v>3.5692353672816673E-2</v>
      </c>
      <c r="Y437" s="5">
        <f t="shared" si="686"/>
        <v>1.9095409214956931E-2</v>
      </c>
      <c r="Z437" s="5">
        <f t="shared" si="687"/>
        <v>1.9461717020609677E-2</v>
      </c>
      <c r="AA437" s="5">
        <f t="shared" si="688"/>
        <v>2.4921165540578983E-2</v>
      </c>
      <c r="AB437" s="5">
        <f t="shared" si="689"/>
        <v>1.5956055964724054E-2</v>
      </c>
      <c r="AC437" s="5">
        <f t="shared" si="690"/>
        <v>5.8323353098242963E-4</v>
      </c>
      <c r="AD437" s="5">
        <f t="shared" si="691"/>
        <v>1.0678705639009585E-2</v>
      </c>
      <c r="AE437" s="5">
        <f t="shared" si="692"/>
        <v>1.1426215033740268E-2</v>
      </c>
      <c r="AF437" s="5">
        <f t="shared" si="693"/>
        <v>6.1130250430510473E-3</v>
      </c>
      <c r="AG437" s="5">
        <f t="shared" si="694"/>
        <v>2.1803122653548754E-3</v>
      </c>
      <c r="AH437" s="5">
        <f t="shared" si="695"/>
        <v>5.2060093030130922E-3</v>
      </c>
      <c r="AI437" s="5">
        <f t="shared" si="696"/>
        <v>6.6664117821048832E-3</v>
      </c>
      <c r="AJ437" s="5">
        <f t="shared" si="697"/>
        <v>4.2682449705636885E-3</v>
      </c>
      <c r="AK437" s="5">
        <f t="shared" si="698"/>
        <v>1.8218611675170191E-3</v>
      </c>
      <c r="AL437" s="5">
        <f t="shared" si="699"/>
        <v>3.1964907339203318E-5</v>
      </c>
      <c r="AM437" s="5">
        <f t="shared" si="700"/>
        <v>2.7348644593593527E-3</v>
      </c>
      <c r="AN437" s="5">
        <f t="shared" si="701"/>
        <v>2.9263049715145101E-3</v>
      </c>
      <c r="AO437" s="5">
        <f t="shared" si="702"/>
        <v>1.5655731597602641E-3</v>
      </c>
      <c r="AP437" s="5">
        <f t="shared" si="703"/>
        <v>5.5838776031449466E-4</v>
      </c>
      <c r="AQ437" s="5">
        <f t="shared" si="704"/>
        <v>1.4936872588412745E-4</v>
      </c>
      <c r="AR437" s="5">
        <f t="shared" si="705"/>
        <v>1.1140859908448032E-3</v>
      </c>
      <c r="AS437" s="5">
        <f t="shared" si="706"/>
        <v>1.426612121370447E-3</v>
      </c>
      <c r="AT437" s="5">
        <f t="shared" si="707"/>
        <v>9.134044237006305E-4</v>
      </c>
      <c r="AU437" s="5">
        <f t="shared" si="708"/>
        <v>3.8987828984864262E-4</v>
      </c>
      <c r="AV437" s="5">
        <f t="shared" si="709"/>
        <v>1.2481197563024012E-4</v>
      </c>
      <c r="AW437" s="5">
        <f t="shared" si="710"/>
        <v>1.2165835035366842E-6</v>
      </c>
      <c r="AX437" s="5">
        <f t="shared" si="711"/>
        <v>5.8367588918768222E-4</v>
      </c>
      <c r="AY437" s="5">
        <f t="shared" si="712"/>
        <v>6.2453320143082052E-4</v>
      </c>
      <c r="AZ437" s="5">
        <f t="shared" si="713"/>
        <v>3.3412526276548922E-4</v>
      </c>
      <c r="BA437" s="5">
        <f t="shared" si="714"/>
        <v>1.1917134371969126E-4</v>
      </c>
      <c r="BB437" s="5">
        <f t="shared" si="715"/>
        <v>3.1878334445017438E-5</v>
      </c>
      <c r="BC437" s="5">
        <f t="shared" si="716"/>
        <v>6.8219635712337406E-6</v>
      </c>
      <c r="BD437" s="5">
        <f t="shared" si="717"/>
        <v>1.9867866836732333E-4</v>
      </c>
      <c r="BE437" s="5">
        <f t="shared" si="718"/>
        <v>2.5441249497772979E-4</v>
      </c>
      <c r="BF437" s="5">
        <f t="shared" si="719"/>
        <v>1.6289045555994584E-4</v>
      </c>
      <c r="BG437" s="5">
        <f t="shared" si="720"/>
        <v>6.9528295023007952E-5</v>
      </c>
      <c r="BH437" s="5">
        <f t="shared" si="721"/>
        <v>2.2258135654059494E-5</v>
      </c>
      <c r="BI437" s="5">
        <f t="shared" si="722"/>
        <v>5.7004084754912605E-6</v>
      </c>
      <c r="BJ437" s="8">
        <f t="shared" si="723"/>
        <v>0.41200582397038271</v>
      </c>
      <c r="BK437" s="8">
        <f t="shared" si="724"/>
        <v>0.2787090496302011</v>
      </c>
      <c r="BL437" s="8">
        <f t="shared" si="725"/>
        <v>0.28995170266423426</v>
      </c>
      <c r="BM437" s="8">
        <f t="shared" si="726"/>
        <v>0.41681775944410981</v>
      </c>
      <c r="BN437" s="8">
        <f t="shared" si="727"/>
        <v>0.58268721722339056</v>
      </c>
    </row>
    <row r="438" spans="1:66" x14ac:dyDescent="0.25">
      <c r="A438" t="s">
        <v>143</v>
      </c>
      <c r="B438" t="s">
        <v>329</v>
      </c>
      <c r="C438" t="s">
        <v>144</v>
      </c>
      <c r="D438" s="16"/>
      <c r="E438">
        <f>VLOOKUP(A438,home!$A$2:$E$405,3,FALSE)</f>
        <v>1.01428571428571</v>
      </c>
      <c r="F438">
        <f>VLOOKUP(B438,home!$B$2:$E$405,3,FALSE)</f>
        <v>1.48</v>
      </c>
      <c r="G438">
        <f>VLOOKUP(C438,away!$B$2:$E$405,4,FALSE)</f>
        <v>0.74</v>
      </c>
      <c r="H438">
        <f>VLOOKUP(A438,away!$A$2:$E$405,3,FALSE)</f>
        <v>1.1000000000000001</v>
      </c>
      <c r="I438">
        <f>VLOOKUP(C438,away!$B$2:$E$405,3,FALSE)</f>
        <v>2.46</v>
      </c>
      <c r="J438">
        <f>VLOOKUP(B438,home!$B$2:$E$405,4,FALSE)</f>
        <v>2.0499999999999998</v>
      </c>
      <c r="K438" s="3">
        <f t="shared" si="672"/>
        <v>1.1108457142857096</v>
      </c>
      <c r="L438" s="3">
        <f t="shared" si="673"/>
        <v>5.547299999999999</v>
      </c>
      <c r="M438" s="5">
        <f t="shared" si="674"/>
        <v>1.2835241856898891E-3</v>
      </c>
      <c r="N438" s="5">
        <f t="shared" si="675"/>
        <v>1.4257973408556687E-3</v>
      </c>
      <c r="O438" s="5">
        <f t="shared" si="676"/>
        <v>7.1200937152775213E-3</v>
      </c>
      <c r="P438" s="5">
        <f t="shared" si="677"/>
        <v>7.9093255889286507E-3</v>
      </c>
      <c r="Q438" s="5">
        <f t="shared" si="678"/>
        <v>7.9192043276474049E-4</v>
      </c>
      <c r="R438" s="5">
        <f t="shared" si="679"/>
        <v>1.9748647933379493E-2</v>
      </c>
      <c r="S438" s="5">
        <f t="shared" si="680"/>
        <v>1.2184700523982952E-2</v>
      </c>
      <c r="T438" s="5">
        <f t="shared" si="681"/>
        <v>4.393020216675844E-3</v>
      </c>
      <c r="U438" s="5">
        <f t="shared" si="682"/>
        <v>2.1937700919731944E-2</v>
      </c>
      <c r="V438" s="5">
        <f t="shared" si="683"/>
        <v>8.3427215233943877E-3</v>
      </c>
      <c r="W438" s="5">
        <f t="shared" si="684"/>
        <v>2.932338062639986E-4</v>
      </c>
      <c r="X438" s="5">
        <f t="shared" si="685"/>
        <v>1.6266558934882793E-3</v>
      </c>
      <c r="Y438" s="5">
        <f t="shared" si="686"/>
        <v>4.5117741189737645E-3</v>
      </c>
      <c r="Z438" s="5">
        <f t="shared" si="687"/>
        <v>3.6517224893612019E-2</v>
      </c>
      <c r="AA438" s="5">
        <f t="shared" si="688"/>
        <v>4.0565002770676345E-2</v>
      </c>
      <c r="AB438" s="5">
        <f t="shared" si="689"/>
        <v>2.2530729738896877E-2</v>
      </c>
      <c r="AC438" s="5">
        <f t="shared" si="690"/>
        <v>3.213092006853296E-3</v>
      </c>
      <c r="AD438" s="5">
        <f t="shared" si="691"/>
        <v>8.1434379243012299E-5</v>
      </c>
      <c r="AE438" s="5">
        <f t="shared" si="692"/>
        <v>4.5174093197476202E-4</v>
      </c>
      <c r="AF438" s="5">
        <f t="shared" si="693"/>
        <v>1.2529712359717984E-3</v>
      </c>
      <c r="AG438" s="5">
        <f t="shared" si="694"/>
        <v>2.3168691124354525E-3</v>
      </c>
      <c r="AH438" s="5">
        <f t="shared" si="695"/>
        <v>5.0643000413083478E-2</v>
      </c>
      <c r="AI438" s="5">
        <f t="shared" si="696"/>
        <v>5.6256559967443207E-2</v>
      </c>
      <c r="AJ438" s="5">
        <f t="shared" si="697"/>
        <v>3.1246179270145658E-2</v>
      </c>
      <c r="AK438" s="5">
        <f t="shared" si="698"/>
        <v>1.1569894776681421E-2</v>
      </c>
      <c r="AL438" s="5">
        <f t="shared" si="699"/>
        <v>7.9198790681851597E-4</v>
      </c>
      <c r="AM438" s="5">
        <f t="shared" si="700"/>
        <v>1.8092206235523477E-5</v>
      </c>
      <c r="AN438" s="5">
        <f t="shared" si="701"/>
        <v>1.0036289565031936E-4</v>
      </c>
      <c r="AO438" s="5">
        <f t="shared" si="702"/>
        <v>2.7837154552050824E-4</v>
      </c>
      <c r="AP438" s="5">
        <f t="shared" si="703"/>
        <v>5.147368248219718E-4</v>
      </c>
      <c r="AQ438" s="5">
        <f t="shared" si="704"/>
        <v>7.1384989708373088E-4</v>
      </c>
      <c r="AR438" s="5">
        <f t="shared" si="705"/>
        <v>5.6186383238299588E-2</v>
      </c>
      <c r="AS438" s="5">
        <f t="shared" si="706"/>
        <v>6.2414403021479534E-2</v>
      </c>
      <c r="AT438" s="5">
        <f t="shared" si="707"/>
        <v>3.4666386053055796E-2</v>
      </c>
      <c r="AU438" s="5">
        <f t="shared" si="708"/>
        <v>1.2836335458936967E-2</v>
      </c>
      <c r="AV438" s="5">
        <f t="shared" si="709"/>
        <v>3.5647970579234575E-3</v>
      </c>
      <c r="AW438" s="5">
        <f t="shared" si="710"/>
        <v>1.3556620746397869E-4</v>
      </c>
      <c r="AX438" s="5">
        <f t="shared" si="711"/>
        <v>3.3496082931174005E-6</v>
      </c>
      <c r="AY438" s="5">
        <f t="shared" si="712"/>
        <v>1.8581282084410152E-5</v>
      </c>
      <c r="AZ438" s="5">
        <f t="shared" si="713"/>
        <v>5.1537973053424211E-5</v>
      </c>
      <c r="BA438" s="5">
        <f t="shared" si="714"/>
        <v>9.5298865973086704E-5</v>
      </c>
      <c r="BB438" s="5">
        <f t="shared" si="715"/>
        <v>1.3216284980312594E-4</v>
      </c>
      <c r="BC438" s="5">
        <f t="shared" si="716"/>
        <v>1.4662939534257609E-4</v>
      </c>
      <c r="BD438" s="5">
        <f t="shared" si="717"/>
        <v>5.194712062296987E-2</v>
      </c>
      <c r="BE438" s="5">
        <f t="shared" si="718"/>
        <v>5.7705236313508879E-2</v>
      </c>
      <c r="BF438" s="5">
        <f t="shared" si="719"/>
        <v>3.2050807225352723E-2</v>
      </c>
      <c r="BG438" s="5">
        <f t="shared" si="720"/>
        <v>1.1867833948560169E-2</v>
      </c>
      <c r="BH438" s="5">
        <f t="shared" si="721"/>
        <v>3.295833119903131E-3</v>
      </c>
      <c r="BI438" s="5">
        <f t="shared" si="722"/>
        <v>7.3223241924905873E-4</v>
      </c>
      <c r="BJ438" s="8">
        <f t="shared" si="723"/>
        <v>1.921839081250911E-2</v>
      </c>
      <c r="BK438" s="8">
        <f t="shared" si="724"/>
        <v>3.3743933017752102E-2</v>
      </c>
      <c r="BL438" s="8">
        <f t="shared" si="725"/>
        <v>0.58888517798455497</v>
      </c>
      <c r="BM438" s="8">
        <f t="shared" si="726"/>
        <v>0.64020240243691184</v>
      </c>
      <c r="BN438" s="8">
        <f t="shared" si="727"/>
        <v>3.8279309196895962E-2</v>
      </c>
    </row>
    <row r="439" spans="1:66" x14ac:dyDescent="0.25">
      <c r="A439" t="s">
        <v>143</v>
      </c>
      <c r="B439" t="s">
        <v>150</v>
      </c>
      <c r="C439" t="s">
        <v>147</v>
      </c>
      <c r="D439" s="16"/>
      <c r="E439">
        <f>VLOOKUP(A439,home!$A$2:$E$405,3,FALSE)</f>
        <v>1.01428571428571</v>
      </c>
      <c r="F439">
        <f>VLOOKUP(B439,home!$B$2:$E$405,3,FALSE)</f>
        <v>0.49</v>
      </c>
      <c r="G439">
        <f>VLOOKUP(C439,away!$B$2:$E$405,4,FALSE)</f>
        <v>0.74</v>
      </c>
      <c r="H439">
        <f>VLOOKUP(A439,away!$A$2:$E$405,3,FALSE)</f>
        <v>1.1000000000000001</v>
      </c>
      <c r="I439">
        <f>VLOOKUP(C439,away!$B$2:$E$405,3,FALSE)</f>
        <v>1.23</v>
      </c>
      <c r="J439">
        <f>VLOOKUP(B439,home!$B$2:$E$405,4,FALSE)</f>
        <v>1.36</v>
      </c>
      <c r="K439" s="3">
        <f t="shared" si="672"/>
        <v>0.36777999999999844</v>
      </c>
      <c r="L439" s="3">
        <f t="shared" si="673"/>
        <v>1.8400800000000002</v>
      </c>
      <c r="M439" s="5">
        <f t="shared" si="674"/>
        <v>0.10993565927515964</v>
      </c>
      <c r="N439" s="5">
        <f t="shared" si="675"/>
        <v>4.0432136768218038E-2</v>
      </c>
      <c r="O439" s="5">
        <f t="shared" si="676"/>
        <v>0.20229040791903577</v>
      </c>
      <c r="P439" s="5">
        <f t="shared" si="677"/>
        <v>7.439836622446265E-2</v>
      </c>
      <c r="Q439" s="5">
        <f t="shared" si="678"/>
        <v>7.4350656303075842E-3</v>
      </c>
      <c r="R439" s="5">
        <f t="shared" si="679"/>
        <v>0.18611526690182972</v>
      </c>
      <c r="S439" s="5">
        <f t="shared" si="680"/>
        <v>1.2587173564437674E-2</v>
      </c>
      <c r="T439" s="5">
        <f t="shared" si="681"/>
        <v>1.368111556501638E-2</v>
      </c>
      <c r="U439" s="5">
        <f t="shared" si="682"/>
        <v>6.8449472861154645E-2</v>
      </c>
      <c r="V439" s="5">
        <f t="shared" si="683"/>
        <v>9.4647800232762231E-4</v>
      </c>
      <c r="W439" s="5">
        <f t="shared" si="684"/>
        <v>9.1148947917150383E-4</v>
      </c>
      <c r="X439" s="5">
        <f t="shared" si="685"/>
        <v>1.6772135608339009E-3</v>
      </c>
      <c r="Y439" s="5">
        <f t="shared" si="686"/>
        <v>1.5431035645096225E-3</v>
      </c>
      <c r="Z439" s="5">
        <f t="shared" si="687"/>
        <v>0.11415566010690631</v>
      </c>
      <c r="AA439" s="5">
        <f t="shared" si="688"/>
        <v>4.1984168674117819E-2</v>
      </c>
      <c r="AB439" s="5">
        <f t="shared" si="689"/>
        <v>7.7204687774834937E-3</v>
      </c>
      <c r="AC439" s="5">
        <f t="shared" si="690"/>
        <v>4.0032743643444368E-5</v>
      </c>
      <c r="AD439" s="5">
        <f t="shared" si="691"/>
        <v>8.3806900162423554E-5</v>
      </c>
      <c r="AE439" s="5">
        <f t="shared" si="692"/>
        <v>1.5421140085087234E-4</v>
      </c>
      <c r="AF439" s="5">
        <f t="shared" si="693"/>
        <v>1.4188065723883664E-4</v>
      </c>
      <c r="AG439" s="5">
        <f t="shared" si="694"/>
        <v>8.7023919924012857E-5</v>
      </c>
      <c r="AH439" s="5">
        <f t="shared" si="695"/>
        <v>5.2513886762379003E-2</v>
      </c>
      <c r="AI439" s="5">
        <f t="shared" si="696"/>
        <v>1.9313557273467667E-2</v>
      </c>
      <c r="AJ439" s="5">
        <f t="shared" si="697"/>
        <v>3.5515700470179542E-3</v>
      </c>
      <c r="AK439" s="5">
        <f t="shared" si="698"/>
        <v>4.3539881063075255E-4</v>
      </c>
      <c r="AL439" s="5">
        <f t="shared" si="699"/>
        <v>1.0836777592247477E-6</v>
      </c>
      <c r="AM439" s="5">
        <f t="shared" si="700"/>
        <v>6.1645003483472039E-6</v>
      </c>
      <c r="AN439" s="5">
        <f t="shared" si="701"/>
        <v>1.1343173800986725E-5</v>
      </c>
      <c r="AO439" s="5">
        <f t="shared" si="702"/>
        <v>1.0436173623859828E-5</v>
      </c>
      <c r="AP439" s="5">
        <f t="shared" si="703"/>
        <v>6.4011314539306657E-6</v>
      </c>
      <c r="AQ439" s="5">
        <f t="shared" si="704"/>
        <v>2.9446484914371829E-6</v>
      </c>
      <c r="AR439" s="5">
        <f t="shared" si="705"/>
        <v>1.9325950550743695E-2</v>
      </c>
      <c r="AS439" s="5">
        <f t="shared" si="706"/>
        <v>7.1076980935524852E-3</v>
      </c>
      <c r="AT439" s="5">
        <f t="shared" si="707"/>
        <v>1.3070346024233611E-3</v>
      </c>
      <c r="AU439" s="5">
        <f t="shared" si="708"/>
        <v>1.602337286930872E-4</v>
      </c>
      <c r="AV439" s="5">
        <f t="shared" si="709"/>
        <v>1.473269018468584E-5</v>
      </c>
      <c r="AW439" s="5">
        <f t="shared" si="710"/>
        <v>2.0371474888050703E-8</v>
      </c>
      <c r="AX439" s="5">
        <f t="shared" si="711"/>
        <v>3.7786332301918716E-7</v>
      </c>
      <c r="AY439" s="5">
        <f t="shared" si="712"/>
        <v>6.9529874342114598E-7</v>
      </c>
      <c r="AZ439" s="5">
        <f t="shared" si="713"/>
        <v>6.3970265589719126E-7</v>
      </c>
      <c r="BA439" s="5">
        <f t="shared" si="714"/>
        <v>3.9236802102110137E-7</v>
      </c>
      <c r="BB439" s="5">
        <f t="shared" si="715"/>
        <v>1.8049713703012692E-7</v>
      </c>
      <c r="BC439" s="5">
        <f t="shared" si="716"/>
        <v>6.6425834381279277E-8</v>
      </c>
      <c r="BD439" s="5">
        <f t="shared" si="717"/>
        <v>5.9268825149020694E-3</v>
      </c>
      <c r="BE439" s="5">
        <f t="shared" si="718"/>
        <v>2.1797888513306737E-3</v>
      </c>
      <c r="BF439" s="5">
        <f t="shared" si="719"/>
        <v>4.0084137187119593E-4</v>
      </c>
      <c r="BG439" s="5">
        <f t="shared" si="720"/>
        <v>4.9140479915595932E-5</v>
      </c>
      <c r="BH439" s="5">
        <f t="shared" si="721"/>
        <v>4.5182214258394489E-6</v>
      </c>
      <c r="BI439" s="5">
        <f t="shared" si="722"/>
        <v>3.3234229519904521E-7</v>
      </c>
      <c r="BJ439" s="8">
        <f t="shared" si="723"/>
        <v>6.6186689229666487E-2</v>
      </c>
      <c r="BK439" s="8">
        <f t="shared" si="724"/>
        <v>0.19790948878653367</v>
      </c>
      <c r="BL439" s="8">
        <f t="shared" si="725"/>
        <v>0.61885135147445469</v>
      </c>
      <c r="BM439" s="8">
        <f t="shared" si="726"/>
        <v>0.37649561195127929</v>
      </c>
      <c r="BN439" s="8">
        <f t="shared" si="727"/>
        <v>0.62060690271901342</v>
      </c>
    </row>
    <row r="440" spans="1:66" x14ac:dyDescent="0.25">
      <c r="A440" t="s">
        <v>143</v>
      </c>
      <c r="B440" t="s">
        <v>149</v>
      </c>
      <c r="C440" t="s">
        <v>157</v>
      </c>
      <c r="D440" s="16"/>
      <c r="E440">
        <f>VLOOKUP(A440,home!$A$2:$E$405,3,FALSE)</f>
        <v>1.01428571428571</v>
      </c>
      <c r="F440">
        <f>VLOOKUP(B440,home!$B$2:$E$405,3,FALSE)</f>
        <v>1.73</v>
      </c>
      <c r="G440">
        <f>VLOOKUP(C440,away!$B$2:$E$405,4,FALSE)</f>
        <v>0.99</v>
      </c>
      <c r="H440">
        <f>VLOOKUP(A440,away!$A$2:$E$405,3,FALSE)</f>
        <v>1.1000000000000001</v>
      </c>
      <c r="I440">
        <f>VLOOKUP(C440,away!$B$2:$E$405,3,FALSE)</f>
        <v>0.49</v>
      </c>
      <c r="J440">
        <f>VLOOKUP(B440,home!$B$2:$E$405,4,FALSE)</f>
        <v>0.91</v>
      </c>
      <c r="K440" s="3">
        <f t="shared" si="672"/>
        <v>1.7371671428571356</v>
      </c>
      <c r="L440" s="3">
        <f t="shared" si="673"/>
        <v>0.49049000000000004</v>
      </c>
      <c r="M440" s="5">
        <f t="shared" si="674"/>
        <v>0.10778064922768131</v>
      </c>
      <c r="N440" s="5">
        <f t="shared" si="675"/>
        <v>0.18723300247413824</v>
      </c>
      <c r="O440" s="5">
        <f t="shared" si="676"/>
        <v>5.2865330639685411E-2</v>
      </c>
      <c r="P440" s="5">
        <f t="shared" si="677"/>
        <v>9.1835915383540079E-2</v>
      </c>
      <c r="Q440" s="5">
        <f t="shared" si="678"/>
        <v>0.16262750997828093</v>
      </c>
      <c r="R440" s="5">
        <f t="shared" si="679"/>
        <v>1.2964958012729646E-2</v>
      </c>
      <c r="S440" s="5">
        <f t="shared" si="680"/>
        <v>1.956249896147098E-2</v>
      </c>
      <c r="T440" s="5">
        <f t="shared" si="681"/>
        <v>7.9767167369247022E-2</v>
      </c>
      <c r="U440" s="5">
        <f t="shared" si="682"/>
        <v>2.2522299068236284E-2</v>
      </c>
      <c r="V440" s="5">
        <f t="shared" si="683"/>
        <v>1.8520537490723794E-3</v>
      </c>
      <c r="W440" s="5">
        <f t="shared" si="684"/>
        <v>9.4170388952980189E-2</v>
      </c>
      <c r="X440" s="5">
        <f t="shared" si="685"/>
        <v>4.6189634077547254E-2</v>
      </c>
      <c r="Y440" s="5">
        <f t="shared" si="686"/>
        <v>1.1327776809348074E-2</v>
      </c>
      <c r="Z440" s="5">
        <f t="shared" si="687"/>
        <v>2.1197274185545886E-3</v>
      </c>
      <c r="AA440" s="5">
        <f t="shared" si="688"/>
        <v>3.682320823326406E-3</v>
      </c>
      <c r="AB440" s="5">
        <f t="shared" si="689"/>
        <v>3.1984033718706348E-3</v>
      </c>
      <c r="AC440" s="5">
        <f t="shared" si="690"/>
        <v>9.862916755254174E-5</v>
      </c>
      <c r="AD440" s="5">
        <f t="shared" si="691"/>
        <v>4.0897426379798471E-2</v>
      </c>
      <c r="AE440" s="5">
        <f t="shared" si="692"/>
        <v>2.0059778665027356E-2</v>
      </c>
      <c r="AF440" s="5">
        <f t="shared" si="693"/>
        <v>4.9195604187046334E-3</v>
      </c>
      <c r="AG440" s="5">
        <f t="shared" si="694"/>
        <v>8.0433172992347868E-4</v>
      </c>
      <c r="AH440" s="5">
        <f t="shared" si="695"/>
        <v>2.5992627538170995E-4</v>
      </c>
      <c r="AI440" s="5">
        <f t="shared" si="696"/>
        <v>4.515353851583421E-4</v>
      </c>
      <c r="AJ440" s="5">
        <f t="shared" si="697"/>
        <v>3.9219621746720682E-4</v>
      </c>
      <c r="AK440" s="5">
        <f t="shared" si="698"/>
        <v>2.2710346084562781E-4</v>
      </c>
      <c r="AL440" s="5">
        <f t="shared" si="699"/>
        <v>3.3615310171569938E-6</v>
      </c>
      <c r="AM440" s="5">
        <f t="shared" si="700"/>
        <v>1.4209133066880904E-2</v>
      </c>
      <c r="AN440" s="5">
        <f t="shared" si="701"/>
        <v>6.9694376779744147E-3</v>
      </c>
      <c r="AO440" s="5">
        <f t="shared" si="702"/>
        <v>1.7092197433348352E-3</v>
      </c>
      <c r="AP440" s="5">
        <f t="shared" si="703"/>
        <v>2.7945173063610116E-4</v>
      </c>
      <c r="AQ440" s="5">
        <f t="shared" si="704"/>
        <v>3.4267069839925309E-5</v>
      </c>
      <c r="AR440" s="5">
        <f t="shared" si="705"/>
        <v>2.5498247762394994E-5</v>
      </c>
      <c r="AS440" s="5">
        <f t="shared" si="706"/>
        <v>4.4294718213263052E-5</v>
      </c>
      <c r="AT440" s="5">
        <f t="shared" si="707"/>
        <v>3.8473664541098062E-5</v>
      </c>
      <c r="AU440" s="5">
        <f t="shared" si="708"/>
        <v>2.2278395302034402E-5</v>
      </c>
      <c r="AV440" s="5">
        <f t="shared" si="709"/>
        <v>9.6753240785692424E-6</v>
      </c>
      <c r="AW440" s="5">
        <f t="shared" si="710"/>
        <v>7.9562127200754186E-8</v>
      </c>
      <c r="AX440" s="5">
        <f t="shared" si="711"/>
        <v>4.1139398487117272E-3</v>
      </c>
      <c r="AY440" s="5">
        <f t="shared" si="712"/>
        <v>2.0178463563946154E-3</v>
      </c>
      <c r="AZ440" s="5">
        <f t="shared" si="713"/>
        <v>4.9486672967399739E-4</v>
      </c>
      <c r="BA440" s="5">
        <f t="shared" si="714"/>
        <v>8.0909060745933004E-5</v>
      </c>
      <c r="BB440" s="5">
        <f t="shared" si="715"/>
        <v>9.9212713013181678E-6</v>
      </c>
      <c r="BC440" s="5">
        <f t="shared" si="716"/>
        <v>9.7325687211671003E-7</v>
      </c>
      <c r="BD440" s="5">
        <f t="shared" si="717"/>
        <v>2.0844392574961871E-6</v>
      </c>
      <c r="BE440" s="5">
        <f t="shared" si="718"/>
        <v>3.6210193894038997E-6</v>
      </c>
      <c r="BF440" s="5">
        <f t="shared" si="719"/>
        <v>3.145157953460532E-6</v>
      </c>
      <c r="BG440" s="5">
        <f t="shared" si="720"/>
        <v>1.821221685282476E-6</v>
      </c>
      <c r="BH440" s="5">
        <f t="shared" si="721"/>
        <v>7.909416178829048E-7</v>
      </c>
      <c r="BI440" s="5">
        <f t="shared" si="722"/>
        <v>2.7479955810088902E-7</v>
      </c>
      <c r="BJ440" s="8">
        <f t="shared" si="723"/>
        <v>0.67791654266736157</v>
      </c>
      <c r="BK440" s="8">
        <f t="shared" si="724"/>
        <v>0.22315095437672908</v>
      </c>
      <c r="BL440" s="8">
        <f t="shared" si="725"/>
        <v>9.6716031184060247E-2</v>
      </c>
      <c r="BM440" s="8">
        <f t="shared" si="726"/>
        <v>0.38257812313638251</v>
      </c>
      <c r="BN440" s="8">
        <f t="shared" si="727"/>
        <v>0.6153073657160556</v>
      </c>
    </row>
    <row r="441" spans="1:66" x14ac:dyDescent="0.25">
      <c r="A441" t="s">
        <v>143</v>
      </c>
      <c r="B441" t="s">
        <v>155</v>
      </c>
      <c r="C441" t="s">
        <v>140</v>
      </c>
      <c r="D441" s="16"/>
      <c r="E441">
        <f>VLOOKUP(A441,home!$A$2:$E$405,3,FALSE)</f>
        <v>1.01428571428571</v>
      </c>
      <c r="F441">
        <f>VLOOKUP(B441,home!$B$2:$E$405,3,FALSE)</f>
        <v>0.49</v>
      </c>
      <c r="G441">
        <f>VLOOKUP(C441,away!$B$2:$E$405,4,FALSE)</f>
        <v>0.74</v>
      </c>
      <c r="H441">
        <f>VLOOKUP(A441,away!$A$2:$E$405,3,FALSE)</f>
        <v>1.1000000000000001</v>
      </c>
      <c r="I441">
        <f>VLOOKUP(C441,away!$B$2:$E$405,3,FALSE)</f>
        <v>1.73</v>
      </c>
      <c r="J441">
        <f>VLOOKUP(B441,home!$B$2:$E$405,4,FALSE)</f>
        <v>1.1399999999999999</v>
      </c>
      <c r="K441" s="3">
        <f t="shared" si="672"/>
        <v>0.36777999999999844</v>
      </c>
      <c r="L441" s="3">
        <f t="shared" si="673"/>
        <v>2.1694199999999997</v>
      </c>
      <c r="M441" s="5">
        <f t="shared" si="674"/>
        <v>7.9087535155124122E-2</v>
      </c>
      <c r="N441" s="5">
        <f t="shared" si="675"/>
        <v>2.9086813679351425E-2</v>
      </c>
      <c r="O441" s="5">
        <f t="shared" si="676"/>
        <v>0.17157408051622935</v>
      </c>
      <c r="P441" s="5">
        <f t="shared" si="677"/>
        <v>6.3101515332258565E-2</v>
      </c>
      <c r="Q441" s="5">
        <f t="shared" si="678"/>
        <v>5.348774167495911E-3</v>
      </c>
      <c r="R441" s="5">
        <f t="shared" si="679"/>
        <v>0.18610812087675913</v>
      </c>
      <c r="S441" s="5">
        <f t="shared" si="680"/>
        <v>1.2586690271157349E-2</v>
      </c>
      <c r="T441" s="5">
        <f t="shared" si="681"/>
        <v>1.1603737654448977E-2</v>
      </c>
      <c r="U441" s="5">
        <f t="shared" si="682"/>
        <v>6.8446844696054179E-2</v>
      </c>
      <c r="V441" s="5">
        <f t="shared" si="683"/>
        <v>1.1158370666544579E-3</v>
      </c>
      <c r="W441" s="5">
        <f t="shared" si="684"/>
        <v>6.5572405444054593E-4</v>
      </c>
      <c r="X441" s="5">
        <f t="shared" si="685"/>
        <v>1.4225408781844088E-3</v>
      </c>
      <c r="Y441" s="5">
        <f t="shared" si="686"/>
        <v>1.54304431597541E-3</v>
      </c>
      <c r="Z441" s="5">
        <f t="shared" si="687"/>
        <v>0.13458222653081958</v>
      </c>
      <c r="AA441" s="5">
        <f t="shared" si="688"/>
        <v>4.9496651273504617E-2</v>
      </c>
      <c r="AB441" s="5">
        <f t="shared" si="689"/>
        <v>9.1019392026847248E-3</v>
      </c>
      <c r="AC441" s="5">
        <f t="shared" si="690"/>
        <v>5.5643257840578887E-5</v>
      </c>
      <c r="AD441" s="5">
        <f t="shared" si="691"/>
        <v>6.0290548185535729E-5</v>
      </c>
      <c r="AE441" s="5">
        <f t="shared" si="692"/>
        <v>1.3079552104466492E-4</v>
      </c>
      <c r="AF441" s="5">
        <f t="shared" si="693"/>
        <v>1.4187520963235845E-4</v>
      </c>
      <c r="AG441" s="5">
        <f t="shared" si="694"/>
        <v>1.025956390935437E-4</v>
      </c>
      <c r="AH441" s="5">
        <f t="shared" si="695"/>
        <v>7.2991343470122663E-2</v>
      </c>
      <c r="AI441" s="5">
        <f t="shared" si="696"/>
        <v>2.6844756301441595E-2</v>
      </c>
      <c r="AJ441" s="5">
        <f t="shared" si="697"/>
        <v>4.9364822362720738E-3</v>
      </c>
      <c r="AK441" s="5">
        <f t="shared" si="698"/>
        <v>6.0517981228537857E-4</v>
      </c>
      <c r="AL441" s="5">
        <f t="shared" si="699"/>
        <v>1.7758418597202242E-6</v>
      </c>
      <c r="AM441" s="5">
        <f t="shared" si="700"/>
        <v>4.4347315623352497E-6</v>
      </c>
      <c r="AN441" s="5">
        <f t="shared" si="701"/>
        <v>9.6207953459613365E-6</v>
      </c>
      <c r="AO441" s="5">
        <f t="shared" si="702"/>
        <v>1.043577291971772E-5</v>
      </c>
      <c r="AP441" s="5">
        <f t="shared" si="703"/>
        <v>7.5465248291646724E-6</v>
      </c>
      <c r="AQ441" s="5">
        <f t="shared" si="704"/>
        <v>4.0928954737216054E-6</v>
      </c>
      <c r="AR441" s="5">
        <f t="shared" si="705"/>
        <v>3.1669776070190683E-2</v>
      </c>
      <c r="AS441" s="5">
        <f t="shared" si="706"/>
        <v>1.164751024309468E-2</v>
      </c>
      <c r="AT441" s="5">
        <f t="shared" si="707"/>
        <v>2.1418606586026713E-3</v>
      </c>
      <c r="AU441" s="5">
        <f t="shared" si="708"/>
        <v>2.6257783767362903E-4</v>
      </c>
      <c r="AV441" s="5">
        <f t="shared" si="709"/>
        <v>2.4142719284901718E-5</v>
      </c>
      <c r="AW441" s="5">
        <f t="shared" si="710"/>
        <v>3.9358046652922955E-8</v>
      </c>
      <c r="AX441" s="5">
        <f t="shared" si="711"/>
        <v>2.7183426233260831E-7</v>
      </c>
      <c r="AY441" s="5">
        <f t="shared" si="712"/>
        <v>5.8972268538960695E-7</v>
      </c>
      <c r="AZ441" s="5">
        <f t="shared" si="713"/>
        <v>6.3967809406896049E-7</v>
      </c>
      <c r="BA441" s="5">
        <f t="shared" si="714"/>
        <v>4.6257681694502814E-7</v>
      </c>
      <c r="BB441" s="5">
        <f t="shared" si="715"/>
        <v>2.5088084955422074E-7</v>
      </c>
      <c r="BC441" s="5">
        <f t="shared" si="716"/>
        <v>1.0885318652798344E-7</v>
      </c>
      <c r="BD441" s="5">
        <f t="shared" si="717"/>
        <v>1.1450840933698841E-2</v>
      </c>
      <c r="BE441" s="5">
        <f t="shared" si="718"/>
        <v>4.2113902785957417E-3</v>
      </c>
      <c r="BF441" s="5">
        <f t="shared" si="719"/>
        <v>7.7443255833096753E-4</v>
      </c>
      <c r="BG441" s="5">
        <f t="shared" si="720"/>
        <v>9.4940268767654016E-5</v>
      </c>
      <c r="BH441" s="5">
        <f t="shared" si="721"/>
        <v>8.72928301184191E-6</v>
      </c>
      <c r="BI441" s="5">
        <f t="shared" si="722"/>
        <v>6.4209114121904114E-7</v>
      </c>
      <c r="BJ441" s="8">
        <f t="shared" si="723"/>
        <v>5.0134645933878515E-2</v>
      </c>
      <c r="BK441" s="8">
        <f t="shared" si="724"/>
        <v>0.15594958664758019</v>
      </c>
      <c r="BL441" s="8">
        <f t="shared" si="725"/>
        <v>0.65239224132774642</v>
      </c>
      <c r="BM441" s="8">
        <f t="shared" si="726"/>
        <v>0.45875131034816746</v>
      </c>
      <c r="BN441" s="8">
        <f t="shared" si="727"/>
        <v>0.53430683972721849</v>
      </c>
    </row>
    <row r="442" spans="1:66" x14ac:dyDescent="0.25">
      <c r="A442" t="s">
        <v>143</v>
      </c>
      <c r="B442" t="s">
        <v>145</v>
      </c>
      <c r="C442" t="s">
        <v>452</v>
      </c>
      <c r="D442" s="16"/>
      <c r="E442">
        <f>VLOOKUP(A442,home!$A$2:$E$405,3,FALSE)</f>
        <v>1.01428571428571</v>
      </c>
      <c r="F442">
        <f>VLOOKUP(B442,home!$B$2:$E$405,3,FALSE)</f>
        <v>0.99</v>
      </c>
      <c r="G442">
        <f>VLOOKUP(C442,away!$B$2:$E$405,4,FALSE)</f>
        <v>1.23</v>
      </c>
      <c r="H442">
        <f>VLOOKUP(A442,away!$A$2:$E$405,3,FALSE)</f>
        <v>1.1000000000000001</v>
      </c>
      <c r="I442">
        <f>VLOOKUP(C442,away!$B$2:$E$405,3,FALSE)</f>
        <v>1.48</v>
      </c>
      <c r="J442">
        <f>VLOOKUP(B442,home!$B$2:$E$405,4,FALSE)</f>
        <v>1.1399999999999999</v>
      </c>
      <c r="K442" s="3">
        <f t="shared" si="672"/>
        <v>1.2350957142857091</v>
      </c>
      <c r="L442" s="3">
        <f t="shared" si="673"/>
        <v>1.85592</v>
      </c>
      <c r="M442" s="5">
        <f t="shared" si="674"/>
        <v>4.5455760883186321E-2</v>
      </c>
      <c r="N442" s="5">
        <f t="shared" si="675"/>
        <v>5.6142215456419391E-2</v>
      </c>
      <c r="O442" s="5">
        <f t="shared" si="676"/>
        <v>8.436225573832315E-2</v>
      </c>
      <c r="P442" s="5">
        <f t="shared" si="677"/>
        <v>0.10419546050987788</v>
      </c>
      <c r="Q442" s="5">
        <f t="shared" si="678"/>
        <v>3.4670504850364256E-2</v>
      </c>
      <c r="R442" s="5">
        <f t="shared" si="679"/>
        <v>7.828479883493436E-2</v>
      </c>
      <c r="S442" s="5">
        <f t="shared" si="680"/>
        <v>5.9710220332497621E-2</v>
      </c>
      <c r="T442" s="5">
        <f t="shared" si="681"/>
        <v>6.434568336188802E-2</v>
      </c>
      <c r="U442" s="5">
        <f t="shared" si="682"/>
        <v>9.6689219534746296E-2</v>
      </c>
      <c r="V442" s="5">
        <f t="shared" si="683"/>
        <v>1.5207787341677756E-2</v>
      </c>
      <c r="W442" s="5">
        <f t="shared" si="684"/>
        <v>1.4273797317602262E-2</v>
      </c>
      <c r="X442" s="5">
        <f t="shared" si="685"/>
        <v>2.6491025917684392E-2</v>
      </c>
      <c r="Y442" s="5">
        <f t="shared" si="686"/>
        <v>2.4582612410574411E-2</v>
      </c>
      <c r="Z442" s="5">
        <f t="shared" si="687"/>
        <v>4.8430107951243799E-2</v>
      </c>
      <c r="AA442" s="5">
        <f t="shared" si="688"/>
        <v>5.9815818772975454E-2</v>
      </c>
      <c r="AB442" s="5">
        <f t="shared" si="689"/>
        <v>3.6939130706496334E-2</v>
      </c>
      <c r="AC442" s="5">
        <f t="shared" si="690"/>
        <v>2.1787425490942124E-3</v>
      </c>
      <c r="AD442" s="5">
        <f t="shared" si="691"/>
        <v>4.4073764733883513E-3</v>
      </c>
      <c r="AE442" s="5">
        <f t="shared" si="692"/>
        <v>8.1797381444909095E-3</v>
      </c>
      <c r="AF442" s="5">
        <f t="shared" si="693"/>
        <v>7.590469808561786E-3</v>
      </c>
      <c r="AG442" s="5">
        <f t="shared" si="694"/>
        <v>4.6957682423686637E-3</v>
      </c>
      <c r="AH442" s="5">
        <f t="shared" si="695"/>
        <v>2.2470601487218095E-2</v>
      </c>
      <c r="AI442" s="5">
        <f t="shared" si="696"/>
        <v>2.7753343594285149E-2</v>
      </c>
      <c r="AJ442" s="5">
        <f t="shared" si="697"/>
        <v>1.7139017865200168E-2</v>
      </c>
      <c r="AK442" s="5">
        <f t="shared" si="698"/>
        <v>7.0561091707916444E-3</v>
      </c>
      <c r="AL442" s="5">
        <f t="shared" si="699"/>
        <v>1.9976793156645397E-4</v>
      </c>
      <c r="AM442" s="5">
        <f t="shared" si="700"/>
        <v>1.0887063587051225E-3</v>
      </c>
      <c r="AN442" s="5">
        <f t="shared" si="701"/>
        <v>2.0205519052480109E-3</v>
      </c>
      <c r="AO442" s="5">
        <f t="shared" si="702"/>
        <v>1.8749913459939445E-3</v>
      </c>
      <c r="AP442" s="5">
        <f t="shared" si="703"/>
        <v>1.159944646285694E-3</v>
      </c>
      <c r="AQ442" s="5">
        <f t="shared" si="704"/>
        <v>5.3819111698363625E-4</v>
      </c>
      <c r="AR442" s="5">
        <f t="shared" si="705"/>
        <v>8.3407277424315581E-3</v>
      </c>
      <c r="AS442" s="5">
        <f t="shared" si="706"/>
        <v>1.0301597088701134E-2</v>
      </c>
      <c r="AT442" s="5">
        <f t="shared" si="707"/>
        <v>6.3617292072764564E-3</v>
      </c>
      <c r="AU442" s="5">
        <f t="shared" si="708"/>
        <v>2.6191148264511246E-3</v>
      </c>
      <c r="AV442" s="5">
        <f t="shared" si="709"/>
        <v>8.0871437434298585E-4</v>
      </c>
      <c r="AW442" s="5">
        <f t="shared" si="710"/>
        <v>1.2719883648193474E-5</v>
      </c>
      <c r="AX442" s="5">
        <f t="shared" si="711"/>
        <v>2.2410942629204935E-4</v>
      </c>
      <c r="AY442" s="5">
        <f t="shared" si="712"/>
        <v>4.1592916644394028E-4</v>
      </c>
      <c r="AZ442" s="5">
        <f t="shared" si="713"/>
        <v>3.8596562929331884E-4</v>
      </c>
      <c r="BA442" s="5">
        <f t="shared" si="714"/>
        <v>2.3877377690601881E-4</v>
      </c>
      <c r="BB442" s="5">
        <f t="shared" si="715"/>
        <v>1.1078625700885459E-4</v>
      </c>
      <c r="BC442" s="5">
        <f t="shared" si="716"/>
        <v>4.1122086021574667E-5</v>
      </c>
      <c r="BD442" s="5">
        <f t="shared" si="717"/>
        <v>2.5799539052889292E-3</v>
      </c>
      <c r="BE442" s="5">
        <f t="shared" si="718"/>
        <v>3.1864900114770343E-3</v>
      </c>
      <c r="BF442" s="5">
        <f t="shared" si="719"/>
        <v>1.9678100783947533E-3</v>
      </c>
      <c r="BG442" s="5">
        <f t="shared" si="720"/>
        <v>8.1014459811786172E-4</v>
      </c>
      <c r="BH442" s="5">
        <f t="shared" si="721"/>
        <v>2.5015153027177234E-4</v>
      </c>
      <c r="BI442" s="5">
        <f t="shared" si="722"/>
        <v>6.1792216592135524E-5</v>
      </c>
      <c r="BJ442" s="8">
        <f t="shared" si="723"/>
        <v>0.25347826369852461</v>
      </c>
      <c r="BK442" s="8">
        <f t="shared" si="724"/>
        <v>0.22736366871434421</v>
      </c>
      <c r="BL442" s="8">
        <f t="shared" si="725"/>
        <v>0.46779852128431632</v>
      </c>
      <c r="BM442" s="8">
        <f t="shared" si="726"/>
        <v>0.59355635609252799</v>
      </c>
      <c r="BN442" s="8">
        <f t="shared" si="727"/>
        <v>0.40311099627310532</v>
      </c>
    </row>
    <row r="443" spans="1:66" x14ac:dyDescent="0.25">
      <c r="A443" t="s">
        <v>143</v>
      </c>
      <c r="B443" t="s">
        <v>151</v>
      </c>
      <c r="C443" t="s">
        <v>153</v>
      </c>
      <c r="D443" s="16"/>
      <c r="E443">
        <f>VLOOKUP(A443,home!$A$2:$E$405,3,FALSE)</f>
        <v>1.01428571428571</v>
      </c>
      <c r="F443">
        <f>VLOOKUP(B443,home!$B$2:$E$405,3,FALSE)</f>
        <v>0.99</v>
      </c>
      <c r="G443">
        <f>VLOOKUP(C443,away!$B$2:$E$405,4,FALSE)</f>
        <v>1.73</v>
      </c>
      <c r="H443">
        <f>VLOOKUP(A443,away!$A$2:$E$405,3,FALSE)</f>
        <v>1.1000000000000001</v>
      </c>
      <c r="I443">
        <f>VLOOKUP(C443,away!$B$2:$E$405,3,FALSE)</f>
        <v>0.74</v>
      </c>
      <c r="J443">
        <f>VLOOKUP(B443,home!$B$2:$E$405,4,FALSE)</f>
        <v>0.91</v>
      </c>
      <c r="K443" s="3">
        <f t="shared" si="672"/>
        <v>1.7371671428571356</v>
      </c>
      <c r="L443" s="3">
        <f t="shared" si="673"/>
        <v>0.74074000000000007</v>
      </c>
      <c r="M443" s="5">
        <f t="shared" si="674"/>
        <v>8.3918671727853611E-2</v>
      </c>
      <c r="N443" s="5">
        <f t="shared" si="675"/>
        <v>0.14578075919784131</v>
      </c>
      <c r="O443" s="5">
        <f t="shared" si="676"/>
        <v>6.2161916895690277E-2</v>
      </c>
      <c r="P443" s="5">
        <f t="shared" si="677"/>
        <v>0.10798563956820897</v>
      </c>
      <c r="Q443" s="5">
        <f t="shared" si="678"/>
        <v>0.12662277246962908</v>
      </c>
      <c r="R443" s="5">
        <f t="shared" si="679"/>
        <v>2.3022909160656808E-2</v>
      </c>
      <c r="S443" s="5">
        <f t="shared" si="680"/>
        <v>3.473868840170391E-2</v>
      </c>
      <c r="T443" s="5">
        <f t="shared" si="681"/>
        <v>9.379455247915304E-2</v>
      </c>
      <c r="U443" s="5">
        <f t="shared" si="682"/>
        <v>3.9994641326877557E-2</v>
      </c>
      <c r="V443" s="5">
        <f t="shared" si="683"/>
        <v>4.9668187432497304E-3</v>
      </c>
      <c r="W443" s="5">
        <f t="shared" si="684"/>
        <v>7.3321639957238241E-2</v>
      </c>
      <c r="X443" s="5">
        <f t="shared" si="685"/>
        <v>5.4312271581924643E-2</v>
      </c>
      <c r="Y443" s="5">
        <f t="shared" si="686"/>
        <v>2.0115636025797429E-2</v>
      </c>
      <c r="Z443" s="5">
        <f t="shared" si="687"/>
        <v>5.6846632438883084E-3</v>
      </c>
      <c r="AA443" s="5">
        <f t="shared" si="688"/>
        <v>9.8752102054904273E-3</v>
      </c>
      <c r="AB443" s="5">
        <f t="shared" si="689"/>
        <v>8.5774453488927198E-3</v>
      </c>
      <c r="AC443" s="5">
        <f t="shared" si="690"/>
        <v>3.9945304153268915E-4</v>
      </c>
      <c r="AD443" s="5">
        <f t="shared" si="691"/>
        <v>3.1842985948528808E-2</v>
      </c>
      <c r="AE443" s="5">
        <f t="shared" si="692"/>
        <v>2.3587373411513228E-2</v>
      </c>
      <c r="AF443" s="5">
        <f t="shared" si="693"/>
        <v>8.7360554904221555E-3</v>
      </c>
      <c r="AG443" s="5">
        <f t="shared" si="694"/>
        <v>2.1570485813251026E-3</v>
      </c>
      <c r="AH443" s="5">
        <f t="shared" si="695"/>
        <v>1.0527143628194565E-3</v>
      </c>
      <c r="AI443" s="5">
        <f t="shared" si="696"/>
        <v>1.8287408019037449E-3</v>
      </c>
      <c r="AJ443" s="5">
        <f t="shared" si="697"/>
        <v>1.5884142169346983E-3</v>
      </c>
      <c r="AK443" s="5">
        <f t="shared" si="698"/>
        <v>9.1978032896870127E-4</v>
      </c>
      <c r="AL443" s="5">
        <f t="shared" si="699"/>
        <v>2.0560474220688454E-5</v>
      </c>
      <c r="AM443" s="5">
        <f t="shared" si="700"/>
        <v>1.1063317784049136E-2</v>
      </c>
      <c r="AN443" s="5">
        <f t="shared" si="701"/>
        <v>8.1950420153565559E-3</v>
      </c>
      <c r="AO443" s="5">
        <f t="shared" si="702"/>
        <v>3.0351977112276075E-3</v>
      </c>
      <c r="AP443" s="5">
        <f t="shared" si="703"/>
        <v>7.4943078420491274E-4</v>
      </c>
      <c r="AQ443" s="5">
        <f t="shared" si="704"/>
        <v>1.3878333977298678E-4</v>
      </c>
      <c r="AR443" s="5">
        <f t="shared" si="705"/>
        <v>1.559575274229769E-4</v>
      </c>
      <c r="AS443" s="5">
        <f t="shared" si="706"/>
        <v>2.7092429232043611E-4</v>
      </c>
      <c r="AT443" s="5">
        <f t="shared" si="707"/>
        <v>2.3532038941044176E-4</v>
      </c>
      <c r="AU443" s="5">
        <f t="shared" si="708"/>
        <v>1.3626361617605521E-4</v>
      </c>
      <c r="AV443" s="5">
        <f t="shared" si="709"/>
        <v>5.9178169196984855E-5</v>
      </c>
      <c r="AW443" s="5">
        <f t="shared" si="710"/>
        <v>7.349165543366441E-7</v>
      </c>
      <c r="AX443" s="5">
        <f t="shared" si="711"/>
        <v>3.2031386909061976E-3</v>
      </c>
      <c r="AY443" s="5">
        <f t="shared" si="712"/>
        <v>2.3726929539018568E-3</v>
      </c>
      <c r="AZ443" s="5">
        <f t="shared" si="713"/>
        <v>8.7877428933663064E-4</v>
      </c>
      <c r="BA443" s="5">
        <f t="shared" si="714"/>
        <v>2.1698108902773862E-4</v>
      </c>
      <c r="BB443" s="5">
        <f t="shared" si="715"/>
        <v>4.0181642971601776E-5</v>
      </c>
      <c r="BC443" s="5">
        <f t="shared" si="716"/>
        <v>5.9528300429568621E-6</v>
      </c>
      <c r="BD443" s="5">
        <f t="shared" si="717"/>
        <v>1.9253996477215979E-5</v>
      </c>
      <c r="BE443" s="5">
        <f t="shared" si="718"/>
        <v>3.3447410048906627E-5</v>
      </c>
      <c r="BF443" s="5">
        <f t="shared" si="719"/>
        <v>2.9051870875315096E-5</v>
      </c>
      <c r="BG443" s="5">
        <f t="shared" si="720"/>
        <v>1.6822651841041849E-5</v>
      </c>
      <c r="BH443" s="5">
        <f t="shared" si="721"/>
        <v>7.3059395084957569E-6</v>
      </c>
      <c r="BI443" s="5">
        <f t="shared" si="722"/>
        <v>2.5383276123721267E-6</v>
      </c>
      <c r="BJ443" s="8">
        <f t="shared" si="723"/>
        <v>0.61017058827417125</v>
      </c>
      <c r="BK443" s="8">
        <f t="shared" si="724"/>
        <v>0.23440252491067146</v>
      </c>
      <c r="BL443" s="8">
        <f t="shared" si="725"/>
        <v>0.14998783683912456</v>
      </c>
      <c r="BM443" s="8">
        <f t="shared" si="726"/>
        <v>0.44838098621062805</v>
      </c>
      <c r="BN443" s="8">
        <f t="shared" si="727"/>
        <v>0.54949266901988003</v>
      </c>
    </row>
    <row r="444" spans="1:66" x14ac:dyDescent="0.25">
      <c r="A444" t="s">
        <v>143</v>
      </c>
      <c r="B444" t="s">
        <v>159</v>
      </c>
      <c r="C444" t="s">
        <v>451</v>
      </c>
      <c r="D444" s="16"/>
      <c r="E444">
        <f>VLOOKUP(A444,home!$A$2:$E$405,3,FALSE)</f>
        <v>1.01428571428571</v>
      </c>
      <c r="F444">
        <f>VLOOKUP(B444,home!$B$2:$E$405,3,FALSE)</f>
        <v>1.48</v>
      </c>
      <c r="G444">
        <f>VLOOKUP(C444,away!$B$2:$E$405,4,FALSE)</f>
        <v>1.48</v>
      </c>
      <c r="H444">
        <f>VLOOKUP(A444,away!$A$2:$E$405,3,FALSE)</f>
        <v>1.1000000000000001</v>
      </c>
      <c r="I444">
        <f>VLOOKUP(C444,away!$B$2:$E$405,3,FALSE)</f>
        <v>0.74</v>
      </c>
      <c r="J444">
        <f>VLOOKUP(B444,home!$B$2:$E$405,4,FALSE)</f>
        <v>0.45</v>
      </c>
      <c r="K444" s="3">
        <f t="shared" si="672"/>
        <v>2.2216914285714191</v>
      </c>
      <c r="L444" s="3">
        <f t="shared" si="673"/>
        <v>0.36630000000000001</v>
      </c>
      <c r="M444" s="5">
        <f t="shared" si="674"/>
        <v>7.5170874624676379E-2</v>
      </c>
      <c r="N444" s="5">
        <f t="shared" si="675"/>
        <v>0.16700648783186028</v>
      </c>
      <c r="O444" s="5">
        <f t="shared" si="676"/>
        <v>2.7535091375018958E-2</v>
      </c>
      <c r="P444" s="5">
        <f t="shared" si="677"/>
        <v>6.117447649281043E-2</v>
      </c>
      <c r="Q444" s="5">
        <f t="shared" si="678"/>
        <v>0.18551844126593053</v>
      </c>
      <c r="R444" s="5">
        <f t="shared" si="679"/>
        <v>5.0430519853347225E-3</v>
      </c>
      <c r="S444" s="5">
        <f t="shared" si="680"/>
        <v>1.2446032432290352E-2</v>
      </c>
      <c r="T444" s="5">
        <f t="shared" si="681"/>
        <v>6.7955405035710362E-2</v>
      </c>
      <c r="U444" s="5">
        <f t="shared" si="682"/>
        <v>1.120410536965823E-2</v>
      </c>
      <c r="V444" s="5">
        <f t="shared" si="683"/>
        <v>1.1254056134838335E-3</v>
      </c>
      <c r="W444" s="5">
        <f t="shared" si="684"/>
        <v>0.13738824360081603</v>
      </c>
      <c r="X444" s="5">
        <f t="shared" si="685"/>
        <v>5.0325313630978918E-2</v>
      </c>
      <c r="Y444" s="5">
        <f t="shared" si="686"/>
        <v>9.2170811915137894E-3</v>
      </c>
      <c r="Z444" s="5">
        <f t="shared" si="687"/>
        <v>6.1575664740936946E-4</v>
      </c>
      <c r="AA444" s="5">
        <f t="shared" si="688"/>
        <v>1.3680212656352695E-3</v>
      </c>
      <c r="AB444" s="5">
        <f t="shared" si="689"/>
        <v>1.5196605599826518E-3</v>
      </c>
      <c r="AC444" s="5">
        <f t="shared" si="690"/>
        <v>5.7241334817746983E-5</v>
      </c>
      <c r="AD444" s="5">
        <f t="shared" si="691"/>
        <v>7.63085707986038E-2</v>
      </c>
      <c r="AE444" s="5">
        <f t="shared" si="692"/>
        <v>2.7951829483528576E-2</v>
      </c>
      <c r="AF444" s="5">
        <f t="shared" si="693"/>
        <v>5.1193775699082582E-3</v>
      </c>
      <c r="AG444" s="5">
        <f t="shared" si="694"/>
        <v>6.2507600128579831E-4</v>
      </c>
      <c r="AH444" s="5">
        <f t="shared" si="695"/>
        <v>5.6387914986513017E-5</v>
      </c>
      <c r="AI444" s="5">
        <f t="shared" si="696"/>
        <v>1.2527654740054981E-4</v>
      </c>
      <c r="AJ444" s="5">
        <f t="shared" si="697"/>
        <v>1.3916291578041135E-4</v>
      </c>
      <c r="AK444" s="5">
        <f t="shared" si="698"/>
        <v>1.0305901905478206E-4</v>
      </c>
      <c r="AL444" s="5">
        <f t="shared" si="699"/>
        <v>1.8633326850108766E-6</v>
      </c>
      <c r="AM444" s="5">
        <f t="shared" si="700"/>
        <v>3.3906819533958667E-2</v>
      </c>
      <c r="AN444" s="5">
        <f t="shared" si="701"/>
        <v>1.2420067995289061E-2</v>
      </c>
      <c r="AO444" s="5">
        <f t="shared" si="702"/>
        <v>2.2747354533371915E-3</v>
      </c>
      <c r="AP444" s="5">
        <f t="shared" si="703"/>
        <v>2.7774519885247103E-4</v>
      </c>
      <c r="AQ444" s="5">
        <f t="shared" si="704"/>
        <v>2.5434516584915036E-5</v>
      </c>
      <c r="AR444" s="5">
        <f t="shared" si="705"/>
        <v>4.1309786519119458E-6</v>
      </c>
      <c r="AS444" s="5">
        <f t="shared" si="706"/>
        <v>9.1777598625642856E-6</v>
      </c>
      <c r="AT444" s="5">
        <f t="shared" si="707"/>
        <v>1.0195075210072941E-5</v>
      </c>
      <c r="AU444" s="5">
        <f t="shared" si="708"/>
        <v>7.5501037359533377E-6</v>
      </c>
      <c r="AV444" s="5">
        <f t="shared" si="709"/>
        <v>4.1935001887481461E-6</v>
      </c>
      <c r="AW444" s="5">
        <f t="shared" si="710"/>
        <v>4.212195884325772E-8</v>
      </c>
      <c r="AX444" s="5">
        <f t="shared" si="711"/>
        <v>1.2555081721452309E-2</v>
      </c>
      <c r="AY444" s="5">
        <f t="shared" si="712"/>
        <v>4.5989264345679811E-3</v>
      </c>
      <c r="AZ444" s="5">
        <f t="shared" si="713"/>
        <v>8.4229337649112564E-4</v>
      </c>
      <c r="BA444" s="5">
        <f t="shared" si="714"/>
        <v>1.0284402126956642E-4</v>
      </c>
      <c r="BB444" s="5">
        <f t="shared" si="715"/>
        <v>9.4179412477605461E-6</v>
      </c>
      <c r="BC444" s="5">
        <f t="shared" si="716"/>
        <v>6.8995837581093807E-7</v>
      </c>
      <c r="BD444" s="5">
        <f t="shared" si="717"/>
        <v>2.5219624669922399E-7</v>
      </c>
      <c r="BE444" s="5">
        <f t="shared" si="718"/>
        <v>5.6030223960954897E-7</v>
      </c>
      <c r="BF444" s="5">
        <f t="shared" si="719"/>
        <v>6.2240934157495238E-7</v>
      </c>
      <c r="BG444" s="5">
        <f t="shared" si="720"/>
        <v>4.6093383307995072E-7</v>
      </c>
      <c r="BH444" s="5">
        <f t="shared" si="721"/>
        <v>2.5601318652307402E-7</v>
      </c>
      <c r="BI444" s="5">
        <f t="shared" si="722"/>
        <v>1.1375646041991389E-7</v>
      </c>
      <c r="BJ444" s="8">
        <f t="shared" si="723"/>
        <v>0.79442988256156299</v>
      </c>
      <c r="BK444" s="8">
        <f t="shared" si="724"/>
        <v>0.15457482026533173</v>
      </c>
      <c r="BL444" s="8">
        <f t="shared" si="725"/>
        <v>4.7131329981809238E-2</v>
      </c>
      <c r="BM444" s="8">
        <f t="shared" si="726"/>
        <v>0.47070448156787337</v>
      </c>
      <c r="BN444" s="8">
        <f t="shared" si="727"/>
        <v>0.52144842357563126</v>
      </c>
    </row>
    <row r="445" spans="1:66" x14ac:dyDescent="0.25">
      <c r="A445" t="s">
        <v>143</v>
      </c>
      <c r="B445" t="s">
        <v>160</v>
      </c>
      <c r="C445" t="s">
        <v>158</v>
      </c>
      <c r="D445" s="16"/>
      <c r="E445">
        <f>VLOOKUP(A445,home!$A$2:$E$405,3,FALSE)</f>
        <v>1.01428571428571</v>
      </c>
      <c r="F445">
        <f>VLOOKUP(B445,home!$B$2:$E$405,3,FALSE)</f>
        <v>0.49</v>
      </c>
      <c r="G445">
        <f>VLOOKUP(C445,away!$B$2:$E$405,4,FALSE)</f>
        <v>1.48</v>
      </c>
      <c r="H445">
        <f>VLOOKUP(A445,away!$A$2:$E$405,3,FALSE)</f>
        <v>1.1000000000000001</v>
      </c>
      <c r="I445">
        <f>VLOOKUP(C445,away!$B$2:$E$405,3,FALSE)</f>
        <v>1.48</v>
      </c>
      <c r="J445">
        <f>VLOOKUP(B445,home!$B$2:$E$405,4,FALSE)</f>
        <v>2.0499999999999998</v>
      </c>
      <c r="K445" s="3">
        <f t="shared" si="672"/>
        <v>0.73555999999999688</v>
      </c>
      <c r="L445" s="3">
        <f t="shared" si="673"/>
        <v>3.3374000000000001</v>
      </c>
      <c r="M445" s="5">
        <f t="shared" si="674"/>
        <v>1.7026914176365735E-2</v>
      </c>
      <c r="N445" s="5">
        <f t="shared" si="675"/>
        <v>1.2524316991567525E-2</v>
      </c>
      <c r="O445" s="5">
        <f t="shared" si="676"/>
        <v>5.6825623372203017E-2</v>
      </c>
      <c r="P445" s="5">
        <f t="shared" si="677"/>
        <v>4.1798655527657463E-2</v>
      </c>
      <c r="Q445" s="5">
        <f t="shared" si="678"/>
        <v>4.6061933031586845E-3</v>
      </c>
      <c r="R445" s="5">
        <f t="shared" si="679"/>
        <v>9.4824917721195195E-2</v>
      </c>
      <c r="S445" s="5">
        <f t="shared" si="680"/>
        <v>2.5652440392647257E-2</v>
      </c>
      <c r="T445" s="5">
        <f t="shared" si="681"/>
        <v>1.5372709529961797E-2</v>
      </c>
      <c r="U445" s="5">
        <f t="shared" si="682"/>
        <v>6.9749416479002027E-2</v>
      </c>
      <c r="V445" s="5">
        <f t="shared" si="683"/>
        <v>6.9970107867640364E-3</v>
      </c>
      <c r="W445" s="5">
        <f t="shared" si="684"/>
        <v>1.129377182023796E-3</v>
      </c>
      <c r="X445" s="5">
        <f t="shared" si="685"/>
        <v>3.7691834072862175E-3</v>
      </c>
      <c r="Y445" s="5">
        <f t="shared" si="686"/>
        <v>6.2896363517385119E-3</v>
      </c>
      <c r="Z445" s="5">
        <f t="shared" si="687"/>
        <v>0.10548956013423894</v>
      </c>
      <c r="AA445" s="5">
        <f t="shared" si="688"/>
        <v>7.7593900852340442E-2</v>
      </c>
      <c r="AB445" s="5">
        <f t="shared" si="689"/>
        <v>2.8537484855473649E-2</v>
      </c>
      <c r="AC445" s="5">
        <f t="shared" si="690"/>
        <v>1.0735417196338318E-3</v>
      </c>
      <c r="AD445" s="5">
        <f t="shared" si="691"/>
        <v>2.0768117000235495E-4</v>
      </c>
      <c r="AE445" s="5">
        <f t="shared" si="692"/>
        <v>6.931151367658595E-4</v>
      </c>
      <c r="AF445" s="5">
        <f t="shared" si="693"/>
        <v>1.1566012287211899E-3</v>
      </c>
      <c r="AG445" s="5">
        <f t="shared" si="694"/>
        <v>1.286680313578033E-3</v>
      </c>
      <c r="AH445" s="5">
        <f t="shared" si="695"/>
        <v>8.8015214498002259E-2</v>
      </c>
      <c r="AI445" s="5">
        <f t="shared" si="696"/>
        <v>6.4740471176150255E-2</v>
      </c>
      <c r="AJ445" s="5">
        <f t="shared" si="697"/>
        <v>2.381025048916444E-2</v>
      </c>
      <c r="AK445" s="5">
        <f t="shared" si="698"/>
        <v>5.8379559499365744E-3</v>
      </c>
      <c r="AL445" s="5">
        <f t="shared" si="699"/>
        <v>1.0541569674634091E-4</v>
      </c>
      <c r="AM445" s="5">
        <f t="shared" si="700"/>
        <v>3.0552392281386318E-5</v>
      </c>
      <c r="AN445" s="5">
        <f t="shared" si="701"/>
        <v>1.0196555399989872E-4</v>
      </c>
      <c r="AO445" s="5">
        <f t="shared" si="702"/>
        <v>1.7014991995963102E-4</v>
      </c>
      <c r="AP445" s="5">
        <f t="shared" si="703"/>
        <v>1.8928611429109082E-4</v>
      </c>
      <c r="AQ445" s="5">
        <f t="shared" si="704"/>
        <v>1.5793086945877166E-4</v>
      </c>
      <c r="AR445" s="5">
        <f t="shared" si="705"/>
        <v>5.8748395373126552E-2</v>
      </c>
      <c r="AS445" s="5">
        <f t="shared" si="706"/>
        <v>4.321296970065678E-2</v>
      </c>
      <c r="AT445" s="5">
        <f t="shared" si="707"/>
        <v>1.589286599650748E-2</v>
      </c>
      <c r="AU445" s="5">
        <f t="shared" si="708"/>
        <v>3.8967188374636648E-3</v>
      </c>
      <c r="AV445" s="5">
        <f t="shared" si="709"/>
        <v>7.1656762702119016E-4</v>
      </c>
      <c r="AW445" s="5">
        <f t="shared" si="710"/>
        <v>7.1883489050013537E-6</v>
      </c>
      <c r="AX445" s="5">
        <f t="shared" si="711"/>
        <v>3.7455196110827361E-6</v>
      </c>
      <c r="AY445" s="5">
        <f t="shared" si="712"/>
        <v>1.2500297150027526E-5</v>
      </c>
      <c r="AZ445" s="5">
        <f t="shared" si="713"/>
        <v>2.0859245854250937E-5</v>
      </c>
      <c r="BA445" s="5">
        <f t="shared" si="714"/>
        <v>2.3205215704659022E-5</v>
      </c>
      <c r="BB445" s="5">
        <f t="shared" si="715"/>
        <v>1.9361271723182257E-5</v>
      </c>
      <c r="BC445" s="5">
        <f t="shared" si="716"/>
        <v>1.2923261649789694E-5</v>
      </c>
      <c r="BD445" s="5">
        <f t="shared" si="717"/>
        <v>3.267781578637876E-2</v>
      </c>
      <c r="BE445" s="5">
        <f t="shared" si="718"/>
        <v>2.4036494179828654E-2</v>
      </c>
      <c r="BF445" s="5">
        <f t="shared" si="719"/>
        <v>8.8401418294573441E-3</v>
      </c>
      <c r="BG445" s="5">
        <f t="shared" si="720"/>
        <v>2.1674849080252057E-3</v>
      </c>
      <c r="BH445" s="5">
        <f t="shared" si="721"/>
        <v>3.9857879973675329E-4</v>
      </c>
      <c r="BI445" s="5">
        <f t="shared" si="722"/>
        <v>5.8635724386873019E-5</v>
      </c>
      <c r="BJ445" s="8">
        <f t="shared" si="723"/>
        <v>4.7777974276487722E-2</v>
      </c>
      <c r="BK445" s="8">
        <f t="shared" si="724"/>
        <v>9.2666478596964696E-2</v>
      </c>
      <c r="BL445" s="8">
        <f t="shared" si="725"/>
        <v>0.70058190415605714</v>
      </c>
      <c r="BM445" s="8">
        <f t="shared" si="726"/>
        <v>0.7189039841233561</v>
      </c>
      <c r="BN445" s="8">
        <f t="shared" si="727"/>
        <v>0.2276066210921476</v>
      </c>
    </row>
    <row r="446" spans="1:66" x14ac:dyDescent="0.25">
      <c r="A446" t="s">
        <v>22</v>
      </c>
      <c r="B446" t="s">
        <v>263</v>
      </c>
      <c r="C446" t="s">
        <v>262</v>
      </c>
      <c r="D446" s="16"/>
      <c r="E446">
        <f>VLOOKUP(A446,home!$A$2:$E$405,3,FALSE)</f>
        <v>1.8</v>
      </c>
      <c r="F446">
        <f>VLOOKUP(B446,home!$B$2:$E$405,3,FALSE)</f>
        <v>2.2200000000000002</v>
      </c>
      <c r="G446">
        <f>VLOOKUP(C446,away!$B$2:$E$405,4,FALSE)</f>
        <v>1.67</v>
      </c>
      <c r="H446">
        <f>VLOOKUP(A446,away!$A$2:$E$405,3,FALSE)</f>
        <v>1.36666666666667</v>
      </c>
      <c r="I446">
        <f>VLOOKUP(C446,away!$B$2:$E$405,3,FALSE)</f>
        <v>0.83</v>
      </c>
      <c r="J446">
        <f>VLOOKUP(B446,home!$B$2:$E$405,4,FALSE)</f>
        <v>0</v>
      </c>
      <c r="K446" s="3">
        <f t="shared" si="672"/>
        <v>6.6733200000000004</v>
      </c>
      <c r="L446" s="3">
        <f t="shared" si="673"/>
        <v>0</v>
      </c>
      <c r="M446" s="5">
        <f t="shared" si="674"/>
        <v>1.2641946498234656E-3</v>
      </c>
      <c r="N446" s="5">
        <f t="shared" si="675"/>
        <v>8.43637544055993E-3</v>
      </c>
      <c r="O446" s="5">
        <f t="shared" si="676"/>
        <v>0</v>
      </c>
      <c r="P446" s="5">
        <f t="shared" si="677"/>
        <v>0</v>
      </c>
      <c r="Q446" s="5">
        <f t="shared" si="678"/>
        <v>2.8149316477498711E-2</v>
      </c>
      <c r="R446" s="5">
        <f t="shared" si="679"/>
        <v>0</v>
      </c>
      <c r="S446" s="5">
        <f t="shared" si="680"/>
        <v>0</v>
      </c>
      <c r="T446" s="5">
        <f t="shared" si="681"/>
        <v>0</v>
      </c>
      <c r="U446" s="5">
        <f t="shared" si="682"/>
        <v>0</v>
      </c>
      <c r="V446" s="5">
        <f t="shared" si="683"/>
        <v>0</v>
      </c>
      <c r="W446" s="5">
        <f t="shared" si="684"/>
        <v>6.2616465545207209E-2</v>
      </c>
      <c r="X446" s="5">
        <f t="shared" si="685"/>
        <v>0</v>
      </c>
      <c r="Y446" s="5">
        <f t="shared" si="686"/>
        <v>0</v>
      </c>
      <c r="Z446" s="5">
        <f t="shared" si="687"/>
        <v>0</v>
      </c>
      <c r="AA446" s="5">
        <f t="shared" si="688"/>
        <v>0</v>
      </c>
      <c r="AB446" s="5">
        <f t="shared" si="689"/>
        <v>0</v>
      </c>
      <c r="AC446" s="5">
        <f t="shared" si="690"/>
        <v>0</v>
      </c>
      <c r="AD446" s="5">
        <f t="shared" si="691"/>
        <v>0.10446492796303559</v>
      </c>
      <c r="AE446" s="5">
        <f t="shared" si="692"/>
        <v>0</v>
      </c>
      <c r="AF446" s="5">
        <f t="shared" si="693"/>
        <v>0</v>
      </c>
      <c r="AG446" s="5">
        <f t="shared" si="694"/>
        <v>0</v>
      </c>
      <c r="AH446" s="5">
        <f t="shared" si="695"/>
        <v>0</v>
      </c>
      <c r="AI446" s="5">
        <f t="shared" si="696"/>
        <v>0</v>
      </c>
      <c r="AJ446" s="5">
        <f t="shared" si="697"/>
        <v>0</v>
      </c>
      <c r="AK446" s="5">
        <f t="shared" si="698"/>
        <v>0</v>
      </c>
      <c r="AL446" s="5">
        <f t="shared" si="699"/>
        <v>0</v>
      </c>
      <c r="AM446" s="5">
        <f t="shared" si="700"/>
        <v>0.13942557861485691</v>
      </c>
      <c r="AN446" s="5">
        <f t="shared" si="701"/>
        <v>0</v>
      </c>
      <c r="AO446" s="5">
        <f t="shared" si="702"/>
        <v>0</v>
      </c>
      <c r="AP446" s="5">
        <f t="shared" si="703"/>
        <v>0</v>
      </c>
      <c r="AQ446" s="5">
        <f t="shared" si="704"/>
        <v>0</v>
      </c>
      <c r="AR446" s="5">
        <f t="shared" si="705"/>
        <v>0</v>
      </c>
      <c r="AS446" s="5">
        <f t="shared" si="706"/>
        <v>0</v>
      </c>
      <c r="AT446" s="5">
        <f t="shared" si="707"/>
        <v>0</v>
      </c>
      <c r="AU446" s="5">
        <f t="shared" si="708"/>
        <v>0</v>
      </c>
      <c r="AV446" s="5">
        <f t="shared" si="709"/>
        <v>0</v>
      </c>
      <c r="AW446" s="5">
        <f t="shared" si="710"/>
        <v>0</v>
      </c>
      <c r="AX446" s="5">
        <f t="shared" si="711"/>
        <v>0.15507191704701612</v>
      </c>
      <c r="AY446" s="5">
        <f t="shared" si="712"/>
        <v>0</v>
      </c>
      <c r="AZ446" s="5">
        <f t="shared" si="713"/>
        <v>0</v>
      </c>
      <c r="BA446" s="5">
        <f t="shared" si="714"/>
        <v>0</v>
      </c>
      <c r="BB446" s="5">
        <f t="shared" si="715"/>
        <v>0</v>
      </c>
      <c r="BC446" s="5">
        <f t="shared" si="716"/>
        <v>0</v>
      </c>
      <c r="BD446" s="5">
        <f t="shared" si="717"/>
        <v>0</v>
      </c>
      <c r="BE446" s="5">
        <f t="shared" si="718"/>
        <v>0</v>
      </c>
      <c r="BF446" s="5">
        <f t="shared" si="719"/>
        <v>0</v>
      </c>
      <c r="BG446" s="5">
        <f t="shared" si="720"/>
        <v>0</v>
      </c>
      <c r="BH446" s="5">
        <f t="shared" si="721"/>
        <v>0</v>
      </c>
      <c r="BI446" s="5">
        <f t="shared" si="722"/>
        <v>0</v>
      </c>
      <c r="BJ446" s="8">
        <f t="shared" si="723"/>
        <v>0.49816458108817446</v>
      </c>
      <c r="BK446" s="8">
        <f t="shared" si="724"/>
        <v>1.2641946498234656E-3</v>
      </c>
      <c r="BL446" s="8">
        <f t="shared" si="725"/>
        <v>0</v>
      </c>
      <c r="BM446" s="8">
        <f t="shared" si="726"/>
        <v>0.46157888917011586</v>
      </c>
      <c r="BN446" s="8">
        <f t="shared" si="727"/>
        <v>3.7849886567882109E-2</v>
      </c>
    </row>
    <row r="447" spans="1:66" x14ac:dyDescent="0.25">
      <c r="A447" t="s">
        <v>22</v>
      </c>
      <c r="B447" t="s">
        <v>163</v>
      </c>
      <c r="C447" t="s">
        <v>259</v>
      </c>
      <c r="D447" s="16"/>
      <c r="E447">
        <f>VLOOKUP(A447,home!$A$2:$E$405,3,FALSE)</f>
        <v>1.8</v>
      </c>
      <c r="F447">
        <f>VLOOKUP(B447,home!$B$2:$E$405,3,FALSE)</f>
        <v>0.83</v>
      </c>
      <c r="G447">
        <f>VLOOKUP(C447,away!$B$2:$E$405,4,FALSE)</f>
        <v>1.1100000000000001</v>
      </c>
      <c r="H447">
        <f>VLOOKUP(A447,away!$A$2:$E$405,3,FALSE)</f>
        <v>1.36666666666667</v>
      </c>
      <c r="I447">
        <f>VLOOKUP(C447,away!$B$2:$E$405,3,FALSE)</f>
        <v>1.1100000000000001</v>
      </c>
      <c r="J447">
        <f>VLOOKUP(B447,home!$B$2:$E$405,4,FALSE)</f>
        <v>2.2000000000000002</v>
      </c>
      <c r="K447" s="3">
        <f t="shared" si="672"/>
        <v>1.6583400000000001</v>
      </c>
      <c r="L447" s="3">
        <f t="shared" si="673"/>
        <v>3.337400000000009</v>
      </c>
      <c r="M447" s="5">
        <f t="shared" si="674"/>
        <v>6.766711878994601E-3</v>
      </c>
      <c r="N447" s="5">
        <f t="shared" si="675"/>
        <v>1.1221508977411905E-2</v>
      </c>
      <c r="O447" s="5">
        <f t="shared" si="676"/>
        <v>2.2583224224956643E-2</v>
      </c>
      <c r="P447" s="5">
        <f t="shared" si="677"/>
        <v>3.7450664061214597E-2</v>
      </c>
      <c r="Q447" s="5">
        <f t="shared" si="678"/>
        <v>9.3045385988006352E-3</v>
      </c>
      <c r="R447" s="5">
        <f t="shared" si="679"/>
        <v>3.7684626264185249E-2</v>
      </c>
      <c r="S447" s="5">
        <f t="shared" si="680"/>
        <v>5.1818086232538932E-2</v>
      </c>
      <c r="T447" s="5">
        <f t="shared" si="681"/>
        <v>3.1052967119637322E-2</v>
      </c>
      <c r="U447" s="5">
        <f t="shared" si="682"/>
        <v>6.2493923118948962E-2</v>
      </c>
      <c r="V447" s="5">
        <f t="shared" si="683"/>
        <v>3.1865497099673616E-2</v>
      </c>
      <c r="W447" s="5">
        <f t="shared" si="684"/>
        <v>5.1433628466450148E-3</v>
      </c>
      <c r="X447" s="5">
        <f t="shared" si="685"/>
        <v>1.7165459164393118E-2</v>
      </c>
      <c r="Y447" s="5">
        <f t="shared" si="686"/>
        <v>2.8644001707622872E-2</v>
      </c>
      <c r="Z447" s="5">
        <f t="shared" si="687"/>
        <v>4.1922890564697404E-2</v>
      </c>
      <c r="AA447" s="5">
        <f t="shared" si="688"/>
        <v>6.9522406339060289E-2</v>
      </c>
      <c r="AB447" s="5">
        <f t="shared" si="689"/>
        <v>5.7645893664158648E-2</v>
      </c>
      <c r="AC447" s="5">
        <f t="shared" si="690"/>
        <v>1.1022562068957178E-2</v>
      </c>
      <c r="AD447" s="5">
        <f t="shared" si="691"/>
        <v>2.1323610857763246E-3</v>
      </c>
      <c r="AE447" s="5">
        <f t="shared" si="692"/>
        <v>7.1165418876699259E-3</v>
      </c>
      <c r="AF447" s="5">
        <f t="shared" si="693"/>
        <v>1.1875373447954836E-2</v>
      </c>
      <c r="AG447" s="5">
        <f t="shared" si="694"/>
        <v>1.3210957115068195E-2</v>
      </c>
      <c r="AH447" s="5">
        <f t="shared" si="695"/>
        <v>3.4978363742655373E-2</v>
      </c>
      <c r="AI447" s="5">
        <f t="shared" si="696"/>
        <v>5.8006019728995106E-2</v>
      </c>
      <c r="AJ447" s="5">
        <f t="shared" si="697"/>
        <v>4.8096851378690894E-2</v>
      </c>
      <c r="AK447" s="5">
        <f t="shared" si="698"/>
        <v>2.6586977505112755E-2</v>
      </c>
      <c r="AL447" s="5">
        <f t="shared" si="699"/>
        <v>2.4401941534991788E-3</v>
      </c>
      <c r="AM447" s="5">
        <f t="shared" si="700"/>
        <v>7.0723593659726195E-4</v>
      </c>
      <c r="AN447" s="5">
        <f t="shared" si="701"/>
        <v>2.3603292147997084E-3</v>
      </c>
      <c r="AO447" s="5">
        <f t="shared" si="702"/>
        <v>3.938681360736284E-3</v>
      </c>
      <c r="AP447" s="5">
        <f t="shared" si="703"/>
        <v>4.3816517244404376E-3</v>
      </c>
      <c r="AQ447" s="5">
        <f t="shared" si="704"/>
        <v>3.655831116286889E-3</v>
      </c>
      <c r="AR447" s="5">
        <f t="shared" si="705"/>
        <v>2.3347358230947669E-2</v>
      </c>
      <c r="AS447" s="5">
        <f t="shared" si="706"/>
        <v>3.8717858048709752E-2</v>
      </c>
      <c r="AT447" s="5">
        <f t="shared" si="707"/>
        <v>3.210368635824868E-2</v>
      </c>
      <c r="AU447" s="5">
        <f t="shared" si="708"/>
        <v>1.7746275745112707E-2</v>
      </c>
      <c r="AV447" s="5">
        <f t="shared" si="709"/>
        <v>7.357339729787556E-3</v>
      </c>
      <c r="AW447" s="5">
        <f t="shared" si="710"/>
        <v>3.7514893628076956E-4</v>
      </c>
      <c r="AX447" s="5">
        <f t="shared" si="711"/>
        <v>1.9547294051611741E-4</v>
      </c>
      <c r="AY447" s="5">
        <f t="shared" si="712"/>
        <v>6.5237139167849205E-4</v>
      </c>
      <c r="AZ447" s="5">
        <f t="shared" si="713"/>
        <v>1.0886121412939024E-3</v>
      </c>
      <c r="BA447" s="5">
        <f t="shared" si="714"/>
        <v>1.2110447201180935E-3</v>
      </c>
      <c r="BB447" s="5">
        <f t="shared" si="715"/>
        <v>1.010435162230534E-3</v>
      </c>
      <c r="BC447" s="5">
        <f t="shared" si="716"/>
        <v>6.7444526208563864E-4</v>
      </c>
      <c r="BD447" s="5">
        <f t="shared" si="717"/>
        <v>1.2986578893327499E-2</v>
      </c>
      <c r="BE447" s="5">
        <f t="shared" si="718"/>
        <v>2.1536163241960723E-2</v>
      </c>
      <c r="BF447" s="5">
        <f t="shared" si="719"/>
        <v>1.785714047533658E-2</v>
      </c>
      <c r="BG447" s="5">
        <f t="shared" si="720"/>
        <v>9.871070111956556E-3</v>
      </c>
      <c r="BH447" s="5">
        <f t="shared" si="721"/>
        <v>4.092397602365511E-3</v>
      </c>
      <c r="BI447" s="5">
        <f t="shared" si="722"/>
        <v>1.3573173279813641E-3</v>
      </c>
      <c r="BJ447" s="8">
        <f t="shared" si="723"/>
        <v>0.15674318292176351</v>
      </c>
      <c r="BK447" s="8">
        <f t="shared" si="724"/>
        <v>0.14201608688655662</v>
      </c>
      <c r="BL447" s="8">
        <f t="shared" si="725"/>
        <v>0.60457147173249859</v>
      </c>
      <c r="BM447" s="8">
        <f t="shared" si="726"/>
        <v>0.81996513564455453</v>
      </c>
      <c r="BN447" s="8">
        <f t="shared" si="727"/>
        <v>0.12501127400556364</v>
      </c>
    </row>
    <row r="448" spans="1:66" x14ac:dyDescent="0.25">
      <c r="A448" t="s">
        <v>22</v>
      </c>
      <c r="B448" t="s">
        <v>266</v>
      </c>
      <c r="C448" t="s">
        <v>23</v>
      </c>
      <c r="D448" s="16"/>
      <c r="E448">
        <f>VLOOKUP(A448,home!$A$2:$E$405,3,FALSE)</f>
        <v>1.8</v>
      </c>
      <c r="F448">
        <f>VLOOKUP(B448,home!$B$2:$E$405,3,FALSE)</f>
        <v>0.56000000000000005</v>
      </c>
      <c r="G448">
        <f>VLOOKUP(C448,away!$B$2:$E$405,4,FALSE)</f>
        <v>0.83</v>
      </c>
      <c r="H448">
        <f>VLOOKUP(A448,away!$A$2:$E$405,3,FALSE)</f>
        <v>1.36666666666667</v>
      </c>
      <c r="I448">
        <f>VLOOKUP(C448,away!$B$2:$E$405,3,FALSE)</f>
        <v>0.83</v>
      </c>
      <c r="J448">
        <f>VLOOKUP(B448,home!$B$2:$E$405,4,FALSE)</f>
        <v>1.83</v>
      </c>
      <c r="K448" s="3">
        <f t="shared" si="672"/>
        <v>0.83664000000000016</v>
      </c>
      <c r="L448" s="3">
        <f t="shared" si="673"/>
        <v>2.0758300000000052</v>
      </c>
      <c r="M448" s="5">
        <f t="shared" si="674"/>
        <v>5.4341340855169486E-2</v>
      </c>
      <c r="N448" s="5">
        <f t="shared" si="675"/>
        <v>4.5464139413069003E-2</v>
      </c>
      <c r="O448" s="5">
        <f t="shared" si="676"/>
        <v>0.11280338558738674</v>
      </c>
      <c r="P448" s="5">
        <f t="shared" si="677"/>
        <v>9.4375824517831247E-2</v>
      </c>
      <c r="Q448" s="5">
        <f t="shared" si="678"/>
        <v>1.9018558799275029E-2</v>
      </c>
      <c r="R448" s="5">
        <f t="shared" si="679"/>
        <v>0.11708032595193282</v>
      </c>
      <c r="S448" s="5">
        <f t="shared" si="680"/>
        <v>4.0976152378899115E-2</v>
      </c>
      <c r="T448" s="5">
        <f t="shared" si="681"/>
        <v>3.9479294912299179E-2</v>
      </c>
      <c r="U448" s="5">
        <f t="shared" si="682"/>
        <v>9.7954083904425088E-2</v>
      </c>
      <c r="V448" s="5">
        <f t="shared" si="683"/>
        <v>7.9071335734645001E-3</v>
      </c>
      <c r="W448" s="5">
        <f t="shared" si="684"/>
        <v>5.3038956779418219E-3</v>
      </c>
      <c r="X448" s="5">
        <f t="shared" si="685"/>
        <v>1.1009985765141998E-2</v>
      </c>
      <c r="Y448" s="5">
        <f t="shared" si="686"/>
        <v>1.1427429375427388E-2</v>
      </c>
      <c r="Z448" s="5">
        <f t="shared" si="687"/>
        <v>8.1012951006933787E-2</v>
      </c>
      <c r="AA448" s="5">
        <f t="shared" si="688"/>
        <v>6.7778675330441088E-2</v>
      </c>
      <c r="AB448" s="5">
        <f t="shared" si="689"/>
        <v>2.8353175464230121E-2</v>
      </c>
      <c r="AC448" s="5">
        <f t="shared" si="690"/>
        <v>8.5828100533673541E-4</v>
      </c>
      <c r="AD448" s="5">
        <f t="shared" si="691"/>
        <v>1.1093628199983115E-3</v>
      </c>
      <c r="AE448" s="5">
        <f t="shared" si="692"/>
        <v>2.3028486226371004E-3</v>
      </c>
      <c r="AF448" s="5">
        <f t="shared" si="693"/>
        <v>2.3901611281643923E-3</v>
      </c>
      <c r="AG448" s="5">
        <f t="shared" si="694"/>
        <v>1.6538560582258345E-3</v>
      </c>
      <c r="AH448" s="5">
        <f t="shared" si="695"/>
        <v>4.2042278522180933E-2</v>
      </c>
      <c r="AI448" s="5">
        <f t="shared" si="696"/>
        <v>3.5174251902797458E-2</v>
      </c>
      <c r="AJ448" s="5">
        <f t="shared" si="697"/>
        <v>1.4714093055978235E-2</v>
      </c>
      <c r="AK448" s="5">
        <f t="shared" si="698"/>
        <v>4.1034662714512114E-3</v>
      </c>
      <c r="AL448" s="5">
        <f t="shared" si="699"/>
        <v>5.9623834283023208E-5</v>
      </c>
      <c r="AM448" s="5">
        <f t="shared" si="700"/>
        <v>1.8562746194467753E-4</v>
      </c>
      <c r="AN448" s="5">
        <f t="shared" si="701"/>
        <v>3.8533105432862085E-4</v>
      </c>
      <c r="AO448" s="5">
        <f t="shared" si="702"/>
        <v>3.9994088125349162E-4</v>
      </c>
      <c r="AP448" s="5">
        <f t="shared" si="703"/>
        <v>2.7673642651081254E-4</v>
      </c>
      <c r="AQ448" s="5">
        <f t="shared" si="704"/>
        <v>1.436144440609853E-4</v>
      </c>
      <c r="AR448" s="5">
        <f t="shared" si="705"/>
        <v>1.7454524604939819E-2</v>
      </c>
      <c r="AS448" s="5">
        <f t="shared" si="706"/>
        <v>1.4603153465476852E-2</v>
      </c>
      <c r="AT448" s="5">
        <f t="shared" si="707"/>
        <v>6.1087911576782781E-3</v>
      </c>
      <c r="AU448" s="5">
        <f t="shared" si="708"/>
        <v>1.7036196780533188E-3</v>
      </c>
      <c r="AV448" s="5">
        <f t="shared" si="709"/>
        <v>3.5632909186163213E-4</v>
      </c>
      <c r="AW448" s="5">
        <f t="shared" si="710"/>
        <v>2.8763902566944839E-6</v>
      </c>
      <c r="AX448" s="5">
        <f t="shared" si="711"/>
        <v>2.588389329356583E-5</v>
      </c>
      <c r="AY448" s="5">
        <f t="shared" si="712"/>
        <v>5.3730562215582888E-5</v>
      </c>
      <c r="AZ448" s="5">
        <f t="shared" si="713"/>
        <v>5.5767756481986864E-5</v>
      </c>
      <c r="BA448" s="5">
        <f t="shared" si="714"/>
        <v>3.8588127312667702E-5</v>
      </c>
      <c r="BB448" s="5">
        <f t="shared" si="715"/>
        <v>2.002559807986379E-5</v>
      </c>
      <c r="BC448" s="5">
        <f t="shared" si="716"/>
        <v>8.3139474524247547E-6</v>
      </c>
      <c r="BD448" s="5">
        <f t="shared" si="717"/>
        <v>6.0387709684453792E-3</v>
      </c>
      <c r="BE448" s="5">
        <f t="shared" si="718"/>
        <v>5.0522773430401431E-3</v>
      </c>
      <c r="BF448" s="5">
        <f t="shared" si="719"/>
        <v>2.1134686581405528E-3</v>
      </c>
      <c r="BG448" s="5">
        <f t="shared" si="720"/>
        <v>5.894041393822376E-4</v>
      </c>
      <c r="BH448" s="5">
        <f t="shared" si="721"/>
        <v>1.2327976979318881E-4</v>
      </c>
      <c r="BI448" s="5">
        <f t="shared" si="722"/>
        <v>2.0628157319954704E-5</v>
      </c>
      <c r="BJ448" s="8">
        <f t="shared" si="723"/>
        <v>0.1407530927251148</v>
      </c>
      <c r="BK448" s="8">
        <f t="shared" si="724"/>
        <v>0.1985720867271997</v>
      </c>
      <c r="BL448" s="8">
        <f t="shared" si="725"/>
        <v>0.57416798302495509</v>
      </c>
      <c r="BM448" s="8">
        <f t="shared" si="726"/>
        <v>0.55137168418758009</v>
      </c>
      <c r="BN448" s="8">
        <f t="shared" si="727"/>
        <v>0.44308357512466434</v>
      </c>
    </row>
    <row r="449" spans="1:66" x14ac:dyDescent="0.25">
      <c r="A449" t="s">
        <v>22</v>
      </c>
      <c r="B449" t="s">
        <v>164</v>
      </c>
      <c r="C449" t="s">
        <v>261</v>
      </c>
      <c r="D449" s="16"/>
      <c r="E449">
        <f>VLOOKUP(A449,home!$A$2:$E$405,3,FALSE)</f>
        <v>1.8</v>
      </c>
      <c r="F449">
        <f>VLOOKUP(B449,home!$B$2:$E$405,3,FALSE)</f>
        <v>1.39</v>
      </c>
      <c r="G449">
        <f>VLOOKUP(C449,away!$B$2:$E$405,4,FALSE)</f>
        <v>0.56000000000000005</v>
      </c>
      <c r="H449">
        <f>VLOOKUP(A449,away!$A$2:$E$405,3,FALSE)</f>
        <v>1.36666666666667</v>
      </c>
      <c r="I449">
        <f>VLOOKUP(C449,away!$B$2:$E$405,3,FALSE)</f>
        <v>1.1100000000000001</v>
      </c>
      <c r="J449">
        <f>VLOOKUP(B449,home!$B$2:$E$405,4,FALSE)</f>
        <v>0.73</v>
      </c>
      <c r="K449" s="3">
        <f t="shared" si="672"/>
        <v>1.4011199999999999</v>
      </c>
      <c r="L449" s="3">
        <f t="shared" si="673"/>
        <v>1.1074100000000029</v>
      </c>
      <c r="M449" s="5">
        <f t="shared" si="674"/>
        <v>8.1387791401885554E-2</v>
      </c>
      <c r="N449" s="5">
        <f t="shared" si="675"/>
        <v>0.11403406228900989</v>
      </c>
      <c r="O449" s="5">
        <f t="shared" si="676"/>
        <v>9.0129654076362309E-2</v>
      </c>
      <c r="P449" s="5">
        <f t="shared" si="677"/>
        <v>0.12628246091947276</v>
      </c>
      <c r="Q449" s="5">
        <f t="shared" si="678"/>
        <v>7.9887702677188768E-2</v>
      </c>
      <c r="R449" s="5">
        <f t="shared" si="679"/>
        <v>4.9905240110352335E-2</v>
      </c>
      <c r="S449" s="5">
        <f t="shared" si="680"/>
        <v>4.8985418025204924E-2</v>
      </c>
      <c r="T449" s="5">
        <f t="shared" si="681"/>
        <v>8.8468440821745833E-2</v>
      </c>
      <c r="U449" s="5">
        <f t="shared" si="682"/>
        <v>6.9923230023416869E-2</v>
      </c>
      <c r="V449" s="5">
        <f t="shared" si="683"/>
        <v>8.4451638955775048E-3</v>
      </c>
      <c r="W449" s="5">
        <f t="shared" si="684"/>
        <v>3.7310752658354235E-2</v>
      </c>
      <c r="X449" s="5">
        <f t="shared" si="685"/>
        <v>4.1318300601388171E-2</v>
      </c>
      <c r="Y449" s="5">
        <f t="shared" si="686"/>
        <v>2.2878149634491703E-2</v>
      </c>
      <c r="Z449" s="5">
        <f t="shared" si="687"/>
        <v>1.8421853983535137E-2</v>
      </c>
      <c r="AA449" s="5">
        <f t="shared" si="688"/>
        <v>2.5811228053410754E-2</v>
      </c>
      <c r="AB449" s="5">
        <f t="shared" si="689"/>
        <v>1.8082313925097439E-2</v>
      </c>
      <c r="AC449" s="5">
        <f t="shared" si="690"/>
        <v>8.1897731621660512E-4</v>
      </c>
      <c r="AD449" s="5">
        <f t="shared" si="691"/>
        <v>1.3069210441168332E-2</v>
      </c>
      <c r="AE449" s="5">
        <f t="shared" si="692"/>
        <v>1.4472974334654259E-2</v>
      </c>
      <c r="AF449" s="5">
        <f t="shared" si="693"/>
        <v>8.0137582539697595E-3</v>
      </c>
      <c r="AG449" s="5">
        <f t="shared" si="694"/>
        <v>2.9581720093428908E-3</v>
      </c>
      <c r="AH449" s="5">
        <f t="shared" si="695"/>
        <v>5.100136329976677E-3</v>
      </c>
      <c r="AI449" s="5">
        <f t="shared" si="696"/>
        <v>7.145903014656921E-3</v>
      </c>
      <c r="AJ449" s="5">
        <f t="shared" si="697"/>
        <v>5.0061338159480525E-3</v>
      </c>
      <c r="AK449" s="5">
        <f t="shared" si="698"/>
        <v>2.3380647374003781E-3</v>
      </c>
      <c r="AL449" s="5">
        <f t="shared" si="699"/>
        <v>5.0829476582485028E-5</v>
      </c>
      <c r="AM449" s="5">
        <f t="shared" si="700"/>
        <v>3.6623064266659493E-3</v>
      </c>
      <c r="AN449" s="5">
        <f t="shared" si="701"/>
        <v>4.0556747599541487E-3</v>
      </c>
      <c r="AO449" s="5">
        <f t="shared" si="702"/>
        <v>2.2456473929604185E-3</v>
      </c>
      <c r="AP449" s="5">
        <f t="shared" si="703"/>
        <v>8.2895079314610105E-4</v>
      </c>
      <c r="AQ449" s="5">
        <f t="shared" si="704"/>
        <v>2.2949709945948159E-4</v>
      </c>
      <c r="AR449" s="5">
        <f t="shared" si="705"/>
        <v>1.129588394635897E-3</v>
      </c>
      <c r="AS449" s="5">
        <f t="shared" si="706"/>
        <v>1.5826888914922481E-3</v>
      </c>
      <c r="AT449" s="5">
        <f t="shared" si="707"/>
        <v>1.1087685298238094E-3</v>
      </c>
      <c r="AU449" s="5">
        <f t="shared" si="708"/>
        <v>5.178392541689118E-4</v>
      </c>
      <c r="AV449" s="5">
        <f t="shared" si="709"/>
        <v>1.8138873395028658E-4</v>
      </c>
      <c r="AW449" s="5">
        <f t="shared" si="710"/>
        <v>2.1907706301732092E-6</v>
      </c>
      <c r="AX449" s="5">
        <f t="shared" si="711"/>
        <v>8.5522179675503291E-4</v>
      </c>
      <c r="AY449" s="5">
        <f t="shared" si="712"/>
        <v>9.4708116994449338E-4</v>
      </c>
      <c r="AZ449" s="5">
        <f t="shared" si="713"/>
        <v>5.2440357920411718E-4</v>
      </c>
      <c r="BA449" s="5">
        <f t="shared" si="714"/>
        <v>1.9357658921547762E-4</v>
      </c>
      <c r="BB449" s="5">
        <f t="shared" si="715"/>
        <v>5.359216266577817E-5</v>
      </c>
      <c r="BC449" s="5">
        <f t="shared" si="716"/>
        <v>1.186969937154191E-5</v>
      </c>
      <c r="BD449" s="5">
        <f t="shared" si="717"/>
        <v>2.0848624735062357E-4</v>
      </c>
      <c r="BE449" s="5">
        <f t="shared" si="718"/>
        <v>2.9211425088790567E-4</v>
      </c>
      <c r="BF449" s="5">
        <f t="shared" si="719"/>
        <v>2.046435596020312E-4</v>
      </c>
      <c r="BG449" s="5">
        <f t="shared" si="720"/>
        <v>9.5576728076532638E-5</v>
      </c>
      <c r="BH449" s="5">
        <f t="shared" si="721"/>
        <v>3.3478616310647882E-5</v>
      </c>
      <c r="BI449" s="5">
        <f t="shared" si="722"/>
        <v>9.3815117770349763E-6</v>
      </c>
      <c r="BJ449" s="8">
        <f t="shared" si="723"/>
        <v>0.43601934519065644</v>
      </c>
      <c r="BK449" s="8">
        <f t="shared" si="724"/>
        <v>0.2669177222048843</v>
      </c>
      <c r="BL449" s="8">
        <f t="shared" si="725"/>
        <v>0.27880585880469777</v>
      </c>
      <c r="BM449" s="8">
        <f t="shared" si="726"/>
        <v>0.45759297831018775</v>
      </c>
      <c r="BN449" s="8">
        <f t="shared" si="727"/>
        <v>0.54162691147427156</v>
      </c>
    </row>
    <row r="450" spans="1:66" x14ac:dyDescent="0.25">
      <c r="A450" t="s">
        <v>25</v>
      </c>
      <c r="B450" t="s">
        <v>174</v>
      </c>
      <c r="C450" t="s">
        <v>476</v>
      </c>
      <c r="D450" s="16"/>
      <c r="E450">
        <f>VLOOKUP(A450,home!$A$2:$E$405,3,FALSE)</f>
        <v>1.5333333333333301</v>
      </c>
      <c r="F450">
        <f>VLOOKUP(B450,home!$B$2:$E$405,3,FALSE)</f>
        <v>0</v>
      </c>
      <c r="G450">
        <f>VLOOKUP(C450,away!$B$2:$E$405,4,FALSE)</f>
        <v>0</v>
      </c>
      <c r="H450">
        <f>VLOOKUP(A450,away!$A$2:$E$405,3,FALSE)</f>
        <v>1.2</v>
      </c>
      <c r="I450">
        <f>VLOOKUP(C450,away!$B$2:$E$405,3,FALSE)</f>
        <v>0.33</v>
      </c>
      <c r="J450">
        <f>VLOOKUP(B450,home!$B$2:$E$405,4,FALSE)</f>
        <v>2.08</v>
      </c>
      <c r="K450" s="3">
        <f t="shared" si="672"/>
        <v>0</v>
      </c>
      <c r="L450" s="3">
        <f t="shared" si="673"/>
        <v>0.82368000000000008</v>
      </c>
      <c r="M450" s="5">
        <f t="shared" si="674"/>
        <v>0.43881384461337158</v>
      </c>
      <c r="N450" s="5">
        <f t="shared" si="675"/>
        <v>0</v>
      </c>
      <c r="O450" s="5">
        <f t="shared" si="676"/>
        <v>0.36144218753114193</v>
      </c>
      <c r="P450" s="5">
        <f t="shared" si="677"/>
        <v>0</v>
      </c>
      <c r="Q450" s="5">
        <f t="shared" si="678"/>
        <v>0</v>
      </c>
      <c r="R450" s="5">
        <f t="shared" si="679"/>
        <v>0.14885635051282547</v>
      </c>
      <c r="S450" s="5">
        <f t="shared" si="680"/>
        <v>0</v>
      </c>
      <c r="T450" s="5">
        <f t="shared" si="681"/>
        <v>0</v>
      </c>
      <c r="U450" s="5">
        <f t="shared" si="682"/>
        <v>0</v>
      </c>
      <c r="V450" s="5">
        <f t="shared" si="683"/>
        <v>0</v>
      </c>
      <c r="W450" s="5">
        <f t="shared" si="684"/>
        <v>0</v>
      </c>
      <c r="X450" s="5">
        <f t="shared" si="685"/>
        <v>0</v>
      </c>
      <c r="Y450" s="5">
        <f t="shared" si="686"/>
        <v>0</v>
      </c>
      <c r="Z450" s="5">
        <f t="shared" si="687"/>
        <v>4.0869999596801376E-2</v>
      </c>
      <c r="AA450" s="5">
        <f t="shared" si="688"/>
        <v>0</v>
      </c>
      <c r="AB450" s="5">
        <f t="shared" si="689"/>
        <v>0</v>
      </c>
      <c r="AC450" s="5">
        <f t="shared" si="690"/>
        <v>0</v>
      </c>
      <c r="AD450" s="5">
        <f t="shared" si="691"/>
        <v>0</v>
      </c>
      <c r="AE450" s="5">
        <f t="shared" si="692"/>
        <v>0</v>
      </c>
      <c r="AF450" s="5">
        <f t="shared" si="693"/>
        <v>0</v>
      </c>
      <c r="AG450" s="5">
        <f t="shared" si="694"/>
        <v>0</v>
      </c>
      <c r="AH450" s="5">
        <f t="shared" si="695"/>
        <v>8.4159503169733366E-3</v>
      </c>
      <c r="AI450" s="5">
        <f t="shared" si="696"/>
        <v>0</v>
      </c>
      <c r="AJ450" s="5">
        <f t="shared" si="697"/>
        <v>0</v>
      </c>
      <c r="AK450" s="5">
        <f t="shared" si="698"/>
        <v>0</v>
      </c>
      <c r="AL450" s="5">
        <f t="shared" si="699"/>
        <v>0</v>
      </c>
      <c r="AM450" s="5">
        <f t="shared" si="700"/>
        <v>0</v>
      </c>
      <c r="AN450" s="5">
        <f t="shared" si="701"/>
        <v>0</v>
      </c>
      <c r="AO450" s="5">
        <f t="shared" si="702"/>
        <v>0</v>
      </c>
      <c r="AP450" s="5">
        <f t="shared" si="703"/>
        <v>0</v>
      </c>
      <c r="AQ450" s="5">
        <f t="shared" si="704"/>
        <v>0</v>
      </c>
      <c r="AR450" s="5">
        <f t="shared" si="705"/>
        <v>1.3864099914169203E-3</v>
      </c>
      <c r="AS450" s="5">
        <f t="shared" si="706"/>
        <v>0</v>
      </c>
      <c r="AT450" s="5">
        <f t="shared" si="707"/>
        <v>0</v>
      </c>
      <c r="AU450" s="5">
        <f t="shared" si="708"/>
        <v>0</v>
      </c>
      <c r="AV450" s="5">
        <f t="shared" si="709"/>
        <v>0</v>
      </c>
      <c r="AW450" s="5">
        <f t="shared" si="710"/>
        <v>0</v>
      </c>
      <c r="AX450" s="5">
        <f t="shared" si="711"/>
        <v>0</v>
      </c>
      <c r="AY450" s="5">
        <f t="shared" si="712"/>
        <v>0</v>
      </c>
      <c r="AZ450" s="5">
        <f t="shared" si="713"/>
        <v>0</v>
      </c>
      <c r="BA450" s="5">
        <f t="shared" si="714"/>
        <v>0</v>
      </c>
      <c r="BB450" s="5">
        <f t="shared" si="715"/>
        <v>0</v>
      </c>
      <c r="BC450" s="5">
        <f t="shared" si="716"/>
        <v>0</v>
      </c>
      <c r="BD450" s="5">
        <f t="shared" si="717"/>
        <v>1.9032636362171476E-4</v>
      </c>
      <c r="BE450" s="5">
        <f t="shared" si="718"/>
        <v>0</v>
      </c>
      <c r="BF450" s="5">
        <f t="shared" si="719"/>
        <v>0</v>
      </c>
      <c r="BG450" s="5">
        <f t="shared" si="720"/>
        <v>0</v>
      </c>
      <c r="BH450" s="5">
        <f t="shared" si="721"/>
        <v>0</v>
      </c>
      <c r="BI450" s="5">
        <f t="shared" si="722"/>
        <v>0</v>
      </c>
      <c r="BJ450" s="8">
        <f t="shared" si="723"/>
        <v>0</v>
      </c>
      <c r="BK450" s="8">
        <f t="shared" si="724"/>
        <v>0.43881384461337158</v>
      </c>
      <c r="BL450" s="8">
        <f t="shared" si="725"/>
        <v>0.52029122471597933</v>
      </c>
      <c r="BM450" s="8">
        <f t="shared" si="726"/>
        <v>5.0862686268813344E-2</v>
      </c>
      <c r="BN450" s="8">
        <f t="shared" si="727"/>
        <v>0.9491123826573391</v>
      </c>
    </row>
    <row r="451" spans="1:66" x14ac:dyDescent="0.25">
      <c r="A451" t="s">
        <v>25</v>
      </c>
      <c r="B451" t="s">
        <v>168</v>
      </c>
      <c r="C451" t="s">
        <v>26</v>
      </c>
      <c r="D451" s="16"/>
      <c r="E451">
        <f>VLOOKUP(A451,home!$A$2:$E$405,3,FALSE)</f>
        <v>1.5333333333333301</v>
      </c>
      <c r="F451">
        <f>VLOOKUP(B451,home!$B$2:$E$405,3,FALSE)</f>
        <v>1.63</v>
      </c>
      <c r="G451">
        <f>VLOOKUP(C451,away!$B$2:$E$405,4,FALSE)</f>
        <v>0.98</v>
      </c>
      <c r="H451">
        <f>VLOOKUP(A451,away!$A$2:$E$405,3,FALSE)</f>
        <v>1.2</v>
      </c>
      <c r="I451">
        <f>VLOOKUP(C451,away!$B$2:$E$405,3,FALSE)</f>
        <v>0.33</v>
      </c>
      <c r="J451">
        <f>VLOOKUP(B451,home!$B$2:$E$405,4,FALSE)</f>
        <v>0.83</v>
      </c>
      <c r="K451" s="3">
        <f t="shared" si="672"/>
        <v>2.4493466666666617</v>
      </c>
      <c r="L451" s="3">
        <f t="shared" si="673"/>
        <v>0.32867999999999997</v>
      </c>
      <c r="M451" s="5">
        <f t="shared" si="674"/>
        <v>6.2161050901761529E-2</v>
      </c>
      <c r="N451" s="5">
        <f t="shared" si="675"/>
        <v>0.15225396282272627</v>
      </c>
      <c r="O451" s="5">
        <f t="shared" si="676"/>
        <v>2.0431094210390976E-2</v>
      </c>
      <c r="P451" s="5">
        <f t="shared" si="677"/>
        <v>5.0042832500573661E-2</v>
      </c>
      <c r="Q451" s="5">
        <f t="shared" si="678"/>
        <v>0.18646136816331724</v>
      </c>
      <c r="R451" s="5">
        <f t="shared" si="679"/>
        <v>3.3576460225356532E-3</v>
      </c>
      <c r="S451" s="5">
        <f t="shared" si="680"/>
        <v>1.0071761369664626E-2</v>
      </c>
      <c r="T451" s="5">
        <f t="shared" si="681"/>
        <v>6.1286122487919106E-2</v>
      </c>
      <c r="U451" s="5">
        <f t="shared" si="682"/>
        <v>8.224039093144276E-3</v>
      </c>
      <c r="V451" s="5">
        <f t="shared" si="683"/>
        <v>9.0092046724889359E-4</v>
      </c>
      <c r="W451" s="5">
        <f t="shared" si="684"/>
        <v>0.1522361768576421</v>
      </c>
      <c r="X451" s="5">
        <f t="shared" si="685"/>
        <v>5.0036986609569803E-2</v>
      </c>
      <c r="Y451" s="5">
        <f t="shared" si="686"/>
        <v>8.2230783794167012E-3</v>
      </c>
      <c r="Z451" s="5">
        <f t="shared" si="687"/>
        <v>3.6786369822900609E-4</v>
      </c>
      <c r="AA451" s="5">
        <f t="shared" si="688"/>
        <v>9.0102572304488673E-4</v>
      </c>
      <c r="AB451" s="5">
        <f t="shared" si="689"/>
        <v>1.1034621756604562E-3</v>
      </c>
      <c r="AC451" s="5">
        <f t="shared" si="690"/>
        <v>4.5330447467544884E-5</v>
      </c>
      <c r="AD451" s="5">
        <f t="shared" si="691"/>
        <v>9.3219793083085492E-2</v>
      </c>
      <c r="AE451" s="5">
        <f t="shared" si="692"/>
        <v>3.0639481590548537E-2</v>
      </c>
      <c r="AF451" s="5">
        <f t="shared" si="693"/>
        <v>5.0352924045907466E-3</v>
      </c>
      <c r="AG451" s="5">
        <f t="shared" si="694"/>
        <v>5.5166663584696213E-4</v>
      </c>
      <c r="AH451" s="5">
        <f t="shared" si="695"/>
        <v>3.0227360083477437E-5</v>
      </c>
      <c r="AI451" s="5">
        <f t="shared" si="696"/>
        <v>7.4037283662598357E-5</v>
      </c>
      <c r="AJ451" s="5">
        <f t="shared" si="697"/>
        <v>9.0671486974019702E-5</v>
      </c>
      <c r="AK451" s="5">
        <f t="shared" si="698"/>
        <v>7.40286347938416E-5</v>
      </c>
      <c r="AL451" s="5">
        <f t="shared" si="699"/>
        <v>1.4597333583561533E-6</v>
      </c>
      <c r="AM451" s="5">
        <f t="shared" si="700"/>
        <v>4.5665517891082273E-2</v>
      </c>
      <c r="AN451" s="5">
        <f t="shared" si="701"/>
        <v>1.5009342420440922E-2</v>
      </c>
      <c r="AO451" s="5">
        <f t="shared" si="702"/>
        <v>2.466635333375261E-3</v>
      </c>
      <c r="AP451" s="5">
        <f t="shared" si="703"/>
        <v>2.7024456712459354E-4</v>
      </c>
      <c r="AQ451" s="5">
        <f t="shared" si="704"/>
        <v>2.2205996080627856E-5</v>
      </c>
      <c r="AR451" s="5">
        <f t="shared" si="705"/>
        <v>1.9870257424474737E-6</v>
      </c>
      <c r="AS451" s="5">
        <f t="shared" si="706"/>
        <v>4.8669148788445671E-6</v>
      </c>
      <c r="AT451" s="5">
        <f t="shared" si="707"/>
        <v>5.9603808677241614E-6</v>
      </c>
      <c r="AU451" s="5">
        <f t="shared" si="708"/>
        <v>4.8663463368079736E-6</v>
      </c>
      <c r="AV451" s="5">
        <f t="shared" si="709"/>
        <v>2.9798422947265321E-6</v>
      </c>
      <c r="AW451" s="5">
        <f t="shared" si="710"/>
        <v>3.2643338414222502E-8</v>
      </c>
      <c r="AX451" s="5">
        <f t="shared" si="711"/>
        <v>1.8641780671354875E-2</v>
      </c>
      <c r="AY451" s="5">
        <f t="shared" si="712"/>
        <v>6.1271804710609206E-3</v>
      </c>
      <c r="AZ451" s="5">
        <f t="shared" si="713"/>
        <v>1.0069408386141517E-3</v>
      </c>
      <c r="BA451" s="5">
        <f t="shared" si="714"/>
        <v>1.1032043827856643E-4</v>
      </c>
      <c r="BB451" s="5">
        <f t="shared" si="715"/>
        <v>9.0650304133498057E-6</v>
      </c>
      <c r="BC451" s="5">
        <f t="shared" si="716"/>
        <v>5.9589883925196309E-7</v>
      </c>
      <c r="BD451" s="5">
        <f t="shared" si="717"/>
        <v>1.0884927017127248E-7</v>
      </c>
      <c r="BE451" s="5">
        <f t="shared" si="718"/>
        <v>2.6660959706310512E-7</v>
      </c>
      <c r="BF451" s="5">
        <f t="shared" si="719"/>
        <v>3.2650966393392924E-7</v>
      </c>
      <c r="BG451" s="5">
        <f t="shared" si="720"/>
        <v>2.6657845233034051E-7</v>
      </c>
      <c r="BH451" s="5">
        <f t="shared" si="721"/>
        <v>1.6323576090511923E-7</v>
      </c>
      <c r="BI451" s="5">
        <f t="shared" si="722"/>
        <v>7.996419337075E-8</v>
      </c>
      <c r="BJ451" s="8">
        <f t="shared" si="723"/>
        <v>0.82927375859132757</v>
      </c>
      <c r="BK451" s="8">
        <f t="shared" si="724"/>
        <v>0.12935053589113554</v>
      </c>
      <c r="BL451" s="8">
        <f t="shared" si="725"/>
        <v>3.4308104247348516E-2</v>
      </c>
      <c r="BM451" s="8">
        <f t="shared" si="726"/>
        <v>0.51246515997901276</v>
      </c>
      <c r="BN451" s="8">
        <f t="shared" si="727"/>
        <v>0.47470795462130533</v>
      </c>
    </row>
    <row r="452" spans="1:66" x14ac:dyDescent="0.25">
      <c r="A452" t="s">
        <v>178</v>
      </c>
      <c r="B452" t="s">
        <v>272</v>
      </c>
      <c r="C452" t="s">
        <v>268</v>
      </c>
      <c r="D452" s="16"/>
      <c r="E452">
        <f>VLOOKUP(A452,home!$A$2:$E$405,3,FALSE)</f>
        <v>1.70588235294118</v>
      </c>
      <c r="F452">
        <f>VLOOKUP(B452,home!$B$2:$E$405,3,FALSE)</f>
        <v>1.17</v>
      </c>
      <c r="G452">
        <f>VLOOKUP(C452,away!$B$2:$E$405,4,FALSE)</f>
        <v>1.47</v>
      </c>
      <c r="H452">
        <f>VLOOKUP(A452,away!$A$2:$E$405,3,FALSE)</f>
        <v>1.1470588235294099</v>
      </c>
      <c r="I452">
        <f>VLOOKUP(C452,away!$B$2:$E$405,3,FALSE)</f>
        <v>1.17</v>
      </c>
      <c r="J452">
        <f>VLOOKUP(B452,home!$B$2:$E$405,4,FALSE)</f>
        <v>2.1800000000000002</v>
      </c>
      <c r="K452" s="3">
        <f t="shared" si="672"/>
        <v>2.9339470588235352</v>
      </c>
      <c r="L452" s="3">
        <f t="shared" si="673"/>
        <v>2.9256882352941131</v>
      </c>
      <c r="M452" s="5">
        <f t="shared" si="674"/>
        <v>2.8522837376682821E-3</v>
      </c>
      <c r="N452" s="5">
        <f t="shared" si="675"/>
        <v>8.3684494830620557E-3</v>
      </c>
      <c r="O452" s="5">
        <f t="shared" si="676"/>
        <v>8.3448929750168134E-3</v>
      </c>
      <c r="P452" s="5">
        <f t="shared" si="677"/>
        <v>2.4483474200247761E-2</v>
      </c>
      <c r="Q452" s="5">
        <f t="shared" si="678"/>
        <v>1.2276293873871628E-2</v>
      </c>
      <c r="R452" s="5">
        <f t="shared" si="679"/>
        <v>1.2207277600897595E-2</v>
      </c>
      <c r="S452" s="5">
        <f t="shared" si="680"/>
        <v>5.2540399557534513E-2</v>
      </c>
      <c r="T452" s="5">
        <f t="shared" si="681"/>
        <v>3.5916608559799418E-2</v>
      </c>
      <c r="U452" s="5">
        <f t="shared" si="682"/>
        <v>3.5815506213395923E-2</v>
      </c>
      <c r="V452" s="5">
        <f t="shared" si="683"/>
        <v>5.0110781992740348E-2</v>
      </c>
      <c r="W452" s="5">
        <f t="shared" si="684"/>
        <v>1.200599876816635E-2</v>
      </c>
      <c r="X452" s="5">
        <f t="shared" si="685"/>
        <v>3.5125809348979901E-2</v>
      </c>
      <c r="Y452" s="5">
        <f t="shared" si="686"/>
        <v>5.1383583583747255E-2</v>
      </c>
      <c r="Z452" s="5">
        <f t="shared" si="687"/>
        <v>1.1904896153971811E-2</v>
      </c>
      <c r="AA452" s="5">
        <f t="shared" si="688"/>
        <v>3.4928335056545211E-2</v>
      </c>
      <c r="AB452" s="5">
        <f t="shared" si="689"/>
        <v>5.1238942954376906E-2</v>
      </c>
      <c r="AC452" s="5">
        <f t="shared" si="690"/>
        <v>2.6883853232034762E-2</v>
      </c>
      <c r="AD452" s="5">
        <f t="shared" si="691"/>
        <v>8.8062411935251605E-3</v>
      </c>
      <c r="AE452" s="5">
        <f t="shared" si="692"/>
        <v>2.5764316257058953E-2</v>
      </c>
      <c r="AF452" s="5">
        <f t="shared" si="693"/>
        <v>3.7689178481837129E-2</v>
      </c>
      <c r="AG452" s="5">
        <f t="shared" si="694"/>
        <v>3.6755595360736977E-2</v>
      </c>
      <c r="AH452" s="5">
        <f t="shared" si="695"/>
        <v>8.7075036550183661E-3</v>
      </c>
      <c r="AI452" s="5">
        <f t="shared" si="696"/>
        <v>2.5547354738336317E-2</v>
      </c>
      <c r="AJ452" s="5">
        <f t="shared" si="697"/>
        <v>3.747729314763168E-2</v>
      </c>
      <c r="AK452" s="5">
        <f t="shared" si="698"/>
        <v>3.6652131334387134E-2</v>
      </c>
      <c r="AL452" s="5">
        <f t="shared" si="699"/>
        <v>9.2306402524715368E-3</v>
      </c>
      <c r="AM452" s="5">
        <f t="shared" si="700"/>
        <v>5.1674090898067631E-3</v>
      </c>
      <c r="AN452" s="5">
        <f t="shared" si="701"/>
        <v>1.5118227980999507E-2</v>
      </c>
      <c r="AO452" s="5">
        <f t="shared" si="702"/>
        <v>2.2115610871252273E-2</v>
      </c>
      <c r="AP452" s="5">
        <f t="shared" si="703"/>
        <v>2.1567794180788451E-2</v>
      </c>
      <c r="AQ452" s="5">
        <f t="shared" si="704"/>
        <v>1.5775160423994402E-2</v>
      </c>
      <c r="AR452" s="5">
        <f t="shared" si="705"/>
        <v>5.0950882004535411E-3</v>
      </c>
      <c r="AS452" s="5">
        <f t="shared" si="706"/>
        <v>1.4948719040167167E-2</v>
      </c>
      <c r="AT452" s="5">
        <f t="shared" si="707"/>
        <v>2.1929375130538924E-2</v>
      </c>
      <c r="AU452" s="5">
        <f t="shared" si="708"/>
        <v>2.1446541888694218E-2</v>
      </c>
      <c r="AV452" s="5">
        <f t="shared" si="709"/>
        <v>1.5730754624067537E-2</v>
      </c>
      <c r="AW452" s="5">
        <f t="shared" si="710"/>
        <v>2.2009472959874125E-3</v>
      </c>
      <c r="AX452" s="5">
        <f t="shared" si="711"/>
        <v>2.5268174501294261E-3</v>
      </c>
      <c r="AY452" s="5">
        <f t="shared" si="712"/>
        <v>7.3926800865795313E-3</v>
      </c>
      <c r="AZ452" s="5">
        <f t="shared" si="713"/>
        <v>1.0814338578299405E-2</v>
      </c>
      <c r="BA452" s="5">
        <f t="shared" si="714"/>
        <v>1.0546461050339276E-2</v>
      </c>
      <c r="BB452" s="5">
        <f t="shared" si="715"/>
        <v>7.7139142547413032E-3</v>
      </c>
      <c r="BC452" s="5">
        <f t="shared" si="716"/>
        <v>4.5137016366328352E-3</v>
      </c>
      <c r="BD452" s="5">
        <f t="shared" si="717"/>
        <v>2.484439934308798E-3</v>
      </c>
      <c r="BE452" s="5">
        <f t="shared" si="718"/>
        <v>7.2892152380890354E-3</v>
      </c>
      <c r="BF452" s="5">
        <f t="shared" si="719"/>
        <v>1.0693085804461511E-2</v>
      </c>
      <c r="BG452" s="5">
        <f t="shared" si="720"/>
        <v>1.0457649215249182E-2</v>
      </c>
      <c r="BH452" s="5">
        <f t="shared" si="721"/>
        <v>7.6705472893221468E-3</v>
      </c>
      <c r="BI452" s="5">
        <f t="shared" si="722"/>
        <v>4.500995931814712E-3</v>
      </c>
      <c r="BJ452" s="8">
        <f t="shared" si="723"/>
        <v>0.38734419051434804</v>
      </c>
      <c r="BK452" s="8">
        <f t="shared" si="724"/>
        <v>0.17349411305927673</v>
      </c>
      <c r="BL452" s="8">
        <f t="shared" si="725"/>
        <v>0.37316564997277263</v>
      </c>
      <c r="BM452" s="8">
        <f t="shared" si="726"/>
        <v>0.87218444503901305</v>
      </c>
      <c r="BN452" s="8">
        <f t="shared" si="727"/>
        <v>6.8532671870764131E-2</v>
      </c>
    </row>
    <row r="453" spans="1:66" x14ac:dyDescent="0.25">
      <c r="A453" t="s">
        <v>178</v>
      </c>
      <c r="B453" t="s">
        <v>181</v>
      </c>
      <c r="C453" t="s">
        <v>472</v>
      </c>
      <c r="D453" s="16"/>
      <c r="E453">
        <f>VLOOKUP(A453,home!$A$2:$E$405,3,FALSE)</f>
        <v>1.70588235294118</v>
      </c>
      <c r="F453">
        <f>VLOOKUP(B453,home!$B$2:$E$405,3,FALSE)</f>
        <v>2.64</v>
      </c>
      <c r="G453">
        <f>VLOOKUP(C453,away!$B$2:$E$405,4,FALSE)</f>
        <v>2.34</v>
      </c>
      <c r="H453">
        <f>VLOOKUP(A453,away!$A$2:$E$405,3,FALSE)</f>
        <v>1.1470588235294099</v>
      </c>
      <c r="I453">
        <f>VLOOKUP(C453,away!$B$2:$E$405,3,FALSE)</f>
        <v>0.59</v>
      </c>
      <c r="J453">
        <f>VLOOKUP(B453,home!$B$2:$E$405,4,FALSE)</f>
        <v>1.31</v>
      </c>
      <c r="K453" s="3">
        <f t="shared" si="672"/>
        <v>10.538258823529432</v>
      </c>
      <c r="L453" s="3">
        <f t="shared" si="673"/>
        <v>0.88656176470588088</v>
      </c>
      <c r="M453" s="5">
        <f t="shared" si="674"/>
        <v>1.0921026521826716E-5</v>
      </c>
      <c r="N453" s="5">
        <f t="shared" si="675"/>
        <v>1.1508860410563934E-4</v>
      </c>
      <c r="O453" s="5">
        <f t="shared" si="676"/>
        <v>9.6821645455904216E-6</v>
      </c>
      <c r="P453" s="5">
        <f t="shared" si="677"/>
        <v>1.020331559534321E-4</v>
      </c>
      <c r="Q453" s="5">
        <f t="shared" si="678"/>
        <v>6.0641674885196994E-4</v>
      </c>
      <c r="R453" s="5">
        <f t="shared" si="679"/>
        <v>4.2919184428556779E-6</v>
      </c>
      <c r="S453" s="5">
        <f t="shared" si="680"/>
        <v>2.3831928466180559E-4</v>
      </c>
      <c r="T453" s="5">
        <f t="shared" si="681"/>
        <v>5.3762590300940533E-4</v>
      </c>
      <c r="U453" s="5">
        <f t="shared" si="682"/>
        <v>4.5229347400292551E-5</v>
      </c>
      <c r="V453" s="5">
        <f t="shared" si="683"/>
        <v>2.4739706056436283E-4</v>
      </c>
      <c r="W453" s="5">
        <f t="shared" si="684"/>
        <v>2.1301922181084349E-3</v>
      </c>
      <c r="X453" s="5">
        <f t="shared" si="685"/>
        <v>1.8885469720489486E-3</v>
      </c>
      <c r="Y453" s="5">
        <f t="shared" si="686"/>
        <v>8.3715676813483182E-4</v>
      </c>
      <c r="Z453" s="5">
        <f t="shared" si="687"/>
        <v>1.2683502628906155E-6</v>
      </c>
      <c r="AA453" s="5">
        <f t="shared" si="688"/>
        <v>1.3366203349232905E-5</v>
      </c>
      <c r="AB453" s="5">
        <f t="shared" si="689"/>
        <v>7.042825519107118E-5</v>
      </c>
      <c r="AC453" s="5">
        <f t="shared" si="690"/>
        <v>1.4446159669911956E-4</v>
      </c>
      <c r="AD453" s="5">
        <f t="shared" si="691"/>
        <v>5.6121292345737359E-3</v>
      </c>
      <c r="AE453" s="5">
        <f t="shared" si="692"/>
        <v>4.9754991979611557E-3</v>
      </c>
      <c r="AF453" s="5">
        <f t="shared" si="693"/>
        <v>2.2055436746185684E-3</v>
      </c>
      <c r="AG453" s="5">
        <f t="shared" si="694"/>
        <v>6.5178356410191044E-4</v>
      </c>
      <c r="AH453" s="5">
        <f t="shared" si="695"/>
        <v>2.81117711833368E-7</v>
      </c>
      <c r="AI453" s="5">
        <f t="shared" si="696"/>
        <v>2.9624912071783944E-6</v>
      </c>
      <c r="AJ453" s="5">
        <f t="shared" si="697"/>
        <v>1.5609749551838043E-5</v>
      </c>
      <c r="AK453" s="5">
        <f t="shared" si="698"/>
        <v>5.4833193649247294E-5</v>
      </c>
      <c r="AL453" s="5">
        <f t="shared" si="699"/>
        <v>5.398713242138558E-5</v>
      </c>
      <c r="AM453" s="5">
        <f t="shared" si="700"/>
        <v>1.1828414085006823E-2</v>
      </c>
      <c r="AN453" s="5">
        <f t="shared" si="701"/>
        <v>1.0486619664875546E-2</v>
      </c>
      <c r="AO453" s="5">
        <f t="shared" si="702"/>
        <v>4.6485180179457282E-3</v>
      </c>
      <c r="AP453" s="5">
        <f t="shared" si="703"/>
        <v>1.3737327790856828E-3</v>
      </c>
      <c r="AQ453" s="5">
        <f t="shared" si="704"/>
        <v>3.0447473921512921E-4</v>
      </c>
      <c r="AR453" s="5">
        <f t="shared" si="705"/>
        <v>4.9845642938614017E-8</v>
      </c>
      <c r="AS453" s="5">
        <f t="shared" si="706"/>
        <v>5.2528628651234671E-7</v>
      </c>
      <c r="AT453" s="5">
        <f t="shared" si="707"/>
        <v>2.7678014218588744E-6</v>
      </c>
      <c r="AU453" s="5">
        <f t="shared" si="708"/>
        <v>9.7226025852271991E-6</v>
      </c>
      <c r="AV453" s="5">
        <f t="shared" si="709"/>
        <v>2.5614825620360147E-5</v>
      </c>
      <c r="AW453" s="5">
        <f t="shared" si="710"/>
        <v>1.4010886580479017E-5</v>
      </c>
      <c r="AX453" s="5">
        <f t="shared" si="711"/>
        <v>2.0775148183280502E-2</v>
      </c>
      <c r="AY453" s="5">
        <f t="shared" si="712"/>
        <v>1.8418452035395334E-2</v>
      </c>
      <c r="AZ453" s="5">
        <f t="shared" si="713"/>
        <v>8.1645476698253561E-3</v>
      </c>
      <c r="BA453" s="5">
        <f t="shared" si="714"/>
        <v>2.4127919300618852E-3</v>
      </c>
      <c r="BB453" s="5">
        <f t="shared" si="715"/>
        <v>5.3477226784594321E-4</v>
      </c>
      <c r="BC453" s="5">
        <f t="shared" si="716"/>
        <v>9.4821729099453113E-5</v>
      </c>
      <c r="BD453" s="5">
        <f t="shared" si="717"/>
        <v>7.3652068610928095E-9</v>
      </c>
      <c r="BE453" s="5">
        <f t="shared" si="718"/>
        <v>7.7616456191030823E-8</v>
      </c>
      <c r="BF453" s="5">
        <f t="shared" si="719"/>
        <v>4.0897115215310823E-7</v>
      </c>
      <c r="BG453" s="5">
        <f t="shared" si="720"/>
        <v>1.4366146175821637E-6</v>
      </c>
      <c r="BH453" s="5">
        <f t="shared" si="721"/>
        <v>3.7848541674366491E-6</v>
      </c>
      <c r="BI453" s="5">
        <f t="shared" si="722"/>
        <v>7.9771545651522761E-6</v>
      </c>
      <c r="BJ453" s="8">
        <f t="shared" si="723"/>
        <v>9.8602275987151988E-2</v>
      </c>
      <c r="BK453" s="8">
        <f t="shared" si="724"/>
        <v>1.9215571292217265E-2</v>
      </c>
      <c r="BL453" s="8">
        <f t="shared" si="725"/>
        <v>2.6905737877141339E-4</v>
      </c>
      <c r="BM453" s="8">
        <f t="shared" si="726"/>
        <v>9.8835298241167394E-2</v>
      </c>
      <c r="BN453" s="8">
        <f t="shared" si="727"/>
        <v>8.4843361842131416E-4</v>
      </c>
    </row>
    <row r="454" spans="1:66" s="10" customFormat="1" x14ac:dyDescent="0.25">
      <c r="A454" t="s">
        <v>178</v>
      </c>
      <c r="B454" t="s">
        <v>180</v>
      </c>
      <c r="C454" t="s">
        <v>183</v>
      </c>
      <c r="D454" s="16"/>
      <c r="E454">
        <f>VLOOKUP(A454,home!$A$2:$E$405,3,FALSE)</f>
        <v>1.70588235294118</v>
      </c>
      <c r="F454">
        <f>VLOOKUP(B454,home!$B$2:$E$405,3,FALSE)</f>
        <v>1.17</v>
      </c>
      <c r="G454">
        <f>VLOOKUP(C454,away!$B$2:$E$405,4,FALSE)</f>
        <v>0.59</v>
      </c>
      <c r="H454">
        <f>VLOOKUP(A454,away!$A$2:$E$405,3,FALSE)</f>
        <v>1.1470588235294099</v>
      </c>
      <c r="I454">
        <f>VLOOKUP(C454,away!$B$2:$E$405,3,FALSE)</f>
        <v>0.59</v>
      </c>
      <c r="J454">
        <f>VLOOKUP(B454,home!$B$2:$E$405,4,FALSE)</f>
        <v>0.87</v>
      </c>
      <c r="K454" s="3">
        <f t="shared" si="672"/>
        <v>1.1775705882352965</v>
      </c>
      <c r="L454" s="3">
        <f t="shared" si="673"/>
        <v>0.58878529411764613</v>
      </c>
      <c r="M454" s="5">
        <f t="shared" si="674"/>
        <v>0.1709548346273396</v>
      </c>
      <c r="N454" s="5">
        <f t="shared" si="675"/>
        <v>0.20131138517378416</v>
      </c>
      <c r="O454" s="5">
        <f t="shared" si="676"/>
        <v>0.10065569258689171</v>
      </c>
      <c r="P454" s="5">
        <f t="shared" si="677"/>
        <v>0.11852918312877725</v>
      </c>
      <c r="Q454" s="5">
        <f t="shared" si="678"/>
        <v>0.11852918312877768</v>
      </c>
      <c r="R454" s="5">
        <f t="shared" si="679"/>
        <v>2.9632295782194198E-2</v>
      </c>
      <c r="S454" s="5">
        <f t="shared" si="680"/>
        <v>2.0545144692457305E-2</v>
      </c>
      <c r="T454" s="5">
        <f t="shared" si="681"/>
        <v>6.9788239950001704E-2</v>
      </c>
      <c r="U454" s="5">
        <f t="shared" si="682"/>
        <v>3.489411997500072E-2</v>
      </c>
      <c r="V454" s="5">
        <f t="shared" si="683"/>
        <v>1.5827437196548511E-3</v>
      </c>
      <c r="W454" s="5">
        <f t="shared" si="684"/>
        <v>4.6525493300001317E-2</v>
      </c>
      <c r="X454" s="5">
        <f t="shared" si="685"/>
        <v>2.7393526256609849E-2</v>
      </c>
      <c r="Y454" s="5">
        <f t="shared" si="686"/>
        <v>8.0644527069587447E-3</v>
      </c>
      <c r="Z454" s="5">
        <f t="shared" si="687"/>
        <v>5.8156866625000995E-3</v>
      </c>
      <c r="AA454" s="5">
        <f t="shared" si="688"/>
        <v>6.848381564152412E-3</v>
      </c>
      <c r="AB454" s="5">
        <f t="shared" si="689"/>
        <v>4.0322263534793576E-3</v>
      </c>
      <c r="AC454" s="5">
        <f t="shared" si="690"/>
        <v>6.8585849225118227E-5</v>
      </c>
      <c r="AD454" s="5">
        <f t="shared" si="691"/>
        <v>1.3696763128304968E-2</v>
      </c>
      <c r="AE454" s="5">
        <f t="shared" si="692"/>
        <v>8.0644527069587725E-3</v>
      </c>
      <c r="AF454" s="5">
        <f t="shared" si="693"/>
        <v>2.3741155794822838E-3</v>
      </c>
      <c r="AG454" s="5">
        <f t="shared" si="694"/>
        <v>4.6594811324492086E-4</v>
      </c>
      <c r="AH454" s="5">
        <f t="shared" si="695"/>
        <v>8.5604769551904803E-4</v>
      </c>
      <c r="AI454" s="5">
        <f t="shared" si="696"/>
        <v>1.0080565883698355E-3</v>
      </c>
      <c r="AJ454" s="5">
        <f t="shared" si="697"/>
        <v>5.935288948705666E-4</v>
      </c>
      <c r="AK454" s="5">
        <f t="shared" si="698"/>
        <v>2.3297405662245959E-4</v>
      </c>
      <c r="AL454" s="5">
        <f t="shared" si="699"/>
        <v>1.9021222068549028E-6</v>
      </c>
      <c r="AM454" s="5">
        <f t="shared" si="700"/>
        <v>3.2257810827835244E-3</v>
      </c>
      <c r="AN454" s="5">
        <f t="shared" si="701"/>
        <v>1.8992924635858363E-3</v>
      </c>
      <c r="AO454" s="5">
        <f t="shared" si="702"/>
        <v>5.5913773589390757E-4</v>
      </c>
      <c r="AP454" s="5">
        <f t="shared" si="703"/>
        <v>1.0973735876018974E-4</v>
      </c>
      <c r="AQ454" s="5">
        <f t="shared" si="704"/>
        <v>1.6152935763327987E-5</v>
      </c>
      <c r="AR454" s="5">
        <f t="shared" si="705"/>
        <v>1.0080565883698317E-4</v>
      </c>
      <c r="AS454" s="5">
        <f t="shared" si="706"/>
        <v>1.1870577897411291E-4</v>
      </c>
      <c r="AT454" s="5">
        <f t="shared" si="707"/>
        <v>6.989221698673762E-5</v>
      </c>
      <c r="AU454" s="5">
        <f t="shared" si="708"/>
        <v>2.7434339690047208E-5</v>
      </c>
      <c r="AV454" s="5">
        <f t="shared" si="709"/>
        <v>8.0764678816639548E-6</v>
      </c>
      <c r="AW454" s="5">
        <f t="shared" si="710"/>
        <v>3.6633618574865545E-8</v>
      </c>
      <c r="AX454" s="5">
        <f t="shared" si="711"/>
        <v>6.330974878619468E-4</v>
      </c>
      <c r="AY454" s="5">
        <f t="shared" si="712"/>
        <v>3.7275849059593925E-4</v>
      </c>
      <c r="AZ454" s="5">
        <f t="shared" si="713"/>
        <v>1.0973735876018994E-4</v>
      </c>
      <c r="BA454" s="5">
        <f t="shared" si="714"/>
        <v>2.153724768443737E-5</v>
      </c>
      <c r="BB454" s="5">
        <f t="shared" si="715"/>
        <v>3.1702036780915111E-6</v>
      </c>
      <c r="BC454" s="5">
        <f t="shared" si="716"/>
        <v>3.7331386100359081E-7</v>
      </c>
      <c r="BD454" s="5">
        <f t="shared" si="717"/>
        <v>9.8921482478427037E-6</v>
      </c>
      <c r="BE454" s="5">
        <f t="shared" si="718"/>
        <v>1.1648702831122892E-5</v>
      </c>
      <c r="BF454" s="5">
        <f t="shared" si="719"/>
        <v>6.8585849225117739E-6</v>
      </c>
      <c r="BG454" s="5">
        <f t="shared" si="720"/>
        <v>2.6921559605546424E-6</v>
      </c>
      <c r="BH454" s="5">
        <f t="shared" si="721"/>
        <v>7.9255091952287215E-7</v>
      </c>
      <c r="BI454" s="5">
        <f t="shared" si="722"/>
        <v>1.8665693050179498E-7</v>
      </c>
      <c r="BJ454" s="8">
        <f t="shared" si="723"/>
        <v>0.50316433572335295</v>
      </c>
      <c r="BK454" s="8">
        <f t="shared" si="724"/>
        <v>0.31205515263025696</v>
      </c>
      <c r="BL454" s="8">
        <f t="shared" si="725"/>
        <v>0.17911030875928194</v>
      </c>
      <c r="BM454" s="8">
        <f t="shared" si="726"/>
        <v>0.26016018749064967</v>
      </c>
      <c r="BN454" s="8">
        <f t="shared" si="727"/>
        <v>0.73961257442776451</v>
      </c>
    </row>
    <row r="455" spans="1:66" x14ac:dyDescent="0.25">
      <c r="A455" t="s">
        <v>178</v>
      </c>
      <c r="B455" t="s">
        <v>270</v>
      </c>
      <c r="C455" t="s">
        <v>182</v>
      </c>
      <c r="D455" s="16"/>
      <c r="E455">
        <f>VLOOKUP(A455,home!$A$2:$E$405,3,FALSE)</f>
        <v>1.70588235294118</v>
      </c>
      <c r="F455">
        <f>VLOOKUP(B455,home!$B$2:$E$405,3,FALSE)</f>
        <v>0.28999999999999998</v>
      </c>
      <c r="G455">
        <f>VLOOKUP(C455,away!$B$2:$E$405,4,FALSE)</f>
        <v>0.28999999999999998</v>
      </c>
      <c r="H455">
        <f>VLOOKUP(A455,away!$A$2:$E$405,3,FALSE)</f>
        <v>1.1470588235294099</v>
      </c>
      <c r="I455">
        <f>VLOOKUP(C455,away!$B$2:$E$405,3,FALSE)</f>
        <v>0</v>
      </c>
      <c r="J455">
        <f>VLOOKUP(B455,home!$B$2:$E$405,4,FALSE)</f>
        <v>0.44</v>
      </c>
      <c r="K455" s="3">
        <f t="shared" si="672"/>
        <v>0.14346470588235322</v>
      </c>
      <c r="L455" s="3">
        <f t="shared" si="673"/>
        <v>0</v>
      </c>
      <c r="M455" s="5">
        <f t="shared" si="674"/>
        <v>0.86635137675506968</v>
      </c>
      <c r="N455" s="5">
        <f t="shared" si="675"/>
        <v>0.12429084545693783</v>
      </c>
      <c r="O455" s="5">
        <f t="shared" si="676"/>
        <v>0</v>
      </c>
      <c r="P455" s="5">
        <f t="shared" si="677"/>
        <v>0</v>
      </c>
      <c r="Q455" s="5">
        <f t="shared" si="678"/>
        <v>8.9156747936743018E-3</v>
      </c>
      <c r="R455" s="5">
        <f t="shared" si="679"/>
        <v>0</v>
      </c>
      <c r="S455" s="5">
        <f t="shared" si="680"/>
        <v>0</v>
      </c>
      <c r="T455" s="5">
        <f t="shared" si="681"/>
        <v>0</v>
      </c>
      <c r="U455" s="5">
        <f t="shared" si="682"/>
        <v>0</v>
      </c>
      <c r="V455" s="5">
        <f t="shared" si="683"/>
        <v>0</v>
      </c>
      <c r="W455" s="5">
        <f t="shared" si="684"/>
        <v>4.2636155400573131E-4</v>
      </c>
      <c r="X455" s="5">
        <f t="shared" si="685"/>
        <v>0</v>
      </c>
      <c r="Y455" s="5">
        <f t="shared" si="686"/>
        <v>0</v>
      </c>
      <c r="Z455" s="5">
        <f t="shared" si="687"/>
        <v>0</v>
      </c>
      <c r="AA455" s="5">
        <f t="shared" si="688"/>
        <v>0</v>
      </c>
      <c r="AB455" s="5">
        <f t="shared" si="689"/>
        <v>0</v>
      </c>
      <c r="AC455" s="5">
        <f t="shared" si="690"/>
        <v>0</v>
      </c>
      <c r="AD455" s="5">
        <f t="shared" si="691"/>
        <v>1.529195873624382E-5</v>
      </c>
      <c r="AE455" s="5">
        <f t="shared" si="692"/>
        <v>0</v>
      </c>
      <c r="AF455" s="5">
        <f t="shared" si="693"/>
        <v>0</v>
      </c>
      <c r="AG455" s="5">
        <f t="shared" si="694"/>
        <v>0</v>
      </c>
      <c r="AH455" s="5">
        <f t="shared" si="695"/>
        <v>0</v>
      </c>
      <c r="AI455" s="5">
        <f t="shared" si="696"/>
        <v>0</v>
      </c>
      <c r="AJ455" s="5">
        <f t="shared" si="697"/>
        <v>0</v>
      </c>
      <c r="AK455" s="5">
        <f t="shared" si="698"/>
        <v>0</v>
      </c>
      <c r="AL455" s="5">
        <f t="shared" si="699"/>
        <v>0</v>
      </c>
      <c r="AM455" s="5">
        <f t="shared" si="700"/>
        <v>4.3877127249206067E-7</v>
      </c>
      <c r="AN455" s="5">
        <f t="shared" si="701"/>
        <v>0</v>
      </c>
      <c r="AO455" s="5">
        <f t="shared" si="702"/>
        <v>0</v>
      </c>
      <c r="AP455" s="5">
        <f t="shared" si="703"/>
        <v>0</v>
      </c>
      <c r="AQ455" s="5">
        <f t="shared" si="704"/>
        <v>0</v>
      </c>
      <c r="AR455" s="5">
        <f t="shared" si="705"/>
        <v>0</v>
      </c>
      <c r="AS455" s="5">
        <f t="shared" si="706"/>
        <v>0</v>
      </c>
      <c r="AT455" s="5">
        <f t="shared" si="707"/>
        <v>0</v>
      </c>
      <c r="AU455" s="5">
        <f t="shared" si="708"/>
        <v>0</v>
      </c>
      <c r="AV455" s="5">
        <f t="shared" si="709"/>
        <v>0</v>
      </c>
      <c r="AW455" s="5">
        <f t="shared" si="710"/>
        <v>0</v>
      </c>
      <c r="AX455" s="5">
        <f t="shared" si="711"/>
        <v>1.049136525961655E-8</v>
      </c>
      <c r="AY455" s="5">
        <f t="shared" si="712"/>
        <v>0</v>
      </c>
      <c r="AZ455" s="5">
        <f t="shared" si="713"/>
        <v>0</v>
      </c>
      <c r="BA455" s="5">
        <f t="shared" si="714"/>
        <v>0</v>
      </c>
      <c r="BB455" s="5">
        <f t="shared" si="715"/>
        <v>0</v>
      </c>
      <c r="BC455" s="5">
        <f t="shared" si="716"/>
        <v>0</v>
      </c>
      <c r="BD455" s="5">
        <f t="shared" si="717"/>
        <v>0</v>
      </c>
      <c r="BE455" s="5">
        <f t="shared" si="718"/>
        <v>0</v>
      </c>
      <c r="BF455" s="5">
        <f t="shared" si="719"/>
        <v>0</v>
      </c>
      <c r="BG455" s="5">
        <f t="shared" si="720"/>
        <v>0</v>
      </c>
      <c r="BH455" s="5">
        <f t="shared" si="721"/>
        <v>0</v>
      </c>
      <c r="BI455" s="5">
        <f t="shared" si="722"/>
        <v>0</v>
      </c>
      <c r="BJ455" s="8">
        <f t="shared" si="723"/>
        <v>0.13364862302599187</v>
      </c>
      <c r="BK455" s="8">
        <f t="shared" si="724"/>
        <v>0.86635137675506968</v>
      </c>
      <c r="BL455" s="8">
        <f t="shared" si="725"/>
        <v>0</v>
      </c>
      <c r="BM455" s="8">
        <f t="shared" si="726"/>
        <v>4.4210277537972683E-4</v>
      </c>
      <c r="BN455" s="8">
        <f t="shared" si="727"/>
        <v>0.99955789700568176</v>
      </c>
    </row>
    <row r="456" spans="1:66" x14ac:dyDescent="0.25">
      <c r="A456" t="s">
        <v>28</v>
      </c>
      <c r="B456" t="s">
        <v>278</v>
      </c>
      <c r="C456" t="s">
        <v>31</v>
      </c>
      <c r="D456" s="16"/>
      <c r="E456">
        <f>VLOOKUP(A456,home!$A$2:$E$405,3,FALSE)</f>
        <v>1.3333333333333299</v>
      </c>
      <c r="F456">
        <f>VLOOKUP(B456,home!$B$2:$E$405,3,FALSE)</f>
        <v>1.25</v>
      </c>
      <c r="G456">
        <f>VLOOKUP(C456,away!$B$2:$E$405,4,FALSE)</f>
        <v>0.25</v>
      </c>
      <c r="H456">
        <f>VLOOKUP(A456,away!$A$2:$E$405,3,FALSE)</f>
        <v>1.13333333333333</v>
      </c>
      <c r="I456">
        <f>VLOOKUP(C456,away!$B$2:$E$405,3,FALSE)</f>
        <v>2.25</v>
      </c>
      <c r="J456">
        <f>VLOOKUP(B456,home!$B$2:$E$405,4,FALSE)</f>
        <v>1.18</v>
      </c>
      <c r="K456" s="3">
        <f t="shared" si="672"/>
        <v>0.41666666666666563</v>
      </c>
      <c r="L456" s="3">
        <f t="shared" si="673"/>
        <v>3.0089999999999906</v>
      </c>
      <c r="M456" s="5">
        <f t="shared" si="674"/>
        <v>3.2527588700010809E-2</v>
      </c>
      <c r="N456" s="5">
        <f t="shared" si="675"/>
        <v>1.3553161958337804E-2</v>
      </c>
      <c r="O456" s="5">
        <f t="shared" si="676"/>
        <v>9.7875514398332239E-2</v>
      </c>
      <c r="P456" s="5">
        <f t="shared" si="677"/>
        <v>4.078146433263833E-2</v>
      </c>
      <c r="Q456" s="5">
        <f t="shared" si="678"/>
        <v>2.8235754079870357E-3</v>
      </c>
      <c r="R456" s="5">
        <f t="shared" si="679"/>
        <v>0.14725371141229041</v>
      </c>
      <c r="S456" s="5">
        <f t="shared" si="680"/>
        <v>1.2782440226761256E-2</v>
      </c>
      <c r="T456" s="5">
        <f t="shared" si="681"/>
        <v>8.4961384026329637E-3</v>
      </c>
      <c r="U456" s="5">
        <f t="shared" si="682"/>
        <v>6.1355713088454188E-2</v>
      </c>
      <c r="V456" s="5">
        <f t="shared" si="683"/>
        <v>1.7806649371446485E-3</v>
      </c>
      <c r="W456" s="5">
        <f t="shared" si="684"/>
        <v>3.9216325110930957E-4</v>
      </c>
      <c r="X456" s="5">
        <f t="shared" si="685"/>
        <v>1.1800192225879089E-3</v>
      </c>
      <c r="Y456" s="5">
        <f t="shared" si="686"/>
        <v>1.7753389203835038E-3</v>
      </c>
      <c r="Z456" s="5">
        <f t="shared" si="687"/>
        <v>0.14769547254652682</v>
      </c>
      <c r="AA456" s="5">
        <f t="shared" si="688"/>
        <v>6.1539780227719353E-2</v>
      </c>
      <c r="AB456" s="5">
        <f t="shared" si="689"/>
        <v>1.28207875474415E-2</v>
      </c>
      <c r="AC456" s="5">
        <f t="shared" si="690"/>
        <v>1.3953179155906813E-4</v>
      </c>
      <c r="AD456" s="5">
        <f t="shared" si="691"/>
        <v>4.0850338657219635E-5</v>
      </c>
      <c r="AE456" s="5">
        <f t="shared" si="692"/>
        <v>1.2291866901957351E-4</v>
      </c>
      <c r="AF456" s="5">
        <f t="shared" si="693"/>
        <v>1.8493113753994782E-4</v>
      </c>
      <c r="AG456" s="5">
        <f t="shared" si="694"/>
        <v>1.8548593095256706E-4</v>
      </c>
      <c r="AH456" s="5">
        <f t="shared" si="695"/>
        <v>0.11110391922312444</v>
      </c>
      <c r="AI456" s="5">
        <f t="shared" si="696"/>
        <v>4.6293299676301733E-2</v>
      </c>
      <c r="AJ456" s="5">
        <f t="shared" si="697"/>
        <v>9.6444374325628367E-3</v>
      </c>
      <c r="AK456" s="5">
        <f t="shared" si="698"/>
        <v>1.3395051989670576E-3</v>
      </c>
      <c r="AL456" s="5">
        <f t="shared" si="699"/>
        <v>6.9975193466872266E-6</v>
      </c>
      <c r="AM456" s="5">
        <f t="shared" si="700"/>
        <v>3.4041948881016279E-6</v>
      </c>
      <c r="AN456" s="5">
        <f t="shared" si="701"/>
        <v>1.0243222418297767E-5</v>
      </c>
      <c r="AO456" s="5">
        <f t="shared" si="702"/>
        <v>1.5410928128328946E-5</v>
      </c>
      <c r="AP456" s="5">
        <f t="shared" si="703"/>
        <v>1.5457160912713883E-5</v>
      </c>
      <c r="AQ456" s="5">
        <f t="shared" si="704"/>
        <v>1.1627649296588982E-5</v>
      </c>
      <c r="AR456" s="5">
        <f t="shared" si="705"/>
        <v>6.6862338588476081E-2</v>
      </c>
      <c r="AS456" s="5">
        <f t="shared" si="706"/>
        <v>2.7859307745198295E-2</v>
      </c>
      <c r="AT456" s="5">
        <f t="shared" si="707"/>
        <v>5.8040224469162972E-3</v>
      </c>
      <c r="AU456" s="5">
        <f t="shared" si="708"/>
        <v>8.0611422873837267E-4</v>
      </c>
      <c r="AV456" s="5">
        <f t="shared" si="709"/>
        <v>8.397023216024693E-5</v>
      </c>
      <c r="AW456" s="5">
        <f t="shared" si="710"/>
        <v>2.4369833002525172E-7</v>
      </c>
      <c r="AX456" s="5">
        <f t="shared" si="711"/>
        <v>2.3640242278483476E-7</v>
      </c>
      <c r="AY456" s="5">
        <f t="shared" si="712"/>
        <v>7.1133489015956566E-7</v>
      </c>
      <c r="AZ456" s="5">
        <f t="shared" si="713"/>
        <v>1.0702033422450633E-6</v>
      </c>
      <c r="BA456" s="5">
        <f t="shared" si="714"/>
        <v>1.073413952271795E-6</v>
      </c>
      <c r="BB456" s="5">
        <f t="shared" si="715"/>
        <v>8.0747564559645525E-7</v>
      </c>
      <c r="BC456" s="5">
        <f t="shared" si="716"/>
        <v>4.859388435199452E-7</v>
      </c>
      <c r="BD456" s="5">
        <f t="shared" si="717"/>
        <v>3.3531462802120639E-2</v>
      </c>
      <c r="BE456" s="5">
        <f t="shared" si="718"/>
        <v>1.3971442834216896E-2</v>
      </c>
      <c r="BF456" s="5">
        <f t="shared" si="719"/>
        <v>2.9107172571285131E-3</v>
      </c>
      <c r="BG456" s="5">
        <f t="shared" si="720"/>
        <v>4.042662857122925E-4</v>
      </c>
      <c r="BH456" s="5">
        <f t="shared" si="721"/>
        <v>4.2111071428363689E-5</v>
      </c>
      <c r="BI456" s="5">
        <f t="shared" si="722"/>
        <v>3.509255952363632E-6</v>
      </c>
      <c r="BJ456" s="8">
        <f t="shared" si="723"/>
        <v>2.8815111163948436E-2</v>
      </c>
      <c r="BK456" s="8">
        <f t="shared" si="724"/>
        <v>8.8019398842350965E-2</v>
      </c>
      <c r="BL456" s="8">
        <f t="shared" si="725"/>
        <v>0.7015059309532421</v>
      </c>
      <c r="BM456" s="8">
        <f t="shared" si="726"/>
        <v>0.63122042965991154</v>
      </c>
      <c r="BN456" s="8">
        <f t="shared" si="727"/>
        <v>0.33481501620959664</v>
      </c>
    </row>
    <row r="457" spans="1:66" x14ac:dyDescent="0.25">
      <c r="A457" t="s">
        <v>28</v>
      </c>
      <c r="B457" t="s">
        <v>29</v>
      </c>
      <c r="C457" t="s">
        <v>294</v>
      </c>
      <c r="D457" s="16"/>
      <c r="E457">
        <f>VLOOKUP(A457,home!$A$2:$E$405,3,FALSE)</f>
        <v>1.3333333333333299</v>
      </c>
      <c r="F457">
        <f>VLOOKUP(B457,home!$B$2:$E$405,3,FALSE)</f>
        <v>1.5</v>
      </c>
      <c r="G457">
        <f>VLOOKUP(C457,away!$B$2:$E$405,4,FALSE)</f>
        <v>1</v>
      </c>
      <c r="H457">
        <f>VLOOKUP(A457,away!$A$2:$E$405,3,FALSE)</f>
        <v>1.13333333333333</v>
      </c>
      <c r="I457">
        <f>VLOOKUP(C457,away!$B$2:$E$405,3,FALSE)</f>
        <v>0</v>
      </c>
      <c r="J457">
        <f>VLOOKUP(B457,home!$B$2:$E$405,4,FALSE)</f>
        <v>0.28999999999999998</v>
      </c>
      <c r="K457" s="3">
        <f t="shared" si="672"/>
        <v>1.9999999999999949</v>
      </c>
      <c r="L457" s="3">
        <f t="shared" si="673"/>
        <v>0</v>
      </c>
      <c r="M457" s="5">
        <f t="shared" si="674"/>
        <v>0.1353352832366134</v>
      </c>
      <c r="N457" s="5">
        <f t="shared" si="675"/>
        <v>0.27067056647322607</v>
      </c>
      <c r="O457" s="5">
        <f t="shared" si="676"/>
        <v>0</v>
      </c>
      <c r="P457" s="5">
        <f t="shared" si="677"/>
        <v>0</v>
      </c>
      <c r="Q457" s="5">
        <f t="shared" si="678"/>
        <v>0.27067056647322546</v>
      </c>
      <c r="R457" s="5">
        <f t="shared" si="679"/>
        <v>0</v>
      </c>
      <c r="S457" s="5">
        <f t="shared" si="680"/>
        <v>0</v>
      </c>
      <c r="T457" s="5">
        <f t="shared" si="681"/>
        <v>0</v>
      </c>
      <c r="U457" s="5">
        <f t="shared" si="682"/>
        <v>0</v>
      </c>
      <c r="V457" s="5">
        <f t="shared" si="683"/>
        <v>0</v>
      </c>
      <c r="W457" s="5">
        <f t="shared" si="684"/>
        <v>0.18044704431548317</v>
      </c>
      <c r="X457" s="5">
        <f t="shared" si="685"/>
        <v>0</v>
      </c>
      <c r="Y457" s="5">
        <f t="shared" si="686"/>
        <v>0</v>
      </c>
      <c r="Z457" s="5">
        <f t="shared" si="687"/>
        <v>0</v>
      </c>
      <c r="AA457" s="5">
        <f t="shared" si="688"/>
        <v>0</v>
      </c>
      <c r="AB457" s="5">
        <f t="shared" si="689"/>
        <v>0</v>
      </c>
      <c r="AC457" s="5">
        <f t="shared" si="690"/>
        <v>0</v>
      </c>
      <c r="AD457" s="5">
        <f t="shared" si="691"/>
        <v>9.0223522157741348E-2</v>
      </c>
      <c r="AE457" s="5">
        <f t="shared" si="692"/>
        <v>0</v>
      </c>
      <c r="AF457" s="5">
        <f t="shared" si="693"/>
        <v>0</v>
      </c>
      <c r="AG457" s="5">
        <f t="shared" si="694"/>
        <v>0</v>
      </c>
      <c r="AH457" s="5">
        <f t="shared" si="695"/>
        <v>0</v>
      </c>
      <c r="AI457" s="5">
        <f t="shared" si="696"/>
        <v>0</v>
      </c>
      <c r="AJ457" s="5">
        <f t="shared" si="697"/>
        <v>0</v>
      </c>
      <c r="AK457" s="5">
        <f t="shared" si="698"/>
        <v>0</v>
      </c>
      <c r="AL457" s="5">
        <f t="shared" si="699"/>
        <v>0</v>
      </c>
      <c r="AM457" s="5">
        <f t="shared" si="700"/>
        <v>3.6089408863096459E-2</v>
      </c>
      <c r="AN457" s="5">
        <f t="shared" si="701"/>
        <v>0</v>
      </c>
      <c r="AO457" s="5">
        <f t="shared" si="702"/>
        <v>0</v>
      </c>
      <c r="AP457" s="5">
        <f t="shared" si="703"/>
        <v>0</v>
      </c>
      <c r="AQ457" s="5">
        <f t="shared" si="704"/>
        <v>0</v>
      </c>
      <c r="AR457" s="5">
        <f t="shared" si="705"/>
        <v>0</v>
      </c>
      <c r="AS457" s="5">
        <f t="shared" si="706"/>
        <v>0</v>
      </c>
      <c r="AT457" s="5">
        <f t="shared" si="707"/>
        <v>0</v>
      </c>
      <c r="AU457" s="5">
        <f t="shared" si="708"/>
        <v>0</v>
      </c>
      <c r="AV457" s="5">
        <f t="shared" si="709"/>
        <v>0</v>
      </c>
      <c r="AW457" s="5">
        <f t="shared" si="710"/>
        <v>0</v>
      </c>
      <c r="AX457" s="5">
        <f t="shared" si="711"/>
        <v>1.2029802954365454E-2</v>
      </c>
      <c r="AY457" s="5">
        <f t="shared" si="712"/>
        <v>0</v>
      </c>
      <c r="AZ457" s="5">
        <f t="shared" si="713"/>
        <v>0</v>
      </c>
      <c r="BA457" s="5">
        <f t="shared" si="714"/>
        <v>0</v>
      </c>
      <c r="BB457" s="5">
        <f t="shared" si="715"/>
        <v>0</v>
      </c>
      <c r="BC457" s="5">
        <f t="shared" si="716"/>
        <v>0</v>
      </c>
      <c r="BD457" s="5">
        <f t="shared" si="717"/>
        <v>0</v>
      </c>
      <c r="BE457" s="5">
        <f t="shared" si="718"/>
        <v>0</v>
      </c>
      <c r="BF457" s="5">
        <f t="shared" si="719"/>
        <v>0</v>
      </c>
      <c r="BG457" s="5">
        <f t="shared" si="720"/>
        <v>0</v>
      </c>
      <c r="BH457" s="5">
        <f t="shared" si="721"/>
        <v>0</v>
      </c>
      <c r="BI457" s="5">
        <f t="shared" si="722"/>
        <v>0</v>
      </c>
      <c r="BJ457" s="8">
        <f t="shared" si="723"/>
        <v>0.86013091123713781</v>
      </c>
      <c r="BK457" s="8">
        <f t="shared" si="724"/>
        <v>0.1353352832366134</v>
      </c>
      <c r="BL457" s="8">
        <f t="shared" si="725"/>
        <v>0</v>
      </c>
      <c r="BM457" s="8">
        <f t="shared" si="726"/>
        <v>0.31878977829068644</v>
      </c>
      <c r="BN457" s="8">
        <f t="shared" si="727"/>
        <v>0.67667641618306495</v>
      </c>
    </row>
    <row r="458" spans="1:66" x14ac:dyDescent="0.25">
      <c r="A458" t="s">
        <v>192</v>
      </c>
      <c r="B458" t="s">
        <v>193</v>
      </c>
      <c r="C458" t="s">
        <v>202</v>
      </c>
      <c r="D458" s="16"/>
      <c r="E458">
        <f>VLOOKUP(A458,home!$A$2:$E$405,3,FALSE)</f>
        <v>1.56666666666667</v>
      </c>
      <c r="F458">
        <f>VLOOKUP(B458,home!$B$2:$E$405,3,FALSE)</f>
        <v>3.19</v>
      </c>
      <c r="G458">
        <f>VLOOKUP(C458,away!$B$2:$E$405,4,FALSE)</f>
        <v>2.5499999999999998</v>
      </c>
      <c r="H458">
        <f>VLOOKUP(A458,away!$A$2:$E$405,3,FALSE)</f>
        <v>0.86666666666666703</v>
      </c>
      <c r="I458">
        <f>VLOOKUP(C458,away!$B$2:$E$405,3,FALSE)</f>
        <v>0.64</v>
      </c>
      <c r="J458">
        <f>VLOOKUP(B458,home!$B$2:$E$405,4,FALSE)</f>
        <v>0</v>
      </c>
      <c r="K458" s="3">
        <f t="shared" si="672"/>
        <v>12.744050000000026</v>
      </c>
      <c r="L458" s="3">
        <f t="shared" si="673"/>
        <v>0</v>
      </c>
      <c r="M458" s="5">
        <f t="shared" si="674"/>
        <v>2.9196406918258303E-6</v>
      </c>
      <c r="N458" s="5">
        <f t="shared" si="675"/>
        <v>3.7208046958663039E-5</v>
      </c>
      <c r="O458" s="5">
        <f t="shared" si="676"/>
        <v>0</v>
      </c>
      <c r="P458" s="5">
        <f t="shared" si="677"/>
        <v>0</v>
      </c>
      <c r="Q458" s="5">
        <f t="shared" si="678"/>
        <v>2.3709060542177564E-4</v>
      </c>
      <c r="R458" s="5">
        <f t="shared" si="679"/>
        <v>0</v>
      </c>
      <c r="S458" s="5">
        <f t="shared" si="680"/>
        <v>0</v>
      </c>
      <c r="T458" s="5">
        <f t="shared" si="681"/>
        <v>0</v>
      </c>
      <c r="U458" s="5">
        <f t="shared" si="682"/>
        <v>0</v>
      </c>
      <c r="V458" s="5">
        <f t="shared" si="683"/>
        <v>0</v>
      </c>
      <c r="W458" s="5">
        <f t="shared" si="684"/>
        <v>1.0071648433417942E-3</v>
      </c>
      <c r="X458" s="5">
        <f t="shared" si="685"/>
        <v>0</v>
      </c>
      <c r="Y458" s="5">
        <f t="shared" si="686"/>
        <v>0</v>
      </c>
      <c r="Z458" s="5">
        <f t="shared" si="687"/>
        <v>0</v>
      </c>
      <c r="AA458" s="5">
        <f t="shared" si="688"/>
        <v>0</v>
      </c>
      <c r="AB458" s="5">
        <f t="shared" si="689"/>
        <v>0</v>
      </c>
      <c r="AC458" s="5">
        <f t="shared" si="690"/>
        <v>0</v>
      </c>
      <c r="AD458" s="5">
        <f t="shared" si="691"/>
        <v>3.2088397804475033E-3</v>
      </c>
      <c r="AE458" s="5">
        <f t="shared" si="692"/>
        <v>0</v>
      </c>
      <c r="AF458" s="5">
        <f t="shared" si="693"/>
        <v>0</v>
      </c>
      <c r="AG458" s="5">
        <f t="shared" si="694"/>
        <v>0</v>
      </c>
      <c r="AH458" s="5">
        <f t="shared" si="695"/>
        <v>0</v>
      </c>
      <c r="AI458" s="5">
        <f t="shared" si="696"/>
        <v>0</v>
      </c>
      <c r="AJ458" s="5">
        <f t="shared" si="697"/>
        <v>0</v>
      </c>
      <c r="AK458" s="5">
        <f t="shared" si="698"/>
        <v>0</v>
      </c>
      <c r="AL458" s="5">
        <f t="shared" si="699"/>
        <v>0</v>
      </c>
      <c r="AM458" s="5">
        <f t="shared" si="700"/>
        <v>8.1787229208024215E-3</v>
      </c>
      <c r="AN458" s="5">
        <f t="shared" si="701"/>
        <v>0</v>
      </c>
      <c r="AO458" s="5">
        <f t="shared" si="702"/>
        <v>0</v>
      </c>
      <c r="AP458" s="5">
        <f t="shared" si="703"/>
        <v>0</v>
      </c>
      <c r="AQ458" s="5">
        <f t="shared" si="704"/>
        <v>0</v>
      </c>
      <c r="AR458" s="5">
        <f t="shared" si="705"/>
        <v>0</v>
      </c>
      <c r="AS458" s="5">
        <f t="shared" si="706"/>
        <v>0</v>
      </c>
      <c r="AT458" s="5">
        <f t="shared" si="707"/>
        <v>0</v>
      </c>
      <c r="AU458" s="5">
        <f t="shared" si="708"/>
        <v>0</v>
      </c>
      <c r="AV458" s="5">
        <f t="shared" si="709"/>
        <v>0</v>
      </c>
      <c r="AW458" s="5">
        <f t="shared" si="710"/>
        <v>0</v>
      </c>
      <c r="AX458" s="5">
        <f t="shared" si="711"/>
        <v>1.7371675639808726E-2</v>
      </c>
      <c r="AY458" s="5">
        <f t="shared" si="712"/>
        <v>0</v>
      </c>
      <c r="AZ458" s="5">
        <f t="shared" si="713"/>
        <v>0</v>
      </c>
      <c r="BA458" s="5">
        <f t="shared" si="714"/>
        <v>0</v>
      </c>
      <c r="BB458" s="5">
        <f t="shared" si="715"/>
        <v>0</v>
      </c>
      <c r="BC458" s="5">
        <f t="shared" si="716"/>
        <v>0</v>
      </c>
      <c r="BD458" s="5">
        <f t="shared" si="717"/>
        <v>0</v>
      </c>
      <c r="BE458" s="5">
        <f t="shared" si="718"/>
        <v>0</v>
      </c>
      <c r="BF458" s="5">
        <f t="shared" si="719"/>
        <v>0</v>
      </c>
      <c r="BG458" s="5">
        <f t="shared" si="720"/>
        <v>0</v>
      </c>
      <c r="BH458" s="5">
        <f t="shared" si="721"/>
        <v>0</v>
      </c>
      <c r="BI458" s="5">
        <f t="shared" si="722"/>
        <v>0</v>
      </c>
      <c r="BJ458" s="8">
        <f t="shared" si="723"/>
        <v>3.0040701836780884E-2</v>
      </c>
      <c r="BK458" s="8">
        <f t="shared" si="724"/>
        <v>2.9196406918258303E-6</v>
      </c>
      <c r="BL458" s="8">
        <f t="shared" si="725"/>
        <v>0</v>
      </c>
      <c r="BM458" s="8">
        <f t="shared" si="726"/>
        <v>2.9766403184400447E-2</v>
      </c>
      <c r="BN458" s="8">
        <f t="shared" si="727"/>
        <v>2.7721829307226451E-4</v>
      </c>
    </row>
    <row r="459" spans="1:66" x14ac:dyDescent="0.25">
      <c r="A459" t="s">
        <v>192</v>
      </c>
      <c r="B459" t="s">
        <v>194</v>
      </c>
      <c r="C459" t="s">
        <v>280</v>
      </c>
      <c r="D459" s="16"/>
      <c r="E459">
        <f>VLOOKUP(A459,home!$A$2:$E$405,3,FALSE)</f>
        <v>1.56666666666667</v>
      </c>
      <c r="F459">
        <f>VLOOKUP(B459,home!$B$2:$E$405,3,FALSE)</f>
        <v>0.64</v>
      </c>
      <c r="G459">
        <f>VLOOKUP(C459,away!$B$2:$E$405,4,FALSE)</f>
        <v>0.64</v>
      </c>
      <c r="H459">
        <f>VLOOKUP(A459,away!$A$2:$E$405,3,FALSE)</f>
        <v>0.86666666666666703</v>
      </c>
      <c r="I459">
        <f>VLOOKUP(C459,away!$B$2:$E$405,3,FALSE)</f>
        <v>0.96</v>
      </c>
      <c r="J459">
        <f>VLOOKUP(B459,home!$B$2:$E$405,4,FALSE)</f>
        <v>2.31</v>
      </c>
      <c r="K459" s="3">
        <f t="shared" si="672"/>
        <v>0.64170666666666809</v>
      </c>
      <c r="L459" s="3">
        <f t="shared" si="673"/>
        <v>1.9219200000000007</v>
      </c>
      <c r="M459" s="5">
        <f t="shared" si="674"/>
        <v>7.7024889687395529E-2</v>
      </c>
      <c r="N459" s="5">
        <f t="shared" si="675"/>
        <v>4.9427385211666411E-2</v>
      </c>
      <c r="O459" s="5">
        <f t="shared" si="676"/>
        <v>0.14803567598799927</v>
      </c>
      <c r="P459" s="5">
        <f t="shared" si="677"/>
        <v>9.499548018600594E-2</v>
      </c>
      <c r="Q459" s="5">
        <f t="shared" si="678"/>
        <v>1.5858941303113907E-2</v>
      </c>
      <c r="R459" s="5">
        <f t="shared" si="679"/>
        <v>0.14225636319742788</v>
      </c>
      <c r="S459" s="5">
        <f t="shared" si="680"/>
        <v>2.928969224231999E-2</v>
      </c>
      <c r="T459" s="5">
        <f t="shared" si="681"/>
        <v>3.0479616469280688E-2</v>
      </c>
      <c r="U459" s="5">
        <f t="shared" si="682"/>
        <v>9.128685663954432E-2</v>
      </c>
      <c r="V459" s="5">
        <f t="shared" si="683"/>
        <v>4.0136930490214922E-3</v>
      </c>
      <c r="W459" s="5">
        <f t="shared" si="684"/>
        <v>3.3922627868278573E-3</v>
      </c>
      <c r="X459" s="5">
        <f t="shared" si="685"/>
        <v>6.5196576952601965E-3</v>
      </c>
      <c r="Y459" s="5">
        <f t="shared" si="686"/>
        <v>6.2651302588372431E-3</v>
      </c>
      <c r="Z459" s="5">
        <f t="shared" si="687"/>
        <v>9.1135116518800213E-2</v>
      </c>
      <c r="AA459" s="5">
        <f t="shared" si="688"/>
        <v>5.848201183755769E-2</v>
      </c>
      <c r="AB459" s="5">
        <f t="shared" si="689"/>
        <v>1.8764148438119882E-2</v>
      </c>
      <c r="AC459" s="5">
        <f t="shared" si="690"/>
        <v>3.093827041317924E-4</v>
      </c>
      <c r="AD459" s="5">
        <f t="shared" si="691"/>
        <v>5.4420941134817149E-4</v>
      </c>
      <c r="AE459" s="5">
        <f t="shared" si="692"/>
        <v>1.0459269518582779E-3</v>
      </c>
      <c r="AF459" s="5">
        <f t="shared" si="693"/>
        <v>1.0050939636577314E-3</v>
      </c>
      <c r="AG459" s="5">
        <f t="shared" si="694"/>
        <v>6.4390339687768927E-4</v>
      </c>
      <c r="AH459" s="5">
        <f t="shared" si="695"/>
        <v>4.3788600784953169E-2</v>
      </c>
      <c r="AI459" s="5">
        <f t="shared" si="696"/>
        <v>2.8099437047709744E-2</v>
      </c>
      <c r="AJ459" s="5">
        <f t="shared" si="697"/>
        <v>9.0157980415478487E-3</v>
      </c>
      <c r="AK459" s="5">
        <f t="shared" si="698"/>
        <v>1.9284992361938485E-3</v>
      </c>
      <c r="AL459" s="5">
        <f t="shared" si="699"/>
        <v>1.5262577413365135E-5</v>
      </c>
      <c r="AM459" s="5">
        <f t="shared" si="700"/>
        <v>6.9844561464972975E-5</v>
      </c>
      <c r="AN459" s="5">
        <f t="shared" si="701"/>
        <v>1.342356595707609E-4</v>
      </c>
      <c r="AO459" s="5">
        <f t="shared" si="702"/>
        <v>1.2899509942111847E-4</v>
      </c>
      <c r="AP459" s="5">
        <f t="shared" si="703"/>
        <v>8.2639420493145369E-5</v>
      </c>
      <c r="AQ459" s="5">
        <f t="shared" si="704"/>
        <v>3.9706588758546523E-5</v>
      </c>
      <c r="AR459" s="5">
        <f t="shared" si="705"/>
        <v>1.6831637524123425E-2</v>
      </c>
      <c r="AS459" s="5">
        <f t="shared" si="706"/>
        <v>1.0800974010146855E-2</v>
      </c>
      <c r="AT459" s="5">
        <f t="shared" si="707"/>
        <v>3.4655285144023261E-3</v>
      </c>
      <c r="AU459" s="5">
        <f t="shared" si="708"/>
        <v>7.4128425040513569E-4</v>
      </c>
      <c r="AV459" s="5">
        <f t="shared" si="709"/>
        <v>1.1892176134499482E-4</v>
      </c>
      <c r="AW459" s="5">
        <f t="shared" si="710"/>
        <v>5.2287422796529008E-7</v>
      </c>
      <c r="AX459" s="5">
        <f t="shared" si="711"/>
        <v>7.469953453747167E-6</v>
      </c>
      <c r="AY459" s="5">
        <f t="shared" si="712"/>
        <v>1.4356652941825759E-5</v>
      </c>
      <c r="AZ459" s="5">
        <f t="shared" si="713"/>
        <v>1.379616921097689E-5</v>
      </c>
      <c r="BA459" s="5">
        <f t="shared" si="714"/>
        <v>8.8383778433202379E-6</v>
      </c>
      <c r="BB459" s="5">
        <f t="shared" si="715"/>
        <v>4.2466637861585113E-6</v>
      </c>
      <c r="BC459" s="5">
        <f t="shared" si="716"/>
        <v>1.6323496127787521E-6</v>
      </c>
      <c r="BD459" s="5">
        <f t="shared" si="717"/>
        <v>5.3915101317272181E-3</v>
      </c>
      <c r="BE459" s="5">
        <f t="shared" si="718"/>
        <v>3.4597679949302422E-3</v>
      </c>
      <c r="BF459" s="5">
        <f t="shared" si="719"/>
        <v>1.1100780937333536E-3</v>
      </c>
      <c r="BG459" s="5">
        <f t="shared" si="720"/>
        <v>2.3744817108977317E-4</v>
      </c>
      <c r="BH459" s="5">
        <f t="shared" si="721"/>
        <v>3.8093018594028758E-5</v>
      </c>
      <c r="BI459" s="5">
        <f t="shared" si="722"/>
        <v>4.8889087970491223E-6</v>
      </c>
      <c r="BJ459" s="8">
        <f t="shared" si="723"/>
        <v>0.11568788894528552</v>
      </c>
      <c r="BK459" s="8">
        <f t="shared" si="724"/>
        <v>0.20566275709922993</v>
      </c>
      <c r="BL459" s="8">
        <f t="shared" si="725"/>
        <v>0.58385752359034793</v>
      </c>
      <c r="BM459" s="8">
        <f t="shared" si="726"/>
        <v>0.46873071680134099</v>
      </c>
      <c r="BN459" s="8">
        <f t="shared" si="727"/>
        <v>0.52759873557360892</v>
      </c>
    </row>
    <row r="460" spans="1:66" x14ac:dyDescent="0.25">
      <c r="A460" t="s">
        <v>32</v>
      </c>
      <c r="B460" t="s">
        <v>208</v>
      </c>
      <c r="C460" t="s">
        <v>362</v>
      </c>
      <c r="D460" s="16"/>
      <c r="E460">
        <f>VLOOKUP(A460,home!$A$2:$E$405,3,FALSE)</f>
        <v>1.4583333333333299</v>
      </c>
      <c r="F460">
        <f>VLOOKUP(B460,home!$B$2:$E$405,3,FALSE)</f>
        <v>1.6</v>
      </c>
      <c r="G460">
        <f>VLOOKUP(C460,away!$B$2:$E$405,4,FALSE)</f>
        <v>1.37</v>
      </c>
      <c r="H460">
        <f>VLOOKUP(A460,away!$A$2:$E$405,3,FALSE)</f>
        <v>1.375</v>
      </c>
      <c r="I460">
        <f>VLOOKUP(C460,away!$B$2:$E$405,3,FALSE)</f>
        <v>1.1399999999999999</v>
      </c>
      <c r="J460">
        <f>VLOOKUP(B460,home!$B$2:$E$405,4,FALSE)</f>
        <v>0.48</v>
      </c>
      <c r="K460" s="3">
        <f t="shared" si="672"/>
        <v>3.1966666666666597</v>
      </c>
      <c r="L460" s="3">
        <f t="shared" si="673"/>
        <v>0.75239999999999996</v>
      </c>
      <c r="M460" s="5">
        <f t="shared" si="674"/>
        <v>1.927268121947949E-2</v>
      </c>
      <c r="N460" s="5">
        <f t="shared" si="675"/>
        <v>6.1608337631602637E-2</v>
      </c>
      <c r="O460" s="5">
        <f t="shared" si="676"/>
        <v>1.4500765349536367E-2</v>
      </c>
      <c r="P460" s="5">
        <f t="shared" si="677"/>
        <v>4.6354113234017821E-2</v>
      </c>
      <c r="Q460" s="5">
        <f t="shared" si="678"/>
        <v>9.8470659647844697E-2</v>
      </c>
      <c r="R460" s="5">
        <f t="shared" si="679"/>
        <v>5.4551879244955801E-3</v>
      </c>
      <c r="S460" s="5">
        <f t="shared" si="680"/>
        <v>2.7872403808822221E-2</v>
      </c>
      <c r="T460" s="5">
        <f t="shared" si="681"/>
        <v>7.4089324319038349E-2</v>
      </c>
      <c r="U460" s="5">
        <f t="shared" si="682"/>
        <v>1.7438417398637503E-2</v>
      </c>
      <c r="V460" s="5">
        <f t="shared" si="683"/>
        <v>7.4486583570747113E-3</v>
      </c>
      <c r="W460" s="5">
        <f t="shared" si="684"/>
        <v>0.10492595844698094</v>
      </c>
      <c r="X460" s="5">
        <f t="shared" si="685"/>
        <v>7.8946291135508453E-2</v>
      </c>
      <c r="Y460" s="5">
        <f t="shared" si="686"/>
        <v>2.9699594725178274E-2</v>
      </c>
      <c r="Z460" s="5">
        <f t="shared" si="687"/>
        <v>1.3681611314634917E-3</v>
      </c>
      <c r="AA460" s="5">
        <f t="shared" si="688"/>
        <v>4.3735550835782861E-3</v>
      </c>
      <c r="AB460" s="5">
        <f t="shared" si="689"/>
        <v>6.9903988752526135E-3</v>
      </c>
      <c r="AC460" s="5">
        <f t="shared" si="690"/>
        <v>1.1197065323751286E-3</v>
      </c>
      <c r="AD460" s="5">
        <f t="shared" si="691"/>
        <v>8.3853328458878745E-2</v>
      </c>
      <c r="AE460" s="5">
        <f t="shared" si="692"/>
        <v>6.3091244332460369E-2</v>
      </c>
      <c r="AF460" s="5">
        <f t="shared" si="693"/>
        <v>2.3734926117871587E-2</v>
      </c>
      <c r="AG460" s="5">
        <f t="shared" si="694"/>
        <v>5.9527194703621941E-3</v>
      </c>
      <c r="AH460" s="5">
        <f t="shared" si="695"/>
        <v>2.5735110882828277E-4</v>
      </c>
      <c r="AI460" s="5">
        <f t="shared" si="696"/>
        <v>8.2266571122107551E-4</v>
      </c>
      <c r="AJ460" s="5">
        <f t="shared" si="697"/>
        <v>1.3148940284350165E-3</v>
      </c>
      <c r="AK460" s="5">
        <f t="shared" si="698"/>
        <v>1.4010926369657532E-3</v>
      </c>
      <c r="AL460" s="5">
        <f t="shared" si="699"/>
        <v>1.0772347199542989E-4</v>
      </c>
      <c r="AM460" s="5">
        <f t="shared" si="700"/>
        <v>5.36102279947097E-2</v>
      </c>
      <c r="AN460" s="5">
        <f t="shared" si="701"/>
        <v>4.0336335543219574E-2</v>
      </c>
      <c r="AO460" s="5">
        <f t="shared" si="702"/>
        <v>1.5174529431359203E-2</v>
      </c>
      <c r="AP460" s="5">
        <f t="shared" si="703"/>
        <v>3.8057719813848877E-3</v>
      </c>
      <c r="AQ460" s="5">
        <f t="shared" si="704"/>
        <v>7.1586570969849733E-4</v>
      </c>
      <c r="AR460" s="5">
        <f t="shared" si="705"/>
        <v>3.8726194856479993E-5</v>
      </c>
      <c r="AS460" s="5">
        <f t="shared" si="706"/>
        <v>1.2379473622454746E-4</v>
      </c>
      <c r="AT460" s="5">
        <f t="shared" si="707"/>
        <v>1.9786525339890131E-4</v>
      </c>
      <c r="AU460" s="5">
        <f t="shared" si="708"/>
        <v>2.1083642001060656E-4</v>
      </c>
      <c r="AV460" s="5">
        <f t="shared" si="709"/>
        <v>1.6849343899180938E-4</v>
      </c>
      <c r="AW460" s="5">
        <f t="shared" si="710"/>
        <v>7.197041071838651E-6</v>
      </c>
      <c r="AX460" s="5">
        <f t="shared" si="711"/>
        <v>2.856233813718138E-2</v>
      </c>
      <c r="AY460" s="5">
        <f t="shared" si="712"/>
        <v>2.1490303214415269E-2</v>
      </c>
      <c r="AZ460" s="5">
        <f t="shared" si="713"/>
        <v>8.0846520692630236E-3</v>
      </c>
      <c r="BA460" s="5">
        <f t="shared" si="714"/>
        <v>2.0276307389711663E-3</v>
      </c>
      <c r="BB460" s="5">
        <f t="shared" si="715"/>
        <v>3.8139734200047634E-4</v>
      </c>
      <c r="BC460" s="5">
        <f t="shared" si="716"/>
        <v>5.7392672024231688E-5</v>
      </c>
      <c r="BD460" s="5">
        <f t="shared" si="717"/>
        <v>4.8562648350025902E-6</v>
      </c>
      <c r="BE460" s="5">
        <f t="shared" si="718"/>
        <v>1.5523859922558247E-5</v>
      </c>
      <c r="BF460" s="5">
        <f t="shared" si="719"/>
        <v>2.4812302776222218E-5</v>
      </c>
      <c r="BG460" s="5">
        <f t="shared" si="720"/>
        <v>2.6438887069330056E-5</v>
      </c>
      <c r="BH460" s="5">
        <f t="shared" si="721"/>
        <v>2.1129077249572889E-5</v>
      </c>
      <c r="BI460" s="5">
        <f t="shared" si="722"/>
        <v>1.3508523388226905E-5</v>
      </c>
      <c r="BJ460" s="8">
        <f t="shared" si="723"/>
        <v>0.79861882911995352</v>
      </c>
      <c r="BK460" s="8">
        <f t="shared" si="724"/>
        <v>0.12366558983818007</v>
      </c>
      <c r="BL460" s="8">
        <f t="shared" si="725"/>
        <v>5.3400313075673736E-2</v>
      </c>
      <c r="BM460" s="8">
        <f t="shared" si="726"/>
        <v>0.70990804198495083</v>
      </c>
      <c r="BN460" s="8">
        <f t="shared" si="727"/>
        <v>0.2456617450069766</v>
      </c>
    </row>
    <row r="461" spans="1:66" x14ac:dyDescent="0.25">
      <c r="A461" t="s">
        <v>32</v>
      </c>
      <c r="B461" t="s">
        <v>195</v>
      </c>
      <c r="C461" t="s">
        <v>198</v>
      </c>
      <c r="D461" s="16"/>
      <c r="E461">
        <f>VLOOKUP(A461,home!$A$2:$E$405,3,FALSE)</f>
        <v>1.4583333333333299</v>
      </c>
      <c r="F461">
        <f>VLOOKUP(B461,home!$B$2:$E$405,3,FALSE)</f>
        <v>0</v>
      </c>
      <c r="G461">
        <f>VLOOKUP(C461,away!$B$2:$E$405,4,FALSE)</f>
        <v>0</v>
      </c>
      <c r="H461">
        <f>VLOOKUP(A461,away!$A$2:$E$405,3,FALSE)</f>
        <v>1.375</v>
      </c>
      <c r="I461">
        <f>VLOOKUP(C461,away!$B$2:$E$405,3,FALSE)</f>
        <v>1.03</v>
      </c>
      <c r="J461">
        <f>VLOOKUP(B461,home!$B$2:$E$405,4,FALSE)</f>
        <v>1.0900000000000001</v>
      </c>
      <c r="K461" s="3">
        <f t="shared" si="672"/>
        <v>0</v>
      </c>
      <c r="L461" s="3">
        <f t="shared" si="673"/>
        <v>1.5437125</v>
      </c>
      <c r="M461" s="5">
        <f t="shared" si="674"/>
        <v>0.2135866871318936</v>
      </c>
      <c r="N461" s="5">
        <f t="shared" si="675"/>
        <v>0</v>
      </c>
      <c r="O461" s="5">
        <f t="shared" si="676"/>
        <v>0.32971643875909329</v>
      </c>
      <c r="P461" s="5">
        <f t="shared" si="677"/>
        <v>0</v>
      </c>
      <c r="Q461" s="5">
        <f t="shared" si="678"/>
        <v>0</v>
      </c>
      <c r="R461" s="5">
        <f t="shared" si="679"/>
        <v>0.25449369398394844</v>
      </c>
      <c r="S461" s="5">
        <f t="shared" si="680"/>
        <v>0</v>
      </c>
      <c r="T461" s="5">
        <f t="shared" si="681"/>
        <v>0</v>
      </c>
      <c r="U461" s="5">
        <f t="shared" si="682"/>
        <v>0</v>
      </c>
      <c r="V461" s="5">
        <f t="shared" si="683"/>
        <v>0</v>
      </c>
      <c r="W461" s="5">
        <f t="shared" si="684"/>
        <v>0</v>
      </c>
      <c r="X461" s="5">
        <f t="shared" si="685"/>
        <v>0</v>
      </c>
      <c r="Y461" s="5">
        <f t="shared" si="686"/>
        <v>0</v>
      </c>
      <c r="Z461" s="5">
        <f t="shared" si="687"/>
        <v>0.13095503219139867</v>
      </c>
      <c r="AA461" s="5">
        <f t="shared" si="688"/>
        <v>0</v>
      </c>
      <c r="AB461" s="5">
        <f t="shared" si="689"/>
        <v>0</v>
      </c>
      <c r="AC461" s="5">
        <f t="shared" si="690"/>
        <v>0</v>
      </c>
      <c r="AD461" s="5">
        <f t="shared" si="691"/>
        <v>0</v>
      </c>
      <c r="AE461" s="5">
        <f t="shared" si="692"/>
        <v>0</v>
      </c>
      <c r="AF461" s="5">
        <f t="shared" si="693"/>
        <v>0</v>
      </c>
      <c r="AG461" s="5">
        <f t="shared" si="694"/>
        <v>0</v>
      </c>
      <c r="AH461" s="5">
        <f t="shared" si="695"/>
        <v>5.0539230032941161E-2</v>
      </c>
      <c r="AI461" s="5">
        <f t="shared" si="696"/>
        <v>0</v>
      </c>
      <c r="AJ461" s="5">
        <f t="shared" si="697"/>
        <v>0</v>
      </c>
      <c r="AK461" s="5">
        <f t="shared" si="698"/>
        <v>0</v>
      </c>
      <c r="AL461" s="5">
        <f t="shared" si="699"/>
        <v>0</v>
      </c>
      <c r="AM461" s="5">
        <f t="shared" si="700"/>
        <v>0</v>
      </c>
      <c r="AN461" s="5">
        <f t="shared" si="701"/>
        <v>0</v>
      </c>
      <c r="AO461" s="5">
        <f t="shared" si="702"/>
        <v>0</v>
      </c>
      <c r="AP461" s="5">
        <f t="shared" si="703"/>
        <v>0</v>
      </c>
      <c r="AQ461" s="5">
        <f t="shared" si="704"/>
        <v>0</v>
      </c>
      <c r="AR461" s="5">
        <f t="shared" si="705"/>
        <v>1.5603608228445321E-2</v>
      </c>
      <c r="AS461" s="5">
        <f t="shared" si="706"/>
        <v>0</v>
      </c>
      <c r="AT461" s="5">
        <f t="shared" si="707"/>
        <v>0</v>
      </c>
      <c r="AU461" s="5">
        <f t="shared" si="708"/>
        <v>0</v>
      </c>
      <c r="AV461" s="5">
        <f t="shared" si="709"/>
        <v>0</v>
      </c>
      <c r="AW461" s="5">
        <f t="shared" si="710"/>
        <v>0</v>
      </c>
      <c r="AX461" s="5">
        <f t="shared" si="711"/>
        <v>0</v>
      </c>
      <c r="AY461" s="5">
        <f t="shared" si="712"/>
        <v>0</v>
      </c>
      <c r="AZ461" s="5">
        <f t="shared" si="713"/>
        <v>0</v>
      </c>
      <c r="BA461" s="5">
        <f t="shared" si="714"/>
        <v>0</v>
      </c>
      <c r="BB461" s="5">
        <f t="shared" si="715"/>
        <v>0</v>
      </c>
      <c r="BC461" s="5">
        <f t="shared" si="716"/>
        <v>0</v>
      </c>
      <c r="BD461" s="5">
        <f t="shared" si="717"/>
        <v>4.0145808445589829E-3</v>
      </c>
      <c r="BE461" s="5">
        <f t="shared" si="718"/>
        <v>0</v>
      </c>
      <c r="BF461" s="5">
        <f t="shared" si="719"/>
        <v>0</v>
      </c>
      <c r="BG461" s="5">
        <f t="shared" si="720"/>
        <v>0</v>
      </c>
      <c r="BH461" s="5">
        <f t="shared" si="721"/>
        <v>0</v>
      </c>
      <c r="BI461" s="5">
        <f t="shared" si="722"/>
        <v>0</v>
      </c>
      <c r="BJ461" s="8">
        <f t="shared" si="723"/>
        <v>0</v>
      </c>
      <c r="BK461" s="8">
        <f t="shared" si="724"/>
        <v>0.2135866871318936</v>
      </c>
      <c r="BL461" s="8">
        <f t="shared" si="725"/>
        <v>0.65436755184898721</v>
      </c>
      <c r="BM461" s="8">
        <f t="shared" si="726"/>
        <v>0.20111245129734415</v>
      </c>
      <c r="BN461" s="8">
        <f t="shared" si="727"/>
        <v>0.79779681987493523</v>
      </c>
    </row>
    <row r="462" spans="1:66" s="15" customFormat="1" x14ac:dyDescent="0.25">
      <c r="A462" t="s">
        <v>32</v>
      </c>
      <c r="B462" t="s">
        <v>210</v>
      </c>
      <c r="C462" t="s">
        <v>206</v>
      </c>
      <c r="D462" s="16"/>
      <c r="E462">
        <f>VLOOKUP(A462,home!$A$2:$E$405,3,FALSE)</f>
        <v>1.4583333333333299</v>
      </c>
      <c r="F462">
        <f>VLOOKUP(B462,home!$B$2:$E$405,3,FALSE)</f>
        <v>1.1399999999999999</v>
      </c>
      <c r="G462">
        <f>VLOOKUP(C462,away!$B$2:$E$405,4,FALSE)</f>
        <v>1.03</v>
      </c>
      <c r="H462">
        <f>VLOOKUP(A462,away!$A$2:$E$405,3,FALSE)</f>
        <v>1.375</v>
      </c>
      <c r="I462">
        <f>VLOOKUP(C462,away!$B$2:$E$405,3,FALSE)</f>
        <v>0</v>
      </c>
      <c r="J462">
        <f>VLOOKUP(B462,home!$B$2:$E$405,4,FALSE)</f>
        <v>0.24</v>
      </c>
      <c r="K462" s="3">
        <f t="shared" si="672"/>
        <v>1.7123749999999958</v>
      </c>
      <c r="L462" s="3">
        <f t="shared" si="673"/>
        <v>0</v>
      </c>
      <c r="M462" s="5">
        <f t="shared" si="674"/>
        <v>0.18043674605412496</v>
      </c>
      <c r="N462" s="5">
        <f t="shared" si="675"/>
        <v>0.30897537302443145</v>
      </c>
      <c r="O462" s="5">
        <f t="shared" si="676"/>
        <v>0</v>
      </c>
      <c r="P462" s="5">
        <f t="shared" si="677"/>
        <v>0</v>
      </c>
      <c r="Q462" s="5">
        <f t="shared" si="678"/>
        <v>0.26454085219135481</v>
      </c>
      <c r="R462" s="5">
        <f t="shared" si="679"/>
        <v>0</v>
      </c>
      <c r="S462" s="5">
        <f t="shared" si="680"/>
        <v>0</v>
      </c>
      <c r="T462" s="5">
        <f t="shared" si="681"/>
        <v>0</v>
      </c>
      <c r="U462" s="5">
        <f t="shared" si="682"/>
        <v>0</v>
      </c>
      <c r="V462" s="5">
        <f t="shared" si="683"/>
        <v>0</v>
      </c>
      <c r="W462" s="5">
        <f t="shared" si="684"/>
        <v>0.15099771392372333</v>
      </c>
      <c r="X462" s="5">
        <f t="shared" si="685"/>
        <v>0</v>
      </c>
      <c r="Y462" s="5">
        <f t="shared" si="686"/>
        <v>0</v>
      </c>
      <c r="Z462" s="5">
        <f t="shared" si="687"/>
        <v>0</v>
      </c>
      <c r="AA462" s="5">
        <f t="shared" si="688"/>
        <v>0</v>
      </c>
      <c r="AB462" s="5">
        <f t="shared" si="689"/>
        <v>0</v>
      </c>
      <c r="AC462" s="5">
        <f t="shared" si="690"/>
        <v>0</v>
      </c>
      <c r="AD462" s="5">
        <f t="shared" si="691"/>
        <v>6.464117759503378E-2</v>
      </c>
      <c r="AE462" s="5">
        <f t="shared" si="692"/>
        <v>0</v>
      </c>
      <c r="AF462" s="5">
        <f t="shared" si="693"/>
        <v>0</v>
      </c>
      <c r="AG462" s="5">
        <f t="shared" si="694"/>
        <v>0</v>
      </c>
      <c r="AH462" s="5">
        <f t="shared" si="695"/>
        <v>0</v>
      </c>
      <c r="AI462" s="5">
        <f t="shared" si="696"/>
        <v>0</v>
      </c>
      <c r="AJ462" s="5">
        <f t="shared" si="697"/>
        <v>0</v>
      </c>
      <c r="AK462" s="5">
        <f t="shared" si="698"/>
        <v>0</v>
      </c>
      <c r="AL462" s="5">
        <f t="shared" si="699"/>
        <v>0</v>
      </c>
      <c r="AM462" s="5">
        <f t="shared" si="700"/>
        <v>2.2137987296859139E-2</v>
      </c>
      <c r="AN462" s="5">
        <f t="shared" si="701"/>
        <v>0</v>
      </c>
      <c r="AO462" s="5">
        <f t="shared" si="702"/>
        <v>0</v>
      </c>
      <c r="AP462" s="5">
        <f t="shared" si="703"/>
        <v>0</v>
      </c>
      <c r="AQ462" s="5">
        <f t="shared" si="704"/>
        <v>0</v>
      </c>
      <c r="AR462" s="5">
        <f t="shared" si="705"/>
        <v>0</v>
      </c>
      <c r="AS462" s="5">
        <f t="shared" si="706"/>
        <v>0</v>
      </c>
      <c r="AT462" s="5">
        <f t="shared" si="707"/>
        <v>0</v>
      </c>
      <c r="AU462" s="5">
        <f t="shared" si="708"/>
        <v>0</v>
      </c>
      <c r="AV462" s="5">
        <f t="shared" si="709"/>
        <v>0</v>
      </c>
      <c r="AW462" s="5">
        <f t="shared" si="710"/>
        <v>0</v>
      </c>
      <c r="AX462" s="5">
        <f t="shared" si="711"/>
        <v>6.3180893329098375E-3</v>
      </c>
      <c r="AY462" s="5">
        <f t="shared" si="712"/>
        <v>0</v>
      </c>
      <c r="AZ462" s="5">
        <f t="shared" si="713"/>
        <v>0</v>
      </c>
      <c r="BA462" s="5">
        <f t="shared" si="714"/>
        <v>0</v>
      </c>
      <c r="BB462" s="5">
        <f t="shared" si="715"/>
        <v>0</v>
      </c>
      <c r="BC462" s="5">
        <f t="shared" si="716"/>
        <v>0</v>
      </c>
      <c r="BD462" s="5">
        <f t="shared" si="717"/>
        <v>0</v>
      </c>
      <c r="BE462" s="5">
        <f t="shared" si="718"/>
        <v>0</v>
      </c>
      <c r="BF462" s="5">
        <f t="shared" si="719"/>
        <v>0</v>
      </c>
      <c r="BG462" s="5">
        <f t="shared" si="720"/>
        <v>0</v>
      </c>
      <c r="BH462" s="5">
        <f t="shared" si="721"/>
        <v>0</v>
      </c>
      <c r="BI462" s="5">
        <f t="shared" si="722"/>
        <v>0</v>
      </c>
      <c r="BJ462" s="8">
        <f t="shared" si="723"/>
        <v>0.81761119336431221</v>
      </c>
      <c r="BK462" s="8">
        <f t="shared" si="724"/>
        <v>0.18043674605412496</v>
      </c>
      <c r="BL462" s="8">
        <f t="shared" si="725"/>
        <v>0</v>
      </c>
      <c r="BM462" s="8">
        <f t="shared" si="726"/>
        <v>0.24409496814852608</v>
      </c>
      <c r="BN462" s="8">
        <f t="shared" si="727"/>
        <v>0.75395297126991123</v>
      </c>
    </row>
    <row r="463" spans="1:66" x14ac:dyDescent="0.25">
      <c r="A463" t="s">
        <v>32</v>
      </c>
      <c r="B463" t="s">
        <v>33</v>
      </c>
      <c r="C463" t="s">
        <v>207</v>
      </c>
      <c r="D463" s="17"/>
      <c r="E463">
        <f>VLOOKUP(A463,home!$A$2:$E$405,3,FALSE)</f>
        <v>1.4583333333333299</v>
      </c>
      <c r="F463">
        <f>VLOOKUP(B463,home!$B$2:$E$405,3,FALSE)</f>
        <v>1.37</v>
      </c>
      <c r="G463">
        <f>VLOOKUP(C463,away!$B$2:$E$405,4,FALSE)</f>
        <v>1.1399999999999999</v>
      </c>
      <c r="H463">
        <f>VLOOKUP(A463,away!$A$2:$E$405,3,FALSE)</f>
        <v>1.375</v>
      </c>
      <c r="I463">
        <f>VLOOKUP(C463,away!$B$2:$E$405,3,FALSE)</f>
        <v>1.37</v>
      </c>
      <c r="J463">
        <f>VLOOKUP(B463,home!$B$2:$E$405,4,FALSE)</f>
        <v>1.82</v>
      </c>
      <c r="K463" s="3">
        <f t="shared" si="672"/>
        <v>2.2776249999999947</v>
      </c>
      <c r="L463" s="3">
        <f t="shared" si="673"/>
        <v>3.4284250000000003</v>
      </c>
      <c r="M463" s="5">
        <f t="shared" si="674"/>
        <v>3.3257834784991822E-3</v>
      </c>
      <c r="N463" s="5">
        <f t="shared" si="675"/>
        <v>7.5748875952166813E-3</v>
      </c>
      <c r="O463" s="5">
        <f t="shared" si="676"/>
        <v>1.1402199222273559E-2</v>
      </c>
      <c r="P463" s="5">
        <f t="shared" si="677"/>
        <v>2.5969934003630752E-2</v>
      </c>
      <c r="Q463" s="5">
        <f t="shared" si="678"/>
        <v>8.6263766795276788E-3</v>
      </c>
      <c r="R463" s="5">
        <f t="shared" si="679"/>
        <v>1.9545792434311617E-2</v>
      </c>
      <c r="S463" s="5">
        <f t="shared" si="680"/>
        <v>5.0697638354473454E-2</v>
      </c>
      <c r="T463" s="5">
        <f t="shared" si="681"/>
        <v>2.9574885467509679E-2</v>
      </c>
      <c r="U463" s="5">
        <f t="shared" si="682"/>
        <v>4.4517985493198894E-2</v>
      </c>
      <c r="V463" s="5">
        <f t="shared" si="683"/>
        <v>4.3986772196933414E-2</v>
      </c>
      <c r="W463" s="5">
        <f t="shared" si="684"/>
        <v>6.549217061569728E-3</v>
      </c>
      <c r="X463" s="5">
        <f t="shared" si="685"/>
        <v>2.2453499504312194E-2</v>
      </c>
      <c r="Y463" s="5">
        <f t="shared" si="686"/>
        <v>3.8490069519035781E-2</v>
      </c>
      <c r="Z463" s="5">
        <f t="shared" si="687"/>
        <v>2.2337094475534936E-2</v>
      </c>
      <c r="AA463" s="5">
        <f t="shared" si="688"/>
        <v>5.0875524804840137E-2</v>
      </c>
      <c r="AB463" s="5">
        <f t="shared" si="689"/>
        <v>5.7937683591811881E-2</v>
      </c>
      <c r="AC463" s="5">
        <f t="shared" si="690"/>
        <v>2.146737713030929E-2</v>
      </c>
      <c r="AD463" s="5">
        <f t="shared" si="691"/>
        <v>3.7291651274644301E-3</v>
      </c>
      <c r="AE463" s="5">
        <f t="shared" si="692"/>
        <v>1.2785162952127239E-2</v>
      </c>
      <c r="AF463" s="5">
        <f t="shared" si="693"/>
        <v>2.1916486147073422E-2</v>
      </c>
      <c r="AG463" s="5">
        <f t="shared" si="694"/>
        <v>2.5046343006260064E-2</v>
      </c>
      <c r="AH463" s="5">
        <f t="shared" si="695"/>
        <v>1.9145263281821468E-2</v>
      </c>
      <c r="AI463" s="5">
        <f t="shared" si="696"/>
        <v>4.3605730282258517E-2</v>
      </c>
      <c r="AJ463" s="5">
        <f t="shared" si="697"/>
        <v>4.9658750717064416E-2</v>
      </c>
      <c r="AK463" s="5">
        <f t="shared" si="698"/>
        <v>3.7701337367317858E-2</v>
      </c>
      <c r="AL463" s="5">
        <f t="shared" si="699"/>
        <v>6.7052635375622095E-3</v>
      </c>
      <c r="AM463" s="5">
        <f t="shared" si="700"/>
        <v>1.6987279446882306E-3</v>
      </c>
      <c r="AN463" s="5">
        <f t="shared" si="701"/>
        <v>5.8239613537677476E-3</v>
      </c>
      <c r="AO463" s="5">
        <f t="shared" si="702"/>
        <v>9.9835073521455965E-3</v>
      </c>
      <c r="AP463" s="5">
        <f t="shared" si="703"/>
        <v>1.1409235397926589E-2</v>
      </c>
      <c r="AQ463" s="5">
        <f t="shared" si="704"/>
        <v>9.7789269672841177E-3</v>
      </c>
      <c r="AR463" s="5">
        <f t="shared" si="705"/>
        <v>1.3127619853395752E-2</v>
      </c>
      <c r="AS463" s="5">
        <f t="shared" si="706"/>
        <v>2.989979516859043E-2</v>
      </c>
      <c r="AT463" s="5">
        <f t="shared" si="707"/>
        <v>3.4050260485430313E-2</v>
      </c>
      <c r="AU463" s="5">
        <f t="shared" si="708"/>
        <v>2.5851241512709348E-2</v>
      </c>
      <c r="AV463" s="5">
        <f t="shared" si="709"/>
        <v>1.4719858487596126E-2</v>
      </c>
      <c r="AW463" s="5">
        <f t="shared" si="710"/>
        <v>1.4544212971269869E-3</v>
      </c>
      <c r="AX463" s="5">
        <f t="shared" si="711"/>
        <v>6.4484420583675324E-4</v>
      </c>
      <c r="AY463" s="5">
        <f t="shared" si="712"/>
        <v>2.2107999963958706E-3</v>
      </c>
      <c r="AZ463" s="5">
        <f t="shared" si="713"/>
        <v>3.7897809888217575E-3</v>
      </c>
      <c r="BA463" s="5">
        <f t="shared" si="714"/>
        <v>4.330993295533745E-3</v>
      </c>
      <c r="BB463" s="5">
        <f t="shared" si="715"/>
        <v>3.7121214223100698E-3</v>
      </c>
      <c r="BC463" s="5">
        <f t="shared" si="716"/>
        <v>2.5453459774566803E-3</v>
      </c>
      <c r="BD463" s="5">
        <f t="shared" si="717"/>
        <v>7.5011766826463908E-3</v>
      </c>
      <c r="BE463" s="5">
        <f t="shared" si="718"/>
        <v>1.7084867541812446E-2</v>
      </c>
      <c r="BF463" s="5">
        <f t="shared" si="719"/>
        <v>1.9456460717460242E-2</v>
      </c>
      <c r="BG463" s="5">
        <f t="shared" si="720"/>
        <v>1.4771507113868428E-2</v>
      </c>
      <c r="BH463" s="5">
        <f t="shared" si="721"/>
        <v>8.4109884725561274E-3</v>
      </c>
      <c r="BI463" s="5">
        <f t="shared" si="722"/>
        <v>3.8314155239611209E-3</v>
      </c>
      <c r="BJ463" s="8">
        <f t="shared" si="723"/>
        <v>0.23267433796226403</v>
      </c>
      <c r="BK463" s="8">
        <f t="shared" si="724"/>
        <v>0.15436356869780418</v>
      </c>
      <c r="BL463" s="8">
        <f t="shared" si="725"/>
        <v>0.52309545875492514</v>
      </c>
      <c r="BM463" s="8">
        <f t="shared" si="726"/>
        <v>0.85526910777779996</v>
      </c>
      <c r="BN463" s="8">
        <f t="shared" si="727"/>
        <v>7.6444973413459474E-2</v>
      </c>
    </row>
    <row r="464" spans="1:66" x14ac:dyDescent="0.25">
      <c r="A464" t="s">
        <v>298</v>
      </c>
      <c r="B464" t="s">
        <v>203</v>
      </c>
      <c r="C464" t="s">
        <v>366</v>
      </c>
      <c r="D464" s="17"/>
      <c r="E464">
        <f>VLOOKUP(A464,home!$A$2:$E$405,3,FALSE)</f>
        <v>1.7666666666666699</v>
      </c>
      <c r="F464">
        <f>VLOOKUP(B464,home!$B$2:$E$405,3,FALSE)</f>
        <v>1.1299999999999999</v>
      </c>
      <c r="G464">
        <f>VLOOKUP(C464,away!$B$2:$E$405,4,FALSE)</f>
        <v>0.38</v>
      </c>
      <c r="H464">
        <f>VLOOKUP(A464,away!$A$2:$E$405,3,FALSE)</f>
        <v>1.2</v>
      </c>
      <c r="I464">
        <f>VLOOKUP(C464,away!$B$2:$E$405,3,FALSE)</f>
        <v>0.56999999999999995</v>
      </c>
      <c r="J464">
        <f>VLOOKUP(B464,home!$B$2:$E$405,4,FALSE)</f>
        <v>0.56000000000000005</v>
      </c>
      <c r="K464" s="3">
        <f t="shared" si="672"/>
        <v>0.75860666666666798</v>
      </c>
      <c r="L464" s="3">
        <f t="shared" si="673"/>
        <v>0.38303999999999999</v>
      </c>
      <c r="M464" s="5">
        <f t="shared" si="674"/>
        <v>0.3192928198522299</v>
      </c>
      <c r="N464" s="5">
        <f t="shared" si="675"/>
        <v>0.24221766175870107</v>
      </c>
      <c r="O464" s="5">
        <f t="shared" si="676"/>
        <v>0.12230192171619811</v>
      </c>
      <c r="P464" s="5">
        <f t="shared" si="677"/>
        <v>9.2779053160052832E-2</v>
      </c>
      <c r="Q464" s="5">
        <f t="shared" si="678"/>
        <v>9.1873966497281342E-2</v>
      </c>
      <c r="R464" s="5">
        <f t="shared" si="679"/>
        <v>2.3423264047086258E-2</v>
      </c>
      <c r="S464" s="5">
        <f t="shared" si="680"/>
        <v>6.7398577184257591E-3</v>
      </c>
      <c r="T464" s="5">
        <f t="shared" si="681"/>
        <v>3.5191404127118631E-2</v>
      </c>
      <c r="U464" s="5">
        <f t="shared" si="682"/>
        <v>1.7769044261213316E-2</v>
      </c>
      <c r="V464" s="5">
        <f t="shared" si="683"/>
        <v>2.1760506645711463E-4</v>
      </c>
      <c r="W464" s="5">
        <f t="shared" si="684"/>
        <v>2.3232067825982576E-2</v>
      </c>
      <c r="X464" s="5">
        <f t="shared" si="685"/>
        <v>8.8988112600643637E-3</v>
      </c>
      <c r="Y464" s="5">
        <f t="shared" si="686"/>
        <v>1.7043003325275265E-3</v>
      </c>
      <c r="Z464" s="5">
        <f t="shared" si="687"/>
        <v>2.9906823535319738E-3</v>
      </c>
      <c r="AA464" s="5">
        <f t="shared" si="688"/>
        <v>2.2687515712717164E-3</v>
      </c>
      <c r="AB464" s="5">
        <f t="shared" si="689"/>
        <v>8.605450334886011E-4</v>
      </c>
      <c r="AC464" s="5">
        <f t="shared" si="690"/>
        <v>3.9519350995085626E-6</v>
      </c>
      <c r="AD464" s="5">
        <f t="shared" si="691"/>
        <v>4.4060003833106464E-3</v>
      </c>
      <c r="AE464" s="5">
        <f t="shared" si="692"/>
        <v>1.6876743868233094E-3</v>
      </c>
      <c r="AF464" s="5">
        <f t="shared" si="693"/>
        <v>3.2322339856440016E-4</v>
      </c>
      <c r="AG464" s="5">
        <f t="shared" si="694"/>
        <v>4.1269163528702617E-5</v>
      </c>
      <c r="AH464" s="5">
        <f t="shared" si="695"/>
        <v>2.863877421742218E-4</v>
      </c>
      <c r="AI464" s="5">
        <f t="shared" si="696"/>
        <v>2.1725565046497953E-4</v>
      </c>
      <c r="AJ464" s="5">
        <f t="shared" si="697"/>
        <v>8.2405792406868428E-5</v>
      </c>
      <c r="AK464" s="5">
        <f t="shared" si="698"/>
        <v>2.0837861163933295E-5</v>
      </c>
      <c r="AL464" s="5">
        <f t="shared" si="699"/>
        <v>4.5933610013789122E-8</v>
      </c>
      <c r="AM464" s="5">
        <f t="shared" si="700"/>
        <v>6.6848425282307043E-4</v>
      </c>
      <c r="AN464" s="5">
        <f t="shared" si="701"/>
        <v>2.560562082013488E-4</v>
      </c>
      <c r="AO464" s="5">
        <f t="shared" si="702"/>
        <v>4.9039884994722317E-5</v>
      </c>
      <c r="AP464" s="5">
        <f t="shared" si="703"/>
        <v>6.261412516126146E-6</v>
      </c>
      <c r="AQ464" s="5">
        <f t="shared" si="704"/>
        <v>5.9959286254423973E-7</v>
      </c>
      <c r="AR464" s="5">
        <f t="shared" si="705"/>
        <v>2.1939592152482787E-5</v>
      </c>
      <c r="AS464" s="5">
        <f t="shared" si="706"/>
        <v>1.6643520870821155E-5</v>
      </c>
      <c r="AT464" s="5">
        <f t="shared" si="707"/>
        <v>6.3129429447053778E-6</v>
      </c>
      <c r="AU464" s="5">
        <f t="shared" si="708"/>
        <v>1.5963468680466021E-6</v>
      </c>
      <c r="AV464" s="5">
        <f t="shared" si="709"/>
        <v>3.0274984410315199E-7</v>
      </c>
      <c r="AW464" s="5">
        <f t="shared" si="710"/>
        <v>3.7075657518480959E-10</v>
      </c>
      <c r="AX464" s="5">
        <f t="shared" si="711"/>
        <v>8.4519435125544559E-5</v>
      </c>
      <c r="AY464" s="5">
        <f t="shared" si="712"/>
        <v>3.2374324430488583E-5</v>
      </c>
      <c r="AZ464" s="5">
        <f t="shared" si="713"/>
        <v>6.2003306149271716E-6</v>
      </c>
      <c r="BA464" s="5">
        <f t="shared" si="714"/>
        <v>7.9165821291390144E-7</v>
      </c>
      <c r="BB464" s="5">
        <f t="shared" si="715"/>
        <v>7.5809190468635194E-8</v>
      </c>
      <c r="BC464" s="5">
        <f t="shared" si="716"/>
        <v>5.8075904634212056E-9</v>
      </c>
      <c r="BD464" s="5">
        <f t="shared" si="717"/>
        <v>1.4006235630145006E-6</v>
      </c>
      <c r="BE464" s="5">
        <f t="shared" si="718"/>
        <v>1.0625223723932222E-6</v>
      </c>
      <c r="BF464" s="5">
        <f t="shared" si="719"/>
        <v>4.0301827758999113E-7</v>
      </c>
      <c r="BG464" s="5">
        <f t="shared" si="720"/>
        <v>1.0191078405609502E-7</v>
      </c>
      <c r="BH464" s="5">
        <f t="shared" si="721"/>
        <v>1.9327550047545215E-8</v>
      </c>
      <c r="BI464" s="5">
        <f t="shared" si="722"/>
        <v>2.9324016632802963E-9</v>
      </c>
      <c r="BJ464" s="8">
        <f t="shared" si="723"/>
        <v>0.41068078785046525</v>
      </c>
      <c r="BK464" s="8">
        <f t="shared" si="724"/>
        <v>0.41906570799030568</v>
      </c>
      <c r="BL464" s="8">
        <f t="shared" si="725"/>
        <v>0.16728019916309694</v>
      </c>
      <c r="BM464" s="8">
        <f t="shared" si="726"/>
        <v>0.10809631637217623</v>
      </c>
      <c r="BN464" s="8">
        <f t="shared" si="727"/>
        <v>0.89188868703154955</v>
      </c>
    </row>
    <row r="465" spans="1:66" x14ac:dyDescent="0.25">
      <c r="A465" t="s">
        <v>298</v>
      </c>
      <c r="B465" t="s">
        <v>330</v>
      </c>
      <c r="C465" t="s">
        <v>325</v>
      </c>
      <c r="D465" s="17"/>
      <c r="E465">
        <f>VLOOKUP(A465,home!$A$2:$E$405,3,FALSE)</f>
        <v>1.7666666666666699</v>
      </c>
      <c r="F465">
        <f>VLOOKUP(B465,home!$B$2:$E$405,3,FALSE)</f>
        <v>1.51</v>
      </c>
      <c r="G465">
        <f>VLOOKUP(C465,away!$B$2:$E$405,4,FALSE)</f>
        <v>0.94</v>
      </c>
      <c r="H465">
        <f>VLOOKUP(A465,away!$A$2:$E$405,3,FALSE)</f>
        <v>1.2</v>
      </c>
      <c r="I465">
        <f>VLOOKUP(C465,away!$B$2:$E$405,3,FALSE)</f>
        <v>0.75</v>
      </c>
      <c r="J465">
        <f>VLOOKUP(B465,home!$B$2:$E$405,4,FALSE)</f>
        <v>1.39</v>
      </c>
      <c r="K465" s="3">
        <f t="shared" si="672"/>
        <v>2.5076066666666712</v>
      </c>
      <c r="L465" s="3">
        <f t="shared" si="673"/>
        <v>1.2509999999999999</v>
      </c>
      <c r="M465" s="5">
        <f t="shared" si="674"/>
        <v>2.3316204998254687E-2</v>
      </c>
      <c r="N465" s="5">
        <f t="shared" si="675"/>
        <v>5.8467871094990208E-2</v>
      </c>
      <c r="O465" s="5">
        <f t="shared" si="676"/>
        <v>2.9168572452816611E-2</v>
      </c>
      <c r="P465" s="5">
        <f t="shared" si="677"/>
        <v>7.3143306739832742E-2</v>
      </c>
      <c r="Q465" s="5">
        <f t="shared" si="678"/>
        <v>7.3307211671802541E-2</v>
      </c>
      <c r="R465" s="5">
        <f t="shared" si="679"/>
        <v>1.8244942069236793E-2</v>
      </c>
      <c r="S465" s="5">
        <f t="shared" si="680"/>
        <v>5.736292978679132E-2</v>
      </c>
      <c r="T465" s="5">
        <f t="shared" si="681"/>
        <v>9.1707321801424962E-2</v>
      </c>
      <c r="U465" s="5">
        <f t="shared" si="682"/>
        <v>4.5751138365765387E-2</v>
      </c>
      <c r="V465" s="5">
        <f t="shared" si="683"/>
        <v>1.9994269456251719E-2</v>
      </c>
      <c r="W465" s="5">
        <f t="shared" si="684"/>
        <v>6.1275217567652272E-2</v>
      </c>
      <c r="X465" s="5">
        <f t="shared" si="685"/>
        <v>7.6655297177132972E-2</v>
      </c>
      <c r="Y465" s="5">
        <f t="shared" si="686"/>
        <v>4.7947888384296679E-2</v>
      </c>
      <c r="Z465" s="5">
        <f t="shared" si="687"/>
        <v>7.608140842871744E-3</v>
      </c>
      <c r="AA465" s="5">
        <f t="shared" si="688"/>
        <v>1.9078224698524167E-2</v>
      </c>
      <c r="AB465" s="5">
        <f t="shared" si="689"/>
        <v>2.3920341721091986E-2</v>
      </c>
      <c r="AC465" s="5">
        <f t="shared" si="690"/>
        <v>3.9201463745573064E-3</v>
      </c>
      <c r="AD465" s="5">
        <f t="shared" si="691"/>
        <v>3.8413536018523896E-2</v>
      </c>
      <c r="AE465" s="5">
        <f t="shared" si="692"/>
        <v>4.8055333559173387E-2</v>
      </c>
      <c r="AF465" s="5">
        <f t="shared" si="693"/>
        <v>3.0058611141262959E-2</v>
      </c>
      <c r="AG465" s="5">
        <f t="shared" si="694"/>
        <v>1.2534440845906655E-2</v>
      </c>
      <c r="AH465" s="5">
        <f t="shared" si="695"/>
        <v>2.3794460486081378E-3</v>
      </c>
      <c r="AI465" s="5">
        <f t="shared" si="696"/>
        <v>5.9667147744634341E-3</v>
      </c>
      <c r="AJ465" s="5">
        <f t="shared" si="697"/>
        <v>7.481086873271519E-3</v>
      </c>
      <c r="AK465" s="5">
        <f t="shared" si="698"/>
        <v>6.2532077724427254E-3</v>
      </c>
      <c r="AL465" s="5">
        <f t="shared" si="699"/>
        <v>4.9190246656477977E-4</v>
      </c>
      <c r="AM465" s="5">
        <f t="shared" si="700"/>
        <v>1.9265207802058159E-2</v>
      </c>
      <c r="AN465" s="5">
        <f t="shared" si="701"/>
        <v>2.4100774960374754E-2</v>
      </c>
      <c r="AO465" s="5">
        <f t="shared" si="702"/>
        <v>1.507503473771441E-2</v>
      </c>
      <c r="AP465" s="5">
        <f t="shared" si="703"/>
        <v>6.2862894856269107E-3</v>
      </c>
      <c r="AQ465" s="5">
        <f t="shared" si="704"/>
        <v>1.9660370366298163E-3</v>
      </c>
      <c r="AR465" s="5">
        <f t="shared" si="705"/>
        <v>5.9533740136175572E-4</v>
      </c>
      <c r="AS465" s="5">
        <f t="shared" si="706"/>
        <v>1.4928720365707502E-3</v>
      </c>
      <c r="AT465" s="5">
        <f t="shared" si="707"/>
        <v>1.8717679356925329E-3</v>
      </c>
      <c r="AU465" s="5">
        <f t="shared" si="708"/>
        <v>1.564552584665169E-3</v>
      </c>
      <c r="AV465" s="5">
        <f t="shared" si="709"/>
        <v>9.8082062291423764E-4</v>
      </c>
      <c r="AW465" s="5">
        <f t="shared" si="710"/>
        <v>4.2864052181639816E-5</v>
      </c>
      <c r="AX465" s="5">
        <f t="shared" si="711"/>
        <v>8.051593919859967E-3</v>
      </c>
      <c r="AY465" s="5">
        <f t="shared" si="712"/>
        <v>1.0072543993744817E-2</v>
      </c>
      <c r="AZ465" s="5">
        <f t="shared" si="713"/>
        <v>6.3003762680873838E-3</v>
      </c>
      <c r="BA465" s="5">
        <f t="shared" si="714"/>
        <v>2.6272569037924394E-3</v>
      </c>
      <c r="BB465" s="5">
        <f t="shared" si="715"/>
        <v>8.2167459666108544E-4</v>
      </c>
      <c r="BC465" s="5">
        <f t="shared" si="716"/>
        <v>2.0558298408460346E-4</v>
      </c>
      <c r="BD465" s="5">
        <f t="shared" si="717"/>
        <v>1.2412784818392606E-4</v>
      </c>
      <c r="BE465" s="5">
        <f t="shared" si="718"/>
        <v>3.1126381962500138E-4</v>
      </c>
      <c r="BF465" s="5">
        <f t="shared" si="719"/>
        <v>3.9026361459189302E-4</v>
      </c>
      <c r="BG465" s="5">
        <f t="shared" si="720"/>
        <v>3.2620921390268766E-4</v>
      </c>
      <c r="BH465" s="5">
        <f t="shared" si="721"/>
        <v>2.0450109987761849E-4</v>
      </c>
      <c r="BI465" s="5">
        <f t="shared" si="722"/>
        <v>1.0256166427875655E-4</v>
      </c>
      <c r="BJ465" s="8">
        <f t="shared" si="723"/>
        <v>0.63319510195080086</v>
      </c>
      <c r="BK465" s="8">
        <f t="shared" si="724"/>
        <v>0.18830130381599736</v>
      </c>
      <c r="BL465" s="8">
        <f t="shared" si="725"/>
        <v>0.16620795261788504</v>
      </c>
      <c r="BM465" s="8">
        <f t="shared" si="726"/>
        <v>0.70963471025905855</v>
      </c>
      <c r="BN465" s="8">
        <f t="shared" si="727"/>
        <v>0.27564810902693354</v>
      </c>
    </row>
    <row r="466" spans="1:66" x14ac:dyDescent="0.25">
      <c r="A466" t="s">
        <v>298</v>
      </c>
      <c r="B466" t="s">
        <v>331</v>
      </c>
      <c r="C466" t="s">
        <v>358</v>
      </c>
      <c r="D466" s="17"/>
      <c r="E466">
        <f>VLOOKUP(A466,home!$A$2:$E$405,3,FALSE)</f>
        <v>1.7666666666666699</v>
      </c>
      <c r="F466">
        <f>VLOOKUP(B466,home!$B$2:$E$405,3,FALSE)</f>
        <v>0.75</v>
      </c>
      <c r="G466">
        <f>VLOOKUP(C466,away!$B$2:$E$405,4,FALSE)</f>
        <v>0.19</v>
      </c>
      <c r="H466">
        <f>VLOOKUP(A466,away!$A$2:$E$405,3,FALSE)</f>
        <v>1.2</v>
      </c>
      <c r="I466">
        <f>VLOOKUP(C466,away!$B$2:$E$405,3,FALSE)</f>
        <v>1.1299999999999999</v>
      </c>
      <c r="J466">
        <f>VLOOKUP(B466,home!$B$2:$E$405,4,FALSE)</f>
        <v>0.83</v>
      </c>
      <c r="K466" s="3">
        <f t="shared" si="672"/>
        <v>0.25175000000000047</v>
      </c>
      <c r="L466" s="3">
        <f t="shared" si="673"/>
        <v>1.1254799999999998</v>
      </c>
      <c r="M466" s="5">
        <f t="shared" si="674"/>
        <v>0.25227639171206162</v>
      </c>
      <c r="N466" s="5">
        <f t="shared" si="675"/>
        <v>6.3510581613511627E-2</v>
      </c>
      <c r="O466" s="5">
        <f t="shared" si="676"/>
        <v>0.28393203334409101</v>
      </c>
      <c r="P466" s="5">
        <f t="shared" si="677"/>
        <v>7.1479889394375037E-2</v>
      </c>
      <c r="Q466" s="5">
        <f t="shared" si="678"/>
        <v>7.9943944606007903E-3</v>
      </c>
      <c r="R466" s="5">
        <f t="shared" si="679"/>
        <v>0.15977991244405382</v>
      </c>
      <c r="S466" s="5">
        <f t="shared" si="680"/>
        <v>5.0632706385619029E-3</v>
      </c>
      <c r="T466" s="5">
        <f t="shared" si="681"/>
        <v>8.9975310775169733E-3</v>
      </c>
      <c r="U466" s="5">
        <f t="shared" si="682"/>
        <v>4.0224592957790621E-2</v>
      </c>
      <c r="V466" s="5">
        <f t="shared" si="683"/>
        <v>1.5940278075435212E-4</v>
      </c>
      <c r="W466" s="5">
        <f t="shared" si="684"/>
        <v>6.7086293515208385E-4</v>
      </c>
      <c r="X466" s="5">
        <f t="shared" si="685"/>
        <v>7.5504281625496698E-4</v>
      </c>
      <c r="Y466" s="5">
        <f t="shared" si="686"/>
        <v>4.2489279441932027E-4</v>
      </c>
      <c r="Z466" s="5">
        <f t="shared" si="687"/>
        <v>5.994303195251121E-2</v>
      </c>
      <c r="AA466" s="5">
        <f t="shared" si="688"/>
        <v>1.5090658294044722E-2</v>
      </c>
      <c r="AB466" s="5">
        <f t="shared" si="689"/>
        <v>1.8995366127628828E-3</v>
      </c>
      <c r="AC466" s="5">
        <f t="shared" si="690"/>
        <v>2.822819908987383E-6</v>
      </c>
      <c r="AD466" s="5">
        <f t="shared" si="691"/>
        <v>4.2222435981134363E-5</v>
      </c>
      <c r="AE466" s="5">
        <f t="shared" si="692"/>
        <v>4.7520507248047086E-5</v>
      </c>
      <c r="AF466" s="5">
        <f t="shared" si="693"/>
        <v>2.6741690248766026E-5</v>
      </c>
      <c r="AG466" s="5">
        <f t="shared" si="694"/>
        <v>1.0032412513727058E-5</v>
      </c>
      <c r="AH466" s="5">
        <f t="shared" si="695"/>
        <v>1.6866170900478081E-2</v>
      </c>
      <c r="AI466" s="5">
        <f t="shared" si="696"/>
        <v>4.2460585241953647E-3</v>
      </c>
      <c r="AJ466" s="5">
        <f t="shared" si="697"/>
        <v>5.3447261673309247E-4</v>
      </c>
      <c r="AK466" s="5">
        <f t="shared" si="698"/>
        <v>4.4851160420852066E-5</v>
      </c>
      <c r="AL466" s="5">
        <f t="shared" si="699"/>
        <v>3.1992665426252962E-8</v>
      </c>
      <c r="AM466" s="5">
        <f t="shared" si="700"/>
        <v>2.1258996516501206E-6</v>
      </c>
      <c r="AN466" s="5">
        <f t="shared" si="701"/>
        <v>2.3926575399391768E-6</v>
      </c>
      <c r="AO466" s="5">
        <f t="shared" si="702"/>
        <v>1.3464441040253727E-6</v>
      </c>
      <c r="AP466" s="5">
        <f t="shared" si="703"/>
        <v>5.0513197006615864E-7</v>
      </c>
      <c r="AQ466" s="5">
        <f t="shared" si="704"/>
        <v>1.4212898241751509E-7</v>
      </c>
      <c r="AR466" s="5">
        <f t="shared" si="705"/>
        <v>3.7965076050140126E-3</v>
      </c>
      <c r="AS466" s="5">
        <f t="shared" si="706"/>
        <v>9.5577078956227937E-4</v>
      </c>
      <c r="AT466" s="5">
        <f t="shared" si="707"/>
        <v>1.2030764813615213E-4</v>
      </c>
      <c r="AU466" s="5">
        <f t="shared" si="708"/>
        <v>1.0095816806092112E-5</v>
      </c>
      <c r="AV466" s="5">
        <f t="shared" si="709"/>
        <v>6.3540547023342367E-7</v>
      </c>
      <c r="AW466" s="5">
        <f t="shared" si="710"/>
        <v>2.5179968624671363E-10</v>
      </c>
      <c r="AX466" s="5">
        <f t="shared" si="711"/>
        <v>8.9199206217152999E-8</v>
      </c>
      <c r="AY466" s="5">
        <f t="shared" si="712"/>
        <v>1.0039192261328133E-7</v>
      </c>
      <c r="AZ466" s="5">
        <f t="shared" si="713"/>
        <v>5.6494550531397944E-8</v>
      </c>
      <c r="BA466" s="5">
        <f t="shared" si="714"/>
        <v>2.1194495577359246E-8</v>
      </c>
      <c r="BB466" s="5">
        <f t="shared" si="715"/>
        <v>5.9634952206015726E-9</v>
      </c>
      <c r="BC466" s="5">
        <f t="shared" si="716"/>
        <v>1.3423589201765309E-9</v>
      </c>
      <c r="BD466" s="5">
        <f t="shared" si="717"/>
        <v>7.1214889654852836E-4</v>
      </c>
      <c r="BE466" s="5">
        <f t="shared" si="718"/>
        <v>1.7928348470609235E-4</v>
      </c>
      <c r="BF466" s="5">
        <f t="shared" si="719"/>
        <v>2.2567308637379413E-5</v>
      </c>
      <c r="BG466" s="5">
        <f t="shared" si="720"/>
        <v>1.8937733164867582E-6</v>
      </c>
      <c r="BH466" s="5">
        <f t="shared" si="721"/>
        <v>1.1918935810638559E-7</v>
      </c>
      <c r="BI466" s="5">
        <f t="shared" si="722"/>
        <v>6.0011841806565297E-9</v>
      </c>
      <c r="BJ466" s="8">
        <f t="shared" si="723"/>
        <v>8.248660959172463E-2</v>
      </c>
      <c r="BK466" s="8">
        <f t="shared" si="724"/>
        <v>0.32898190973024988</v>
      </c>
      <c r="BL466" s="8">
        <f t="shared" si="725"/>
        <v>0.52841762277331028</v>
      </c>
      <c r="BM466" s="8">
        <f t="shared" si="726"/>
        <v>0.16085587093897882</v>
      </c>
      <c r="BN466" s="8">
        <f t="shared" si="727"/>
        <v>0.83897320296869382</v>
      </c>
    </row>
    <row r="467" spans="1:66" x14ac:dyDescent="0.25">
      <c r="A467" t="s">
        <v>298</v>
      </c>
      <c r="B467" t="s">
        <v>338</v>
      </c>
      <c r="C467" t="s">
        <v>324</v>
      </c>
      <c r="D467" s="17"/>
      <c r="E467">
        <f>VLOOKUP(A467,home!$A$2:$E$405,3,FALSE)</f>
        <v>1.7666666666666699</v>
      </c>
      <c r="F467">
        <f>VLOOKUP(B467,home!$B$2:$E$405,3,FALSE)</f>
        <v>0.94</v>
      </c>
      <c r="G467">
        <f>VLOOKUP(C467,away!$B$2:$E$405,4,FALSE)</f>
        <v>1.51</v>
      </c>
      <c r="H467">
        <f>VLOOKUP(A467,away!$A$2:$E$405,3,FALSE)</f>
        <v>1.2</v>
      </c>
      <c r="I467">
        <f>VLOOKUP(C467,away!$B$2:$E$405,3,FALSE)</f>
        <v>0.75</v>
      </c>
      <c r="J467">
        <f>VLOOKUP(B467,home!$B$2:$E$405,4,FALSE)</f>
        <v>0.56000000000000005</v>
      </c>
      <c r="K467" s="3">
        <f t="shared" si="672"/>
        <v>2.5076066666666712</v>
      </c>
      <c r="L467" s="3">
        <f t="shared" si="673"/>
        <v>0.504</v>
      </c>
      <c r="M467" s="5">
        <f t="shared" si="674"/>
        <v>4.921254704941707E-2</v>
      </c>
      <c r="N467" s="5">
        <f t="shared" si="675"/>
        <v>0.12340571106476544</v>
      </c>
      <c r="O467" s="5">
        <f t="shared" si="676"/>
        <v>2.4803123712906203E-2</v>
      </c>
      <c r="P467" s="5">
        <f t="shared" si="677"/>
        <v>6.219647837664178E-2</v>
      </c>
      <c r="Q467" s="5">
        <f t="shared" si="678"/>
        <v>0.15472649188537349</v>
      </c>
      <c r="R467" s="5">
        <f t="shared" si="679"/>
        <v>6.2503871756523629E-3</v>
      </c>
      <c r="S467" s="5">
        <f t="shared" si="680"/>
        <v>1.9651502281377516E-2</v>
      </c>
      <c r="T467" s="5">
        <f t="shared" si="681"/>
        <v>7.798215191022824E-2</v>
      </c>
      <c r="U467" s="5">
        <f t="shared" si="682"/>
        <v>1.5673512550913728E-2</v>
      </c>
      <c r="V467" s="5">
        <f t="shared" si="683"/>
        <v>2.7595813353246631E-3</v>
      </c>
      <c r="W467" s="5">
        <f t="shared" si="684"/>
        <v>0.129331060853903</v>
      </c>
      <c r="X467" s="5">
        <f t="shared" si="685"/>
        <v>6.5182854670367121E-2</v>
      </c>
      <c r="Y467" s="5">
        <f t="shared" si="686"/>
        <v>1.6426079376932513E-2</v>
      </c>
      <c r="Z467" s="5">
        <f t="shared" si="687"/>
        <v>1.0500650455095974E-3</v>
      </c>
      <c r="AA467" s="5">
        <f t="shared" si="688"/>
        <v>2.6331501085535077E-3</v>
      </c>
      <c r="AB467" s="5">
        <f t="shared" si="689"/>
        <v>3.3014523832714236E-3</v>
      </c>
      <c r="AC467" s="5">
        <f t="shared" si="690"/>
        <v>2.1797825344057475E-4</v>
      </c>
      <c r="AD467" s="5">
        <f t="shared" si="691"/>
        <v>8.107785760108005E-2</v>
      </c>
      <c r="AE467" s="5">
        <f t="shared" si="692"/>
        <v>4.0863240230944342E-2</v>
      </c>
      <c r="AF467" s="5">
        <f t="shared" si="693"/>
        <v>1.0297536538197975E-2</v>
      </c>
      <c r="AG467" s="5">
        <f t="shared" si="694"/>
        <v>1.7299861384172605E-3</v>
      </c>
      <c r="AH467" s="5">
        <f t="shared" si="695"/>
        <v>1.3230819573420923E-4</v>
      </c>
      <c r="AI467" s="5">
        <f t="shared" si="696"/>
        <v>3.3177691367774185E-4</v>
      </c>
      <c r="AJ467" s="5">
        <f t="shared" si="697"/>
        <v>4.1598300029219929E-4</v>
      </c>
      <c r="AK467" s="5">
        <f t="shared" si="698"/>
        <v>3.4770724825090751E-4</v>
      </c>
      <c r="AL467" s="5">
        <f t="shared" si="699"/>
        <v>1.1019531025761401E-5</v>
      </c>
      <c r="AM467" s="5">
        <f t="shared" si="700"/>
        <v>4.0662275247903862E-2</v>
      </c>
      <c r="AN467" s="5">
        <f t="shared" si="701"/>
        <v>2.0493786724943546E-2</v>
      </c>
      <c r="AO467" s="5">
        <f t="shared" si="702"/>
        <v>5.1644342546857741E-3</v>
      </c>
      <c r="AP467" s="5">
        <f t="shared" si="703"/>
        <v>8.6762495478721034E-4</v>
      </c>
      <c r="AQ467" s="5">
        <f t="shared" si="704"/>
        <v>1.0932074430318848E-4</v>
      </c>
      <c r="AR467" s="5">
        <f t="shared" si="705"/>
        <v>1.3336666130008293E-5</v>
      </c>
      <c r="AS467" s="5">
        <f t="shared" si="706"/>
        <v>3.3443112898716388E-5</v>
      </c>
      <c r="AT467" s="5">
        <f t="shared" si="707"/>
        <v>4.1931086429453698E-5</v>
      </c>
      <c r="AU467" s="5">
        <f t="shared" si="708"/>
        <v>3.5048890623691482E-5</v>
      </c>
      <c r="AV467" s="5">
        <f t="shared" si="709"/>
        <v>2.1972207946809941E-5</v>
      </c>
      <c r="AW467" s="5">
        <f t="shared" si="710"/>
        <v>3.8685709249235309E-7</v>
      </c>
      <c r="AX467" s="5">
        <f t="shared" si="711"/>
        <v>1.6994165415579816E-2</v>
      </c>
      <c r="AY467" s="5">
        <f t="shared" si="712"/>
        <v>8.5650593694522256E-3</v>
      </c>
      <c r="AZ467" s="5">
        <f t="shared" si="713"/>
        <v>2.1583949611019611E-3</v>
      </c>
      <c r="BA467" s="5">
        <f t="shared" si="714"/>
        <v>3.6261035346512959E-4</v>
      </c>
      <c r="BB467" s="5">
        <f t="shared" si="715"/>
        <v>4.5688904536606316E-5</v>
      </c>
      <c r="BC467" s="5">
        <f t="shared" si="716"/>
        <v>4.6054415772899177E-6</v>
      </c>
      <c r="BD467" s="5">
        <f t="shared" si="717"/>
        <v>1.1202799549206967E-6</v>
      </c>
      <c r="BE467" s="5">
        <f t="shared" si="718"/>
        <v>2.8092214834921764E-6</v>
      </c>
      <c r="BF467" s="5">
        <f t="shared" si="719"/>
        <v>3.5222112600741104E-6</v>
      </c>
      <c r="BG467" s="5">
        <f t="shared" si="720"/>
        <v>2.9441068123900846E-6</v>
      </c>
      <c r="BH467" s="5">
        <f t="shared" si="721"/>
        <v>1.8456654675320349E-6</v>
      </c>
      <c r="BI467" s="5">
        <f t="shared" si="722"/>
        <v>9.2564060616395762E-7</v>
      </c>
      <c r="BJ467" s="8">
        <f t="shared" si="723"/>
        <v>0.79645093664254596</v>
      </c>
      <c r="BK467" s="8">
        <f t="shared" si="724"/>
        <v>0.1426141661966796</v>
      </c>
      <c r="BL467" s="8">
        <f t="shared" si="725"/>
        <v>5.4048300378865537E-2</v>
      </c>
      <c r="BM467" s="8">
        <f t="shared" si="726"/>
        <v>0.56500405648648477</v>
      </c>
      <c r="BN467" s="8">
        <f t="shared" si="727"/>
        <v>0.42059473926475638</v>
      </c>
    </row>
    <row r="468" spans="1:66" x14ac:dyDescent="0.25">
      <c r="A468" t="s">
        <v>298</v>
      </c>
      <c r="B468" t="s">
        <v>363</v>
      </c>
      <c r="C468" t="s">
        <v>299</v>
      </c>
      <c r="D468" s="17"/>
      <c r="E468">
        <f>VLOOKUP(A468,home!$A$2:$E$405,3,FALSE)</f>
        <v>1.7666666666666699</v>
      </c>
      <c r="F468">
        <f>VLOOKUP(B468,home!$B$2:$E$405,3,FALSE)</f>
        <v>1.32</v>
      </c>
      <c r="G468">
        <f>VLOOKUP(C468,away!$B$2:$E$405,4,FALSE)</f>
        <v>0.75</v>
      </c>
      <c r="H468">
        <f>VLOOKUP(A468,away!$A$2:$E$405,3,FALSE)</f>
        <v>1.2</v>
      </c>
      <c r="I468">
        <f>VLOOKUP(C468,away!$B$2:$E$405,3,FALSE)</f>
        <v>0.94</v>
      </c>
      <c r="J468">
        <f>VLOOKUP(B468,home!$B$2:$E$405,4,FALSE)</f>
        <v>1.39</v>
      </c>
      <c r="K468" s="3">
        <f t="shared" si="672"/>
        <v>1.7490000000000032</v>
      </c>
      <c r="L468" s="3">
        <f t="shared" si="673"/>
        <v>1.5679199999999998</v>
      </c>
      <c r="M468" s="5">
        <f t="shared" si="674"/>
        <v>3.6264354132148909E-2</v>
      </c>
      <c r="N468" s="5">
        <f t="shared" si="675"/>
        <v>6.3426355377128554E-2</v>
      </c>
      <c r="O468" s="5">
        <f t="shared" si="676"/>
        <v>5.6859606130878905E-2</v>
      </c>
      <c r="P468" s="5">
        <f t="shared" si="677"/>
        <v>9.9447451122907371E-2</v>
      </c>
      <c r="Q468" s="5">
        <f t="shared" si="678"/>
        <v>5.546634777729903E-2</v>
      </c>
      <c r="R468" s="5">
        <f t="shared" si="679"/>
        <v>4.4575656822363828E-2</v>
      </c>
      <c r="S468" s="5">
        <f t="shared" si="680"/>
        <v>6.8178489397634143E-2</v>
      </c>
      <c r="T468" s="5">
        <f t="shared" si="681"/>
        <v>8.6966796006982677E-2</v>
      </c>
      <c r="U468" s="5">
        <f t="shared" si="682"/>
        <v>7.7962823782314478E-2</v>
      </c>
      <c r="V468" s="5">
        <f t="shared" si="683"/>
        <v>2.0773925722388488E-2</v>
      </c>
      <c r="W468" s="5">
        <f t="shared" si="684"/>
        <v>3.2336880754165395E-2</v>
      </c>
      <c r="X468" s="5">
        <f t="shared" si="685"/>
        <v>5.0701642072070993E-2</v>
      </c>
      <c r="Y468" s="5">
        <f t="shared" si="686"/>
        <v>3.9748059318820785E-2</v>
      </c>
      <c r="Z468" s="5">
        <f t="shared" si="687"/>
        <v>2.3297021281640226E-2</v>
      </c>
      <c r="AA468" s="5">
        <f t="shared" si="688"/>
        <v>4.0746490221588827E-2</v>
      </c>
      <c r="AB468" s="5">
        <f t="shared" si="689"/>
        <v>3.5632805698779503E-2</v>
      </c>
      <c r="AC468" s="5">
        <f t="shared" si="690"/>
        <v>3.5605107486883949E-3</v>
      </c>
      <c r="AD468" s="5">
        <f t="shared" si="691"/>
        <v>1.4139301109758841E-2</v>
      </c>
      <c r="AE468" s="5">
        <f t="shared" si="692"/>
        <v>2.2169292996013078E-2</v>
      </c>
      <c r="AF468" s="5">
        <f t="shared" si="693"/>
        <v>1.7379838937154415E-2</v>
      </c>
      <c r="AG468" s="5">
        <f t="shared" si="694"/>
        <v>9.0833990221143805E-3</v>
      </c>
      <c r="AH468" s="5">
        <f t="shared" si="695"/>
        <v>9.1319664019773351E-3</v>
      </c>
      <c r="AI468" s="5">
        <f t="shared" si="696"/>
        <v>1.5971809237058387E-2</v>
      </c>
      <c r="AJ468" s="5">
        <f t="shared" si="697"/>
        <v>1.3967347177807588E-2</v>
      </c>
      <c r="AK468" s="5">
        <f t="shared" si="698"/>
        <v>8.1429634046618384E-3</v>
      </c>
      <c r="AL468" s="5">
        <f t="shared" si="699"/>
        <v>3.9055841707532268E-4</v>
      </c>
      <c r="AM468" s="5">
        <f t="shared" si="700"/>
        <v>4.9459275281936521E-3</v>
      </c>
      <c r="AN468" s="5">
        <f t="shared" si="701"/>
        <v>7.7548186900053889E-3</v>
      </c>
      <c r="AO468" s="5">
        <f t="shared" si="702"/>
        <v>6.079467660216626E-3</v>
      </c>
      <c r="AP468" s="5">
        <f t="shared" si="703"/>
        <v>3.1773729779356165E-3</v>
      </c>
      <c r="AQ468" s="5">
        <f t="shared" si="704"/>
        <v>1.2454666598912029E-3</v>
      </c>
      <c r="AR468" s="5">
        <f t="shared" si="705"/>
        <v>2.8636385521976586E-3</v>
      </c>
      <c r="AS468" s="5">
        <f t="shared" si="706"/>
        <v>5.0085038277937139E-3</v>
      </c>
      <c r="AT468" s="5">
        <f t="shared" si="707"/>
        <v>4.379936597405612E-3</v>
      </c>
      <c r="AU468" s="5">
        <f t="shared" si="708"/>
        <v>2.5535030362874764E-3</v>
      </c>
      <c r="AV468" s="5">
        <f t="shared" si="709"/>
        <v>1.1165192026167008E-3</v>
      </c>
      <c r="AW468" s="5">
        <f t="shared" si="710"/>
        <v>2.9750701497861046E-5</v>
      </c>
      <c r="AX468" s="5">
        <f t="shared" si="711"/>
        <v>1.4417378744684543E-3</v>
      </c>
      <c r="AY468" s="5">
        <f t="shared" si="712"/>
        <v>2.2605296481365781E-3</v>
      </c>
      <c r="AZ468" s="5">
        <f t="shared" si="713"/>
        <v>1.7721648229531521E-3</v>
      </c>
      <c r="BA468" s="5">
        <f t="shared" si="714"/>
        <v>9.2620422306823513E-4</v>
      </c>
      <c r="BB468" s="5">
        <f t="shared" si="715"/>
        <v>3.6305353135828681E-4</v>
      </c>
      <c r="BC468" s="5">
        <f t="shared" si="716"/>
        <v>1.1384777857745692E-4</v>
      </c>
      <c r="BD468" s="5">
        <f t="shared" si="717"/>
        <v>7.4832602646029229E-4</v>
      </c>
      <c r="BE468" s="5">
        <f t="shared" si="718"/>
        <v>1.3088222202790535E-3</v>
      </c>
      <c r="BF468" s="5">
        <f t="shared" si="719"/>
        <v>1.1445650316340345E-3</v>
      </c>
      <c r="BG468" s="5">
        <f t="shared" si="720"/>
        <v>6.6728141344264344E-4</v>
      </c>
      <c r="BH468" s="5">
        <f t="shared" si="721"/>
        <v>2.9176879802779627E-4</v>
      </c>
      <c r="BI468" s="5">
        <f t="shared" si="722"/>
        <v>1.0206072555012334E-4</v>
      </c>
      <c r="BJ468" s="8">
        <f t="shared" si="723"/>
        <v>0.42149850476631284</v>
      </c>
      <c r="BK468" s="8">
        <f t="shared" si="724"/>
        <v>0.23087581918897923</v>
      </c>
      <c r="BL468" s="8">
        <f t="shared" si="725"/>
        <v>0.32317639430912576</v>
      </c>
      <c r="BM468" s="8">
        <f t="shared" si="726"/>
        <v>0.64057718923669293</v>
      </c>
      <c r="BN468" s="8">
        <f t="shared" si="727"/>
        <v>0.35603977136272658</v>
      </c>
    </row>
    <row r="469" spans="1:66" x14ac:dyDescent="0.25">
      <c r="A469" t="s">
        <v>304</v>
      </c>
      <c r="B469" t="s">
        <v>305</v>
      </c>
      <c r="C469" t="s">
        <v>310</v>
      </c>
      <c r="D469" s="17"/>
      <c r="E469">
        <f>VLOOKUP(A469,home!$A$2:$E$405,3,FALSE)</f>
        <v>1.2666666666666699</v>
      </c>
      <c r="F469">
        <f>VLOOKUP(B469,home!$B$2:$E$405,3,FALSE)</f>
        <v>1.18</v>
      </c>
      <c r="G469">
        <f>VLOOKUP(C469,away!$B$2:$E$405,4,FALSE)</f>
        <v>0.26</v>
      </c>
      <c r="H469">
        <f>VLOOKUP(A469,away!$A$2:$E$405,3,FALSE)</f>
        <v>1.2666666666666699</v>
      </c>
      <c r="I469">
        <f>VLOOKUP(C469,away!$B$2:$E$405,3,FALSE)</f>
        <v>1.84</v>
      </c>
      <c r="J469">
        <f>VLOOKUP(B469,home!$B$2:$E$405,4,FALSE)</f>
        <v>0.79</v>
      </c>
      <c r="K469" s="3">
        <f t="shared" si="672"/>
        <v>0.38861333333333431</v>
      </c>
      <c r="L469" s="3">
        <f t="shared" si="673"/>
        <v>1.8412266666666717</v>
      </c>
      <c r="M469" s="5">
        <f t="shared" si="674"/>
        <v>0.10754563606105334</v>
      </c>
      <c r="N469" s="5">
        <f t="shared" si="675"/>
        <v>4.1793668115139578E-2</v>
      </c>
      <c r="O469" s="5">
        <f t="shared" si="676"/>
        <v>0.19801589299924025</v>
      </c>
      <c r="P469" s="5">
        <f t="shared" si="677"/>
        <v>7.6951616231411599E-2</v>
      </c>
      <c r="Q469" s="5">
        <f t="shared" si="678"/>
        <v>8.1207883392257398E-3</v>
      </c>
      <c r="R469" s="5">
        <f t="shared" si="679"/>
        <v>0.18229607130700776</v>
      </c>
      <c r="S469" s="5">
        <f t="shared" si="680"/>
        <v>1.3765205771029156E-2</v>
      </c>
      <c r="T469" s="5">
        <f t="shared" si="681"/>
        <v>1.4952212044538187E-2</v>
      </c>
      <c r="U469" s="5">
        <f t="shared" si="682"/>
        <v>7.084268392418748E-2</v>
      </c>
      <c r="V469" s="5">
        <f t="shared" si="683"/>
        <v>1.094372450859747E-3</v>
      </c>
      <c r="W469" s="5">
        <f t="shared" si="684"/>
        <v>1.0519488752669958E-3</v>
      </c>
      <c r="X469" s="5">
        <f t="shared" si="685"/>
        <v>1.9368763211116049E-3</v>
      </c>
      <c r="Y469" s="5">
        <f t="shared" si="686"/>
        <v>1.7831141662329635E-3</v>
      </c>
      <c r="Z469" s="5">
        <f t="shared" si="687"/>
        <v>0.11188279590634394</v>
      </c>
      <c r="AA469" s="5">
        <f t="shared" si="688"/>
        <v>4.3479146259817442E-2</v>
      </c>
      <c r="AB469" s="5">
        <f t="shared" si="689"/>
        <v>8.4482879792576147E-3</v>
      </c>
      <c r="AC469" s="5">
        <f t="shared" si="690"/>
        <v>4.8940693886558952E-5</v>
      </c>
      <c r="AD469" s="5">
        <f t="shared" si="691"/>
        <v>1.0220033972843976E-4</v>
      </c>
      <c r="AE469" s="5">
        <f t="shared" si="692"/>
        <v>1.8817399085039655E-4</v>
      </c>
      <c r="AF469" s="5">
        <f t="shared" si="693"/>
        <v>1.7323548496342024E-4</v>
      </c>
      <c r="AG469" s="5">
        <f t="shared" si="694"/>
        <v>1.063219315091942E-4</v>
      </c>
      <c r="AH469" s="5">
        <f t="shared" si="695"/>
        <v>5.1500396840996297E-2</v>
      </c>
      <c r="AI469" s="5">
        <f t="shared" si="696"/>
        <v>2.001374088436909E-2</v>
      </c>
      <c r="AJ469" s="5">
        <f t="shared" si="697"/>
        <v>3.8888032787721526E-3</v>
      </c>
      <c r="AK469" s="5">
        <f t="shared" si="698"/>
        <v>5.0374693494708201E-4</v>
      </c>
      <c r="AL469" s="5">
        <f t="shared" si="699"/>
        <v>1.4007320545928964E-6</v>
      </c>
      <c r="AM469" s="5">
        <f t="shared" si="700"/>
        <v>7.9432829379336413E-6</v>
      </c>
      <c r="AN469" s="5">
        <f t="shared" si="701"/>
        <v>1.4625384366201803E-5</v>
      </c>
      <c r="AO469" s="5">
        <f t="shared" si="702"/>
        <v>1.3464323852650302E-5</v>
      </c>
      <c r="AP469" s="5">
        <f t="shared" si="703"/>
        <v>8.2636240420452931E-6</v>
      </c>
      <c r="AQ469" s="5">
        <f t="shared" si="704"/>
        <v>3.8038012373804055E-6</v>
      </c>
      <c r="AR469" s="5">
        <f t="shared" si="705"/>
        <v>1.896478080151167E-2</v>
      </c>
      <c r="AS469" s="5">
        <f t="shared" si="706"/>
        <v>7.369966683211473E-3</v>
      </c>
      <c r="AT469" s="5">
        <f t="shared" si="707"/>
        <v>1.4320336596592141E-3</v>
      </c>
      <c r="AU469" s="5">
        <f t="shared" si="708"/>
        <v>1.8550245797523362E-4</v>
      </c>
      <c r="AV469" s="5">
        <f t="shared" si="709"/>
        <v>1.8022182133820569E-5</v>
      </c>
      <c r="AW469" s="5">
        <f t="shared" si="710"/>
        <v>2.7840531356401713E-8</v>
      </c>
      <c r="AX469" s="5">
        <f t="shared" si="711"/>
        <v>5.1447761002003169E-7</v>
      </c>
      <c r="AY469" s="5">
        <f t="shared" si="712"/>
        <v>9.4726989497181887E-7</v>
      </c>
      <c r="AZ469" s="5">
        <f t="shared" si="713"/>
        <v>8.7206929557632533E-7</v>
      </c>
      <c r="BA469" s="5">
        <f t="shared" si="714"/>
        <v>5.3522574739878331E-7</v>
      </c>
      <c r="BB469" s="5">
        <f t="shared" si="715"/>
        <v>2.4636797969930995E-7</v>
      </c>
      <c r="BC469" s="5">
        <f t="shared" si="716"/>
        <v>9.0723858807032491E-8</v>
      </c>
      <c r="BD469" s="5">
        <f t="shared" si="717"/>
        <v>5.8197433565385735E-3</v>
      </c>
      <c r="BE469" s="5">
        <f t="shared" si="718"/>
        <v>2.261629864928982E-3</v>
      </c>
      <c r="BF469" s="5">
        <f t="shared" si="719"/>
        <v>4.3944976028813514E-4</v>
      </c>
      <c r="BG469" s="5">
        <f t="shared" si="720"/>
        <v>5.6925345392702315E-5</v>
      </c>
      <c r="BH469" s="5">
        <f t="shared" si="721"/>
        <v>5.5304870560523512E-6</v>
      </c>
      <c r="BI469" s="5">
        <f t="shared" si="722"/>
        <v>4.2984420196187297E-7</v>
      </c>
      <c r="BJ469" s="8">
        <f t="shared" si="723"/>
        <v>7.0259846159389183E-2</v>
      </c>
      <c r="BK469" s="8">
        <f t="shared" si="724"/>
        <v>0.19940811921018997</v>
      </c>
      <c r="BL469" s="8">
        <f t="shared" si="725"/>
        <v>0.61554278485149283</v>
      </c>
      <c r="BM469" s="8">
        <f t="shared" si="726"/>
        <v>0.38236895364497414</v>
      </c>
      <c r="BN469" s="8">
        <f t="shared" si="727"/>
        <v>0.61472367305307829</v>
      </c>
    </row>
    <row r="470" spans="1:66" x14ac:dyDescent="0.25">
      <c r="A470" t="s">
        <v>304</v>
      </c>
      <c r="B470" t="s">
        <v>335</v>
      </c>
      <c r="C470" t="s">
        <v>339</v>
      </c>
      <c r="D470" s="17"/>
      <c r="E470">
        <f>VLOOKUP(A470,home!$A$2:$E$405,3,FALSE)</f>
        <v>1.2666666666666699</v>
      </c>
      <c r="F470">
        <f>VLOOKUP(B470,home!$B$2:$E$405,3,FALSE)</f>
        <v>1.32</v>
      </c>
      <c r="G470">
        <f>VLOOKUP(C470,away!$B$2:$E$405,4,FALSE)</f>
        <v>0.53</v>
      </c>
      <c r="H470">
        <f>VLOOKUP(A470,away!$A$2:$E$405,3,FALSE)</f>
        <v>1.2666666666666699</v>
      </c>
      <c r="I470">
        <f>VLOOKUP(C470,away!$B$2:$E$405,3,FALSE)</f>
        <v>0.79</v>
      </c>
      <c r="J470">
        <f>VLOOKUP(B470,home!$B$2:$E$405,4,FALSE)</f>
        <v>0.53</v>
      </c>
      <c r="K470" s="3">
        <f t="shared" si="672"/>
        <v>0.88616000000000239</v>
      </c>
      <c r="L470" s="3">
        <f t="shared" si="673"/>
        <v>0.53035333333333479</v>
      </c>
      <c r="M470" s="5">
        <f t="shared" si="674"/>
        <v>0.24255826405154093</v>
      </c>
      <c r="N470" s="5">
        <f t="shared" si="675"/>
        <v>0.21494543127191412</v>
      </c>
      <c r="O470" s="5">
        <f t="shared" si="676"/>
        <v>0.12864158386728192</v>
      </c>
      <c r="P470" s="5">
        <f t="shared" si="677"/>
        <v>0.11399702595983084</v>
      </c>
      <c r="Q470" s="5">
        <f t="shared" si="678"/>
        <v>9.5238021687959931E-2</v>
      </c>
      <c r="R470" s="5">
        <f t="shared" si="679"/>
        <v>3.411274640464635E-2</v>
      </c>
      <c r="S470" s="5">
        <f t="shared" si="680"/>
        <v>1.3394020997904429E-2</v>
      </c>
      <c r="T470" s="5">
        <f t="shared" si="681"/>
        <v>5.0509802262281973E-2</v>
      </c>
      <c r="U470" s="5">
        <f t="shared" si="682"/>
        <v>3.0229351353941492E-2</v>
      </c>
      <c r="V470" s="5">
        <f t="shared" si="683"/>
        <v>6.994326659228229E-4</v>
      </c>
      <c r="W470" s="5">
        <f t="shared" si="684"/>
        <v>2.8132041766334277E-2</v>
      </c>
      <c r="X470" s="5">
        <f t="shared" si="685"/>
        <v>1.4919922124247977E-2</v>
      </c>
      <c r="Y470" s="5">
        <f t="shared" si="686"/>
        <v>3.9564152158343413E-3</v>
      </c>
      <c r="Z470" s="5">
        <f t="shared" si="687"/>
        <v>6.0306029216196429E-3</v>
      </c>
      <c r="AA470" s="5">
        <f t="shared" si="688"/>
        <v>5.3440790850224776E-3</v>
      </c>
      <c r="AB470" s="5">
        <f t="shared" si="689"/>
        <v>2.3678545609917652E-3</v>
      </c>
      <c r="AC470" s="5">
        <f t="shared" si="690"/>
        <v>2.0544868901430029E-5</v>
      </c>
      <c r="AD470" s="5">
        <f t="shared" si="691"/>
        <v>6.2323725329137113E-3</v>
      </c>
      <c r="AE470" s="5">
        <f t="shared" si="692"/>
        <v>3.3053595474059052E-3</v>
      </c>
      <c r="AF470" s="5">
        <f t="shared" si="693"/>
        <v>8.7650422691594226E-4</v>
      </c>
      <c r="AG470" s="5">
        <f t="shared" si="694"/>
        <v>1.5495231280854258E-4</v>
      </c>
      <c r="AH470" s="5">
        <f t="shared" si="695"/>
        <v>7.9958759037268101E-4</v>
      </c>
      <c r="AI470" s="5">
        <f t="shared" si="696"/>
        <v>7.0856253908465694E-4</v>
      </c>
      <c r="AJ470" s="5">
        <f t="shared" si="697"/>
        <v>3.1394988981763055E-4</v>
      </c>
      <c r="AK470" s="5">
        <f t="shared" si="698"/>
        <v>9.2736611453597445E-5</v>
      </c>
      <c r="AL470" s="5">
        <f t="shared" si="699"/>
        <v>3.8622538179115287E-7</v>
      </c>
      <c r="AM470" s="5">
        <f t="shared" si="700"/>
        <v>1.1045758487533662E-3</v>
      </c>
      <c r="AN470" s="5">
        <f t="shared" si="701"/>
        <v>5.8581548330584505E-4</v>
      </c>
      <c r="AO470" s="5">
        <f t="shared" si="702"/>
        <v>1.5534459714476673E-4</v>
      </c>
      <c r="AP470" s="5">
        <f t="shared" si="703"/>
        <v>2.7462508303683699E-5</v>
      </c>
      <c r="AQ470" s="5">
        <f t="shared" si="704"/>
        <v>3.6412082051382578E-6</v>
      </c>
      <c r="AR470" s="5">
        <f t="shared" si="705"/>
        <v>8.4812788769224104E-5</v>
      </c>
      <c r="AS470" s="5">
        <f t="shared" si="706"/>
        <v>7.5157700895735831E-5</v>
      </c>
      <c r="AT470" s="5">
        <f t="shared" si="707"/>
        <v>3.3300874112882713E-5</v>
      </c>
      <c r="AU470" s="5">
        <f t="shared" si="708"/>
        <v>9.8366342012907456E-6</v>
      </c>
      <c r="AV470" s="5">
        <f t="shared" si="709"/>
        <v>2.1792079409539571E-6</v>
      </c>
      <c r="AW470" s="5">
        <f t="shared" si="710"/>
        <v>5.0421499353239527E-9</v>
      </c>
      <c r="AX470" s="5">
        <f t="shared" si="711"/>
        <v>1.6313848902188089E-4</v>
      </c>
      <c r="AY470" s="5">
        <f t="shared" si="712"/>
        <v>8.6521041447718149E-5</v>
      </c>
      <c r="AZ470" s="5">
        <f t="shared" si="713"/>
        <v>2.2943361367634469E-5</v>
      </c>
      <c r="BA470" s="5">
        <f t="shared" si="714"/>
        <v>4.0560293930654011E-6</v>
      </c>
      <c r="BB470" s="5">
        <f t="shared" si="715"/>
        <v>5.3778217717755441E-7</v>
      </c>
      <c r="BC470" s="5">
        <f t="shared" si="716"/>
        <v>5.7042914054674808E-8</v>
      </c>
      <c r="BD470" s="5">
        <f t="shared" si="717"/>
        <v>7.4967908721756703E-6</v>
      </c>
      <c r="BE470" s="5">
        <f t="shared" si="718"/>
        <v>6.6433561992872101E-6</v>
      </c>
      <c r="BF470" s="5">
        <f t="shared" si="719"/>
        <v>2.9435382647801844E-6</v>
      </c>
      <c r="BG470" s="5">
        <f t="shared" si="720"/>
        <v>8.6948195623920536E-7</v>
      </c>
      <c r="BH470" s="5">
        <f t="shared" si="721"/>
        <v>1.9262503258523405E-7</v>
      </c>
      <c r="BI470" s="5">
        <f t="shared" si="722"/>
        <v>3.4139319775146298E-8</v>
      </c>
      <c r="BJ470" s="8">
        <f t="shared" si="723"/>
        <v>0.42042491634065104</v>
      </c>
      <c r="BK470" s="8">
        <f t="shared" si="724"/>
        <v>0.37075619581092994</v>
      </c>
      <c r="BL470" s="8">
        <f t="shared" si="725"/>
        <v>0.20283391904017753</v>
      </c>
      <c r="BM470" s="8">
        <f t="shared" si="726"/>
        <v>0.17046604487090633</v>
      </c>
      <c r="BN470" s="8">
        <f t="shared" si="727"/>
        <v>0.82949307324317401</v>
      </c>
    </row>
    <row r="471" spans="1:66" x14ac:dyDescent="0.25">
      <c r="A471" t="s">
        <v>304</v>
      </c>
      <c r="B471" t="s">
        <v>459</v>
      </c>
      <c r="C471" t="s">
        <v>332</v>
      </c>
      <c r="D471" s="17"/>
      <c r="E471">
        <f>VLOOKUP(A471,home!$A$2:$E$405,3,FALSE)</f>
        <v>1.2666666666666699</v>
      </c>
      <c r="F471">
        <f>VLOOKUP(B471,home!$B$2:$E$405,3,FALSE)</f>
        <v>1.05</v>
      </c>
      <c r="G471">
        <f>VLOOKUP(C471,away!$B$2:$E$405,4,FALSE)</f>
        <v>0.99</v>
      </c>
      <c r="H471">
        <f>VLOOKUP(A471,away!$A$2:$E$405,3,FALSE)</f>
        <v>1.2666666666666699</v>
      </c>
      <c r="I471">
        <f>VLOOKUP(C471,away!$B$2:$E$405,3,FALSE)</f>
        <v>0.2</v>
      </c>
      <c r="J471">
        <f>VLOOKUP(B471,home!$B$2:$E$405,4,FALSE)</f>
        <v>0.26</v>
      </c>
      <c r="K471" s="3">
        <f t="shared" si="672"/>
        <v>1.3167000000000033</v>
      </c>
      <c r="L471" s="3">
        <f t="shared" si="673"/>
        <v>6.5866666666666851E-2</v>
      </c>
      <c r="M471" s="5">
        <f t="shared" si="674"/>
        <v>0.25093366273684947</v>
      </c>
      <c r="N471" s="5">
        <f t="shared" si="675"/>
        <v>0.3304043537256105</v>
      </c>
      <c r="O471" s="5">
        <f t="shared" si="676"/>
        <v>1.6528163918933865E-2</v>
      </c>
      <c r="P471" s="5">
        <f t="shared" si="677"/>
        <v>2.1762633432060273E-2</v>
      </c>
      <c r="Q471" s="5">
        <f t="shared" si="678"/>
        <v>0.21752170627525627</v>
      </c>
      <c r="R471" s="5">
        <f t="shared" si="679"/>
        <v>5.4432753173022349E-4</v>
      </c>
      <c r="S471" s="5">
        <f t="shared" si="680"/>
        <v>4.7185001877856654E-4</v>
      </c>
      <c r="T471" s="5">
        <f t="shared" si="681"/>
        <v>1.4327429719996921E-2</v>
      </c>
      <c r="U471" s="5">
        <f t="shared" si="682"/>
        <v>7.1671606102918708E-4</v>
      </c>
      <c r="V471" s="5">
        <f t="shared" si="683"/>
        <v>4.5468851902891342E-6</v>
      </c>
      <c r="W471" s="5">
        <f t="shared" si="684"/>
        <v>9.5470276884210198E-2</v>
      </c>
      <c r="X471" s="5">
        <f t="shared" si="685"/>
        <v>6.2883089041066631E-3</v>
      </c>
      <c r="Y471" s="5">
        <f t="shared" si="686"/>
        <v>2.0709497324191336E-4</v>
      </c>
      <c r="Z471" s="5">
        <f t="shared" si="687"/>
        <v>1.1951013363321388E-5</v>
      </c>
      <c r="AA471" s="5">
        <f t="shared" si="688"/>
        <v>1.5735899295485309E-5</v>
      </c>
      <c r="AB471" s="5">
        <f t="shared" si="689"/>
        <v>1.0359729301182782E-5</v>
      </c>
      <c r="AC471" s="5">
        <f t="shared" si="690"/>
        <v>2.4646004688721208E-8</v>
      </c>
      <c r="AD471" s="5">
        <f t="shared" si="691"/>
        <v>3.1426428393359976E-2</v>
      </c>
      <c r="AE471" s="5">
        <f t="shared" si="692"/>
        <v>2.0699540835093164E-3</v>
      </c>
      <c r="AF471" s="5">
        <f t="shared" si="693"/>
        <v>6.8170487816907006E-5</v>
      </c>
      <c r="AG471" s="5">
        <f t="shared" si="694"/>
        <v>1.4967209325134296E-6</v>
      </c>
      <c r="AH471" s="5">
        <f t="shared" si="695"/>
        <v>1.9679335338269276E-7</v>
      </c>
      <c r="AI471" s="5">
        <f t="shared" si="696"/>
        <v>2.5911780839899217E-7</v>
      </c>
      <c r="AJ471" s="5">
        <f t="shared" si="697"/>
        <v>1.7059020915947697E-7</v>
      </c>
      <c r="AK471" s="5">
        <f t="shared" si="698"/>
        <v>7.487204280009462E-8</v>
      </c>
      <c r="AL471" s="5">
        <f t="shared" si="699"/>
        <v>8.5498607043081834E-11</v>
      </c>
      <c r="AM471" s="5">
        <f t="shared" si="700"/>
        <v>8.2758356531074263E-3</v>
      </c>
      <c r="AN471" s="5">
        <f t="shared" si="701"/>
        <v>5.4510170835134404E-4</v>
      </c>
      <c r="AO471" s="5">
        <f t="shared" si="702"/>
        <v>1.7952016261704314E-5</v>
      </c>
      <c r="AP471" s="5">
        <f t="shared" si="703"/>
        <v>3.9414649036808705E-7</v>
      </c>
      <c r="AQ471" s="5">
        <f t="shared" si="704"/>
        <v>6.4902788747278523E-9</v>
      </c>
      <c r="AR471" s="5">
        <f t="shared" si="705"/>
        <v>2.5924244418946807E-9</v>
      </c>
      <c r="AS471" s="5">
        <f t="shared" si="706"/>
        <v>3.4134452626427341E-9</v>
      </c>
      <c r="AT471" s="5">
        <f t="shared" si="707"/>
        <v>2.2472416886608501E-9</v>
      </c>
      <c r="AU471" s="5">
        <f t="shared" si="708"/>
        <v>9.8631437715324939E-10</v>
      </c>
      <c r="AV471" s="5">
        <f t="shared" si="709"/>
        <v>3.2467003509942171E-10</v>
      </c>
      <c r="AW471" s="5">
        <f t="shared" si="710"/>
        <v>2.0597241426463488E-13</v>
      </c>
      <c r="AX471" s="5">
        <f t="shared" si="711"/>
        <v>1.8161321340744287E-3</v>
      </c>
      <c r="AY471" s="5">
        <f t="shared" si="712"/>
        <v>1.1962256989770272E-4</v>
      </c>
      <c r="AZ471" s="5">
        <f t="shared" si="713"/>
        <v>3.9395699686310208E-6</v>
      </c>
      <c r="BA471" s="5">
        <f t="shared" si="714"/>
        <v>8.6495447311276894E-8</v>
      </c>
      <c r="BB471" s="5">
        <f t="shared" si="715"/>
        <v>1.4242916990590301E-9</v>
      </c>
      <c r="BC471" s="5">
        <f t="shared" si="716"/>
        <v>1.876266931560435E-11</v>
      </c>
      <c r="BD471" s="5">
        <f t="shared" si="717"/>
        <v>2.8459059428799448E-11</v>
      </c>
      <c r="BE471" s="5">
        <f t="shared" si="718"/>
        <v>3.7472043549900324E-11</v>
      </c>
      <c r="BF471" s="5">
        <f t="shared" si="719"/>
        <v>2.4669719871076945E-11</v>
      </c>
      <c r="BG471" s="5">
        <f t="shared" si="720"/>
        <v>1.0827540051415697E-11</v>
      </c>
      <c r="BH471" s="5">
        <f t="shared" si="721"/>
        <v>3.564155496424771E-12</v>
      </c>
      <c r="BI471" s="5">
        <f t="shared" si="722"/>
        <v>9.3858470842850042E-13</v>
      </c>
      <c r="BJ471" s="8">
        <f t="shared" si="723"/>
        <v>0.70856429239497321</v>
      </c>
      <c r="BK471" s="8">
        <f t="shared" si="724"/>
        <v>0.27329234037427963</v>
      </c>
      <c r="BL471" s="8">
        <f t="shared" si="725"/>
        <v>1.7816014183730595E-2</v>
      </c>
      <c r="BM471" s="8">
        <f t="shared" si="726"/>
        <v>0.16187012777621451</v>
      </c>
      <c r="BN471" s="8">
        <f t="shared" si="727"/>
        <v>0.83769484762044055</v>
      </c>
    </row>
    <row r="472" spans="1:66" x14ac:dyDescent="0.25">
      <c r="A472" t="s">
        <v>304</v>
      </c>
      <c r="B472" t="s">
        <v>375</v>
      </c>
      <c r="C472" t="s">
        <v>327</v>
      </c>
      <c r="D472" s="17"/>
      <c r="E472">
        <f>VLOOKUP(A472,home!$A$2:$E$405,3,FALSE)</f>
        <v>1.2666666666666699</v>
      </c>
      <c r="F472">
        <f>VLOOKUP(B472,home!$B$2:$E$405,3,FALSE)</f>
        <v>0.53</v>
      </c>
      <c r="G472">
        <f>VLOOKUP(C472,away!$B$2:$E$405,4,FALSE)</f>
        <v>1.32</v>
      </c>
      <c r="H472">
        <f>VLOOKUP(A472,away!$A$2:$E$405,3,FALSE)</f>
        <v>1.2666666666666699</v>
      </c>
      <c r="I472">
        <f>VLOOKUP(C472,away!$B$2:$E$405,3,FALSE)</f>
        <v>0.53</v>
      </c>
      <c r="J472">
        <f>VLOOKUP(B472,home!$B$2:$E$405,4,FALSE)</f>
        <v>1.58</v>
      </c>
      <c r="K472" s="3">
        <f t="shared" si="672"/>
        <v>0.88616000000000239</v>
      </c>
      <c r="L472" s="3">
        <f t="shared" si="673"/>
        <v>1.0607066666666696</v>
      </c>
      <c r="M472" s="5">
        <f t="shared" si="674"/>
        <v>0.14272056281511278</v>
      </c>
      <c r="N472" s="5">
        <f t="shared" si="675"/>
        <v>0.12647325394424069</v>
      </c>
      <c r="O472" s="5">
        <f t="shared" si="676"/>
        <v>0.15138465244840932</v>
      </c>
      <c r="P472" s="5">
        <f t="shared" si="677"/>
        <v>0.13415102361368275</v>
      </c>
      <c r="Q472" s="5">
        <f t="shared" si="678"/>
        <v>5.60377693576143E-2</v>
      </c>
      <c r="R472" s="5">
        <f t="shared" si="679"/>
        <v>8.0287355041522249E-2</v>
      </c>
      <c r="S472" s="5">
        <f t="shared" si="680"/>
        <v>3.1524008842216393E-2</v>
      </c>
      <c r="T472" s="5">
        <f t="shared" si="681"/>
        <v>5.9439635542750703E-2</v>
      </c>
      <c r="U472" s="5">
        <f t="shared" si="682"/>
        <v>7.1147442543595549E-2</v>
      </c>
      <c r="V472" s="5">
        <f t="shared" si="683"/>
        <v>3.2923528413962809E-3</v>
      </c>
      <c r="W472" s="5">
        <f t="shared" si="684"/>
        <v>1.6552809897981212E-2</v>
      </c>
      <c r="X472" s="5">
        <f t="shared" si="685"/>
        <v>1.7557675810854708E-2</v>
      </c>
      <c r="Y472" s="5">
        <f t="shared" si="686"/>
        <v>9.311771891872855E-3</v>
      </c>
      <c r="Z472" s="5">
        <f t="shared" si="687"/>
        <v>2.8387110913858832E-2</v>
      </c>
      <c r="AA472" s="5">
        <f t="shared" si="688"/>
        <v>2.5155522207425212E-2</v>
      </c>
      <c r="AB472" s="5">
        <f t="shared" si="689"/>
        <v>1.1145908779665989E-2</v>
      </c>
      <c r="AC472" s="5">
        <f t="shared" si="690"/>
        <v>1.9341663836787665E-4</v>
      </c>
      <c r="AD472" s="5">
        <f t="shared" si="691"/>
        <v>3.667109504798767E-3</v>
      </c>
      <c r="AE472" s="5">
        <f t="shared" si="692"/>
        <v>3.8897274991367618E-3</v>
      </c>
      <c r="AF472" s="5">
        <f t="shared" si="693"/>
        <v>2.0629299449255174E-3</v>
      </c>
      <c r="AG472" s="5">
        <f t="shared" si="694"/>
        <v>7.2938784848293394E-4</v>
      </c>
      <c r="AH472" s="5">
        <f t="shared" si="695"/>
        <v>7.5275994484340584E-3</v>
      </c>
      <c r="AI472" s="5">
        <f t="shared" si="696"/>
        <v>6.670657527224344E-3</v>
      </c>
      <c r="AJ472" s="5">
        <f t="shared" si="697"/>
        <v>2.9556349371625693E-3</v>
      </c>
      <c r="AK472" s="5">
        <f t="shared" si="698"/>
        <v>8.730551519719968E-4</v>
      </c>
      <c r="AL472" s="5">
        <f t="shared" si="699"/>
        <v>7.2721237946857714E-6</v>
      </c>
      <c r="AM472" s="5">
        <f t="shared" si="700"/>
        <v>6.4992915175449693E-4</v>
      </c>
      <c r="AN472" s="5">
        <f t="shared" si="701"/>
        <v>6.8938418412700848E-4</v>
      </c>
      <c r="AO472" s="5">
        <f t="shared" si="702"/>
        <v>3.6561719999904038E-4</v>
      </c>
      <c r="AP472" s="5">
        <f t="shared" si="703"/>
        <v>1.2927086716232772E-4</v>
      </c>
      <c r="AQ472" s="5">
        <f t="shared" si="704"/>
        <v>3.4279617651215616E-5</v>
      </c>
      <c r="AR472" s="5">
        <f t="shared" si="705"/>
        <v>1.5969149837900707E-3</v>
      </c>
      <c r="AS472" s="5">
        <f t="shared" si="706"/>
        <v>1.415122182035413E-3</v>
      </c>
      <c r="AT472" s="5">
        <f t="shared" si="707"/>
        <v>6.2701233641625231E-4</v>
      </c>
      <c r="AU472" s="5">
        <f t="shared" si="708"/>
        <v>1.8521108401287593E-4</v>
      </c>
      <c r="AV472" s="5">
        <f t="shared" si="709"/>
        <v>4.1031663552212641E-5</v>
      </c>
      <c r="AW472" s="5">
        <f t="shared" si="710"/>
        <v>1.898743078510049E-7</v>
      </c>
      <c r="AX472" s="5">
        <f t="shared" si="711"/>
        <v>9.5990202853127736E-5</v>
      </c>
      <c r="AY472" s="5">
        <f t="shared" si="712"/>
        <v>1.0181744810099856E-4</v>
      </c>
      <c r="AZ472" s="5">
        <f t="shared" si="713"/>
        <v>5.39992229918584E-5</v>
      </c>
      <c r="BA472" s="5">
        <f t="shared" si="714"/>
        <v>1.9092445274094769E-5</v>
      </c>
      <c r="BB472" s="5">
        <f t="shared" si="715"/>
        <v>5.0628709963002169E-6</v>
      </c>
      <c r="BC472" s="5">
        <f t="shared" si="716"/>
        <v>1.0740442036497932E-6</v>
      </c>
      <c r="BD472" s="5">
        <f t="shared" si="717"/>
        <v>2.8230972823433737E-4</v>
      </c>
      <c r="BE472" s="5">
        <f t="shared" si="718"/>
        <v>2.5017158877214105E-4</v>
      </c>
      <c r="BF472" s="5">
        <f t="shared" si="719"/>
        <v>1.1084602755316053E-4</v>
      </c>
      <c r="BG472" s="5">
        <f t="shared" si="720"/>
        <v>3.2742438592169682E-5</v>
      </c>
      <c r="BH472" s="5">
        <f t="shared" si="721"/>
        <v>7.2537598457092891E-6</v>
      </c>
      <c r="BI472" s="5">
        <f t="shared" si="722"/>
        <v>1.2855983649747524E-6</v>
      </c>
      <c r="BJ472" s="8">
        <f t="shared" si="723"/>
        <v>0.29786758849777251</v>
      </c>
      <c r="BK472" s="8">
        <f t="shared" si="724"/>
        <v>0.31199045432267175</v>
      </c>
      <c r="BL472" s="8">
        <f t="shared" si="725"/>
        <v>0.36169772947658074</v>
      </c>
      <c r="BM472" s="8">
        <f t="shared" si="726"/>
        <v>0.30878663841650855</v>
      </c>
      <c r="BN472" s="8">
        <f t="shared" si="727"/>
        <v>0.69105461722058215</v>
      </c>
    </row>
    <row r="473" spans="1:66" x14ac:dyDescent="0.25">
      <c r="A473" t="s">
        <v>304</v>
      </c>
      <c r="B473" t="s">
        <v>378</v>
      </c>
      <c r="C473" t="s">
        <v>376</v>
      </c>
      <c r="D473" s="17"/>
      <c r="E473">
        <f>VLOOKUP(A473,home!$A$2:$E$405,3,FALSE)</f>
        <v>1.2666666666666699</v>
      </c>
      <c r="F473">
        <f>VLOOKUP(B473,home!$B$2:$E$405,3,FALSE)</f>
        <v>0</v>
      </c>
      <c r="G473">
        <f>VLOOKUP(C473,away!$B$2:$E$405,4,FALSE)</f>
        <v>0.79</v>
      </c>
      <c r="H473">
        <f>VLOOKUP(A473,away!$A$2:$E$405,3,FALSE)</f>
        <v>1.2666666666666699</v>
      </c>
      <c r="I473">
        <f>VLOOKUP(C473,away!$B$2:$E$405,3,FALSE)</f>
        <v>1.32</v>
      </c>
      <c r="J473">
        <f>VLOOKUP(B473,home!$B$2:$E$405,4,FALSE)</f>
        <v>1.84</v>
      </c>
      <c r="K473" s="3">
        <f t="shared" si="672"/>
        <v>0</v>
      </c>
      <c r="L473" s="3">
        <f t="shared" si="673"/>
        <v>3.0764800000000081</v>
      </c>
      <c r="M473" s="5">
        <f t="shared" si="674"/>
        <v>4.6121318293608889E-2</v>
      </c>
      <c r="N473" s="5">
        <f t="shared" si="675"/>
        <v>0</v>
      </c>
      <c r="O473" s="5">
        <f t="shared" si="676"/>
        <v>0.14189131330392227</v>
      </c>
      <c r="P473" s="5">
        <f t="shared" si="677"/>
        <v>0</v>
      </c>
      <c r="Q473" s="5">
        <f t="shared" si="678"/>
        <v>0</v>
      </c>
      <c r="R473" s="5">
        <f t="shared" si="679"/>
        <v>0.21826289377662597</v>
      </c>
      <c r="S473" s="5">
        <f t="shared" si="680"/>
        <v>0</v>
      </c>
      <c r="T473" s="5">
        <f t="shared" si="681"/>
        <v>0</v>
      </c>
      <c r="U473" s="5">
        <f t="shared" si="682"/>
        <v>0</v>
      </c>
      <c r="V473" s="5">
        <f t="shared" si="683"/>
        <v>0</v>
      </c>
      <c r="W473" s="5">
        <f t="shared" si="684"/>
        <v>0</v>
      </c>
      <c r="X473" s="5">
        <f t="shared" si="685"/>
        <v>0</v>
      </c>
      <c r="Y473" s="5">
        <f t="shared" si="686"/>
        <v>0</v>
      </c>
      <c r="Z473" s="5">
        <f t="shared" si="687"/>
        <v>0.223827142481972</v>
      </c>
      <c r="AA473" s="5">
        <f t="shared" si="688"/>
        <v>0</v>
      </c>
      <c r="AB473" s="5">
        <f t="shared" si="689"/>
        <v>0</v>
      </c>
      <c r="AC473" s="5">
        <f t="shared" si="690"/>
        <v>0</v>
      </c>
      <c r="AD473" s="5">
        <f t="shared" si="691"/>
        <v>0</v>
      </c>
      <c r="AE473" s="5">
        <f t="shared" si="692"/>
        <v>0</v>
      </c>
      <c r="AF473" s="5">
        <f t="shared" si="693"/>
        <v>0</v>
      </c>
      <c r="AG473" s="5">
        <f t="shared" si="694"/>
        <v>0</v>
      </c>
      <c r="AH473" s="5">
        <f t="shared" si="695"/>
        <v>0.17214993182573479</v>
      </c>
      <c r="AI473" s="5">
        <f t="shared" si="696"/>
        <v>0</v>
      </c>
      <c r="AJ473" s="5">
        <f t="shared" si="697"/>
        <v>0</v>
      </c>
      <c r="AK473" s="5">
        <f t="shared" si="698"/>
        <v>0</v>
      </c>
      <c r="AL473" s="5">
        <f t="shared" si="699"/>
        <v>0</v>
      </c>
      <c r="AM473" s="5">
        <f t="shared" si="700"/>
        <v>0</v>
      </c>
      <c r="AN473" s="5">
        <f t="shared" si="701"/>
        <v>0</v>
      </c>
      <c r="AO473" s="5">
        <f t="shared" si="702"/>
        <v>0</v>
      </c>
      <c r="AP473" s="5">
        <f t="shared" si="703"/>
        <v>0</v>
      </c>
      <c r="AQ473" s="5">
        <f t="shared" si="704"/>
        <v>0</v>
      </c>
      <c r="AR473" s="5">
        <f t="shared" si="705"/>
        <v>0.1059231644526476</v>
      </c>
      <c r="AS473" s="5">
        <f t="shared" si="706"/>
        <v>0</v>
      </c>
      <c r="AT473" s="5">
        <f t="shared" si="707"/>
        <v>0</v>
      </c>
      <c r="AU473" s="5">
        <f t="shared" si="708"/>
        <v>0</v>
      </c>
      <c r="AV473" s="5">
        <f t="shared" si="709"/>
        <v>0</v>
      </c>
      <c r="AW473" s="5">
        <f t="shared" si="710"/>
        <v>0</v>
      </c>
      <c r="AX473" s="5">
        <f t="shared" si="711"/>
        <v>0</v>
      </c>
      <c r="AY473" s="5">
        <f t="shared" si="712"/>
        <v>0</v>
      </c>
      <c r="AZ473" s="5">
        <f t="shared" si="713"/>
        <v>0</v>
      </c>
      <c r="BA473" s="5">
        <f t="shared" si="714"/>
        <v>0</v>
      </c>
      <c r="BB473" s="5">
        <f t="shared" si="715"/>
        <v>0</v>
      </c>
      <c r="BC473" s="5">
        <f t="shared" si="716"/>
        <v>0</v>
      </c>
      <c r="BD473" s="5">
        <f t="shared" si="717"/>
        <v>5.431174949588035E-2</v>
      </c>
      <c r="BE473" s="5">
        <f t="shared" si="718"/>
        <v>0</v>
      </c>
      <c r="BF473" s="5">
        <f t="shared" si="719"/>
        <v>0</v>
      </c>
      <c r="BG473" s="5">
        <f t="shared" si="720"/>
        <v>0</v>
      </c>
      <c r="BH473" s="5">
        <f t="shared" si="721"/>
        <v>0</v>
      </c>
      <c r="BI473" s="5">
        <f t="shared" si="722"/>
        <v>0</v>
      </c>
      <c r="BJ473" s="8">
        <f t="shared" si="723"/>
        <v>0</v>
      </c>
      <c r="BK473" s="8">
        <f t="shared" si="724"/>
        <v>4.6121318293608889E-2</v>
      </c>
      <c r="BL473" s="8">
        <f t="shared" si="725"/>
        <v>0.69253905285481099</v>
      </c>
      <c r="BM473" s="8">
        <f t="shared" si="726"/>
        <v>0.55621198825623475</v>
      </c>
      <c r="BN473" s="8">
        <f t="shared" si="727"/>
        <v>0.40627552537415712</v>
      </c>
    </row>
    <row r="474" spans="1:66" x14ac:dyDescent="0.25">
      <c r="A474" t="s">
        <v>301</v>
      </c>
      <c r="B474" t="s">
        <v>302</v>
      </c>
      <c r="C474" t="s">
        <v>355</v>
      </c>
      <c r="D474" s="17"/>
      <c r="E474">
        <f>VLOOKUP(A474,home!$A$2:$E$405,3,FALSE)</f>
        <v>1.23684210526316</v>
      </c>
      <c r="F474">
        <f>VLOOKUP(B474,home!$B$2:$E$405,3,FALSE)</f>
        <v>0.4</v>
      </c>
      <c r="G474">
        <f>VLOOKUP(C474,away!$B$2:$E$405,4,FALSE)</f>
        <v>0.81</v>
      </c>
      <c r="H474">
        <f>VLOOKUP(A474,away!$A$2:$E$405,3,FALSE)</f>
        <v>1.07894736842105</v>
      </c>
      <c r="I474">
        <f>VLOOKUP(C474,away!$B$2:$E$405,3,FALSE)</f>
        <v>0.4</v>
      </c>
      <c r="J474">
        <f>VLOOKUP(B474,home!$B$2:$E$405,4,FALSE)</f>
        <v>2.3199999999999998</v>
      </c>
      <c r="K474" s="3">
        <f t="shared" si="672"/>
        <v>0.40073684210526389</v>
      </c>
      <c r="L474" s="3">
        <f t="shared" si="673"/>
        <v>1.0012631578947344</v>
      </c>
      <c r="M474" s="5">
        <f t="shared" si="674"/>
        <v>0.24610426287901993</v>
      </c>
      <c r="N474" s="5">
        <f t="shared" si="675"/>
        <v>9.8623045134782164E-2</v>
      </c>
      <c r="O474" s="5">
        <f t="shared" si="676"/>
        <v>0.24641513142160337</v>
      </c>
      <c r="P474" s="5">
        <f t="shared" si="677"/>
        <v>9.874762161284692E-2</v>
      </c>
      <c r="Q474" s="5">
        <f t="shared" si="678"/>
        <v>1.9760943833058757E-2</v>
      </c>
      <c r="R474" s="5">
        <f t="shared" si="679"/>
        <v>0.12336319632012027</v>
      </c>
      <c r="S474" s="5">
        <f t="shared" si="680"/>
        <v>9.90544887370301E-3</v>
      </c>
      <c r="T474" s="5">
        <f t="shared" si="681"/>
        <v>1.9785905025268887E-2</v>
      </c>
      <c r="U474" s="5">
        <f t="shared" si="682"/>
        <v>4.9436177725336705E-2</v>
      </c>
      <c r="V474" s="5">
        <f t="shared" si="683"/>
        <v>4.4161026434857016E-4</v>
      </c>
      <c r="W474" s="5">
        <f t="shared" si="684"/>
        <v>2.6396460762264855E-3</v>
      </c>
      <c r="X474" s="5">
        <f t="shared" si="685"/>
        <v>2.6429803660069761E-3</v>
      </c>
      <c r="Y474" s="5">
        <f t="shared" si="686"/>
        <v>1.3231594337609627E-3</v>
      </c>
      <c r="Z474" s="5">
        <f t="shared" si="687"/>
        <v>4.117300783849058E-2</v>
      </c>
      <c r="AA474" s="5">
        <f t="shared" si="688"/>
        <v>1.649954114117199E-2</v>
      </c>
      <c r="AB474" s="5">
        <f t="shared" si="689"/>
        <v>3.3059870065495723E-3</v>
      </c>
      <c r="AC474" s="5">
        <f t="shared" si="690"/>
        <v>1.107456520005474E-5</v>
      </c>
      <c r="AD474" s="5">
        <f t="shared" si="691"/>
        <v>2.6445085821563805E-4</v>
      </c>
      <c r="AE474" s="5">
        <f t="shared" si="692"/>
        <v>2.6478490140496245E-4</v>
      </c>
      <c r="AF474" s="5">
        <f t="shared" si="693"/>
        <v>1.3255968327178928E-4</v>
      </c>
      <c r="AG474" s="5">
        <f t="shared" si="694"/>
        <v>4.4242375694079187E-5</v>
      </c>
      <c r="AH474" s="5">
        <f t="shared" si="695"/>
        <v>1.030625396209793E-2</v>
      </c>
      <c r="AI474" s="5">
        <f t="shared" si="696"/>
        <v>4.1300956667059885E-3</v>
      </c>
      <c r="AJ474" s="5">
        <f t="shared" si="697"/>
        <v>8.2754074753419609E-4</v>
      </c>
      <c r="AK474" s="5">
        <f t="shared" si="698"/>
        <v>1.1054202196009443E-4</v>
      </c>
      <c r="AL474" s="5">
        <f t="shared" si="699"/>
        <v>1.7774368653490481E-7</v>
      </c>
      <c r="AM474" s="5">
        <f t="shared" si="700"/>
        <v>2.1195040362672334E-5</v>
      </c>
      <c r="AN474" s="5">
        <f t="shared" si="701"/>
        <v>2.1221813045235659E-5</v>
      </c>
      <c r="AO474" s="5">
        <f t="shared" si="702"/>
        <v>1.0624309772962161E-5</v>
      </c>
      <c r="AP474" s="5">
        <f t="shared" si="703"/>
        <v>3.5459099845759951E-6</v>
      </c>
      <c r="AQ474" s="5">
        <f t="shared" si="704"/>
        <v>8.8759725719175734E-7</v>
      </c>
      <c r="AR474" s="5">
        <f t="shared" si="705"/>
        <v>2.0638544776310592E-3</v>
      </c>
      <c r="AS474" s="5">
        <f t="shared" si="706"/>
        <v>8.2706252593067969E-4</v>
      </c>
      <c r="AT474" s="5">
        <f t="shared" si="707"/>
        <v>1.6571721243253173E-4</v>
      </c>
      <c r="AU474" s="5">
        <f t="shared" si="708"/>
        <v>2.2136330797566656E-5</v>
      </c>
      <c r="AV474" s="5">
        <f t="shared" si="709"/>
        <v>2.2177108249035888E-6</v>
      </c>
      <c r="AW474" s="5">
        <f t="shared" si="710"/>
        <v>1.9810671226963036E-9</v>
      </c>
      <c r="AX474" s="5">
        <f t="shared" si="711"/>
        <v>1.415605590538487E-6</v>
      </c>
      <c r="AY474" s="5">
        <f t="shared" si="712"/>
        <v>1.417393723916006E-6</v>
      </c>
      <c r="AZ474" s="5">
        <f t="shared" si="713"/>
        <v>7.0959205799415859E-7</v>
      </c>
      <c r="BA474" s="5">
        <f t="shared" si="714"/>
        <v>2.3682946160141831E-7</v>
      </c>
      <c r="BB474" s="5">
        <f t="shared" si="715"/>
        <v>5.9282153651386455E-8</v>
      </c>
      <c r="BC474" s="5">
        <f t="shared" si="716"/>
        <v>1.1871407274357616E-8</v>
      </c>
      <c r="BD474" s="5">
        <f t="shared" si="717"/>
        <v>3.4441024195134347E-4</v>
      </c>
      <c r="BE474" s="5">
        <f t="shared" si="718"/>
        <v>1.3801787274829124E-4</v>
      </c>
      <c r="BF474" s="5">
        <f t="shared" si="719"/>
        <v>2.7654423239618194E-5</v>
      </c>
      <c r="BG474" s="5">
        <f t="shared" si="720"/>
        <v>3.6940487464290066E-6</v>
      </c>
      <c r="BH474" s="5">
        <f t="shared" si="721"/>
        <v>3.7008535730671708E-7</v>
      </c>
      <c r="BI474" s="5">
        <f t="shared" si="722"/>
        <v>2.9661367479298412E-8</v>
      </c>
      <c r="BJ474" s="8">
        <f t="shared" si="723"/>
        <v>0.1455430429325083</v>
      </c>
      <c r="BK474" s="8">
        <f t="shared" si="724"/>
        <v>0.35521161333252899</v>
      </c>
      <c r="BL474" s="8">
        <f t="shared" si="725"/>
        <v>0.45798963060410736</v>
      </c>
      <c r="BM474" s="8">
        <f t="shared" si="726"/>
        <v>0.16690167809354692</v>
      </c>
      <c r="BN474" s="8">
        <f t="shared" si="727"/>
        <v>0.83301420120143133</v>
      </c>
    </row>
    <row r="475" spans="1:66" x14ac:dyDescent="0.25">
      <c r="A475" t="s">
        <v>301</v>
      </c>
      <c r="B475" t="s">
        <v>336</v>
      </c>
      <c r="C475" t="s">
        <v>385</v>
      </c>
      <c r="D475" s="17"/>
      <c r="E475">
        <f>VLOOKUP(A475,home!$A$2:$E$405,3,FALSE)</f>
        <v>1.23684210526316</v>
      </c>
      <c r="F475">
        <f>VLOOKUP(B475,home!$B$2:$E$405,3,FALSE)</f>
        <v>0.4</v>
      </c>
      <c r="G475">
        <f>VLOOKUP(C475,away!$B$2:$E$405,4,FALSE)</f>
        <v>0.81</v>
      </c>
      <c r="H475">
        <f>VLOOKUP(A475,away!$A$2:$E$405,3,FALSE)</f>
        <v>1.07894736842105</v>
      </c>
      <c r="I475">
        <f>VLOOKUP(C475,away!$B$2:$E$405,3,FALSE)</f>
        <v>0.81</v>
      </c>
      <c r="J475">
        <f>VLOOKUP(B475,home!$B$2:$E$405,4,FALSE)</f>
        <v>0.93</v>
      </c>
      <c r="K475" s="3">
        <f t="shared" si="672"/>
        <v>0.40073684210526389</v>
      </c>
      <c r="L475" s="3">
        <f t="shared" si="673"/>
        <v>0.81277105263157712</v>
      </c>
      <c r="M475" s="5">
        <f t="shared" si="674"/>
        <v>0.29715306732668606</v>
      </c>
      <c r="N475" s="5">
        <f t="shared" si="675"/>
        <v>0.11908018182238904</v>
      </c>
      <c r="O475" s="5">
        <f t="shared" si="676"/>
        <v>0.24151741132381255</v>
      </c>
      <c r="P475" s="5">
        <f t="shared" si="677"/>
        <v>9.6784924727342736E-2</v>
      </c>
      <c r="Q475" s="5">
        <f t="shared" si="678"/>
        <v>2.3859908010412417E-2</v>
      </c>
      <c r="R475" s="5">
        <f t="shared" si="679"/>
        <v>9.8149180315254325E-2</v>
      </c>
      <c r="S475" s="5">
        <f t="shared" si="680"/>
        <v>7.8808892490575318E-3</v>
      </c>
      <c r="T475" s="5">
        <f t="shared" si="681"/>
        <v>1.9392642549315497E-2</v>
      </c>
      <c r="U475" s="5">
        <f t="shared" si="682"/>
        <v>3.9331992574755149E-2</v>
      </c>
      <c r="V475" s="5">
        <f t="shared" si="683"/>
        <v>2.8520702202276105E-4</v>
      </c>
      <c r="W475" s="5">
        <f t="shared" si="684"/>
        <v>3.1871813963382546E-3</v>
      </c>
      <c r="X475" s="5">
        <f t="shared" si="685"/>
        <v>2.5904487784296228E-3</v>
      </c>
      <c r="Y475" s="5">
        <f t="shared" si="686"/>
        <v>1.0527208902162135E-3</v>
      </c>
      <c r="Z475" s="5">
        <f t="shared" si="687"/>
        <v>2.6590937533251917E-2</v>
      </c>
      <c r="AA475" s="5">
        <f t="shared" si="688"/>
        <v>1.0655968335693709E-2</v>
      </c>
      <c r="AB475" s="5">
        <f t="shared" si="689"/>
        <v>2.1351195502097905E-3</v>
      </c>
      <c r="AC475" s="5">
        <f t="shared" si="690"/>
        <v>5.8058756566349253E-6</v>
      </c>
      <c r="AD475" s="5">
        <f t="shared" si="691"/>
        <v>3.1930525199630927E-4</v>
      </c>
      <c r="AE475" s="5">
        <f t="shared" si="692"/>
        <v>2.5952206577583127E-4</v>
      </c>
      <c r="AF475" s="5">
        <f t="shared" si="693"/>
        <v>1.0546601129087187E-4</v>
      </c>
      <c r="AG475" s="5">
        <f t="shared" si="694"/>
        <v>2.8573240337911918E-5</v>
      </c>
      <c r="AH475" s="5">
        <f t="shared" si="695"/>
        <v>5.4030860723404163E-3</v>
      </c>
      <c r="AI475" s="5">
        <f t="shared" si="696"/>
        <v>2.165215650252632E-3</v>
      </c>
      <c r="AJ475" s="5">
        <f t="shared" si="697"/>
        <v>4.3384084107956754E-4</v>
      </c>
      <c r="AK475" s="5">
        <f t="shared" si="698"/>
        <v>5.7952002876839199E-5</v>
      </c>
      <c r="AL475" s="5">
        <f t="shared" si="699"/>
        <v>7.5640644528290136E-8</v>
      </c>
      <c r="AM475" s="5">
        <f t="shared" si="700"/>
        <v>2.55914756705253E-5</v>
      </c>
      <c r="AN475" s="5">
        <f t="shared" si="701"/>
        <v>2.0800010619128245E-5</v>
      </c>
      <c r="AO475" s="5">
        <f t="shared" si="702"/>
        <v>8.4528232628284208E-6</v>
      </c>
      <c r="AP475" s="5">
        <f t="shared" si="703"/>
        <v>2.290070020345913E-6</v>
      </c>
      <c r="AQ475" s="5">
        <f t="shared" si="704"/>
        <v>4.6532565525914106E-7</v>
      </c>
      <c r="AR475" s="5">
        <f t="shared" si="705"/>
        <v>8.7829439089502723E-4</v>
      </c>
      <c r="AS475" s="5">
        <f t="shared" si="706"/>
        <v>3.519649206460394E-4</v>
      </c>
      <c r="AT475" s="5">
        <f t="shared" si="707"/>
        <v>7.0522655415761811E-5</v>
      </c>
      <c r="AU475" s="5">
        <f t="shared" si="708"/>
        <v>9.4203420760633606E-6</v>
      </c>
      <c r="AV475" s="5">
        <f t="shared" si="709"/>
        <v>9.4376953377824391E-7</v>
      </c>
      <c r="AW475" s="5">
        <f t="shared" si="710"/>
        <v>6.8435306879790861E-10</v>
      </c>
      <c r="AX475" s="5">
        <f t="shared" si="711"/>
        <v>1.7092411908366674E-6</v>
      </c>
      <c r="AY475" s="5">
        <f t="shared" si="712"/>
        <v>1.3892217618775685E-6</v>
      </c>
      <c r="AZ475" s="5">
        <f t="shared" si="713"/>
        <v>5.6455961686996256E-7</v>
      </c>
      <c r="BA475" s="5">
        <f t="shared" si="714"/>
        <v>1.5295257135889319E-7</v>
      </c>
      <c r="BB475" s="5">
        <f t="shared" si="715"/>
        <v>3.1078855606518491E-8</v>
      </c>
      <c r="BC475" s="5">
        <f t="shared" si="716"/>
        <v>5.0519988371789685E-9</v>
      </c>
      <c r="BD475" s="5">
        <f t="shared" si="717"/>
        <v>1.1897537610136014E-4</v>
      </c>
      <c r="BE475" s="5">
        <f t="shared" si="718"/>
        <v>4.7677816507145144E-5</v>
      </c>
      <c r="BF475" s="5">
        <f t="shared" si="719"/>
        <v>9.5531288127737832E-6</v>
      </c>
      <c r="BG475" s="5">
        <f t="shared" si="720"/>
        <v>1.2760968908852586E-6</v>
      </c>
      <c r="BH475" s="5">
        <f t="shared" si="721"/>
        <v>1.2784475956842596E-7</v>
      </c>
      <c r="BI475" s="5">
        <f t="shared" si="722"/>
        <v>1.0246421045831548E-8</v>
      </c>
      <c r="BJ475" s="8">
        <f t="shared" si="723"/>
        <v>0.16993740182772546</v>
      </c>
      <c r="BK475" s="8">
        <f t="shared" si="724"/>
        <v>0.40211135906317219</v>
      </c>
      <c r="BL475" s="8">
        <f t="shared" si="725"/>
        <v>0.40133853325433444</v>
      </c>
      <c r="BM475" s="8">
        <f t="shared" si="726"/>
        <v>0.12343216961517793</v>
      </c>
      <c r="BN475" s="8">
        <f t="shared" si="727"/>
        <v>0.87654467352589716</v>
      </c>
    </row>
    <row r="476" spans="1:66" x14ac:dyDescent="0.25">
      <c r="A476" t="s">
        <v>301</v>
      </c>
      <c r="B476" t="s">
        <v>343</v>
      </c>
      <c r="C476" t="s">
        <v>382</v>
      </c>
      <c r="D476" s="17"/>
      <c r="E476">
        <f>VLOOKUP(A476,home!$A$2:$E$405,3,FALSE)</f>
        <v>1.23684210526316</v>
      </c>
      <c r="F476">
        <f>VLOOKUP(B476,home!$B$2:$E$405,3,FALSE)</f>
        <v>0.81</v>
      </c>
      <c r="G476">
        <f>VLOOKUP(C476,away!$B$2:$E$405,4,FALSE)</f>
        <v>0.81</v>
      </c>
      <c r="H476">
        <f>VLOOKUP(A476,away!$A$2:$E$405,3,FALSE)</f>
        <v>1.07894736842105</v>
      </c>
      <c r="I476">
        <f>VLOOKUP(C476,away!$B$2:$E$405,3,FALSE)</f>
        <v>2.02</v>
      </c>
      <c r="J476">
        <f>VLOOKUP(B476,home!$B$2:$E$405,4,FALSE)</f>
        <v>1.39</v>
      </c>
      <c r="K476" s="3">
        <f t="shared" si="672"/>
        <v>0.8114921052631594</v>
      </c>
      <c r="L476" s="3">
        <f t="shared" si="673"/>
        <v>3.0294684210526239</v>
      </c>
      <c r="M476" s="5">
        <f t="shared" si="674"/>
        <v>2.147296608731759E-2</v>
      </c>
      <c r="N476" s="5">
        <f t="shared" si="675"/>
        <v>1.7425142456441778E-2</v>
      </c>
      <c r="O476" s="5">
        <f t="shared" si="676"/>
        <v>6.5051672667862562E-2</v>
      </c>
      <c r="P476" s="5">
        <f t="shared" si="677"/>
        <v>5.2788918804133715E-2</v>
      </c>
      <c r="Q476" s="5">
        <f t="shared" si="678"/>
        <v>7.0701827682441978E-3</v>
      </c>
      <c r="R476" s="5">
        <f t="shared" si="679"/>
        <v>9.8535994041970887E-2</v>
      </c>
      <c r="S476" s="5">
        <f t="shared" si="680"/>
        <v>3.2443933655668687E-2</v>
      </c>
      <c r="T476" s="5">
        <f t="shared" si="681"/>
        <v>2.1418895427466219E-2</v>
      </c>
      <c r="U476" s="5">
        <f t="shared" si="682"/>
        <v>7.9961181249317087E-2</v>
      </c>
      <c r="V476" s="5">
        <f t="shared" si="683"/>
        <v>8.8622036164571847E-3</v>
      </c>
      <c r="W476" s="5">
        <f t="shared" si="684"/>
        <v>1.912465833065933E-3</v>
      </c>
      <c r="X476" s="5">
        <f t="shared" si="685"/>
        <v>5.7937548476153424E-3</v>
      </c>
      <c r="Y476" s="5">
        <f t="shared" si="686"/>
        <v>8.7759986750856212E-3</v>
      </c>
      <c r="Z476" s="5">
        <f t="shared" si="687"/>
        <v>9.9503894095726755E-2</v>
      </c>
      <c r="AA476" s="5">
        <f t="shared" si="688"/>
        <v>8.0746624501623773E-2</v>
      </c>
      <c r="AB476" s="5">
        <f t="shared" si="689"/>
        <v>3.2762624154858228E-2</v>
      </c>
      <c r="AC476" s="5">
        <f t="shared" si="690"/>
        <v>1.3616718844071537E-3</v>
      </c>
      <c r="AD476" s="5">
        <f t="shared" si="691"/>
        <v>3.8798773127963386E-4</v>
      </c>
      <c r="AE476" s="5">
        <f t="shared" si="692"/>
        <v>1.1753965796675019E-3</v>
      </c>
      <c r="AF476" s="5">
        <f t="shared" si="693"/>
        <v>1.7804134101579816E-3</v>
      </c>
      <c r="AG476" s="5">
        <f t="shared" si="694"/>
        <v>1.797902067497406E-3</v>
      </c>
      <c r="AH476" s="5">
        <f t="shared" si="695"/>
        <v>7.5360976233692215E-2</v>
      </c>
      <c r="AI476" s="5">
        <f t="shared" si="696"/>
        <v>6.1154837258565825E-2</v>
      </c>
      <c r="AJ476" s="5">
        <f t="shared" si="697"/>
        <v>2.4813333816989733E-2</v>
      </c>
      <c r="AK476" s="5">
        <f t="shared" si="698"/>
        <v>6.7119414992488505E-3</v>
      </c>
      <c r="AL476" s="5">
        <f t="shared" si="699"/>
        <v>1.3390080578815915E-4</v>
      </c>
      <c r="AM476" s="5">
        <f t="shared" si="700"/>
        <v>6.296979617447742E-5</v>
      </c>
      <c r="AN476" s="5">
        <f t="shared" si="701"/>
        <v>1.9076500899069967E-4</v>
      </c>
      <c r="AO476" s="5">
        <f t="shared" si="702"/>
        <v>2.8895828528957237E-4</v>
      </c>
      <c r="AP476" s="5">
        <f t="shared" si="703"/>
        <v>2.9179666676209143E-4</v>
      </c>
      <c r="AQ476" s="5">
        <f t="shared" si="704"/>
        <v>2.2099719683104299E-4</v>
      </c>
      <c r="AR476" s="5">
        <f t="shared" si="705"/>
        <v>4.5660739535933581E-2</v>
      </c>
      <c r="AS476" s="5">
        <f t="shared" si="706"/>
        <v>3.7053329653887523E-2</v>
      </c>
      <c r="AT476" s="5">
        <f t="shared" si="707"/>
        <v>1.5034242243921515E-2</v>
      </c>
      <c r="AU476" s="5">
        <f t="shared" si="708"/>
        <v>4.0667229631854004E-3</v>
      </c>
      <c r="AV476" s="5">
        <f t="shared" si="709"/>
        <v>8.250283947293383E-4</v>
      </c>
      <c r="AW476" s="5">
        <f t="shared" si="710"/>
        <v>9.1438989634894237E-6</v>
      </c>
      <c r="AX476" s="5">
        <f t="shared" si="711"/>
        <v>8.5165820776031205E-6</v>
      </c>
      <c r="AY476" s="5">
        <f t="shared" si="712"/>
        <v>2.5800716459401399E-5</v>
      </c>
      <c r="AZ476" s="5">
        <f t="shared" si="713"/>
        <v>3.9081227877144611E-5</v>
      </c>
      <c r="BA476" s="5">
        <f t="shared" si="714"/>
        <v>3.9465115236590353E-5</v>
      </c>
      <c r="BB476" s="5">
        <f t="shared" si="715"/>
        <v>2.9889580085613311E-5</v>
      </c>
      <c r="BC476" s="5">
        <f t="shared" si="716"/>
        <v>1.8109907797577783E-5</v>
      </c>
      <c r="BD476" s="5">
        <f t="shared" si="717"/>
        <v>2.3054628084336625E-2</v>
      </c>
      <c r="BE476" s="5">
        <f t="shared" si="718"/>
        <v>1.8708648680217488E-2</v>
      </c>
      <c r="BF476" s="5">
        <f t="shared" si="719"/>
        <v>7.5909603520692573E-3</v>
      </c>
      <c r="BG476" s="5">
        <f t="shared" si="720"/>
        <v>2.0533347990232859E-3</v>
      </c>
      <c r="BH476" s="5">
        <f t="shared" si="721"/>
        <v>4.1656624471737803E-4</v>
      </c>
      <c r="BI476" s="5">
        <f t="shared" si="722"/>
        <v>6.7608043781454719E-5</v>
      </c>
      <c r="BJ476" s="8">
        <f t="shared" si="723"/>
        <v>6.8754489880103437E-2</v>
      </c>
      <c r="BK476" s="8">
        <f t="shared" si="724"/>
        <v>0.1170893955702319</v>
      </c>
      <c r="BL476" s="8">
        <f t="shared" si="725"/>
        <v>0.67963099441993191</v>
      </c>
      <c r="BM476" s="8">
        <f t="shared" si="726"/>
        <v>0.70261724032252726</v>
      </c>
      <c r="BN476" s="8">
        <f t="shared" si="727"/>
        <v>0.26234487682597074</v>
      </c>
    </row>
    <row r="477" spans="1:66" x14ac:dyDescent="0.25">
      <c r="A477" t="s">
        <v>301</v>
      </c>
      <c r="B477" t="s">
        <v>312</v>
      </c>
      <c r="C477" t="s">
        <v>314</v>
      </c>
      <c r="D477" s="17"/>
      <c r="E477">
        <f>VLOOKUP(A477,home!$A$2:$E$405,3,FALSE)</f>
        <v>1.23684210526316</v>
      </c>
      <c r="F477">
        <f>VLOOKUP(B477,home!$B$2:$E$405,3,FALSE)</f>
        <v>1.21</v>
      </c>
      <c r="G477">
        <f>VLOOKUP(C477,away!$B$2:$E$405,4,FALSE)</f>
        <v>0.81</v>
      </c>
      <c r="H477">
        <f>VLOOKUP(A477,away!$A$2:$E$405,3,FALSE)</f>
        <v>1.07894736842105</v>
      </c>
      <c r="I477">
        <f>VLOOKUP(C477,away!$B$2:$E$405,3,FALSE)</f>
        <v>0.81</v>
      </c>
      <c r="J477">
        <f>VLOOKUP(B477,home!$B$2:$E$405,4,FALSE)</f>
        <v>0.46</v>
      </c>
      <c r="K477" s="3">
        <f t="shared" si="672"/>
        <v>1.2122289473684231</v>
      </c>
      <c r="L477" s="3">
        <f t="shared" si="673"/>
        <v>0.40201578947368327</v>
      </c>
      <c r="M477" s="5">
        <f t="shared" si="674"/>
        <v>0.19904094197678654</v>
      </c>
      <c r="N477" s="5">
        <f t="shared" si="675"/>
        <v>0.24128319157573933</v>
      </c>
      <c r="O477" s="5">
        <f t="shared" si="676"/>
        <v>8.001760142638345E-2</v>
      </c>
      <c r="P477" s="5">
        <f t="shared" si="677"/>
        <v>9.6999652748050835E-2</v>
      </c>
      <c r="Q477" s="5">
        <f t="shared" si="678"/>
        <v>0.14624523467077608</v>
      </c>
      <c r="R477" s="5">
        <f t="shared" si="679"/>
        <v>1.6084169604609028E-2</v>
      </c>
      <c r="S477" s="5">
        <f t="shared" si="680"/>
        <v>1.1817835742482286E-2</v>
      </c>
      <c r="T477" s="5">
        <f t="shared" si="681"/>
        <v>5.8792893472936134E-2</v>
      </c>
      <c r="U477" s="5">
        <f t="shared" si="682"/>
        <v>1.9497695989090388E-2</v>
      </c>
      <c r="V477" s="5">
        <f t="shared" si="683"/>
        <v>6.3991634187278456E-4</v>
      </c>
      <c r="W477" s="5">
        <f t="shared" si="684"/>
        <v>5.9094235627534304E-2</v>
      </c>
      <c r="X477" s="5">
        <f t="shared" si="685"/>
        <v>2.3756815789147071E-2</v>
      </c>
      <c r="Y477" s="5">
        <f t="shared" si="686"/>
        <v>4.7753075274274102E-3</v>
      </c>
      <c r="Z477" s="5">
        <f t="shared" si="687"/>
        <v>2.1553633805418402E-3</v>
      </c>
      <c r="AA477" s="5">
        <f t="shared" si="688"/>
        <v>2.612793881990681E-3</v>
      </c>
      <c r="AB477" s="5">
        <f t="shared" si="689"/>
        <v>1.5836521886281099E-3</v>
      </c>
      <c r="AC477" s="5">
        <f t="shared" si="690"/>
        <v>1.9490858995200543E-5</v>
      </c>
      <c r="AD477" s="5">
        <f t="shared" si="691"/>
        <v>1.7908935762576867E-2</v>
      </c>
      <c r="AE477" s="5">
        <f t="shared" si="692"/>
        <v>7.1996749492258209E-3</v>
      </c>
      <c r="AF477" s="5">
        <f t="shared" si="693"/>
        <v>1.4471915043334591E-3</v>
      </c>
      <c r="AG477" s="5">
        <f t="shared" si="694"/>
        <v>1.9393127837807436E-4</v>
      </c>
      <c r="AH477" s="5">
        <f t="shared" si="695"/>
        <v>2.1662252775779862E-4</v>
      </c>
      <c r="AI477" s="5">
        <f t="shared" si="696"/>
        <v>2.6259609880012323E-4</v>
      </c>
      <c r="AJ477" s="5">
        <f t="shared" si="697"/>
        <v>1.5916329621576395E-4</v>
      </c>
      <c r="AK477" s="5">
        <f t="shared" si="698"/>
        <v>6.4314118343774689E-5</v>
      </c>
      <c r="AL477" s="5">
        <f t="shared" si="699"/>
        <v>3.799432489655664E-7</v>
      </c>
      <c r="AM477" s="5">
        <f t="shared" si="700"/>
        <v>4.3419460695914543E-3</v>
      </c>
      <c r="AN477" s="5">
        <f t="shared" si="701"/>
        <v>1.745530877018965E-3</v>
      </c>
      <c r="AO477" s="5">
        <f t="shared" si="702"/>
        <v>3.5086548678773491E-4</v>
      </c>
      <c r="AP477" s="5">
        <f t="shared" si="703"/>
        <v>4.7017821890013161E-5</v>
      </c>
      <c r="AQ477" s="5">
        <f t="shared" si="704"/>
        <v>4.7254766966116654E-6</v>
      </c>
      <c r="AR477" s="5">
        <f t="shared" si="705"/>
        <v>1.7417135302867261E-5</v>
      </c>
      <c r="AS477" s="5">
        <f t="shared" si="706"/>
        <v>2.111355559436818E-5</v>
      </c>
      <c r="AT477" s="5">
        <f t="shared" si="707"/>
        <v>1.2797231636682813E-5</v>
      </c>
      <c r="AU477" s="5">
        <f t="shared" si="708"/>
        <v>5.1710582120552968E-6</v>
      </c>
      <c r="AV477" s="5">
        <f t="shared" si="709"/>
        <v>1.567126613295158E-6</v>
      </c>
      <c r="AW477" s="5">
        <f t="shared" si="710"/>
        <v>5.1433252943960056E-9</v>
      </c>
      <c r="AX477" s="5">
        <f t="shared" si="711"/>
        <v>8.7723878557855047E-4</v>
      </c>
      <c r="AY477" s="5">
        <f t="shared" si="712"/>
        <v>3.5266384294129621E-4</v>
      </c>
      <c r="AZ477" s="5">
        <f t="shared" si="713"/>
        <v>7.0888216619434104E-5</v>
      </c>
      <c r="BA477" s="5">
        <f t="shared" si="714"/>
        <v>9.4993941228810952E-6</v>
      </c>
      <c r="BB477" s="5">
        <f t="shared" si="715"/>
        <v>9.5472660695792724E-7</v>
      </c>
      <c r="BC477" s="5">
        <f t="shared" si="716"/>
        <v>7.6763034125544419E-8</v>
      </c>
      <c r="BD477" s="5">
        <f t="shared" si="717"/>
        <v>1.1669938998586902E-6</v>
      </c>
      <c r="BE477" s="5">
        <f t="shared" si="718"/>
        <v>1.414663786811071E-6</v>
      </c>
      <c r="BF477" s="5">
        <f t="shared" si="719"/>
        <v>8.5744819658310623E-7</v>
      </c>
      <c r="BG477" s="5">
        <f t="shared" si="720"/>
        <v>3.4647450825563057E-7</v>
      </c>
      <c r="BH477" s="5">
        <f t="shared" si="721"/>
        <v>1.0500160710817875E-7</v>
      </c>
      <c r="BI477" s="5">
        <f t="shared" si="722"/>
        <v>2.5457197531348063E-8</v>
      </c>
      <c r="BJ477" s="8">
        <f t="shared" si="723"/>
        <v>0.56849881961896276</v>
      </c>
      <c r="BK477" s="8">
        <f t="shared" si="724"/>
        <v>0.30887088145437791</v>
      </c>
      <c r="BL477" s="8">
        <f t="shared" si="725"/>
        <v>0.12056059127837451</v>
      </c>
      <c r="BM477" s="8">
        <f t="shared" si="726"/>
        <v>0.22006220503029553</v>
      </c>
      <c r="BN477" s="8">
        <f t="shared" si="727"/>
        <v>0.77967079200234535</v>
      </c>
    </row>
    <row r="478" spans="1:66" x14ac:dyDescent="0.25">
      <c r="A478" t="s">
        <v>303</v>
      </c>
      <c r="B478" t="s">
        <v>353</v>
      </c>
      <c r="C478" t="s">
        <v>469</v>
      </c>
      <c r="D478" s="17"/>
      <c r="E478">
        <f>VLOOKUP(A478,home!$A$2:$E$405,3,FALSE)</f>
        <v>1.21818181818182</v>
      </c>
      <c r="F478">
        <f>VLOOKUP(B478,home!$B$2:$E$405,3,FALSE)</f>
        <v>0.82</v>
      </c>
      <c r="G478">
        <f>VLOOKUP(C478,away!$B$2:$E$405,4,FALSE)</f>
        <v>0.41</v>
      </c>
      <c r="H478">
        <f>VLOOKUP(A478,away!$A$2:$E$405,3,FALSE)</f>
        <v>0.90909090909090895</v>
      </c>
      <c r="I478">
        <f>VLOOKUP(C478,away!$B$2:$E$405,3,FALSE)</f>
        <v>0</v>
      </c>
      <c r="J478">
        <f>VLOOKUP(B478,home!$B$2:$E$405,4,FALSE)</f>
        <v>1.47</v>
      </c>
      <c r="K478" s="3">
        <f t="shared" si="672"/>
        <v>0.40955272727272785</v>
      </c>
      <c r="L478" s="3">
        <f t="shared" si="673"/>
        <v>0</v>
      </c>
      <c r="M478" s="5">
        <f t="shared" si="674"/>
        <v>0.66394714918612696</v>
      </c>
      <c r="N478" s="5">
        <f t="shared" si="675"/>
        <v>0.27192136571413095</v>
      </c>
      <c r="O478" s="5">
        <f t="shared" si="676"/>
        <v>0</v>
      </c>
      <c r="P478" s="5">
        <f t="shared" si="677"/>
        <v>0</v>
      </c>
      <c r="Q478" s="5">
        <f t="shared" si="678"/>
        <v>5.5683068465973574E-2</v>
      </c>
      <c r="R478" s="5">
        <f t="shared" si="679"/>
        <v>0</v>
      </c>
      <c r="S478" s="5">
        <f t="shared" si="680"/>
        <v>0</v>
      </c>
      <c r="T478" s="5">
        <f t="shared" si="681"/>
        <v>0</v>
      </c>
      <c r="U478" s="5">
        <f t="shared" si="682"/>
        <v>0</v>
      </c>
      <c r="V478" s="5">
        <f t="shared" si="683"/>
        <v>0</v>
      </c>
      <c r="W478" s="5">
        <f t="shared" si="684"/>
        <v>7.6017175177178348E-3</v>
      </c>
      <c r="X478" s="5">
        <f t="shared" si="685"/>
        <v>0</v>
      </c>
      <c r="Y478" s="5">
        <f t="shared" si="686"/>
        <v>0</v>
      </c>
      <c r="Z478" s="5">
        <f t="shared" si="687"/>
        <v>0</v>
      </c>
      <c r="AA478" s="5">
        <f t="shared" si="688"/>
        <v>0</v>
      </c>
      <c r="AB478" s="5">
        <f t="shared" si="689"/>
        <v>0</v>
      </c>
      <c r="AC478" s="5">
        <f t="shared" si="690"/>
        <v>0</v>
      </c>
      <c r="AD478" s="5">
        <f t="shared" si="691"/>
        <v>7.7832603533455253E-4</v>
      </c>
      <c r="AE478" s="5">
        <f t="shared" si="692"/>
        <v>0</v>
      </c>
      <c r="AF478" s="5">
        <f t="shared" si="693"/>
        <v>0</v>
      </c>
      <c r="AG478" s="5">
        <f t="shared" si="694"/>
        <v>0</v>
      </c>
      <c r="AH478" s="5">
        <f t="shared" si="695"/>
        <v>0</v>
      </c>
      <c r="AI478" s="5">
        <f t="shared" si="696"/>
        <v>0</v>
      </c>
      <c r="AJ478" s="5">
        <f t="shared" si="697"/>
        <v>0</v>
      </c>
      <c r="AK478" s="5">
        <f t="shared" si="698"/>
        <v>0</v>
      </c>
      <c r="AL478" s="5">
        <f t="shared" si="699"/>
        <v>0</v>
      </c>
      <c r="AM478" s="5">
        <f t="shared" si="700"/>
        <v>6.3753110095727142E-5</v>
      </c>
      <c r="AN478" s="5">
        <f t="shared" si="701"/>
        <v>0</v>
      </c>
      <c r="AO478" s="5">
        <f t="shared" si="702"/>
        <v>0</v>
      </c>
      <c r="AP478" s="5">
        <f t="shared" si="703"/>
        <v>0</v>
      </c>
      <c r="AQ478" s="5">
        <f t="shared" si="704"/>
        <v>0</v>
      </c>
      <c r="AR478" s="5">
        <f t="shared" si="705"/>
        <v>0</v>
      </c>
      <c r="AS478" s="5">
        <f t="shared" si="706"/>
        <v>0</v>
      </c>
      <c r="AT478" s="5">
        <f t="shared" si="707"/>
        <v>0</v>
      </c>
      <c r="AU478" s="5">
        <f t="shared" si="708"/>
        <v>0</v>
      </c>
      <c r="AV478" s="5">
        <f t="shared" si="709"/>
        <v>0</v>
      </c>
      <c r="AW478" s="5">
        <f t="shared" si="710"/>
        <v>0</v>
      </c>
      <c r="AX478" s="5">
        <f t="shared" si="711"/>
        <v>4.3517100186372499E-6</v>
      </c>
      <c r="AY478" s="5">
        <f t="shared" si="712"/>
        <v>0</v>
      </c>
      <c r="AZ478" s="5">
        <f t="shared" si="713"/>
        <v>0</v>
      </c>
      <c r="BA478" s="5">
        <f t="shared" si="714"/>
        <v>0</v>
      </c>
      <c r="BB478" s="5">
        <f t="shared" si="715"/>
        <v>0</v>
      </c>
      <c r="BC478" s="5">
        <f t="shared" si="716"/>
        <v>0</v>
      </c>
      <c r="BD478" s="5">
        <f t="shared" si="717"/>
        <v>0</v>
      </c>
      <c r="BE478" s="5">
        <f t="shared" si="718"/>
        <v>0</v>
      </c>
      <c r="BF478" s="5">
        <f t="shared" si="719"/>
        <v>0</v>
      </c>
      <c r="BG478" s="5">
        <f t="shared" si="720"/>
        <v>0</v>
      </c>
      <c r="BH478" s="5">
        <f t="shared" si="721"/>
        <v>0</v>
      </c>
      <c r="BI478" s="5">
        <f t="shared" si="722"/>
        <v>0</v>
      </c>
      <c r="BJ478" s="8">
        <f t="shared" si="723"/>
        <v>0.33605258255327125</v>
      </c>
      <c r="BK478" s="8">
        <f t="shared" si="724"/>
        <v>0.66394714918612696</v>
      </c>
      <c r="BL478" s="8">
        <f t="shared" si="725"/>
        <v>0</v>
      </c>
      <c r="BM478" s="8">
        <f t="shared" si="726"/>
        <v>8.4481483731667518E-3</v>
      </c>
      <c r="BN478" s="8">
        <f t="shared" si="727"/>
        <v>0.9915515833662315</v>
      </c>
    </row>
    <row r="479" spans="1:66" x14ac:dyDescent="0.25">
      <c r="A479" t="s">
        <v>303</v>
      </c>
      <c r="B479" t="s">
        <v>380</v>
      </c>
      <c r="C479" t="s">
        <v>374</v>
      </c>
      <c r="D479" s="17"/>
      <c r="E479">
        <f>VLOOKUP(A479,home!$A$2:$E$405,3,FALSE)</f>
        <v>1.21818181818182</v>
      </c>
      <c r="F479">
        <f>VLOOKUP(B479,home!$B$2:$E$405,3,FALSE)</f>
        <v>0.82</v>
      </c>
      <c r="G479">
        <f>VLOOKUP(C479,away!$B$2:$E$405,4,FALSE)</f>
        <v>0.41</v>
      </c>
      <c r="H479">
        <f>VLOOKUP(A479,away!$A$2:$E$405,3,FALSE)</f>
        <v>0.90909090909090895</v>
      </c>
      <c r="I479">
        <f>VLOOKUP(C479,away!$B$2:$E$405,3,FALSE)</f>
        <v>0.82</v>
      </c>
      <c r="J479">
        <f>VLOOKUP(B479,home!$B$2:$E$405,4,FALSE)</f>
        <v>0</v>
      </c>
      <c r="K479" s="3">
        <f t="shared" si="672"/>
        <v>0.40955272727272785</v>
      </c>
      <c r="L479" s="3">
        <f t="shared" si="673"/>
        <v>0</v>
      </c>
      <c r="M479" s="5">
        <f t="shared" si="674"/>
        <v>0.66394714918612696</v>
      </c>
      <c r="N479" s="5">
        <f t="shared" si="675"/>
        <v>0.27192136571413095</v>
      </c>
      <c r="O479" s="5">
        <f t="shared" si="676"/>
        <v>0</v>
      </c>
      <c r="P479" s="5">
        <f t="shared" si="677"/>
        <v>0</v>
      </c>
      <c r="Q479" s="5">
        <f t="shared" si="678"/>
        <v>5.5683068465973574E-2</v>
      </c>
      <c r="R479" s="5">
        <f t="shared" si="679"/>
        <v>0</v>
      </c>
      <c r="S479" s="5">
        <f t="shared" si="680"/>
        <v>0</v>
      </c>
      <c r="T479" s="5">
        <f t="shared" si="681"/>
        <v>0</v>
      </c>
      <c r="U479" s="5">
        <f t="shared" si="682"/>
        <v>0</v>
      </c>
      <c r="V479" s="5">
        <f t="shared" si="683"/>
        <v>0</v>
      </c>
      <c r="W479" s="5">
        <f t="shared" si="684"/>
        <v>7.6017175177178348E-3</v>
      </c>
      <c r="X479" s="5">
        <f t="shared" si="685"/>
        <v>0</v>
      </c>
      <c r="Y479" s="5">
        <f t="shared" si="686"/>
        <v>0</v>
      </c>
      <c r="Z479" s="5">
        <f t="shared" si="687"/>
        <v>0</v>
      </c>
      <c r="AA479" s="5">
        <f t="shared" si="688"/>
        <v>0</v>
      </c>
      <c r="AB479" s="5">
        <f t="shared" si="689"/>
        <v>0</v>
      </c>
      <c r="AC479" s="5">
        <f t="shared" si="690"/>
        <v>0</v>
      </c>
      <c r="AD479" s="5">
        <f t="shared" si="691"/>
        <v>7.7832603533455253E-4</v>
      </c>
      <c r="AE479" s="5">
        <f t="shared" si="692"/>
        <v>0</v>
      </c>
      <c r="AF479" s="5">
        <f t="shared" si="693"/>
        <v>0</v>
      </c>
      <c r="AG479" s="5">
        <f t="shared" si="694"/>
        <v>0</v>
      </c>
      <c r="AH479" s="5">
        <f t="shared" si="695"/>
        <v>0</v>
      </c>
      <c r="AI479" s="5">
        <f t="shared" si="696"/>
        <v>0</v>
      </c>
      <c r="AJ479" s="5">
        <f t="shared" si="697"/>
        <v>0</v>
      </c>
      <c r="AK479" s="5">
        <f t="shared" si="698"/>
        <v>0</v>
      </c>
      <c r="AL479" s="5">
        <f t="shared" si="699"/>
        <v>0</v>
      </c>
      <c r="AM479" s="5">
        <f t="shared" si="700"/>
        <v>6.3753110095727142E-5</v>
      </c>
      <c r="AN479" s="5">
        <f t="shared" si="701"/>
        <v>0</v>
      </c>
      <c r="AO479" s="5">
        <f t="shared" si="702"/>
        <v>0</v>
      </c>
      <c r="AP479" s="5">
        <f t="shared" si="703"/>
        <v>0</v>
      </c>
      <c r="AQ479" s="5">
        <f t="shared" si="704"/>
        <v>0</v>
      </c>
      <c r="AR479" s="5">
        <f t="shared" si="705"/>
        <v>0</v>
      </c>
      <c r="AS479" s="5">
        <f t="shared" si="706"/>
        <v>0</v>
      </c>
      <c r="AT479" s="5">
        <f t="shared" si="707"/>
        <v>0</v>
      </c>
      <c r="AU479" s="5">
        <f t="shared" si="708"/>
        <v>0</v>
      </c>
      <c r="AV479" s="5">
        <f t="shared" si="709"/>
        <v>0</v>
      </c>
      <c r="AW479" s="5">
        <f t="shared" si="710"/>
        <v>0</v>
      </c>
      <c r="AX479" s="5">
        <f t="shared" si="711"/>
        <v>4.3517100186372499E-6</v>
      </c>
      <c r="AY479" s="5">
        <f t="shared" si="712"/>
        <v>0</v>
      </c>
      <c r="AZ479" s="5">
        <f t="shared" si="713"/>
        <v>0</v>
      </c>
      <c r="BA479" s="5">
        <f t="shared" si="714"/>
        <v>0</v>
      </c>
      <c r="BB479" s="5">
        <f t="shared" si="715"/>
        <v>0</v>
      </c>
      <c r="BC479" s="5">
        <f t="shared" si="716"/>
        <v>0</v>
      </c>
      <c r="BD479" s="5">
        <f t="shared" si="717"/>
        <v>0</v>
      </c>
      <c r="BE479" s="5">
        <f t="shared" si="718"/>
        <v>0</v>
      </c>
      <c r="BF479" s="5">
        <f t="shared" si="719"/>
        <v>0</v>
      </c>
      <c r="BG479" s="5">
        <f t="shared" si="720"/>
        <v>0</v>
      </c>
      <c r="BH479" s="5">
        <f t="shared" si="721"/>
        <v>0</v>
      </c>
      <c r="BI479" s="5">
        <f t="shared" si="722"/>
        <v>0</v>
      </c>
      <c r="BJ479" s="8">
        <f t="shared" si="723"/>
        <v>0.33605258255327125</v>
      </c>
      <c r="BK479" s="8">
        <f t="shared" si="724"/>
        <v>0.66394714918612696</v>
      </c>
      <c r="BL479" s="8">
        <f t="shared" si="725"/>
        <v>0</v>
      </c>
      <c r="BM479" s="8">
        <f t="shared" si="726"/>
        <v>8.4481483731667518E-3</v>
      </c>
      <c r="BN479" s="8">
        <f t="shared" si="727"/>
        <v>0.9915515833662315</v>
      </c>
    </row>
    <row r="480" spans="1:66" x14ac:dyDescent="0.25">
      <c r="A480" t="s">
        <v>303</v>
      </c>
      <c r="B480" t="s">
        <v>306</v>
      </c>
      <c r="C480" t="s">
        <v>340</v>
      </c>
      <c r="D480" s="17"/>
      <c r="E480">
        <f>VLOOKUP(A480,home!$A$2:$E$405,3,FALSE)</f>
        <v>1.21818181818182</v>
      </c>
      <c r="F480">
        <f>VLOOKUP(B480,home!$B$2:$E$405,3,FALSE)</f>
        <v>0.41</v>
      </c>
      <c r="G480">
        <f>VLOOKUP(C480,away!$B$2:$E$405,4,FALSE)</f>
        <v>0</v>
      </c>
      <c r="H480">
        <f>VLOOKUP(A480,away!$A$2:$E$405,3,FALSE)</f>
        <v>0.90909090909090895</v>
      </c>
      <c r="I480">
        <f>VLOOKUP(C480,away!$B$2:$E$405,3,FALSE)</f>
        <v>0.82</v>
      </c>
      <c r="J480">
        <f>VLOOKUP(B480,home!$B$2:$E$405,4,FALSE)</f>
        <v>2.2000000000000002</v>
      </c>
      <c r="K480" s="3">
        <f t="shared" si="672"/>
        <v>0</v>
      </c>
      <c r="L480" s="3">
        <f t="shared" si="673"/>
        <v>1.6399999999999997</v>
      </c>
      <c r="M480" s="5">
        <f t="shared" si="674"/>
        <v>0.19398004229089197</v>
      </c>
      <c r="N480" s="5">
        <f t="shared" si="675"/>
        <v>0</v>
      </c>
      <c r="O480" s="5">
        <f t="shared" si="676"/>
        <v>0.31812726935706276</v>
      </c>
      <c r="P480" s="5">
        <f t="shared" si="677"/>
        <v>0</v>
      </c>
      <c r="Q480" s="5">
        <f t="shared" si="678"/>
        <v>0</v>
      </c>
      <c r="R480" s="5">
        <f t="shared" si="679"/>
        <v>0.26086436087279147</v>
      </c>
      <c r="S480" s="5">
        <f t="shared" si="680"/>
        <v>0</v>
      </c>
      <c r="T480" s="5">
        <f t="shared" si="681"/>
        <v>0</v>
      </c>
      <c r="U480" s="5">
        <f t="shared" si="682"/>
        <v>0</v>
      </c>
      <c r="V480" s="5">
        <f t="shared" si="683"/>
        <v>0</v>
      </c>
      <c r="W480" s="5">
        <f t="shared" si="684"/>
        <v>0</v>
      </c>
      <c r="X480" s="5">
        <f t="shared" si="685"/>
        <v>0</v>
      </c>
      <c r="Y480" s="5">
        <f t="shared" si="686"/>
        <v>0</v>
      </c>
      <c r="Z480" s="5">
        <f t="shared" si="687"/>
        <v>0.14260585061045927</v>
      </c>
      <c r="AA480" s="5">
        <f t="shared" si="688"/>
        <v>0</v>
      </c>
      <c r="AB480" s="5">
        <f t="shared" si="689"/>
        <v>0</v>
      </c>
      <c r="AC480" s="5">
        <f t="shared" si="690"/>
        <v>0</v>
      </c>
      <c r="AD480" s="5">
        <f t="shared" si="691"/>
        <v>0</v>
      </c>
      <c r="AE480" s="5">
        <f t="shared" si="692"/>
        <v>0</v>
      </c>
      <c r="AF480" s="5">
        <f t="shared" si="693"/>
        <v>0</v>
      </c>
      <c r="AG480" s="5">
        <f t="shared" si="694"/>
        <v>0</v>
      </c>
      <c r="AH480" s="5">
        <f t="shared" si="695"/>
        <v>5.8468398750288308E-2</v>
      </c>
      <c r="AI480" s="5">
        <f t="shared" si="696"/>
        <v>0</v>
      </c>
      <c r="AJ480" s="5">
        <f t="shared" si="697"/>
        <v>0</v>
      </c>
      <c r="AK480" s="5">
        <f t="shared" si="698"/>
        <v>0</v>
      </c>
      <c r="AL480" s="5">
        <f t="shared" si="699"/>
        <v>0</v>
      </c>
      <c r="AM480" s="5">
        <f t="shared" si="700"/>
        <v>0</v>
      </c>
      <c r="AN480" s="5">
        <f t="shared" si="701"/>
        <v>0</v>
      </c>
      <c r="AO480" s="5">
        <f t="shared" si="702"/>
        <v>0</v>
      </c>
      <c r="AP480" s="5">
        <f t="shared" si="703"/>
        <v>0</v>
      </c>
      <c r="AQ480" s="5">
        <f t="shared" si="704"/>
        <v>0</v>
      </c>
      <c r="AR480" s="5">
        <f t="shared" si="705"/>
        <v>1.9177634790094548E-2</v>
      </c>
      <c r="AS480" s="5">
        <f t="shared" si="706"/>
        <v>0</v>
      </c>
      <c r="AT480" s="5">
        <f t="shared" si="707"/>
        <v>0</v>
      </c>
      <c r="AU480" s="5">
        <f t="shared" si="708"/>
        <v>0</v>
      </c>
      <c r="AV480" s="5">
        <f t="shared" si="709"/>
        <v>0</v>
      </c>
      <c r="AW480" s="5">
        <f t="shared" si="710"/>
        <v>0</v>
      </c>
      <c r="AX480" s="5">
        <f t="shared" si="711"/>
        <v>0</v>
      </c>
      <c r="AY480" s="5">
        <f t="shared" si="712"/>
        <v>0</v>
      </c>
      <c r="AZ480" s="5">
        <f t="shared" si="713"/>
        <v>0</v>
      </c>
      <c r="BA480" s="5">
        <f t="shared" si="714"/>
        <v>0</v>
      </c>
      <c r="BB480" s="5">
        <f t="shared" si="715"/>
        <v>0</v>
      </c>
      <c r="BC480" s="5">
        <f t="shared" si="716"/>
        <v>0</v>
      </c>
      <c r="BD480" s="5">
        <f t="shared" si="717"/>
        <v>5.2418868426258487E-3</v>
      </c>
      <c r="BE480" s="5">
        <f t="shared" si="718"/>
        <v>0</v>
      </c>
      <c r="BF480" s="5">
        <f t="shared" si="719"/>
        <v>0</v>
      </c>
      <c r="BG480" s="5">
        <f t="shared" si="720"/>
        <v>0</v>
      </c>
      <c r="BH480" s="5">
        <f t="shared" si="721"/>
        <v>0</v>
      </c>
      <c r="BI480" s="5">
        <f t="shared" si="722"/>
        <v>0</v>
      </c>
      <c r="BJ480" s="8">
        <f t="shared" si="723"/>
        <v>0</v>
      </c>
      <c r="BK480" s="8">
        <f t="shared" si="724"/>
        <v>0.19398004229089197</v>
      </c>
      <c r="BL480" s="8">
        <f t="shared" si="725"/>
        <v>0.66187955061286297</v>
      </c>
      <c r="BM480" s="8">
        <f t="shared" si="726"/>
        <v>0.22549377099346798</v>
      </c>
      <c r="BN480" s="8">
        <f t="shared" si="727"/>
        <v>0.77297167252074628</v>
      </c>
    </row>
    <row r="481" spans="1:66" x14ac:dyDescent="0.25">
      <c r="A481" t="s">
        <v>35</v>
      </c>
      <c r="B481" t="s">
        <v>296</v>
      </c>
      <c r="C481" t="s">
        <v>475</v>
      </c>
      <c r="D481" s="17"/>
      <c r="E481">
        <f>VLOOKUP(A481,home!$A$2:$E$405,3,FALSE)</f>
        <v>1.5</v>
      </c>
      <c r="F481">
        <f>VLOOKUP(B481,home!$B$2:$E$405,3,FALSE)</f>
        <v>1.33</v>
      </c>
      <c r="G481">
        <f>VLOOKUP(C481,away!$B$2:$E$405,4,FALSE)</f>
        <v>1</v>
      </c>
      <c r="H481">
        <f>VLOOKUP(A481,away!$A$2:$E$405,3,FALSE)</f>
        <v>1.0249999999999999</v>
      </c>
      <c r="I481">
        <f>VLOOKUP(C481,away!$B$2:$E$405,3,FALSE)</f>
        <v>0</v>
      </c>
      <c r="J481">
        <f>VLOOKUP(B481,home!$B$2:$E$405,4,FALSE)</f>
        <v>0.98</v>
      </c>
      <c r="K481" s="3">
        <f t="shared" si="672"/>
        <v>1.9950000000000001</v>
      </c>
      <c r="L481" s="3">
        <f t="shared" si="673"/>
        <v>0</v>
      </c>
      <c r="M481" s="5">
        <f t="shared" si="674"/>
        <v>0.13601365416684916</v>
      </c>
      <c r="N481" s="5">
        <f t="shared" si="675"/>
        <v>0.27134724006286404</v>
      </c>
      <c r="O481" s="5">
        <f t="shared" si="676"/>
        <v>0</v>
      </c>
      <c r="P481" s="5">
        <f t="shared" si="677"/>
        <v>0</v>
      </c>
      <c r="Q481" s="5">
        <f t="shared" si="678"/>
        <v>0.270668871962707</v>
      </c>
      <c r="R481" s="5">
        <f t="shared" si="679"/>
        <v>0</v>
      </c>
      <c r="S481" s="5">
        <f t="shared" si="680"/>
        <v>0</v>
      </c>
      <c r="T481" s="5">
        <f t="shared" si="681"/>
        <v>0</v>
      </c>
      <c r="U481" s="5">
        <f t="shared" si="682"/>
        <v>0</v>
      </c>
      <c r="V481" s="5">
        <f t="shared" si="683"/>
        <v>0</v>
      </c>
      <c r="W481" s="5">
        <f t="shared" si="684"/>
        <v>0.17999479985520012</v>
      </c>
      <c r="X481" s="5">
        <f t="shared" si="685"/>
        <v>0</v>
      </c>
      <c r="Y481" s="5">
        <f t="shared" si="686"/>
        <v>0</v>
      </c>
      <c r="Z481" s="5">
        <f t="shared" si="687"/>
        <v>0</v>
      </c>
      <c r="AA481" s="5">
        <f t="shared" si="688"/>
        <v>0</v>
      </c>
      <c r="AB481" s="5">
        <f t="shared" si="689"/>
        <v>0</v>
      </c>
      <c r="AC481" s="5">
        <f t="shared" si="690"/>
        <v>0</v>
      </c>
      <c r="AD481" s="5">
        <f t="shared" si="691"/>
        <v>8.9772406427781073E-2</v>
      </c>
      <c r="AE481" s="5">
        <f t="shared" si="692"/>
        <v>0</v>
      </c>
      <c r="AF481" s="5">
        <f t="shared" si="693"/>
        <v>0</v>
      </c>
      <c r="AG481" s="5">
        <f t="shared" si="694"/>
        <v>0</v>
      </c>
      <c r="AH481" s="5">
        <f t="shared" si="695"/>
        <v>0</v>
      </c>
      <c r="AI481" s="5">
        <f t="shared" si="696"/>
        <v>0</v>
      </c>
      <c r="AJ481" s="5">
        <f t="shared" si="697"/>
        <v>0</v>
      </c>
      <c r="AK481" s="5">
        <f t="shared" si="698"/>
        <v>0</v>
      </c>
      <c r="AL481" s="5">
        <f t="shared" si="699"/>
        <v>0</v>
      </c>
      <c r="AM481" s="5">
        <f t="shared" si="700"/>
        <v>3.5819190164684635E-2</v>
      </c>
      <c r="AN481" s="5">
        <f t="shared" si="701"/>
        <v>0</v>
      </c>
      <c r="AO481" s="5">
        <f t="shared" si="702"/>
        <v>0</v>
      </c>
      <c r="AP481" s="5">
        <f t="shared" si="703"/>
        <v>0</v>
      </c>
      <c r="AQ481" s="5">
        <f t="shared" si="704"/>
        <v>0</v>
      </c>
      <c r="AR481" s="5">
        <f t="shared" si="705"/>
        <v>0</v>
      </c>
      <c r="AS481" s="5">
        <f t="shared" si="706"/>
        <v>0</v>
      </c>
      <c r="AT481" s="5">
        <f t="shared" si="707"/>
        <v>0</v>
      </c>
      <c r="AU481" s="5">
        <f t="shared" si="708"/>
        <v>0</v>
      </c>
      <c r="AV481" s="5">
        <f t="shared" si="709"/>
        <v>0</v>
      </c>
      <c r="AW481" s="5">
        <f t="shared" si="710"/>
        <v>0</v>
      </c>
      <c r="AX481" s="5">
        <f t="shared" si="711"/>
        <v>1.1909880729757637E-2</v>
      </c>
      <c r="AY481" s="5">
        <f t="shared" si="712"/>
        <v>0</v>
      </c>
      <c r="AZ481" s="5">
        <f t="shared" si="713"/>
        <v>0</v>
      </c>
      <c r="BA481" s="5">
        <f t="shared" si="714"/>
        <v>0</v>
      </c>
      <c r="BB481" s="5">
        <f t="shared" si="715"/>
        <v>0</v>
      </c>
      <c r="BC481" s="5">
        <f t="shared" si="716"/>
        <v>0</v>
      </c>
      <c r="BD481" s="5">
        <f t="shared" si="717"/>
        <v>0</v>
      </c>
      <c r="BE481" s="5">
        <f t="shared" si="718"/>
        <v>0</v>
      </c>
      <c r="BF481" s="5">
        <f t="shared" si="719"/>
        <v>0</v>
      </c>
      <c r="BG481" s="5">
        <f t="shared" si="720"/>
        <v>0</v>
      </c>
      <c r="BH481" s="5">
        <f t="shared" si="721"/>
        <v>0</v>
      </c>
      <c r="BI481" s="5">
        <f t="shared" si="722"/>
        <v>0</v>
      </c>
      <c r="BJ481" s="8">
        <f t="shared" si="723"/>
        <v>0.85951238920299444</v>
      </c>
      <c r="BK481" s="8">
        <f t="shared" si="724"/>
        <v>0.13601365416684916</v>
      </c>
      <c r="BL481" s="8">
        <f t="shared" si="725"/>
        <v>0</v>
      </c>
      <c r="BM481" s="8">
        <f t="shared" si="726"/>
        <v>0.31749627717742346</v>
      </c>
      <c r="BN481" s="8">
        <f t="shared" si="727"/>
        <v>0.67802976619242017</v>
      </c>
    </row>
    <row r="482" spans="1:66" x14ac:dyDescent="0.25">
      <c r="A482" t="s">
        <v>35</v>
      </c>
      <c r="B482" t="s">
        <v>284</v>
      </c>
      <c r="C482" t="s">
        <v>36</v>
      </c>
      <c r="D482" s="17"/>
      <c r="E482">
        <f>VLOOKUP(A482,home!$A$2:$E$405,3,FALSE)</f>
        <v>1.5</v>
      </c>
      <c r="F482">
        <f>VLOOKUP(B482,home!$B$2:$E$405,3,FALSE)</f>
        <v>0</v>
      </c>
      <c r="G482">
        <f>VLOOKUP(C482,away!$B$2:$E$405,4,FALSE)</f>
        <v>0.33</v>
      </c>
      <c r="H482">
        <f>VLOOKUP(A482,away!$A$2:$E$405,3,FALSE)</f>
        <v>1.0249999999999999</v>
      </c>
      <c r="I482">
        <f>VLOOKUP(C482,away!$B$2:$E$405,3,FALSE)</f>
        <v>0</v>
      </c>
      <c r="J482">
        <f>VLOOKUP(B482,home!$B$2:$E$405,4,FALSE)</f>
        <v>0.98</v>
      </c>
      <c r="K482" s="3">
        <f t="shared" si="672"/>
        <v>0</v>
      </c>
      <c r="L482" s="3">
        <f t="shared" si="673"/>
        <v>0</v>
      </c>
      <c r="M482" s="5">
        <f t="shared" si="674"/>
        <v>1</v>
      </c>
      <c r="N482" s="5">
        <f t="shared" si="675"/>
        <v>0</v>
      </c>
      <c r="O482" s="5">
        <f t="shared" si="676"/>
        <v>0</v>
      </c>
      <c r="P482" s="5">
        <f t="shared" si="677"/>
        <v>0</v>
      </c>
      <c r="Q482" s="5">
        <f t="shared" si="678"/>
        <v>0</v>
      </c>
      <c r="R482" s="5">
        <f t="shared" si="679"/>
        <v>0</v>
      </c>
      <c r="S482" s="5">
        <f t="shared" si="680"/>
        <v>0</v>
      </c>
      <c r="T482" s="5">
        <f t="shared" si="681"/>
        <v>0</v>
      </c>
      <c r="U482" s="5">
        <f t="shared" si="682"/>
        <v>0</v>
      </c>
      <c r="V482" s="5">
        <f t="shared" si="683"/>
        <v>0</v>
      </c>
      <c r="W482" s="5">
        <f t="shared" si="684"/>
        <v>0</v>
      </c>
      <c r="X482" s="5">
        <f t="shared" si="685"/>
        <v>0</v>
      </c>
      <c r="Y482" s="5">
        <f t="shared" si="686"/>
        <v>0</v>
      </c>
      <c r="Z482" s="5">
        <f t="shared" si="687"/>
        <v>0</v>
      </c>
      <c r="AA482" s="5">
        <f t="shared" si="688"/>
        <v>0</v>
      </c>
      <c r="AB482" s="5">
        <f t="shared" si="689"/>
        <v>0</v>
      </c>
      <c r="AC482" s="5">
        <f t="shared" si="690"/>
        <v>0</v>
      </c>
      <c r="AD482" s="5">
        <f t="shared" si="691"/>
        <v>0</v>
      </c>
      <c r="AE482" s="5">
        <f t="shared" si="692"/>
        <v>0</v>
      </c>
      <c r="AF482" s="5">
        <f t="shared" si="693"/>
        <v>0</v>
      </c>
      <c r="AG482" s="5">
        <f t="shared" si="694"/>
        <v>0</v>
      </c>
      <c r="AH482" s="5">
        <f t="shared" si="695"/>
        <v>0</v>
      </c>
      <c r="AI482" s="5">
        <f t="shared" si="696"/>
        <v>0</v>
      </c>
      <c r="AJ482" s="5">
        <f t="shared" si="697"/>
        <v>0</v>
      </c>
      <c r="AK482" s="5">
        <f t="shared" si="698"/>
        <v>0</v>
      </c>
      <c r="AL482" s="5">
        <f t="shared" si="699"/>
        <v>0</v>
      </c>
      <c r="AM482" s="5">
        <f t="shared" si="700"/>
        <v>0</v>
      </c>
      <c r="AN482" s="5">
        <f t="shared" si="701"/>
        <v>0</v>
      </c>
      <c r="AO482" s="5">
        <f t="shared" si="702"/>
        <v>0</v>
      </c>
      <c r="AP482" s="5">
        <f t="shared" si="703"/>
        <v>0</v>
      </c>
      <c r="AQ482" s="5">
        <f t="shared" si="704"/>
        <v>0</v>
      </c>
      <c r="AR482" s="5">
        <f t="shared" si="705"/>
        <v>0</v>
      </c>
      <c r="AS482" s="5">
        <f t="shared" si="706"/>
        <v>0</v>
      </c>
      <c r="AT482" s="5">
        <f t="shared" si="707"/>
        <v>0</v>
      </c>
      <c r="AU482" s="5">
        <f t="shared" si="708"/>
        <v>0</v>
      </c>
      <c r="AV482" s="5">
        <f t="shared" si="709"/>
        <v>0</v>
      </c>
      <c r="AW482" s="5">
        <f t="shared" si="710"/>
        <v>0</v>
      </c>
      <c r="AX482" s="5">
        <f t="shared" si="711"/>
        <v>0</v>
      </c>
      <c r="AY482" s="5">
        <f t="shared" si="712"/>
        <v>0</v>
      </c>
      <c r="AZ482" s="5">
        <f t="shared" si="713"/>
        <v>0</v>
      </c>
      <c r="BA482" s="5">
        <f t="shared" si="714"/>
        <v>0</v>
      </c>
      <c r="BB482" s="5">
        <f t="shared" si="715"/>
        <v>0</v>
      </c>
      <c r="BC482" s="5">
        <f t="shared" si="716"/>
        <v>0</v>
      </c>
      <c r="BD482" s="5">
        <f t="shared" si="717"/>
        <v>0</v>
      </c>
      <c r="BE482" s="5">
        <f t="shared" si="718"/>
        <v>0</v>
      </c>
      <c r="BF482" s="5">
        <f t="shared" si="719"/>
        <v>0</v>
      </c>
      <c r="BG482" s="5">
        <f t="shared" si="720"/>
        <v>0</v>
      </c>
      <c r="BH482" s="5">
        <f t="shared" si="721"/>
        <v>0</v>
      </c>
      <c r="BI482" s="5">
        <f t="shared" si="722"/>
        <v>0</v>
      </c>
      <c r="BJ482" s="8">
        <f t="shared" si="723"/>
        <v>0</v>
      </c>
      <c r="BK482" s="8">
        <f t="shared" si="724"/>
        <v>1</v>
      </c>
      <c r="BL482" s="8">
        <f t="shared" si="725"/>
        <v>0</v>
      </c>
      <c r="BM482" s="8">
        <f t="shared" si="726"/>
        <v>0</v>
      </c>
      <c r="BN482" s="8">
        <f t="shared" si="727"/>
        <v>1</v>
      </c>
    </row>
    <row r="483" spans="1:66" x14ac:dyDescent="0.25">
      <c r="A483" t="s">
        <v>35</v>
      </c>
      <c r="B483" t="s">
        <v>300</v>
      </c>
      <c r="C483" t="s">
        <v>471</v>
      </c>
      <c r="D483" s="17"/>
      <c r="E483">
        <f>VLOOKUP(A483,home!$A$2:$E$405,3,FALSE)</f>
        <v>1.5</v>
      </c>
      <c r="F483">
        <f>VLOOKUP(B483,home!$B$2:$E$405,3,FALSE)</f>
        <v>0.67</v>
      </c>
      <c r="G483">
        <f>VLOOKUP(C483,away!$B$2:$E$405,4,FALSE)</f>
        <v>1.33</v>
      </c>
      <c r="H483">
        <f>VLOOKUP(A483,away!$A$2:$E$405,3,FALSE)</f>
        <v>1.0249999999999999</v>
      </c>
      <c r="I483">
        <f>VLOOKUP(C483,away!$B$2:$E$405,3,FALSE)</f>
        <v>1.67</v>
      </c>
      <c r="J483">
        <f>VLOOKUP(B483,home!$B$2:$E$405,4,FALSE)</f>
        <v>1.95</v>
      </c>
      <c r="K483" s="3">
        <f t="shared" si="672"/>
        <v>1.3366500000000001</v>
      </c>
      <c r="L483" s="3">
        <f t="shared" si="673"/>
        <v>3.3379124999999998</v>
      </c>
      <c r="M483" s="5">
        <f t="shared" si="674"/>
        <v>9.3296059475881481E-3</v>
      </c>
      <c r="N483" s="5">
        <f t="shared" si="675"/>
        <v>1.2470417789843698E-2</v>
      </c>
      <c r="O483" s="5">
        <f t="shared" si="676"/>
        <v>3.1141408312528818E-2</v>
      </c>
      <c r="P483" s="5">
        <f t="shared" si="677"/>
        <v>4.1625163420941649E-2</v>
      </c>
      <c r="Q483" s="5">
        <f t="shared" si="678"/>
        <v>8.3342919693972905E-3</v>
      </c>
      <c r="R483" s="5">
        <f t="shared" si="679"/>
        <v>5.1973648036996924E-2</v>
      </c>
      <c r="S483" s="5">
        <f t="shared" si="680"/>
        <v>4.6428923138710318E-2</v>
      </c>
      <c r="T483" s="5">
        <f t="shared" si="681"/>
        <v>2.7819137343300833E-2</v>
      </c>
      <c r="U483" s="5">
        <f t="shared" si="682"/>
        <v>6.9470576648651944E-2</v>
      </c>
      <c r="V483" s="5">
        <f t="shared" si="683"/>
        <v>2.3016471839625147E-2</v>
      </c>
      <c r="W483" s="5">
        <f t="shared" si="684"/>
        <v>3.7133437869649641E-3</v>
      </c>
      <c r="X483" s="5">
        <f t="shared" si="685"/>
        <v>1.239481664330769E-2</v>
      </c>
      <c r="Y483" s="5">
        <f t="shared" si="686"/>
        <v>2.068640670445239E-2</v>
      </c>
      <c r="Z483" s="5">
        <f t="shared" si="687"/>
        <v>5.7827829817764173E-2</v>
      </c>
      <c r="AA483" s="5">
        <f t="shared" si="688"/>
        <v>7.729556872591449E-2</v>
      </c>
      <c r="AB483" s="5">
        <f t="shared" si="689"/>
        <v>5.1658560968746804E-2</v>
      </c>
      <c r="AC483" s="5">
        <f t="shared" si="690"/>
        <v>6.4181730120765005E-3</v>
      </c>
      <c r="AD483" s="5">
        <f t="shared" si="691"/>
        <v>1.2408602432116801E-3</v>
      </c>
      <c r="AE483" s="5">
        <f t="shared" si="692"/>
        <v>4.1418829165693069E-3</v>
      </c>
      <c r="AF483" s="5">
        <f t="shared" si="693"/>
        <v>6.912621380376573E-3</v>
      </c>
      <c r="AG483" s="5">
        <f t="shared" si="694"/>
        <v>7.6912417711087399E-3</v>
      </c>
      <c r="AH483" s="5">
        <f t="shared" si="695"/>
        <v>4.8256058999146936E-2</v>
      </c>
      <c r="AI483" s="5">
        <f t="shared" si="696"/>
        <v>6.4501461261209758E-2</v>
      </c>
      <c r="AJ483" s="5">
        <f t="shared" si="697"/>
        <v>4.3107939097398018E-2</v>
      </c>
      <c r="AK483" s="5">
        <f t="shared" si="698"/>
        <v>1.9206742264845693E-2</v>
      </c>
      <c r="AL483" s="5">
        <f t="shared" si="699"/>
        <v>1.1454181537458223E-3</v>
      </c>
      <c r="AM483" s="5">
        <f t="shared" si="700"/>
        <v>3.3171916881777829E-4</v>
      </c>
      <c r="AN483" s="5">
        <f t="shared" si="701"/>
        <v>1.1072495600864722E-3</v>
      </c>
      <c r="AO483" s="5">
        <f t="shared" si="702"/>
        <v>1.8479510736160683E-3</v>
      </c>
      <c r="AP483" s="5">
        <f t="shared" si="703"/>
        <v>2.0560996626704984E-3</v>
      </c>
      <c r="AQ483" s="5">
        <f t="shared" si="704"/>
        <v>1.71577019131841E-3</v>
      </c>
      <c r="AR483" s="5">
        <f t="shared" si="705"/>
        <v>3.2214900506798004E-2</v>
      </c>
      <c r="AS483" s="5">
        <f t="shared" si="706"/>
        <v>4.3060046762411555E-2</v>
      </c>
      <c r="AT483" s="5">
        <f t="shared" si="707"/>
        <v>2.8778105752488709E-2</v>
      </c>
      <c r="AU483" s="5">
        <f t="shared" si="708"/>
        <v>1.2822085018021349E-2</v>
      </c>
      <c r="AV483" s="5">
        <f t="shared" si="709"/>
        <v>4.2846599848345599E-3</v>
      </c>
      <c r="AW483" s="5">
        <f t="shared" si="710"/>
        <v>1.41956149841786E-4</v>
      </c>
      <c r="AX483" s="5">
        <f t="shared" si="711"/>
        <v>7.3898737833380496E-5</v>
      </c>
      <c r="AY483" s="5">
        <f t="shared" si="712"/>
        <v>2.4666752074826369E-4</v>
      </c>
      <c r="AZ483" s="5">
        <f t="shared" si="713"/>
        <v>4.1167730042481935E-4</v>
      </c>
      <c r="BA483" s="5">
        <f t="shared" si="714"/>
        <v>4.5804760235141994E-4</v>
      </c>
      <c r="BB483" s="5">
        <f t="shared" si="715"/>
        <v>3.8223070437095848E-4</v>
      </c>
      <c r="BC483" s="5">
        <f t="shared" si="716"/>
        <v>2.5517052920072538E-4</v>
      </c>
      <c r="BD483" s="5">
        <f t="shared" si="717"/>
        <v>1.7921753181316228E-2</v>
      </c>
      <c r="BE483" s="5">
        <f t="shared" si="718"/>
        <v>2.3955111389806338E-2</v>
      </c>
      <c r="BF483" s="5">
        <f t="shared" si="719"/>
        <v>1.6009799819592323E-2</v>
      </c>
      <c r="BG483" s="5">
        <f t="shared" si="720"/>
        <v>7.1331663096193621E-3</v>
      </c>
      <c r="BH483" s="5">
        <f t="shared" si="721"/>
        <v>2.3836366869381806E-3</v>
      </c>
      <c r="BI483" s="5">
        <f t="shared" si="722"/>
        <v>6.3721759551918348E-4</v>
      </c>
      <c r="BJ483" s="8">
        <f t="shared" si="723"/>
        <v>0.11429150259997196</v>
      </c>
      <c r="BK483" s="8">
        <f t="shared" si="724"/>
        <v>0.12821042303343586</v>
      </c>
      <c r="BL483" s="8">
        <f t="shared" si="725"/>
        <v>0.6458124473227852</v>
      </c>
      <c r="BM483" s="8">
        <f t="shared" si="726"/>
        <v>0.79116295592575414</v>
      </c>
      <c r="BN483" s="8">
        <f t="shared" si="727"/>
        <v>0.15487453547729654</v>
      </c>
    </row>
    <row r="484" spans="1:66" x14ac:dyDescent="0.25">
      <c r="A484" t="s">
        <v>35</v>
      </c>
      <c r="B484" t="s">
        <v>215</v>
      </c>
      <c r="C484" t="s">
        <v>285</v>
      </c>
      <c r="D484" s="17"/>
      <c r="E484">
        <f>VLOOKUP(A484,home!$A$2:$E$405,3,FALSE)</f>
        <v>1.5</v>
      </c>
      <c r="F484">
        <f>VLOOKUP(B484,home!$B$2:$E$405,3,FALSE)</f>
        <v>0.67</v>
      </c>
      <c r="G484">
        <f>VLOOKUP(C484,away!$B$2:$E$405,4,FALSE)</f>
        <v>0</v>
      </c>
      <c r="H484">
        <f>VLOOKUP(A484,away!$A$2:$E$405,3,FALSE)</f>
        <v>1.0249999999999999</v>
      </c>
      <c r="I484">
        <f>VLOOKUP(C484,away!$B$2:$E$405,3,FALSE)</f>
        <v>0</v>
      </c>
      <c r="J484">
        <f>VLOOKUP(B484,home!$B$2:$E$405,4,FALSE)</f>
        <v>0</v>
      </c>
      <c r="K484" s="3">
        <f t="shared" si="672"/>
        <v>0</v>
      </c>
      <c r="L484" s="3">
        <f t="shared" si="673"/>
        <v>0</v>
      </c>
      <c r="M484" s="5">
        <f t="shared" si="674"/>
        <v>1</v>
      </c>
      <c r="N484" s="5">
        <f t="shared" si="675"/>
        <v>0</v>
      </c>
      <c r="O484" s="5">
        <f t="shared" si="676"/>
        <v>0</v>
      </c>
      <c r="P484" s="5">
        <f t="shared" si="677"/>
        <v>0</v>
      </c>
      <c r="Q484" s="5">
        <f t="shared" si="678"/>
        <v>0</v>
      </c>
      <c r="R484" s="5">
        <f t="shared" si="679"/>
        <v>0</v>
      </c>
      <c r="S484" s="5">
        <f t="shared" si="680"/>
        <v>0</v>
      </c>
      <c r="T484" s="5">
        <f t="shared" si="681"/>
        <v>0</v>
      </c>
      <c r="U484" s="5">
        <f t="shared" si="682"/>
        <v>0</v>
      </c>
      <c r="V484" s="5">
        <f t="shared" si="683"/>
        <v>0</v>
      </c>
      <c r="W484" s="5">
        <f t="shared" si="684"/>
        <v>0</v>
      </c>
      <c r="X484" s="5">
        <f t="shared" si="685"/>
        <v>0</v>
      </c>
      <c r="Y484" s="5">
        <f t="shared" si="686"/>
        <v>0</v>
      </c>
      <c r="Z484" s="5">
        <f t="shared" si="687"/>
        <v>0</v>
      </c>
      <c r="AA484" s="5">
        <f t="shared" si="688"/>
        <v>0</v>
      </c>
      <c r="AB484" s="5">
        <f t="shared" si="689"/>
        <v>0</v>
      </c>
      <c r="AC484" s="5">
        <f t="shared" si="690"/>
        <v>0</v>
      </c>
      <c r="AD484" s="5">
        <f t="shared" si="691"/>
        <v>0</v>
      </c>
      <c r="AE484" s="5">
        <f t="shared" si="692"/>
        <v>0</v>
      </c>
      <c r="AF484" s="5">
        <f t="shared" si="693"/>
        <v>0</v>
      </c>
      <c r="AG484" s="5">
        <f t="shared" si="694"/>
        <v>0</v>
      </c>
      <c r="AH484" s="5">
        <f t="shared" si="695"/>
        <v>0</v>
      </c>
      <c r="AI484" s="5">
        <f t="shared" si="696"/>
        <v>0</v>
      </c>
      <c r="AJ484" s="5">
        <f t="shared" si="697"/>
        <v>0</v>
      </c>
      <c r="AK484" s="5">
        <f t="shared" si="698"/>
        <v>0</v>
      </c>
      <c r="AL484" s="5">
        <f t="shared" si="699"/>
        <v>0</v>
      </c>
      <c r="AM484" s="5">
        <f t="shared" si="700"/>
        <v>0</v>
      </c>
      <c r="AN484" s="5">
        <f t="shared" si="701"/>
        <v>0</v>
      </c>
      <c r="AO484" s="5">
        <f t="shared" si="702"/>
        <v>0</v>
      </c>
      <c r="AP484" s="5">
        <f t="shared" si="703"/>
        <v>0</v>
      </c>
      <c r="AQ484" s="5">
        <f t="shared" si="704"/>
        <v>0</v>
      </c>
      <c r="AR484" s="5">
        <f t="shared" si="705"/>
        <v>0</v>
      </c>
      <c r="AS484" s="5">
        <f t="shared" si="706"/>
        <v>0</v>
      </c>
      <c r="AT484" s="5">
        <f t="shared" si="707"/>
        <v>0</v>
      </c>
      <c r="AU484" s="5">
        <f t="shared" si="708"/>
        <v>0</v>
      </c>
      <c r="AV484" s="5">
        <f t="shared" si="709"/>
        <v>0</v>
      </c>
      <c r="AW484" s="5">
        <f t="shared" si="710"/>
        <v>0</v>
      </c>
      <c r="AX484" s="5">
        <f t="shared" si="711"/>
        <v>0</v>
      </c>
      <c r="AY484" s="5">
        <f t="shared" si="712"/>
        <v>0</v>
      </c>
      <c r="AZ484" s="5">
        <f t="shared" si="713"/>
        <v>0</v>
      </c>
      <c r="BA484" s="5">
        <f t="shared" si="714"/>
        <v>0</v>
      </c>
      <c r="BB484" s="5">
        <f t="shared" si="715"/>
        <v>0</v>
      </c>
      <c r="BC484" s="5">
        <f t="shared" si="716"/>
        <v>0</v>
      </c>
      <c r="BD484" s="5">
        <f t="shared" si="717"/>
        <v>0</v>
      </c>
      <c r="BE484" s="5">
        <f t="shared" si="718"/>
        <v>0</v>
      </c>
      <c r="BF484" s="5">
        <f t="shared" si="719"/>
        <v>0</v>
      </c>
      <c r="BG484" s="5">
        <f t="shared" si="720"/>
        <v>0</v>
      </c>
      <c r="BH484" s="5">
        <f t="shared" si="721"/>
        <v>0</v>
      </c>
      <c r="BI484" s="5">
        <f t="shared" si="722"/>
        <v>0</v>
      </c>
      <c r="BJ484" s="8">
        <f t="shared" si="723"/>
        <v>0</v>
      </c>
      <c r="BK484" s="8">
        <f t="shared" si="724"/>
        <v>1</v>
      </c>
      <c r="BL484" s="8">
        <f t="shared" si="725"/>
        <v>0</v>
      </c>
      <c r="BM484" s="8">
        <f t="shared" si="726"/>
        <v>0</v>
      </c>
      <c r="BN484" s="8">
        <f t="shared" si="727"/>
        <v>1</v>
      </c>
    </row>
    <row r="485" spans="1:66" s="10" customFormat="1" x14ac:dyDescent="0.25">
      <c r="A485" t="s">
        <v>10</v>
      </c>
      <c r="B485" t="s">
        <v>40</v>
      </c>
      <c r="C485" t="s">
        <v>41</v>
      </c>
      <c r="D485" s="17"/>
      <c r="E485">
        <f>VLOOKUP(A485,home!$A$2:$E$405,3,FALSE)</f>
        <v>1.57377049180328</v>
      </c>
      <c r="F485">
        <f>VLOOKUP(B485,home!$B$2:$E$405,3,FALSE)</f>
        <v>0.79</v>
      </c>
      <c r="G485">
        <f>VLOOKUP(C485,away!$B$2:$E$405,4,FALSE)</f>
        <v>0.79</v>
      </c>
      <c r="H485">
        <f>VLOOKUP(A485,away!$A$2:$E$405,3,FALSE)</f>
        <v>1.5409836065573801</v>
      </c>
      <c r="I485">
        <f>VLOOKUP(C485,away!$B$2:$E$405,3,FALSE)</f>
        <v>1.43</v>
      </c>
      <c r="J485">
        <f>VLOOKUP(B485,home!$B$2:$E$405,4,FALSE)</f>
        <v>1.95</v>
      </c>
      <c r="K485" s="3">
        <f t="shared" si="672"/>
        <v>0.98219016393442715</v>
      </c>
      <c r="L485" s="3">
        <f t="shared" si="673"/>
        <v>4.2970327868852545</v>
      </c>
      <c r="M485" s="5">
        <f t="shared" si="674"/>
        <v>5.0963893996894601E-3</v>
      </c>
      <c r="N485" s="5">
        <f t="shared" si="675"/>
        <v>5.0056235399546668E-3</v>
      </c>
      <c r="O485" s="5">
        <f t="shared" si="676"/>
        <v>2.1899352345200067E-2</v>
      </c>
      <c r="P485" s="5">
        <f t="shared" si="677"/>
        <v>2.1509328469989833E-2</v>
      </c>
      <c r="Q485" s="5">
        <f t="shared" si="678"/>
        <v>2.4582371026510507E-3</v>
      </c>
      <c r="R485" s="5">
        <f t="shared" si="679"/>
        <v>4.70511175194386E-2</v>
      </c>
      <c r="S485" s="5">
        <f t="shared" si="680"/>
        <v>2.2695048148111789E-2</v>
      </c>
      <c r="T485" s="5">
        <f t="shared" si="681"/>
        <v>1.0563125428029379E-2</v>
      </c>
      <c r="U485" s="5">
        <f t="shared" si="682"/>
        <v>4.6213144829715384E-2</v>
      </c>
      <c r="V485" s="5">
        <f t="shared" si="683"/>
        <v>1.0642725161240103E-2</v>
      </c>
      <c r="W485" s="5">
        <f t="shared" si="684"/>
        <v>8.0481876761417579E-4</v>
      </c>
      <c r="X485" s="5">
        <f t="shared" si="685"/>
        <v>3.4583326319386977E-3</v>
      </c>
      <c r="Y485" s="5">
        <f t="shared" si="686"/>
        <v>7.4302843536978797E-3</v>
      </c>
      <c r="Z485" s="5">
        <f t="shared" si="687"/>
        <v>6.7393398213539624E-2</v>
      </c>
      <c r="AA485" s="5">
        <f t="shared" si="688"/>
        <v>6.6193132839454605E-2</v>
      </c>
      <c r="AB485" s="5">
        <f t="shared" si="689"/>
        <v>3.2507121997458616E-2</v>
      </c>
      <c r="AC485" s="5">
        <f t="shared" si="690"/>
        <v>2.8073535663661166E-3</v>
      </c>
      <c r="AD485" s="5">
        <f t="shared" si="691"/>
        <v>1.9762126932511767E-4</v>
      </c>
      <c r="AE485" s="5">
        <f t="shared" si="692"/>
        <v>8.4918507367591175E-4</v>
      </c>
      <c r="AF485" s="5">
        <f t="shared" si="693"/>
        <v>1.824488051859482E-3</v>
      </c>
      <c r="AG485" s="5">
        <f t="shared" si="694"/>
        <v>2.6132949927068663E-3</v>
      </c>
      <c r="AH485" s="5">
        <f t="shared" si="695"/>
        <v>7.2397910435798477E-2</v>
      </c>
      <c r="AI485" s="5">
        <f t="shared" si="696"/>
        <v>7.1108515519446872E-2</v>
      </c>
      <c r="AJ485" s="5">
        <f t="shared" si="697"/>
        <v>3.4921042257589643E-2</v>
      </c>
      <c r="AK485" s="5">
        <f t="shared" si="698"/>
        <v>1.1433034739914343E-2</v>
      </c>
      <c r="AL485" s="5">
        <f t="shared" si="699"/>
        <v>4.739378038424272E-4</v>
      </c>
      <c r="AM485" s="5">
        <f t="shared" si="700"/>
        <v>3.882033338307339E-5</v>
      </c>
      <c r="AN485" s="5">
        <f t="shared" si="701"/>
        <v>1.6681224534488253E-4</v>
      </c>
      <c r="AO485" s="5">
        <f t="shared" si="702"/>
        <v>3.5839884375045373E-4</v>
      </c>
      <c r="AP485" s="5">
        <f t="shared" si="703"/>
        <v>5.1335052745915511E-4</v>
      </c>
      <c r="AQ485" s="5">
        <f t="shared" si="704"/>
        <v>5.5147101191420714E-4</v>
      </c>
      <c r="AR485" s="5">
        <f t="shared" si="705"/>
        <v>6.221923896892162E-2</v>
      </c>
      <c r="AS485" s="5">
        <f t="shared" si="706"/>
        <v>6.1111124522760414E-2</v>
      </c>
      <c r="AT485" s="5">
        <f t="shared" si="707"/>
        <v>3.001137270661362E-2</v>
      </c>
      <c r="AU485" s="5">
        <f t="shared" si="708"/>
        <v>9.8256250262020103E-3</v>
      </c>
      <c r="AV485" s="5">
        <f t="shared" si="709"/>
        <v>2.41265806381089E-3</v>
      </c>
      <c r="AW485" s="5">
        <f t="shared" si="710"/>
        <v>5.5562668967462955E-5</v>
      </c>
      <c r="AX485" s="5">
        <f t="shared" si="711"/>
        <v>6.3548249349183266E-6</v>
      </c>
      <c r="AY485" s="5">
        <f t="shared" si="712"/>
        <v>2.730689110026E-5</v>
      </c>
      <c r="AZ485" s="5">
        <f t="shared" si="713"/>
        <v>5.8669303182861199E-5</v>
      </c>
      <c r="BA485" s="5">
        <f t="shared" si="714"/>
        <v>8.4034639786822007E-5</v>
      </c>
      <c r="BB485" s="5">
        <f t="shared" si="715"/>
        <v>9.0274900599516563E-5</v>
      </c>
      <c r="BC485" s="5">
        <f t="shared" si="716"/>
        <v>7.7582841541785981E-5</v>
      </c>
      <c r="BD485" s="5">
        <f t="shared" si="717"/>
        <v>4.4559684970750822E-2</v>
      </c>
      <c r="BE485" s="5">
        <f t="shared" si="718"/>
        <v>4.376608428628817E-2</v>
      </c>
      <c r="BF485" s="5">
        <f t="shared" si="719"/>
        <v>2.1493308749958667E-2</v>
      </c>
      <c r="BG485" s="5">
        <f t="shared" si="720"/>
        <v>7.0368388148717214E-3</v>
      </c>
      <c r="BH485" s="5">
        <f t="shared" si="721"/>
        <v>1.7278784672897485E-3</v>
      </c>
      <c r="BI485" s="5">
        <f t="shared" si="722"/>
        <v>3.3942104700921706E-4</v>
      </c>
      <c r="BJ485" s="8">
        <f t="shared" si="723"/>
        <v>3.7178087574451173E-2</v>
      </c>
      <c r="BK485" s="8">
        <f t="shared" si="724"/>
        <v>6.3252089440339984E-2</v>
      </c>
      <c r="BL485" s="8">
        <f t="shared" si="725"/>
        <v>0.68822760810849337</v>
      </c>
      <c r="BM485" s="8">
        <f t="shared" si="726"/>
        <v>0.75305939073776784</v>
      </c>
      <c r="BN485" s="8">
        <f t="shared" si="727"/>
        <v>0.10302004837692368</v>
      </c>
    </row>
    <row r="486" spans="1:66" x14ac:dyDescent="0.25">
      <c r="A486" t="s">
        <v>10</v>
      </c>
      <c r="B486" t="s">
        <v>224</v>
      </c>
      <c r="C486" t="s">
        <v>223</v>
      </c>
      <c r="D486" s="17"/>
      <c r="E486">
        <f>VLOOKUP(A486,home!$A$2:$E$405,3,FALSE)</f>
        <v>1.57377049180328</v>
      </c>
      <c r="F486">
        <f>VLOOKUP(B486,home!$B$2:$E$405,3,FALSE)</f>
        <v>1.43</v>
      </c>
      <c r="G486">
        <f>VLOOKUP(C486,away!$B$2:$E$405,4,FALSE)</f>
        <v>2.12</v>
      </c>
      <c r="H486">
        <f>VLOOKUP(A486,away!$A$2:$E$405,3,FALSE)</f>
        <v>1.5409836065573801</v>
      </c>
      <c r="I486">
        <f>VLOOKUP(C486,away!$B$2:$E$405,3,FALSE)</f>
        <v>1.27</v>
      </c>
      <c r="J486">
        <f>VLOOKUP(B486,home!$B$2:$E$405,4,FALSE)</f>
        <v>0.81</v>
      </c>
      <c r="K486" s="3">
        <f t="shared" ref="K486:K545" si="728">E486*F486*G486</f>
        <v>4.7710426229508238</v>
      </c>
      <c r="L486" s="3">
        <f t="shared" ref="L486:L545" si="729">H486*I486*J486</f>
        <v>1.5852098360655769</v>
      </c>
      <c r="M486" s="5">
        <f t="shared" ref="M486:M545" si="730">_xlfn.POISSON.DIST(0,K486,FALSE) * _xlfn.POISSON.DIST(0,L486,FALSE)</f>
        <v>1.7358597433372593E-3</v>
      </c>
      <c r="N486" s="5">
        <f t="shared" ref="N486:N545" si="731">_xlfn.POISSON.DIST(1,K486,FALSE) * _xlfn.POISSON.DIST(0,L486,FALSE)</f>
        <v>8.2818608229265431E-3</v>
      </c>
      <c r="O486" s="5">
        <f t="shared" ref="O486:O545" si="732">_xlfn.POISSON.DIST(0,K486,FALSE) * _xlfn.POISSON.DIST(1,L486,FALSE)</f>
        <v>2.7517019391684909E-3</v>
      </c>
      <c r="P486" s="5">
        <f t="shared" ref="P486:P545" si="733">_xlfn.POISSON.DIST(1,K486,FALSE) * _xlfn.POISSON.DIST(1,L486,FALSE)</f>
        <v>1.3128487237429307E-2</v>
      </c>
      <c r="Q486" s="5">
        <f t="shared" ref="Q486:Q545" si="734">_xlfn.POISSON.DIST(2,K486,FALSE) * _xlfn.POISSON.DIST(0,L486,FALSE)</f>
        <v>1.9756555491764565E-2</v>
      </c>
      <c r="R486" s="5">
        <f t="shared" ref="R486:R545" si="735">_xlfn.POISSON.DIST(0,K486,FALSE) * _xlfn.POISSON.DIST(2,L486,FALSE)</f>
        <v>2.1810124899453074E-3</v>
      </c>
      <c r="S486" s="5">
        <f t="shared" ref="S486:S545" si="736">_xlfn.POISSON.DIST(2,K486,FALSE) * _xlfn.POISSON.DIST(2,L486,FALSE)</f>
        <v>2.4823027581131172E-2</v>
      </c>
      <c r="T486" s="5">
        <f t="shared" ref="T486:T545" si="737">_xlfn.POISSON.DIST(2,K486,FALSE) * _xlfn.POISSON.DIST(1,L486,FALSE)</f>
        <v>3.1318286092320576E-2</v>
      </c>
      <c r="U486" s="5">
        <f t="shared" ref="U486:U545" si="738">_xlfn.POISSON.DIST(1,K486,FALSE) * _xlfn.POISSON.DIST(2,L486,FALSE)</f>
        <v>1.0405703550717169E-2</v>
      </c>
      <c r="V486" s="5">
        <f t="shared" ref="V486:V545" si="739">_xlfn.POISSON.DIST(3,K486,FALSE) * _xlfn.POISSON.DIST(3,L486,FALSE)</f>
        <v>2.0859903511091925E-2</v>
      </c>
      <c r="W486" s="5">
        <f t="shared" ref="W486:W545" si="740">_xlfn.POISSON.DIST(3,K486,FALSE) * _xlfn.POISSON.DIST(0,L486,FALSE)</f>
        <v>3.1419789444633972E-2</v>
      </c>
      <c r="X486" s="5">
        <f t="shared" ref="X486:X545" si="741">_xlfn.POISSON.DIST(3,K486,FALSE) * _xlfn.POISSON.DIST(1,L486,FALSE)</f>
        <v>4.9806959274743157E-2</v>
      </c>
      <c r="Y486" s="5">
        <f t="shared" ref="Y486:Y545" si="742">_xlfn.POISSON.DIST(3,K486,FALSE) * _xlfn.POISSON.DIST(2,L486,FALSE)</f>
        <v>3.9477240873420243E-2</v>
      </c>
      <c r="Z486" s="5">
        <f t="shared" ref="Z486:Z545" si="743">_xlfn.POISSON.DIST(0,K486,FALSE) * _xlfn.POISSON.DIST(3,L486,FALSE)</f>
        <v>1.1524541505477251E-3</v>
      </c>
      <c r="AA486" s="5">
        <f t="shared" ref="AA486:AA545" si="744">_xlfn.POISSON.DIST(1,K486,FALSE) * _xlfn.POISSON.DIST(3,L486,FALSE)</f>
        <v>5.4984078732597834E-3</v>
      </c>
      <c r="AB486" s="5">
        <f t="shared" ref="AB486:AB545" si="745">_xlfn.POISSON.DIST(2,K486,FALSE) * _xlfn.POISSON.DIST(3,L486,FALSE)</f>
        <v>1.311656916084541E-2</v>
      </c>
      <c r="AC486" s="5">
        <f t="shared" ref="AC486:AC545" si="746">_xlfn.POISSON.DIST(4,K486,FALSE) * _xlfn.POISSON.DIST(4,L486,FALSE)</f>
        <v>9.8603508315738223E-3</v>
      </c>
      <c r="AD486" s="5">
        <f t="shared" ref="AD486:AD545" si="747">_xlfn.POISSON.DIST(4,K486,FALSE) * _xlfn.POISSON.DIST(0,L486,FALSE)</f>
        <v>3.7476288661122258E-2</v>
      </c>
      <c r="AE486" s="5">
        <f t="shared" ref="AE486:AE545" si="748">_xlfn.POISSON.DIST(4,K486,FALSE) * _xlfn.POISSON.DIST(1,L486,FALSE)</f>
        <v>5.9407781404843846E-2</v>
      </c>
      <c r="AF486" s="5">
        <f t="shared" ref="AF486:AF545" si="749">_xlfn.POISSON.DIST(4,K486,FALSE) * _xlfn.POISSON.DIST(2,L486,FALSE)</f>
        <v>4.7086899710896087E-2</v>
      </c>
      <c r="AG486" s="5">
        <f t="shared" ref="AG486:AG545" si="750">_xlfn.POISSON.DIST(4,K486,FALSE) * _xlfn.POISSON.DIST(3,L486,FALSE)</f>
        <v>2.4880872190515275E-2</v>
      </c>
      <c r="AH486" s="5">
        <f t="shared" ref="AH486:AH545" si="751">_xlfn.POISSON.DIST(0,K486,FALSE) * _xlfn.POISSON.DIST(4,L486,FALSE)</f>
        <v>4.5672041376571324E-4</v>
      </c>
      <c r="AI486" s="5">
        <f t="shared" ref="AI486:AI545" si="752">_xlfn.POISSON.DIST(1,K486,FALSE) * _xlfn.POISSON.DIST(4,L486,FALSE)</f>
        <v>2.1790325608479545E-3</v>
      </c>
      <c r="AJ486" s="5">
        <f t="shared" ref="AJ486:AJ545" si="753">_xlfn.POISSON.DIST(2,K486,FALSE) * _xlfn.POISSON.DIST(4,L486,FALSE)</f>
        <v>5.198128612301638E-3</v>
      </c>
      <c r="AK486" s="5">
        <f t="shared" ref="AK486:AK545" si="754">_xlfn.POISSON.DIST(3,K486,FALSE) * _xlfn.POISSON.DIST(4,L486,FALSE)</f>
        <v>8.2668310562904451E-3</v>
      </c>
      <c r="AL486" s="5">
        <f t="shared" ref="AL486:AL545" si="755">_xlfn.POISSON.DIST(5,K486,FALSE) * _xlfn.POISSON.DIST(5,L486,FALSE)</f>
        <v>2.9829942320113204E-3</v>
      </c>
      <c r="AM486" s="5">
        <f t="shared" ref="AM486:AM545" si="756">_xlfn.POISSON.DIST(5,K486,FALSE) * _xlfn.POISSON.DIST(0,L486,FALSE)</f>
        <v>3.5760194110444593E-2</v>
      </c>
      <c r="AN486" s="5">
        <f t="shared" ref="AN486:AN545" si="757">_xlfn.POISSON.DIST(5,K486,FALSE) * _xlfn.POISSON.DIST(1,L486,FALSE)</f>
        <v>5.668741144349107E-2</v>
      </c>
      <c r="AO486" s="5">
        <f t="shared" ref="AO486:AO545" si="758">_xlfn.POISSON.DIST(5,K486,FALSE) * _xlfn.POISSON.DIST(2,L486,FALSE)</f>
        <v>4.493072110065921E-2</v>
      </c>
      <c r="AP486" s="5">
        <f t="shared" ref="AP486:AP545" si="759">_xlfn.POISSON.DIST(5,K486,FALSE) * _xlfn.POISSON.DIST(3,L486,FALSE)</f>
        <v>2.3741540343428041E-2</v>
      </c>
      <c r="AQ486" s="5">
        <f t="shared" ref="AQ486:AQ545" si="760">_xlfn.POISSON.DIST(5,K486,FALSE) * _xlfn.POISSON.DIST(4,L486,FALSE)</f>
        <v>9.4088308189374612E-3</v>
      </c>
      <c r="AR486" s="5">
        <f t="shared" ref="AR486:AR545" si="761">_xlfn.POISSON.DIST(0,K486,FALSE) * _xlfn.POISSON.DIST(5,L486,FALSE)</f>
        <v>1.4479953844666977E-4</v>
      </c>
      <c r="AS486" s="5">
        <f t="shared" ref="AS486:AS545" si="762">_xlfn.POISSON.DIST(1,K486,FALSE) * _xlfn.POISSON.DIST(5,L486,FALSE)</f>
        <v>6.9084476971266809E-4</v>
      </c>
      <c r="AT486" s="5">
        <f t="shared" ref="AT486:AT545" si="763">_xlfn.POISSON.DIST(2,K486,FALSE) * _xlfn.POISSON.DIST(5,L486,FALSE)</f>
        <v>1.6480249210708933E-3</v>
      </c>
      <c r="AU486" s="5">
        <f t="shared" ref="AU486:AU545" si="764">_xlfn.POISSON.DIST(3,K486,FALSE) * _xlfn.POISSON.DIST(5,L486,FALSE)</f>
        <v>2.6209323807048E-3</v>
      </c>
      <c r="AV486" s="5">
        <f t="shared" ref="AV486:AV545" si="765">_xlfn.POISSON.DIST(4,K486,FALSE) * _xlfn.POISSON.DIST(5,L486,FALSE)</f>
        <v>3.1261450250536431E-3</v>
      </c>
      <c r="AW486" s="5">
        <f t="shared" ref="AW486:AW545" si="766">_xlfn.POISSON.DIST(6,K486,FALSE) * _xlfn.POISSON.DIST(6,L486,FALSE)</f>
        <v>6.2668596377420973E-4</v>
      </c>
      <c r="AX486" s="5">
        <f t="shared" ref="AX486:AX545" si="767">_xlfn.POISSON.DIST(6,K486,FALSE) * _xlfn.POISSON.DIST(0,L486,FALSE)</f>
        <v>2.8435568384321024E-2</v>
      </c>
      <c r="AY486" s="5">
        <f t="shared" ref="AY486:AY545" si="768">_xlfn.POISSON.DIST(6,K486,FALSE) * _xlfn.POISSON.DIST(1,L486,FALSE)</f>
        <v>4.5076342696941024E-2</v>
      </c>
      <c r="AZ486" s="5">
        <f t="shared" ref="AZ486:AZ545" si="769">_xlfn.POISSON.DIST(6,K486,FALSE) * _xlfn.POISSON.DIST(2,L486,FALSE)</f>
        <v>3.5727730908526836E-2</v>
      </c>
      <c r="BA486" s="5">
        <f t="shared" ref="BA486:BA545" si="770">_xlfn.POISSON.DIST(6,K486,FALSE) * _xlfn.POISSON.DIST(3,L486,FALSE)</f>
        <v>1.8878650152166953E-2</v>
      </c>
      <c r="BB486" s="5">
        <f t="shared" ref="BB486:BB545" si="771">_xlfn.POISSON.DIST(6,K486,FALSE) * _xlfn.POISSON.DIST(4,L486,FALSE)</f>
        <v>7.4816554782139878E-3</v>
      </c>
      <c r="BC486" s="5">
        <f t="shared" ref="BC486:BC545" si="772">_xlfn.POISSON.DIST(6,K486,FALSE) * _xlfn.POISSON.DIST(5,L486,FALSE)</f>
        <v>2.3719987708237444E-3</v>
      </c>
      <c r="BD486" s="5">
        <f t="shared" ref="BD486:BD545" si="773">_xlfn.POISSON.DIST(0,K486,FALSE) * _xlfn.POISSON.DIST(6,L486,FALSE)</f>
        <v>3.8256275433902764E-5</v>
      </c>
      <c r="BE486" s="5">
        <f t="shared" ref="BE486:BE545" si="774">_xlfn.POISSON.DIST(1,K486,FALSE) * _xlfn.POISSON.DIST(6,L486,FALSE)</f>
        <v>1.8252232069049666E-4</v>
      </c>
      <c r="BF486" s="5">
        <f t="shared" ref="BF486:BF545" si="775">_xlfn.POISSON.DIST(2,K486,FALSE) * _xlfn.POISSON.DIST(6,L486,FALSE)</f>
        <v>4.3541088582712938E-4</v>
      </c>
      <c r="BG486" s="5">
        <f t="shared" ref="BG486:BG545" si="776">_xlfn.POISSON.DIST(3,K486,FALSE) * _xlfn.POISSON.DIST(6,L486,FALSE)</f>
        <v>6.9245463159266977E-4</v>
      </c>
      <c r="BH486" s="5">
        <f t="shared" ref="BH486:BH545" si="777">_xlfn.POISSON.DIST(4,K486,FALSE) * _xlfn.POISSON.DIST(6,L486,FALSE)</f>
        <v>8.2593264044708418E-4</v>
      </c>
      <c r="BI486" s="5">
        <f t="shared" ref="BI486:BI545" si="778">_xlfn.POISSON.DIST(5,K486,FALSE) * _xlfn.POISSON.DIST(6,L486,FALSE)</f>
        <v>7.8811196625187113E-4</v>
      </c>
      <c r="BJ486" s="8">
        <f t="shared" ref="BJ486:BJ545" si="779">SUM(N486,Q486,T486,W486,X486,Y486,AD486,AE486,AF486,AG486,AM486,AN486,AO486,AP486,AQ486,AX486,AY486,AZ486,BA486,BB486,BC486)</f>
        <v>0.65741317817514056</v>
      </c>
      <c r="BK486" s="8">
        <f t="shared" ref="BK486:BK545" si="780">SUM(M486,P486,S486,V486,AC486,AL486,AY486)</f>
        <v>0.11846696583351582</v>
      </c>
      <c r="BL486" s="8">
        <f t="shared" ref="BL486:BL545" si="781">SUM(O486,R486,U486,AA486,AB486,AH486,AI486,AJ486,AK486,AR486,AS486,AT486,AU486,AV486,BD486,BE486,BF486,BG486,BH486,BI486)</f>
        <v>6.1247543012373749E-2</v>
      </c>
      <c r="BM486" s="8">
        <f t="shared" ref="BM486:BM545" si="782">SUM(S486:BI486)</f>
        <v>0.74599500671383945</v>
      </c>
      <c r="BN486" s="8">
        <f t="shared" ref="BN486:BN545" si="783">SUM(M486:R486)</f>
        <v>4.7835477724571474E-2</v>
      </c>
    </row>
    <row r="487" spans="1:66" x14ac:dyDescent="0.25">
      <c r="A487" t="s">
        <v>10</v>
      </c>
      <c r="B487" t="s">
        <v>42</v>
      </c>
      <c r="C487" t="s">
        <v>453</v>
      </c>
      <c r="D487" s="17"/>
      <c r="E487">
        <f>VLOOKUP(A487,home!$A$2:$E$405,3,FALSE)</f>
        <v>1.57377049180328</v>
      </c>
      <c r="F487">
        <f>VLOOKUP(B487,home!$B$2:$E$405,3,FALSE)</f>
        <v>1.48</v>
      </c>
      <c r="G487">
        <f>VLOOKUP(C487,away!$B$2:$E$405,4,FALSE)</f>
        <v>0.79</v>
      </c>
      <c r="H487">
        <f>VLOOKUP(A487,away!$A$2:$E$405,3,FALSE)</f>
        <v>1.5409836065573801</v>
      </c>
      <c r="I487">
        <f>VLOOKUP(C487,away!$B$2:$E$405,3,FALSE)</f>
        <v>1.27</v>
      </c>
      <c r="J487">
        <f>VLOOKUP(B487,home!$B$2:$E$405,4,FALSE)</f>
        <v>1.3</v>
      </c>
      <c r="K487" s="3">
        <f t="shared" si="728"/>
        <v>1.8400524590163949</v>
      </c>
      <c r="L487" s="3">
        <f t="shared" si="729"/>
        <v>2.5441639344262343</v>
      </c>
      <c r="M487" s="5">
        <f t="shared" si="730"/>
        <v>1.2472657962549307E-2</v>
      </c>
      <c r="N487" s="5">
        <f t="shared" si="731"/>
        <v>2.295034495445927E-2</v>
      </c>
      <c r="O487" s="5">
        <f t="shared" si="732"/>
        <v>3.1732486554752137E-2</v>
      </c>
      <c r="P487" s="5">
        <f t="shared" si="733"/>
        <v>5.8389439915776359E-2</v>
      </c>
      <c r="Q487" s="5">
        <f t="shared" si="734"/>
        <v>2.1114919334363651E-2</v>
      </c>
      <c r="R487" s="5">
        <f t="shared" si="735"/>
        <v>4.0366323921132902E-2</v>
      </c>
      <c r="S487" s="5">
        <f t="shared" si="736"/>
        <v>6.8336009532109832E-2</v>
      </c>
      <c r="T487" s="5">
        <f t="shared" si="737"/>
        <v>5.371981624880718E-2</v>
      </c>
      <c r="U487" s="5">
        <f t="shared" si="738"/>
        <v>7.4276153592532923E-2</v>
      </c>
      <c r="V487" s="5">
        <f t="shared" si="739"/>
        <v>3.554531782541924E-2</v>
      </c>
      <c r="W487" s="5">
        <f t="shared" si="740"/>
        <v>1.2950853081042888E-2</v>
      </c>
      <c r="X487" s="5">
        <f t="shared" si="741"/>
        <v>3.2949093328842188E-2</v>
      </c>
      <c r="Y487" s="5">
        <f t="shared" si="742"/>
        <v>4.1913947459642178E-2</v>
      </c>
      <c r="Z487" s="5">
        <f t="shared" si="743"/>
        <v>3.4232848495171102E-2</v>
      </c>
      <c r="AA487" s="5">
        <f t="shared" si="744"/>
        <v>6.2990237052675285E-2</v>
      </c>
      <c r="AB487" s="5">
        <f t="shared" si="745"/>
        <v>5.7952670291400409E-2</v>
      </c>
      <c r="AC487" s="5">
        <f t="shared" si="746"/>
        <v>1.0400104801670739E-2</v>
      </c>
      <c r="AD487" s="5">
        <f t="shared" si="747"/>
        <v>5.9575622645332586E-3</v>
      </c>
      <c r="AE487" s="5">
        <f t="shared" si="748"/>
        <v>1.5157015050524199E-2</v>
      </c>
      <c r="AF487" s="5">
        <f t="shared" si="749"/>
        <v>1.9280965522549653E-2</v>
      </c>
      <c r="AG487" s="5">
        <f t="shared" si="750"/>
        <v>1.6351312367795502E-2</v>
      </c>
      <c r="AH487" s="5">
        <f t="shared" si="751"/>
        <v>2.1773494628522932E-2</v>
      </c>
      <c r="AI487" s="5">
        <f t="shared" si="752"/>
        <v>4.0064372332593884E-2</v>
      </c>
      <c r="AJ487" s="5">
        <f t="shared" si="753"/>
        <v>3.6860273414768913E-2</v>
      </c>
      <c r="AK487" s="5">
        <f t="shared" si="754"/>
        <v>2.2608278912287397E-2</v>
      </c>
      <c r="AL487" s="5">
        <f t="shared" si="755"/>
        <v>1.947479987852764E-3</v>
      </c>
      <c r="AM487" s="5">
        <f t="shared" si="756"/>
        <v>2.1924454189195387E-3</v>
      </c>
      <c r="AN487" s="5">
        <f t="shared" si="757"/>
        <v>5.5779405630131057E-3</v>
      </c>
      <c r="AO487" s="5">
        <f t="shared" si="758"/>
        <v>7.0955976043955565E-3</v>
      </c>
      <c r="AP487" s="5">
        <f t="shared" si="759"/>
        <v>6.0174545061014544E-3</v>
      </c>
      <c r="AQ487" s="5">
        <f t="shared" si="760"/>
        <v>3.8273476828684879E-3</v>
      </c>
      <c r="AR487" s="5">
        <f t="shared" si="761"/>
        <v>1.1079067952062273E-2</v>
      </c>
      <c r="AS487" s="5">
        <f t="shared" si="762"/>
        <v>2.0386066228801916E-2</v>
      </c>
      <c r="AT487" s="5">
        <f t="shared" si="763"/>
        <v>1.8755715646989031E-2</v>
      </c>
      <c r="AU487" s="5">
        <f t="shared" si="764"/>
        <v>1.1503833565618151E-2</v>
      </c>
      <c r="AV487" s="5">
        <f t="shared" si="765"/>
        <v>5.291914310132758E-3</v>
      </c>
      <c r="AW487" s="5">
        <f t="shared" si="766"/>
        <v>2.5324786887922953E-4</v>
      </c>
      <c r="AX487" s="5">
        <f t="shared" si="767"/>
        <v>6.723690973903547E-4</v>
      </c>
      <c r="AY487" s="5">
        <f t="shared" si="768"/>
        <v>1.7106172082032604E-3</v>
      </c>
      <c r="AZ487" s="5">
        <f t="shared" si="769"/>
        <v>2.1760453033598148E-3</v>
      </c>
      <c r="BA487" s="5">
        <f t="shared" si="770"/>
        <v>1.845405326828545E-3</v>
      </c>
      <c r="BB487" s="5">
        <f t="shared" si="771"/>
        <v>1.1737534192288108E-3</v>
      </c>
      <c r="BC487" s="5">
        <f t="shared" si="772"/>
        <v>5.9724422342228309E-4</v>
      </c>
      <c r="BD487" s="5">
        <f t="shared" si="773"/>
        <v>4.6978275184490605E-3</v>
      </c>
      <c r="BE487" s="5">
        <f t="shared" si="774"/>
        <v>8.6442490773570822E-3</v>
      </c>
      <c r="BF487" s="5">
        <f t="shared" si="775"/>
        <v>7.9529358855705539E-3</v>
      </c>
      <c r="BG487" s="5">
        <f t="shared" si="776"/>
        <v>4.8779397442146096E-3</v>
      </c>
      <c r="BH487" s="5">
        <f t="shared" si="777"/>
        <v>2.2439162553189755E-3</v>
      </c>
      <c r="BI487" s="5">
        <f t="shared" si="778"/>
        <v>8.2578472468530751E-4</v>
      </c>
      <c r="BJ487" s="8">
        <f t="shared" si="779"/>
        <v>0.27523204996629108</v>
      </c>
      <c r="BK487" s="8">
        <f t="shared" si="780"/>
        <v>0.18880162723358151</v>
      </c>
      <c r="BL487" s="8">
        <f t="shared" si="781"/>
        <v>0.48488354160986646</v>
      </c>
      <c r="BM487" s="8">
        <f t="shared" si="782"/>
        <v>0.79466652532255266</v>
      </c>
      <c r="BN487" s="8">
        <f t="shared" si="783"/>
        <v>0.18702617264303364</v>
      </c>
    </row>
    <row r="488" spans="1:66" x14ac:dyDescent="0.25">
      <c r="A488" t="s">
        <v>13</v>
      </c>
      <c r="B488" t="s">
        <v>47</v>
      </c>
      <c r="C488" t="s">
        <v>14</v>
      </c>
      <c r="D488" s="17"/>
      <c r="E488">
        <f>VLOOKUP(A488,home!$A$2:$E$405,3,FALSE)</f>
        <v>1.8333333333333299</v>
      </c>
      <c r="F488">
        <f>VLOOKUP(B488,home!$B$2:$E$405,3,FALSE)</f>
        <v>0.55000000000000004</v>
      </c>
      <c r="G488">
        <f>VLOOKUP(C488,away!$B$2:$E$405,4,FALSE)</f>
        <v>1.0900000000000001</v>
      </c>
      <c r="H488">
        <f>VLOOKUP(A488,away!$A$2:$E$405,3,FALSE)</f>
        <v>1.3333333333333299</v>
      </c>
      <c r="I488">
        <f>VLOOKUP(C488,away!$B$2:$E$405,3,FALSE)</f>
        <v>1.0900000000000001</v>
      </c>
      <c r="J488">
        <f>VLOOKUP(B488,home!$B$2:$E$405,4,FALSE)</f>
        <v>1.5</v>
      </c>
      <c r="K488" s="3">
        <f t="shared" si="728"/>
        <v>1.0990833333333314</v>
      </c>
      <c r="L488" s="3">
        <f t="shared" si="729"/>
        <v>2.1799999999999948</v>
      </c>
      <c r="M488" s="5">
        <f t="shared" si="730"/>
        <v>3.7662765189842053E-2</v>
      </c>
      <c r="N488" s="5">
        <f t="shared" si="731"/>
        <v>4.1394517507402161E-2</v>
      </c>
      <c r="O488" s="5">
        <f t="shared" si="732"/>
        <v>8.2104828113855485E-2</v>
      </c>
      <c r="P488" s="5">
        <f t="shared" si="733"/>
        <v>9.0240048166136497E-2</v>
      </c>
      <c r="Q488" s="5">
        <f t="shared" si="734"/>
        <v>2.2748012141880256E-2</v>
      </c>
      <c r="R488" s="5">
        <f t="shared" si="735"/>
        <v>8.9494262644102276E-2</v>
      </c>
      <c r="S488" s="5">
        <f t="shared" si="736"/>
        <v>5.4053826451535614E-2</v>
      </c>
      <c r="T488" s="5">
        <f t="shared" si="737"/>
        <v>4.9590666469298841E-2</v>
      </c>
      <c r="U488" s="5">
        <f t="shared" si="738"/>
        <v>9.8361652501088567E-2</v>
      </c>
      <c r="V488" s="5">
        <f t="shared" si="739"/>
        <v>1.4390339807509957E-2</v>
      </c>
      <c r="W488" s="5">
        <f t="shared" si="740"/>
        <v>8.3339870038682852E-3</v>
      </c>
      <c r="X488" s="5">
        <f t="shared" si="741"/>
        <v>1.8168091668432817E-2</v>
      </c>
      <c r="Y488" s="5">
        <f t="shared" si="742"/>
        <v>1.9803219918591727E-2</v>
      </c>
      <c r="Z488" s="5">
        <f t="shared" si="743"/>
        <v>6.5032497521380836E-2</v>
      </c>
      <c r="AA488" s="5">
        <f t="shared" si="744"/>
        <v>7.1476134150790863E-2</v>
      </c>
      <c r="AB488" s="5">
        <f t="shared" si="745"/>
        <v>3.9279113888115794E-2</v>
      </c>
      <c r="AC488" s="5">
        <f t="shared" si="746"/>
        <v>2.1549548851683372E-3</v>
      </c>
      <c r="AD488" s="5">
        <f t="shared" si="747"/>
        <v>2.2899365540420538E-3</v>
      </c>
      <c r="AE488" s="5">
        <f t="shared" si="748"/>
        <v>4.9920616878116652E-3</v>
      </c>
      <c r="AF488" s="5">
        <f t="shared" si="749"/>
        <v>5.441347239714703E-3</v>
      </c>
      <c r="AG488" s="5">
        <f t="shared" si="750"/>
        <v>3.9540456608593419E-3</v>
      </c>
      <c r="AH488" s="5">
        <f t="shared" si="751"/>
        <v>3.5442711149152484E-2</v>
      </c>
      <c r="AI488" s="5">
        <f t="shared" si="752"/>
        <v>3.8954493112180945E-2</v>
      </c>
      <c r="AJ488" s="5">
        <f t="shared" si="753"/>
        <v>2.1407117069023065E-2</v>
      </c>
      <c r="AK488" s="5">
        <f t="shared" si="754"/>
        <v>7.8427351950929106E-3</v>
      </c>
      <c r="AL488" s="5">
        <f t="shared" si="755"/>
        <v>2.0653101985819162E-4</v>
      </c>
      <c r="AM488" s="5">
        <f t="shared" si="756"/>
        <v>5.0336622018767679E-4</v>
      </c>
      <c r="AN488" s="5">
        <f t="shared" si="757"/>
        <v>1.0973383600091328E-3</v>
      </c>
      <c r="AO488" s="5">
        <f t="shared" si="758"/>
        <v>1.1960988124099521E-3</v>
      </c>
      <c r="AP488" s="5">
        <f t="shared" si="759"/>
        <v>8.6916513701789646E-4</v>
      </c>
      <c r="AQ488" s="5">
        <f t="shared" si="760"/>
        <v>4.7369499967475263E-4</v>
      </c>
      <c r="AR488" s="5">
        <f t="shared" si="761"/>
        <v>1.5453022061030445E-2</v>
      </c>
      <c r="AS488" s="5">
        <f t="shared" si="762"/>
        <v>1.6984158996910848E-2</v>
      </c>
      <c r="AT488" s="5">
        <f t="shared" si="763"/>
        <v>9.3335030420940313E-3</v>
      </c>
      <c r="AU488" s="5">
        <f t="shared" si="764"/>
        <v>3.4194325450605002E-3</v>
      </c>
      <c r="AV488" s="5">
        <f t="shared" si="765"/>
        <v>9.3956032993339255E-4</v>
      </c>
      <c r="AW488" s="5">
        <f t="shared" si="766"/>
        <v>1.3745796327738647E-5</v>
      </c>
      <c r="AX488" s="5">
        <f t="shared" si="767"/>
        <v>9.2206903861878549E-5</v>
      </c>
      <c r="AY488" s="5">
        <f t="shared" si="768"/>
        <v>2.0101105041889474E-4</v>
      </c>
      <c r="AZ488" s="5">
        <f t="shared" si="769"/>
        <v>2.1910204495659478E-4</v>
      </c>
      <c r="BA488" s="5">
        <f t="shared" si="770"/>
        <v>1.5921415266845852E-4</v>
      </c>
      <c r="BB488" s="5">
        <f t="shared" si="771"/>
        <v>8.6771713204309711E-5</v>
      </c>
      <c r="BC488" s="5">
        <f t="shared" si="772"/>
        <v>3.783246695707894E-5</v>
      </c>
      <c r="BD488" s="5">
        <f t="shared" si="773"/>
        <v>5.6145980155077142E-3</v>
      </c>
      <c r="BE488" s="5">
        <f t="shared" si="774"/>
        <v>6.1709111022109258E-3</v>
      </c>
      <c r="BF488" s="5">
        <f t="shared" si="775"/>
        <v>3.391172771960823E-3</v>
      </c>
      <c r="BG488" s="5">
        <f t="shared" si="776"/>
        <v>1.2423938247053119E-3</v>
      </c>
      <c r="BH488" s="5">
        <f t="shared" si="777"/>
        <v>3.4137358654246511E-4</v>
      </c>
      <c r="BI488" s="5">
        <f t="shared" si="778"/>
        <v>7.5039603881809437E-5</v>
      </c>
      <c r="BJ488" s="8">
        <f t="shared" si="779"/>
        <v>0.18165168771326845</v>
      </c>
      <c r="BK488" s="8">
        <f t="shared" si="780"/>
        <v>0.19890947657046953</v>
      </c>
      <c r="BL488" s="8">
        <f t="shared" si="781"/>
        <v>0.54732821370324047</v>
      </c>
      <c r="BM488" s="8">
        <f t="shared" si="782"/>
        <v>0.62909017649104948</v>
      </c>
      <c r="BN488" s="8">
        <f t="shared" si="783"/>
        <v>0.36364443376321876</v>
      </c>
    </row>
    <row r="489" spans="1:66" x14ac:dyDescent="0.25">
      <c r="A489" t="s">
        <v>13</v>
      </c>
      <c r="B489" t="s">
        <v>227</v>
      </c>
      <c r="C489" t="s">
        <v>45</v>
      </c>
      <c r="D489" s="17"/>
      <c r="E489">
        <f>VLOOKUP(A489,home!$A$2:$E$405,3,FALSE)</f>
        <v>1.8333333333333299</v>
      </c>
      <c r="F489">
        <f>VLOOKUP(B489,home!$B$2:$E$405,3,FALSE)</f>
        <v>2.1800000000000002</v>
      </c>
      <c r="G489">
        <f>VLOOKUP(C489,away!$B$2:$E$405,4,FALSE)</f>
        <v>1.0900000000000001</v>
      </c>
      <c r="H489">
        <f>VLOOKUP(A489,away!$A$2:$E$405,3,FALSE)</f>
        <v>1.3333333333333299</v>
      </c>
      <c r="I489">
        <f>VLOOKUP(C489,away!$B$2:$E$405,3,FALSE)</f>
        <v>0.82</v>
      </c>
      <c r="J489">
        <f>VLOOKUP(B489,home!$B$2:$E$405,4,FALSE)</f>
        <v>0.75</v>
      </c>
      <c r="K489" s="3">
        <f t="shared" si="728"/>
        <v>4.3563666666666592</v>
      </c>
      <c r="L489" s="3">
        <f t="shared" si="729"/>
        <v>0.81999999999999784</v>
      </c>
      <c r="M489" s="5">
        <f t="shared" si="730"/>
        <v>5.6484920307100055E-3</v>
      </c>
      <c r="N489" s="5">
        <f t="shared" si="731"/>
        <v>2.4606902399517332E-2</v>
      </c>
      <c r="O489" s="5">
        <f t="shared" si="732"/>
        <v>4.6317634651821928E-3</v>
      </c>
      <c r="P489" s="5">
        <f t="shared" si="733"/>
        <v>2.0177659967604161E-2</v>
      </c>
      <c r="Q489" s="5">
        <f t="shared" si="734"/>
        <v>5.3598344691588591E-2</v>
      </c>
      <c r="R489" s="5">
        <f t="shared" si="735"/>
        <v>1.8990230207246938E-3</v>
      </c>
      <c r="S489" s="5">
        <f t="shared" si="736"/>
        <v>1.801976348531199E-2</v>
      </c>
      <c r="T489" s="5">
        <f t="shared" si="737"/>
        <v>4.3950642647102536E-2</v>
      </c>
      <c r="U489" s="5">
        <f t="shared" si="738"/>
        <v>8.2728405867176832E-3</v>
      </c>
      <c r="V489" s="5">
        <f t="shared" si="739"/>
        <v>7.1522857256307313E-3</v>
      </c>
      <c r="W489" s="5">
        <f t="shared" si="740"/>
        <v>7.7831347400982145E-2</v>
      </c>
      <c r="X489" s="5">
        <f t="shared" si="741"/>
        <v>6.3821704868805187E-2</v>
      </c>
      <c r="Y489" s="5">
        <f t="shared" si="742"/>
        <v>2.6166898996210056E-2</v>
      </c>
      <c r="Z489" s="5">
        <f t="shared" si="743"/>
        <v>5.1906629233141504E-4</v>
      </c>
      <c r="AA489" s="5">
        <f t="shared" si="744"/>
        <v>2.2612430937028276E-3</v>
      </c>
      <c r="AB489" s="5">
        <f t="shared" si="745"/>
        <v>4.9254020193185977E-3</v>
      </c>
      <c r="AC489" s="5">
        <f t="shared" si="746"/>
        <v>1.5968464301876857E-3</v>
      </c>
      <c r="AD489" s="5">
        <f t="shared" si="747"/>
        <v>8.4765471859847827E-2</v>
      </c>
      <c r="AE489" s="5">
        <f t="shared" si="748"/>
        <v>6.950768692507503E-2</v>
      </c>
      <c r="AF489" s="5">
        <f t="shared" si="749"/>
        <v>2.8498151639280687E-2</v>
      </c>
      <c r="AG489" s="5">
        <f t="shared" si="750"/>
        <v>7.7894947814033683E-3</v>
      </c>
      <c r="AH489" s="5">
        <f t="shared" si="751"/>
        <v>1.0640858992793975E-4</v>
      </c>
      <c r="AI489" s="5">
        <f t="shared" si="752"/>
        <v>4.6355483420907836E-4</v>
      </c>
      <c r="AJ489" s="5">
        <f t="shared" si="753"/>
        <v>1.0097074139603097E-3</v>
      </c>
      <c r="AK489" s="5">
        <f t="shared" si="754"/>
        <v>1.4662185737542954E-3</v>
      </c>
      <c r="AL489" s="5">
        <f t="shared" si="755"/>
        <v>2.2817151277637274E-4</v>
      </c>
      <c r="AM489" s="5">
        <f t="shared" si="756"/>
        <v>7.3853895218902343E-2</v>
      </c>
      <c r="AN489" s="5">
        <f t="shared" si="757"/>
        <v>6.0560194079499766E-2</v>
      </c>
      <c r="AO489" s="5">
        <f t="shared" si="758"/>
        <v>2.4829679572594836E-2</v>
      </c>
      <c r="AP489" s="5">
        <f t="shared" si="759"/>
        <v>6.7867790831759051E-3</v>
      </c>
      <c r="AQ489" s="5">
        <f t="shared" si="760"/>
        <v>1.3912897120510563E-3</v>
      </c>
      <c r="AR489" s="5">
        <f t="shared" si="761"/>
        <v>1.7451008748182079E-5</v>
      </c>
      <c r="AS489" s="5">
        <f t="shared" si="762"/>
        <v>7.6022992810288677E-5</v>
      </c>
      <c r="AT489" s="5">
        <f t="shared" si="763"/>
        <v>1.655920158894904E-4</v>
      </c>
      <c r="AU489" s="5">
        <f t="shared" si="764"/>
        <v>2.4045984609570391E-4</v>
      </c>
      <c r="AV489" s="5">
        <f t="shared" si="765"/>
        <v>2.6188281455077986E-4</v>
      </c>
      <c r="AW489" s="5">
        <f t="shared" si="766"/>
        <v>2.2641083152343117E-5</v>
      </c>
      <c r="AX489" s="5">
        <f t="shared" si="767"/>
        <v>5.3622441222519718E-2</v>
      </c>
      <c r="AY489" s="5">
        <f t="shared" si="768"/>
        <v>4.3970401802466058E-2</v>
      </c>
      <c r="AZ489" s="5">
        <f t="shared" si="769"/>
        <v>1.8027864739011034E-2</v>
      </c>
      <c r="BA489" s="5">
        <f t="shared" si="770"/>
        <v>4.9276163619963375E-3</v>
      </c>
      <c r="BB489" s="5">
        <f t="shared" si="771"/>
        <v>1.0101613542092462E-3</v>
      </c>
      <c r="BC489" s="5">
        <f t="shared" si="772"/>
        <v>1.6566646209031599E-4</v>
      </c>
      <c r="BD489" s="5">
        <f t="shared" si="773"/>
        <v>2.3849711955848774E-6</v>
      </c>
      <c r="BE489" s="5">
        <f t="shared" si="774"/>
        <v>1.0389809017406088E-5</v>
      </c>
      <c r="BF489" s="5">
        <f t="shared" si="775"/>
        <v>2.2630908838230288E-5</v>
      </c>
      <c r="BG489" s="5">
        <f t="shared" si="776"/>
        <v>3.2862845633079441E-5</v>
      </c>
      <c r="BH489" s="5">
        <f t="shared" si="777"/>
        <v>3.579065132193981E-5</v>
      </c>
      <c r="BI489" s="5">
        <f t="shared" si="778"/>
        <v>3.1183440079437514E-5</v>
      </c>
      <c r="BJ489" s="8">
        <f t="shared" si="779"/>
        <v>0.76968263581832941</v>
      </c>
      <c r="BK489" s="8">
        <f t="shared" si="780"/>
        <v>9.6793620954686993E-2</v>
      </c>
      <c r="BL489" s="8">
        <f t="shared" si="781"/>
        <v>2.5932812901677729E-2</v>
      </c>
      <c r="BM489" s="8">
        <f t="shared" si="782"/>
        <v>0.73841818967238471</v>
      </c>
      <c r="BN489" s="8">
        <f t="shared" si="783"/>
        <v>0.11056218557532699</v>
      </c>
    </row>
    <row r="490" spans="1:66" x14ac:dyDescent="0.25">
      <c r="A490" t="s">
        <v>16</v>
      </c>
      <c r="B490" t="s">
        <v>57</v>
      </c>
      <c r="C490" t="s">
        <v>236</v>
      </c>
      <c r="D490" s="17"/>
      <c r="E490">
        <f>VLOOKUP(A490,home!$A$2:$E$405,3,FALSE)</f>
        <v>1.4629629629629599</v>
      </c>
      <c r="F490">
        <f>VLOOKUP(B490,home!$B$2:$E$405,3,FALSE)</f>
        <v>0.23</v>
      </c>
      <c r="G490">
        <f>VLOOKUP(C490,away!$B$2:$E$405,4,FALSE)</f>
        <v>1.37</v>
      </c>
      <c r="H490">
        <f>VLOOKUP(A490,away!$A$2:$E$405,3,FALSE)</f>
        <v>1.25925925925926</v>
      </c>
      <c r="I490">
        <f>VLOOKUP(C490,away!$B$2:$E$405,3,FALSE)</f>
        <v>0.91</v>
      </c>
      <c r="J490">
        <f>VLOOKUP(B490,home!$B$2:$E$405,4,FALSE)</f>
        <v>1.06</v>
      </c>
      <c r="K490" s="3">
        <f t="shared" si="728"/>
        <v>0.46097962962962868</v>
      </c>
      <c r="L490" s="3">
        <f t="shared" si="729"/>
        <v>1.2146814814814824</v>
      </c>
      <c r="M490" s="5">
        <f t="shared" si="730"/>
        <v>0.18718438888747699</v>
      </c>
      <c r="N490" s="5">
        <f t="shared" si="731"/>
        <v>8.6288190261797515E-2</v>
      </c>
      <c r="O490" s="5">
        <f t="shared" si="732"/>
        <v>0.22736941080404649</v>
      </c>
      <c r="P490" s="5">
        <f t="shared" si="733"/>
        <v>0.10481266678155624</v>
      </c>
      <c r="Q490" s="5">
        <f t="shared" si="734"/>
        <v>1.9888548994147173E-2</v>
      </c>
      <c r="R490" s="5">
        <f t="shared" si="735"/>
        <v>0.13809070637951551</v>
      </c>
      <c r="S490" s="5">
        <f t="shared" si="736"/>
        <v>1.4672290759868636E-2</v>
      </c>
      <c r="T490" s="5">
        <f t="shared" si="737"/>
        <v>2.4158252156727733E-2</v>
      </c>
      <c r="U490" s="5">
        <f t="shared" si="738"/>
        <v>6.3657002682122862E-2</v>
      </c>
      <c r="V490" s="5">
        <f t="shared" si="739"/>
        <v>9.1285029547384384E-4</v>
      </c>
      <c r="W490" s="5">
        <f t="shared" si="740"/>
        <v>3.0560719830642299E-3</v>
      </c>
      <c r="X490" s="5">
        <f t="shared" si="741"/>
        <v>3.7121540439025106E-3</v>
      </c>
      <c r="Y490" s="5">
        <f t="shared" si="742"/>
        <v>2.2545423867674896E-3</v>
      </c>
      <c r="Z490" s="5">
        <f t="shared" si="743"/>
        <v>5.5912074601298101E-2</v>
      </c>
      <c r="AA490" s="5">
        <f t="shared" si="744"/>
        <v>2.5774327441530565E-2</v>
      </c>
      <c r="AB490" s="5">
        <f t="shared" si="745"/>
        <v>5.9407199589747665E-3</v>
      </c>
      <c r="AC490" s="5">
        <f t="shared" si="746"/>
        <v>3.1946532243422237E-5</v>
      </c>
      <c r="AD490" s="5">
        <f t="shared" si="747"/>
        <v>3.5219673271860827E-4</v>
      </c>
      <c r="AE490" s="5">
        <f t="shared" si="748"/>
        <v>4.278068490715768E-4</v>
      </c>
      <c r="AF490" s="5">
        <f t="shared" si="749"/>
        <v>2.5982452860909402E-4</v>
      </c>
      <c r="AG490" s="5">
        <f t="shared" si="750"/>
        <v>1.0520134777870737E-4</v>
      </c>
      <c r="AH490" s="5">
        <f t="shared" si="751"/>
        <v>1.6978840402351987E-2</v>
      </c>
      <c r="AI490" s="5">
        <f t="shared" si="752"/>
        <v>7.8268995602167948E-3</v>
      </c>
      <c r="AJ490" s="5">
        <f t="shared" si="753"/>
        <v>1.8040206302085203E-3</v>
      </c>
      <c r="AK490" s="5">
        <f t="shared" si="754"/>
        <v>2.7720558731924439E-4</v>
      </c>
      <c r="AL490" s="5">
        <f t="shared" si="755"/>
        <v>7.1553002015972439E-7</v>
      </c>
      <c r="AM490" s="5">
        <f t="shared" si="756"/>
        <v>3.2471103881077881E-5</v>
      </c>
      <c r="AN490" s="5">
        <f t="shared" si="757"/>
        <v>3.9442048567606791E-5</v>
      </c>
      <c r="AO490" s="5">
        <f t="shared" si="758"/>
        <v>2.3954762993382608E-5</v>
      </c>
      <c r="AP490" s="5">
        <f t="shared" si="759"/>
        <v>9.6991356671132584E-6</v>
      </c>
      <c r="AQ490" s="5">
        <f t="shared" si="760"/>
        <v>2.9453401203047551E-6</v>
      </c>
      <c r="AR490" s="5">
        <f t="shared" si="761"/>
        <v>4.1247766027533057E-3</v>
      </c>
      <c r="AS490" s="5">
        <f t="shared" si="762"/>
        <v>1.901437990642177E-3</v>
      </c>
      <c r="AT490" s="5">
        <f t="shared" si="763"/>
        <v>4.3826209034496797E-4</v>
      </c>
      <c r="AU490" s="5">
        <f t="shared" si="764"/>
        <v>6.7343298695976748E-5</v>
      </c>
      <c r="AV490" s="5">
        <f t="shared" si="765"/>
        <v>7.7609722227272025E-6</v>
      </c>
      <c r="AW490" s="5">
        <f t="shared" si="766"/>
        <v>1.1129342394674872E-8</v>
      </c>
      <c r="AX490" s="5">
        <f t="shared" si="767"/>
        <v>2.4947529067940797E-6</v>
      </c>
      <c r="AY490" s="5">
        <f t="shared" si="768"/>
        <v>3.0303301567548674E-6</v>
      </c>
      <c r="AZ490" s="5">
        <f t="shared" si="769"/>
        <v>1.840442962092508E-6</v>
      </c>
      <c r="BA490" s="5">
        <f t="shared" si="770"/>
        <v>7.4518399459223182E-7</v>
      </c>
      <c r="BB490" s="5">
        <f t="shared" si="771"/>
        <v>2.2629029963189531E-7</v>
      </c>
      <c r="BC490" s="5">
        <f t="shared" si="772"/>
        <v>5.497412728035175E-8</v>
      </c>
      <c r="BD490" s="5">
        <f t="shared" si="773"/>
        <v>8.3504829243542366E-4</v>
      </c>
      <c r="BE490" s="5">
        <f t="shared" si="774"/>
        <v>3.8494025256973543E-4</v>
      </c>
      <c r="BF490" s="5">
        <f t="shared" si="775"/>
        <v>8.8724807529566165E-5</v>
      </c>
      <c r="BG490" s="5">
        <f t="shared" si="776"/>
        <v>1.3633442971313169E-5</v>
      </c>
      <c r="BH490" s="5">
        <f t="shared" si="777"/>
        <v>1.5711848728731517E-6</v>
      </c>
      <c r="BI490" s="5">
        <f t="shared" si="778"/>
        <v>1.4485684415534817E-7</v>
      </c>
      <c r="BJ490" s="8">
        <f t="shared" si="779"/>
        <v>0.1406196936502612</v>
      </c>
      <c r="BK490" s="8">
        <f t="shared" si="780"/>
        <v>0.30761788911679605</v>
      </c>
      <c r="BL490" s="8">
        <f t="shared" si="781"/>
        <v>0.49558277723816896</v>
      </c>
      <c r="BM490" s="8">
        <f t="shared" si="782"/>
        <v>0.23609550329717005</v>
      </c>
      <c r="BN490" s="8">
        <f t="shared" si="783"/>
        <v>0.76363391210853981</v>
      </c>
    </row>
    <row r="491" spans="1:66" x14ac:dyDescent="0.25">
      <c r="A491" t="s">
        <v>16</v>
      </c>
      <c r="B491" t="s">
        <v>287</v>
      </c>
      <c r="C491" t="s">
        <v>232</v>
      </c>
      <c r="D491" s="17"/>
      <c r="E491">
        <f>VLOOKUP(A491,home!$A$2:$E$405,3,FALSE)</f>
        <v>1.4629629629629599</v>
      </c>
      <c r="F491">
        <f>VLOOKUP(B491,home!$B$2:$E$405,3,FALSE)</f>
        <v>1.1399999999999999</v>
      </c>
      <c r="G491">
        <f>VLOOKUP(C491,away!$B$2:$E$405,4,FALSE)</f>
        <v>1.59</v>
      </c>
      <c r="H491">
        <f>VLOOKUP(A491,away!$A$2:$E$405,3,FALSE)</f>
        <v>1.25925925925926</v>
      </c>
      <c r="I491">
        <f>VLOOKUP(C491,away!$B$2:$E$405,3,FALSE)</f>
        <v>0.68</v>
      </c>
      <c r="J491">
        <f>VLOOKUP(B491,home!$B$2:$E$405,4,FALSE)</f>
        <v>1.06</v>
      </c>
      <c r="K491" s="3">
        <f t="shared" si="728"/>
        <v>2.6517666666666613</v>
      </c>
      <c r="L491" s="3">
        <f t="shared" si="729"/>
        <v>0.90767407407407474</v>
      </c>
      <c r="M491" s="5">
        <f t="shared" si="730"/>
        <v>2.8454733838476375E-2</v>
      </c>
      <c r="N491" s="5">
        <f t="shared" si="731"/>
        <v>7.5455314701743548E-2</v>
      </c>
      <c r="O491" s="5">
        <f t="shared" si="732"/>
        <v>2.5827624189863282E-2</v>
      </c>
      <c r="P491" s="5">
        <f t="shared" si="733"/>
        <v>6.8488832905872987E-2</v>
      </c>
      <c r="Q491" s="5">
        <f t="shared" si="734"/>
        <v>0.10004494417446323</v>
      </c>
      <c r="R491" s="5">
        <f t="shared" si="735"/>
        <v>1.1721532436033664E-2</v>
      </c>
      <c r="S491" s="5">
        <f t="shared" si="736"/>
        <v>4.1212125365813645E-2</v>
      </c>
      <c r="T491" s="5">
        <f t="shared" si="737"/>
        <v>9.0808202069348393E-2</v>
      </c>
      <c r="U491" s="5">
        <f t="shared" si="738"/>
        <v>3.108276899612614E-2</v>
      </c>
      <c r="V491" s="5">
        <f t="shared" si="739"/>
        <v>1.1021678555988661E-2</v>
      </c>
      <c r="W491" s="5">
        <f t="shared" si="740"/>
        <v>8.8431949376789512E-2</v>
      </c>
      <c r="X491" s="5">
        <f t="shared" si="741"/>
        <v>8.0267387769142856E-2</v>
      </c>
      <c r="Y491" s="5">
        <f t="shared" si="742"/>
        <v>3.6428313435850727E-2</v>
      </c>
      <c r="Z491" s="5">
        <f t="shared" si="743"/>
        <v>3.5464437002020299E-3</v>
      </c>
      <c r="AA491" s="5">
        <f t="shared" si="744"/>
        <v>9.4043411894057169E-3</v>
      </c>
      <c r="AB491" s="5">
        <f t="shared" si="745"/>
        <v>1.2469059244013194E-2</v>
      </c>
      <c r="AC491" s="5">
        <f t="shared" si="746"/>
        <v>1.6580323357800789E-3</v>
      </c>
      <c r="AD491" s="5">
        <f t="shared" si="747"/>
        <v>5.8625223906431011E-2</v>
      </c>
      <c r="AE491" s="5">
        <f t="shared" si="748"/>
        <v>5.3212595826655072E-2</v>
      </c>
      <c r="AF491" s="5">
        <f t="shared" si="749"/>
        <v>2.4149846823018559E-2</v>
      </c>
      <c r="AG491" s="5">
        <f t="shared" si="750"/>
        <v>7.3067299513713685E-3</v>
      </c>
      <c r="AH491" s="5">
        <f t="shared" si="751"/>
        <v>8.0475375045917826E-4</v>
      </c>
      <c r="AI491" s="5">
        <f t="shared" si="752"/>
        <v>2.1340191703426293E-3</v>
      </c>
      <c r="AJ491" s="5">
        <f t="shared" si="753"/>
        <v>2.8294604509711148E-3</v>
      </c>
      <c r="AK491" s="5">
        <f t="shared" si="754"/>
        <v>2.5010229695122733E-3</v>
      </c>
      <c r="AL491" s="5">
        <f t="shared" si="755"/>
        <v>1.5963136431692819E-4</v>
      </c>
      <c r="AM491" s="5">
        <f t="shared" si="756"/>
        <v>3.1092082916188649E-2</v>
      </c>
      <c r="AN491" s="5">
        <f t="shared" si="757"/>
        <v>2.8221477571985887E-2</v>
      </c>
      <c r="AO491" s="5">
        <f t="shared" si="758"/>
        <v>1.2807951762077279E-2</v>
      </c>
      <c r="AP491" s="5">
        <f t="shared" si="759"/>
        <v>3.8751485854763026E-3</v>
      </c>
      <c r="AQ491" s="5">
        <f t="shared" si="760"/>
        <v>8.7934297605541582E-4</v>
      </c>
      <c r="AR491" s="5">
        <f t="shared" si="761"/>
        <v>1.4609082306113474E-4</v>
      </c>
      <c r="AS491" s="5">
        <f t="shared" si="762"/>
        <v>3.8739877489941428E-4</v>
      </c>
      <c r="AT491" s="5">
        <f t="shared" si="763"/>
        <v>5.136455789928842E-4</v>
      </c>
      <c r="AU491" s="5">
        <f t="shared" si="764"/>
        <v>4.5402274161800919E-4</v>
      </c>
      <c r="AV491" s="5">
        <f t="shared" si="765"/>
        <v>3.0099059303281172E-4</v>
      </c>
      <c r="AW491" s="5">
        <f t="shared" si="766"/>
        <v>1.0672863685978239E-5</v>
      </c>
      <c r="AX491" s="5">
        <f t="shared" si="767"/>
        <v>1.3741491512397499E-2</v>
      </c>
      <c r="AY491" s="5">
        <f t="shared" si="768"/>
        <v>1.2472795584912155E-2</v>
      </c>
      <c r="AZ491" s="5">
        <f t="shared" si="769"/>
        <v>5.6606165918251742E-3</v>
      </c>
      <c r="BA491" s="5">
        <f t="shared" si="770"/>
        <v>1.7126649745577531E-3</v>
      </c>
      <c r="BB491" s="5">
        <f t="shared" si="771"/>
        <v>3.8863539874520181E-4</v>
      </c>
      <c r="BC491" s="5">
        <f t="shared" si="772"/>
        <v>7.0550855141691989E-5</v>
      </c>
      <c r="BD491" s="5">
        <f t="shared" si="773"/>
        <v>2.2100475425455825E-5</v>
      </c>
      <c r="BE491" s="5">
        <f t="shared" si="774"/>
        <v>5.8605304050709454E-5</v>
      </c>
      <c r="BF491" s="5">
        <f t="shared" si="775"/>
        <v>7.7703795885768014E-5</v>
      </c>
      <c r="BG491" s="5">
        <f t="shared" si="776"/>
        <v>6.868411193444989E-5</v>
      </c>
      <c r="BH491" s="5">
        <f t="shared" si="777"/>
        <v>4.5533559639344001E-5</v>
      </c>
      <c r="BI491" s="5">
        <f t="shared" si="778"/>
        <v>2.4148875133258178E-5</v>
      </c>
      <c r="BJ491" s="8">
        <f t="shared" si="779"/>
        <v>0.7256532667641773</v>
      </c>
      <c r="BK491" s="8">
        <f t="shared" si="780"/>
        <v>0.16346782995116083</v>
      </c>
      <c r="BL491" s="8">
        <f t="shared" si="781"/>
        <v>0.10087350703040045</v>
      </c>
      <c r="BM491" s="8">
        <f t="shared" si="782"/>
        <v>0.67108594247826148</v>
      </c>
      <c r="BN491" s="8">
        <f t="shared" si="783"/>
        <v>0.30999298224645311</v>
      </c>
    </row>
    <row r="492" spans="1:66" x14ac:dyDescent="0.25">
      <c r="A492" t="s">
        <v>16</v>
      </c>
      <c r="B492" t="s">
        <v>449</v>
      </c>
      <c r="C492" t="s">
        <v>56</v>
      </c>
      <c r="D492" s="17"/>
      <c r="E492">
        <f>VLOOKUP(A492,home!$A$2:$E$405,3,FALSE)</f>
        <v>1.4629629629629599</v>
      </c>
      <c r="F492">
        <f>VLOOKUP(B492,home!$B$2:$E$405,3,FALSE)</f>
        <v>0.23</v>
      </c>
      <c r="G492">
        <f>VLOOKUP(C492,away!$B$2:$E$405,4,FALSE)</f>
        <v>0.91</v>
      </c>
      <c r="H492">
        <f>VLOOKUP(A492,away!$A$2:$E$405,3,FALSE)</f>
        <v>1.25925925925926</v>
      </c>
      <c r="I492">
        <f>VLOOKUP(C492,away!$B$2:$E$405,3,FALSE)</f>
        <v>0.91</v>
      </c>
      <c r="J492">
        <f>VLOOKUP(B492,home!$B$2:$E$405,4,FALSE)</f>
        <v>1.32</v>
      </c>
      <c r="K492" s="3">
        <f t="shared" si="728"/>
        <v>0.3061981481481475</v>
      </c>
      <c r="L492" s="3">
        <f t="shared" si="729"/>
        <v>1.5126222222222232</v>
      </c>
      <c r="M492" s="5">
        <f t="shared" si="730"/>
        <v>0.16221699408631321</v>
      </c>
      <c r="N492" s="5">
        <f t="shared" si="731"/>
        <v>4.9670543187388096E-2</v>
      </c>
      <c r="O492" s="5">
        <f t="shared" si="732"/>
        <v>0.24537303007704833</v>
      </c>
      <c r="P492" s="5">
        <f t="shared" si="733"/>
        <v>7.5132767415091894E-2</v>
      </c>
      <c r="Q492" s="5">
        <f t="shared" si="734"/>
        <v>7.604514170745408E-3</v>
      </c>
      <c r="R492" s="5">
        <f t="shared" si="735"/>
        <v>0.18557834901427264</v>
      </c>
      <c r="S492" s="5">
        <f t="shared" si="736"/>
        <v>8.6996630211978749E-3</v>
      </c>
      <c r="T492" s="5">
        <f t="shared" si="737"/>
        <v>1.1502757123873306E-2</v>
      </c>
      <c r="U492" s="5">
        <f t="shared" si="738"/>
        <v>5.6823746804560871E-2</v>
      </c>
      <c r="V492" s="5">
        <f t="shared" si="739"/>
        <v>4.4770604409160805E-4</v>
      </c>
      <c r="W492" s="5">
        <f t="shared" si="740"/>
        <v>7.7616271888286312E-4</v>
      </c>
      <c r="X492" s="5">
        <f t="shared" si="741"/>
        <v>1.1740409766426393E-3</v>
      </c>
      <c r="Y492" s="5">
        <f t="shared" si="742"/>
        <v>8.879402355345691E-4</v>
      </c>
      <c r="Z492" s="5">
        <f t="shared" si="743"/>
        <v>9.3569978227433459E-2</v>
      </c>
      <c r="AA492" s="5">
        <f t="shared" si="744"/>
        <v>2.8650954055502605E-2</v>
      </c>
      <c r="AB492" s="5">
        <f t="shared" si="745"/>
        <v>4.3864345372362761E-3</v>
      </c>
      <c r="AC492" s="5">
        <f t="shared" si="746"/>
        <v>1.296003012451323E-5</v>
      </c>
      <c r="AD492" s="5">
        <f t="shared" si="747"/>
        <v>5.9414896795890963E-5</v>
      </c>
      <c r="AE492" s="5">
        <f t="shared" si="748"/>
        <v>8.9872293224504637E-5</v>
      </c>
      <c r="AF492" s="5">
        <f t="shared" si="749"/>
        <v>6.7971413946728732E-5</v>
      </c>
      <c r="AG492" s="5">
        <f t="shared" si="750"/>
        <v>3.4271690403895808E-5</v>
      </c>
      <c r="AH492" s="5">
        <f t="shared" si="751"/>
        <v>3.5384007099916362E-2</v>
      </c>
      <c r="AI492" s="5">
        <f t="shared" si="752"/>
        <v>1.0834517448055291E-2</v>
      </c>
      <c r="AJ492" s="5">
        <f t="shared" si="753"/>
        <v>1.6587545893366612E-3</v>
      </c>
      <c r="AK492" s="5">
        <f t="shared" si="754"/>
        <v>1.6930252782904219E-4</v>
      </c>
      <c r="AL492" s="5">
        <f t="shared" si="755"/>
        <v>2.4010380281600657E-7</v>
      </c>
      <c r="AM492" s="5">
        <f t="shared" si="756"/>
        <v>3.6385462742630235E-6</v>
      </c>
      <c r="AN492" s="5">
        <f t="shared" si="757"/>
        <v>5.5037459510341251E-6</v>
      </c>
      <c r="AO492" s="5">
        <f t="shared" si="758"/>
        <v>4.1625442154999014E-6</v>
      </c>
      <c r="AP492" s="5">
        <f t="shared" si="759"/>
        <v>2.0987856271159069E-6</v>
      </c>
      <c r="AQ492" s="5">
        <f t="shared" si="760"/>
        <v>7.9366744481403136E-7</v>
      </c>
      <c r="AR492" s="5">
        <f t="shared" si="761"/>
        <v>1.0704527090120474E-2</v>
      </c>
      <c r="AS492" s="5">
        <f t="shared" si="762"/>
        <v>3.2777063717965666E-3</v>
      </c>
      <c r="AT492" s="5">
        <f t="shared" si="763"/>
        <v>5.0181381060874597E-4</v>
      </c>
      <c r="AU492" s="5">
        <f t="shared" si="764"/>
        <v>5.1218153174521078E-5</v>
      </c>
      <c r="AV492" s="5">
        <f t="shared" si="765"/>
        <v>3.9207259134016282E-6</v>
      </c>
      <c r="AW492" s="5">
        <f t="shared" si="766"/>
        <v>3.0890829756330181E-9</v>
      </c>
      <c r="AX492" s="5">
        <f t="shared" si="767"/>
        <v>1.8568602185511312E-7</v>
      </c>
      <c r="AY492" s="5">
        <f t="shared" si="768"/>
        <v>2.8087280301408553E-7</v>
      </c>
      <c r="AZ492" s="5">
        <f t="shared" si="769"/>
        <v>2.1242722172847542E-7</v>
      </c>
      <c r="BA492" s="5">
        <f t="shared" si="770"/>
        <v>1.0710737873047314E-7</v>
      </c>
      <c r="BB492" s="5">
        <f t="shared" si="771"/>
        <v>4.0503250307921387E-8</v>
      </c>
      <c r="BC492" s="5">
        <f t="shared" si="772"/>
        <v>1.2253223297598189E-8</v>
      </c>
      <c r="BD492" s="5">
        <f t="shared" si="773"/>
        <v>2.6986509258160054E-3</v>
      </c>
      <c r="BE492" s="5">
        <f t="shared" si="774"/>
        <v>8.2632191598314456E-4</v>
      </c>
      <c r="BF492" s="5">
        <f t="shared" si="775"/>
        <v>1.2650912022413397E-4</v>
      </c>
      <c r="BG492" s="5">
        <f t="shared" si="776"/>
        <v>1.2912286112160393E-5</v>
      </c>
      <c r="BH492" s="5">
        <f t="shared" si="777"/>
        <v>9.8842952397563879E-7</v>
      </c>
      <c r="BI492" s="5">
        <f t="shared" si="778"/>
        <v>6.0531057963259112E-8</v>
      </c>
      <c r="BJ492" s="8">
        <f t="shared" si="779"/>
        <v>7.1884524846849568E-2</v>
      </c>
      <c r="BK492" s="8">
        <f t="shared" si="780"/>
        <v>0.24651061157342494</v>
      </c>
      <c r="BL492" s="8">
        <f t="shared" si="781"/>
        <v>0.58706372551408936</v>
      </c>
      <c r="BM492" s="8">
        <f t="shared" si="782"/>
        <v>0.27345236442721765</v>
      </c>
      <c r="BN492" s="8">
        <f t="shared" si="783"/>
        <v>0.72557619795085948</v>
      </c>
    </row>
    <row r="493" spans="1:66" x14ac:dyDescent="0.25">
      <c r="A493" t="s">
        <v>61</v>
      </c>
      <c r="B493" t="s">
        <v>71</v>
      </c>
      <c r="C493" t="s">
        <v>240</v>
      </c>
      <c r="D493" s="17"/>
      <c r="E493">
        <f>VLOOKUP(A493,home!$A$2:$E$405,3,FALSE)</f>
        <v>1.675</v>
      </c>
      <c r="F493">
        <f>VLOOKUP(B493,home!$B$2:$E$405,3,FALSE)</f>
        <v>0.3</v>
      </c>
      <c r="G493">
        <f>VLOOKUP(C493,away!$B$2:$E$405,4,FALSE)</f>
        <v>0.3</v>
      </c>
      <c r="H493">
        <f>VLOOKUP(A493,away!$A$2:$E$405,3,FALSE)</f>
        <v>1.0249999999999999</v>
      </c>
      <c r="I493">
        <f>VLOOKUP(C493,away!$B$2:$E$405,3,FALSE)</f>
        <v>0.6</v>
      </c>
      <c r="J493">
        <f>VLOOKUP(B493,home!$B$2:$E$405,4,FALSE)</f>
        <v>0.49</v>
      </c>
      <c r="K493" s="3">
        <f t="shared" si="728"/>
        <v>0.15074999999999997</v>
      </c>
      <c r="L493" s="3">
        <f t="shared" si="729"/>
        <v>0.30134999999999995</v>
      </c>
      <c r="M493" s="5">
        <f t="shared" si="730"/>
        <v>0.63629053748977926</v>
      </c>
      <c r="N493" s="5">
        <f t="shared" si="731"/>
        <v>9.5920798526584208E-2</v>
      </c>
      <c r="O493" s="5">
        <f t="shared" si="732"/>
        <v>0.19174615347254495</v>
      </c>
      <c r="P493" s="5">
        <f t="shared" si="733"/>
        <v>2.8905732635986146E-2</v>
      </c>
      <c r="Q493" s="5">
        <f t="shared" si="734"/>
        <v>7.230030188941282E-3</v>
      </c>
      <c r="R493" s="5">
        <f t="shared" si="735"/>
        <v>2.8891351674475704E-2</v>
      </c>
      <c r="S493" s="5">
        <f t="shared" si="736"/>
        <v>3.2828610909388844E-4</v>
      </c>
      <c r="T493" s="5">
        <f t="shared" si="737"/>
        <v>2.1787695974374546E-3</v>
      </c>
      <c r="U493" s="5">
        <f t="shared" si="738"/>
        <v>4.3553712649272115E-3</v>
      </c>
      <c r="V493" s="5">
        <f t="shared" si="739"/>
        <v>1.6570610678386747E-6</v>
      </c>
      <c r="W493" s="5">
        <f t="shared" si="740"/>
        <v>3.6330901699429944E-4</v>
      </c>
      <c r="X493" s="5">
        <f t="shared" si="741"/>
        <v>1.0948317227123212E-4</v>
      </c>
      <c r="Y493" s="5">
        <f t="shared" si="742"/>
        <v>1.6496376981967896E-5</v>
      </c>
      <c r="Z493" s="5">
        <f t="shared" si="743"/>
        <v>2.902136275701084E-3</v>
      </c>
      <c r="AA493" s="5">
        <f t="shared" si="744"/>
        <v>4.3749704356193831E-4</v>
      </c>
      <c r="AB493" s="5">
        <f t="shared" si="745"/>
        <v>3.2976339658481087E-5</v>
      </c>
      <c r="AC493" s="5">
        <f t="shared" si="746"/>
        <v>4.7048637145982813E-9</v>
      </c>
      <c r="AD493" s="5">
        <f t="shared" si="747"/>
        <v>1.3692208577972648E-5</v>
      </c>
      <c r="AE493" s="5">
        <f t="shared" si="748"/>
        <v>4.1261470549720567E-6</v>
      </c>
      <c r="AF493" s="5">
        <f t="shared" si="749"/>
        <v>6.2170720750791453E-7</v>
      </c>
      <c r="AG493" s="5">
        <f t="shared" si="750"/>
        <v>6.2450488994169998E-8</v>
      </c>
      <c r="AH493" s="5">
        <f t="shared" si="751"/>
        <v>2.1863969167063035E-4</v>
      </c>
      <c r="AI493" s="5">
        <f t="shared" si="752"/>
        <v>3.2959933519347518E-5</v>
      </c>
      <c r="AJ493" s="5">
        <f t="shared" si="753"/>
        <v>2.4843549890208179E-6</v>
      </c>
      <c r="AK493" s="5">
        <f t="shared" si="754"/>
        <v>1.2483883819829612E-7</v>
      </c>
      <c r="AL493" s="5">
        <f t="shared" si="755"/>
        <v>8.5493984027769832E-12</v>
      </c>
      <c r="AM493" s="5">
        <f t="shared" si="756"/>
        <v>4.1282008862587562E-7</v>
      </c>
      <c r="AN493" s="5">
        <f t="shared" si="757"/>
        <v>1.2440333370740761E-7</v>
      </c>
      <c r="AO493" s="5">
        <f t="shared" si="758"/>
        <v>1.8744472306363635E-8</v>
      </c>
      <c r="AP493" s="5">
        <f t="shared" si="759"/>
        <v>1.8828822431742267E-9</v>
      </c>
      <c r="AQ493" s="5">
        <f t="shared" si="760"/>
        <v>1.4185164099513826E-10</v>
      </c>
      <c r="AR493" s="5">
        <f t="shared" si="761"/>
        <v>1.3177414216988892E-5</v>
      </c>
      <c r="AS493" s="5">
        <f t="shared" si="762"/>
        <v>1.9864951932110749E-6</v>
      </c>
      <c r="AT493" s="5">
        <f t="shared" si="763"/>
        <v>1.4973207518828472E-7</v>
      </c>
      <c r="AU493" s="5">
        <f t="shared" si="764"/>
        <v>7.5240367782113068E-9</v>
      </c>
      <c r="AV493" s="5">
        <f t="shared" si="765"/>
        <v>2.8356213607883842E-10</v>
      </c>
      <c r="AW493" s="5">
        <f t="shared" si="766"/>
        <v>1.0788512561334268E-14</v>
      </c>
      <c r="AX493" s="5">
        <f t="shared" si="767"/>
        <v>1.0372104726725116E-8</v>
      </c>
      <c r="AY493" s="5">
        <f t="shared" si="768"/>
        <v>3.1256337593986131E-9</v>
      </c>
      <c r="AZ493" s="5">
        <f t="shared" si="769"/>
        <v>4.7095486669738596E-10</v>
      </c>
      <c r="BA493" s="5">
        <f t="shared" si="770"/>
        <v>4.7307416359752407E-11</v>
      </c>
      <c r="BB493" s="5">
        <f t="shared" si="771"/>
        <v>3.5640224800028459E-12</v>
      </c>
      <c r="BC493" s="5">
        <f t="shared" si="772"/>
        <v>2.1480363486977155E-13</v>
      </c>
      <c r="BD493" s="5">
        <f t="shared" si="773"/>
        <v>6.6183562904826672E-7</v>
      </c>
      <c r="BE493" s="5">
        <f t="shared" si="774"/>
        <v>9.9771721079026171E-8</v>
      </c>
      <c r="BF493" s="5">
        <f t="shared" si="775"/>
        <v>7.5202934763315947E-9</v>
      </c>
      <c r="BG493" s="5">
        <f t="shared" si="776"/>
        <v>3.7789474718566271E-10</v>
      </c>
      <c r="BH493" s="5">
        <f t="shared" si="777"/>
        <v>1.424190828455965E-11</v>
      </c>
      <c r="BI493" s="5">
        <f t="shared" si="778"/>
        <v>4.2939353477947372E-13</v>
      </c>
      <c r="BJ493" s="8">
        <f t="shared" si="779"/>
        <v>0.10583796140494801</v>
      </c>
      <c r="BK493" s="8">
        <f t="shared" si="780"/>
        <v>0.66552622113497395</v>
      </c>
      <c r="BL493" s="8">
        <f t="shared" si="781"/>
        <v>0.22573364958347947</v>
      </c>
      <c r="BM493" s="8">
        <f t="shared" si="782"/>
        <v>1.1015361285168015E-2</v>
      </c>
      <c r="BN493" s="8">
        <f t="shared" si="783"/>
        <v>0.98898460398831156</v>
      </c>
    </row>
    <row r="494" spans="1:66" x14ac:dyDescent="0.25">
      <c r="A494" t="s">
        <v>61</v>
      </c>
      <c r="B494" t="s">
        <v>62</v>
      </c>
      <c r="C494" t="s">
        <v>238</v>
      </c>
      <c r="D494" s="17"/>
      <c r="E494">
        <f>VLOOKUP(A494,home!$A$2:$E$405,3,FALSE)</f>
        <v>1.675</v>
      </c>
      <c r="F494">
        <f>VLOOKUP(B494,home!$B$2:$E$405,3,FALSE)</f>
        <v>0</v>
      </c>
      <c r="G494">
        <f>VLOOKUP(C494,away!$B$2:$E$405,4,FALSE)</f>
        <v>0.9</v>
      </c>
      <c r="H494">
        <f>VLOOKUP(A494,away!$A$2:$E$405,3,FALSE)</f>
        <v>1.0249999999999999</v>
      </c>
      <c r="I494">
        <f>VLOOKUP(C494,away!$B$2:$E$405,3,FALSE)</f>
        <v>0.3</v>
      </c>
      <c r="J494">
        <f>VLOOKUP(B494,home!$B$2:$E$405,4,FALSE)</f>
        <v>0.98</v>
      </c>
      <c r="K494" s="3">
        <f t="shared" si="728"/>
        <v>0</v>
      </c>
      <c r="L494" s="3">
        <f t="shared" si="729"/>
        <v>0.30134999999999995</v>
      </c>
      <c r="M494" s="5">
        <f t="shared" si="730"/>
        <v>0.73981879085072189</v>
      </c>
      <c r="N494" s="5">
        <f t="shared" si="731"/>
        <v>0</v>
      </c>
      <c r="O494" s="5">
        <f t="shared" si="732"/>
        <v>0.222944392622865</v>
      </c>
      <c r="P494" s="5">
        <f t="shared" si="733"/>
        <v>0</v>
      </c>
      <c r="Q494" s="5">
        <f t="shared" si="734"/>
        <v>0</v>
      </c>
      <c r="R494" s="5">
        <f t="shared" si="735"/>
        <v>3.3592146358450176E-2</v>
      </c>
      <c r="S494" s="5">
        <f t="shared" si="736"/>
        <v>0</v>
      </c>
      <c r="T494" s="5">
        <f t="shared" si="737"/>
        <v>0</v>
      </c>
      <c r="U494" s="5">
        <f t="shared" si="738"/>
        <v>0</v>
      </c>
      <c r="V494" s="5">
        <f t="shared" si="739"/>
        <v>0</v>
      </c>
      <c r="W494" s="5">
        <f t="shared" si="740"/>
        <v>0</v>
      </c>
      <c r="X494" s="5">
        <f t="shared" si="741"/>
        <v>0</v>
      </c>
      <c r="Y494" s="5">
        <f t="shared" si="742"/>
        <v>0</v>
      </c>
      <c r="Z494" s="5">
        <f t="shared" si="743"/>
        <v>3.3743311017063195E-3</v>
      </c>
      <c r="AA494" s="5">
        <f t="shared" si="744"/>
        <v>0</v>
      </c>
      <c r="AB494" s="5">
        <f t="shared" si="745"/>
        <v>0</v>
      </c>
      <c r="AC494" s="5">
        <f t="shared" si="746"/>
        <v>0</v>
      </c>
      <c r="AD494" s="5">
        <f t="shared" si="747"/>
        <v>0</v>
      </c>
      <c r="AE494" s="5">
        <f t="shared" si="748"/>
        <v>0</v>
      </c>
      <c r="AF494" s="5">
        <f t="shared" si="749"/>
        <v>0</v>
      </c>
      <c r="AG494" s="5">
        <f t="shared" si="750"/>
        <v>0</v>
      </c>
      <c r="AH494" s="5">
        <f t="shared" si="751"/>
        <v>2.5421366937479977E-4</v>
      </c>
      <c r="AI494" s="5">
        <f t="shared" si="752"/>
        <v>0</v>
      </c>
      <c r="AJ494" s="5">
        <f t="shared" si="753"/>
        <v>0</v>
      </c>
      <c r="AK494" s="5">
        <f t="shared" si="754"/>
        <v>0</v>
      </c>
      <c r="AL494" s="5">
        <f t="shared" si="755"/>
        <v>0</v>
      </c>
      <c r="AM494" s="5">
        <f t="shared" si="756"/>
        <v>0</v>
      </c>
      <c r="AN494" s="5">
        <f t="shared" si="757"/>
        <v>0</v>
      </c>
      <c r="AO494" s="5">
        <f t="shared" si="758"/>
        <v>0</v>
      </c>
      <c r="AP494" s="5">
        <f t="shared" si="759"/>
        <v>0</v>
      </c>
      <c r="AQ494" s="5">
        <f t="shared" si="760"/>
        <v>0</v>
      </c>
      <c r="AR494" s="5">
        <f t="shared" si="761"/>
        <v>1.5321457853219183E-5</v>
      </c>
      <c r="AS494" s="5">
        <f t="shared" si="762"/>
        <v>0</v>
      </c>
      <c r="AT494" s="5">
        <f t="shared" si="763"/>
        <v>0</v>
      </c>
      <c r="AU494" s="5">
        <f t="shared" si="764"/>
        <v>0</v>
      </c>
      <c r="AV494" s="5">
        <f t="shared" si="765"/>
        <v>0</v>
      </c>
      <c r="AW494" s="5">
        <f t="shared" si="766"/>
        <v>0</v>
      </c>
      <c r="AX494" s="5">
        <f t="shared" si="767"/>
        <v>0</v>
      </c>
      <c r="AY494" s="5">
        <f t="shared" si="768"/>
        <v>0</v>
      </c>
      <c r="AZ494" s="5">
        <f t="shared" si="769"/>
        <v>0</v>
      </c>
      <c r="BA494" s="5">
        <f t="shared" si="770"/>
        <v>0</v>
      </c>
      <c r="BB494" s="5">
        <f t="shared" si="771"/>
        <v>0</v>
      </c>
      <c r="BC494" s="5">
        <f t="shared" si="772"/>
        <v>0</v>
      </c>
      <c r="BD494" s="5">
        <f t="shared" si="773"/>
        <v>7.6952022067793296E-7</v>
      </c>
      <c r="BE494" s="5">
        <f t="shared" si="774"/>
        <v>0</v>
      </c>
      <c r="BF494" s="5">
        <f t="shared" si="775"/>
        <v>0</v>
      </c>
      <c r="BG494" s="5">
        <f t="shared" si="776"/>
        <v>0</v>
      </c>
      <c r="BH494" s="5">
        <f t="shared" si="777"/>
        <v>0</v>
      </c>
      <c r="BI494" s="5">
        <f t="shared" si="778"/>
        <v>0</v>
      </c>
      <c r="BJ494" s="8">
        <f t="shared" si="779"/>
        <v>0</v>
      </c>
      <c r="BK494" s="8">
        <f t="shared" si="780"/>
        <v>0.73981879085072189</v>
      </c>
      <c r="BL494" s="8">
        <f t="shared" si="781"/>
        <v>0.25680684362876383</v>
      </c>
      <c r="BM494" s="8">
        <f t="shared" si="782"/>
        <v>3.6446357491550165E-3</v>
      </c>
      <c r="BN494" s="8">
        <f t="shared" si="783"/>
        <v>0.99635532983203712</v>
      </c>
    </row>
    <row r="495" spans="1:66" x14ac:dyDescent="0.25">
      <c r="A495" t="s">
        <v>61</v>
      </c>
      <c r="B495" t="s">
        <v>288</v>
      </c>
      <c r="C495" t="s">
        <v>69</v>
      </c>
      <c r="D495" s="17"/>
      <c r="E495">
        <f>VLOOKUP(A495,home!$A$2:$E$405,3,FALSE)</f>
        <v>1.675</v>
      </c>
      <c r="F495">
        <f>VLOOKUP(B495,home!$B$2:$E$405,3,FALSE)</f>
        <v>0.3</v>
      </c>
      <c r="G495">
        <f>VLOOKUP(C495,away!$B$2:$E$405,4,FALSE)</f>
        <v>0.3</v>
      </c>
      <c r="H495">
        <f>VLOOKUP(A495,away!$A$2:$E$405,3,FALSE)</f>
        <v>1.0249999999999999</v>
      </c>
      <c r="I495">
        <f>VLOOKUP(C495,away!$B$2:$E$405,3,FALSE)</f>
        <v>0.9</v>
      </c>
      <c r="J495">
        <f>VLOOKUP(B495,home!$B$2:$E$405,4,FALSE)</f>
        <v>0.98</v>
      </c>
      <c r="K495" s="3">
        <f t="shared" si="728"/>
        <v>0.15074999999999997</v>
      </c>
      <c r="L495" s="3">
        <f t="shared" si="729"/>
        <v>0.90405000000000002</v>
      </c>
      <c r="M495" s="5">
        <f t="shared" si="730"/>
        <v>0.3482620727559716</v>
      </c>
      <c r="N495" s="5">
        <f t="shared" si="731"/>
        <v>5.2500507467962698E-2</v>
      </c>
      <c r="O495" s="5">
        <f t="shared" si="732"/>
        <v>0.31484632687503611</v>
      </c>
      <c r="P495" s="5">
        <f t="shared" si="733"/>
        <v>4.7463083776411681E-2</v>
      </c>
      <c r="Q495" s="5">
        <f t="shared" si="734"/>
        <v>3.9572257503976875E-3</v>
      </c>
      <c r="R495" s="5">
        <f t="shared" si="735"/>
        <v>0.1423184109056882</v>
      </c>
      <c r="S495" s="5">
        <f t="shared" si="736"/>
        <v>1.6171329709689483E-3</v>
      </c>
      <c r="T495" s="5">
        <f t="shared" si="737"/>
        <v>3.5775299396470289E-3</v>
      </c>
      <c r="U495" s="5">
        <f t="shared" si="738"/>
        <v>2.1454500444032489E-2</v>
      </c>
      <c r="V495" s="5">
        <f t="shared" si="739"/>
        <v>2.4487981795275007E-5</v>
      </c>
      <c r="W495" s="5">
        <f t="shared" si="740"/>
        <v>1.9885059395748379E-4</v>
      </c>
      <c r="X495" s="5">
        <f t="shared" si="741"/>
        <v>1.7977087946726322E-4</v>
      </c>
      <c r="Y495" s="5">
        <f t="shared" si="742"/>
        <v>8.1260931791189662E-5</v>
      </c>
      <c r="Z495" s="5">
        <f t="shared" si="743"/>
        <v>4.2887653126429143E-2</v>
      </c>
      <c r="AA495" s="5">
        <f t="shared" si="744"/>
        <v>6.4653137088091913E-3</v>
      </c>
      <c r="AB495" s="5">
        <f t="shared" si="745"/>
        <v>4.8732302080149265E-4</v>
      </c>
      <c r="AC495" s="5">
        <f t="shared" si="746"/>
        <v>2.0858486007870411E-7</v>
      </c>
      <c r="AD495" s="5">
        <f t="shared" si="747"/>
        <v>7.4941817597726641E-6</v>
      </c>
      <c r="AE495" s="5">
        <f t="shared" si="748"/>
        <v>6.7751150199224766E-6</v>
      </c>
      <c r="AF495" s="5">
        <f t="shared" si="749"/>
        <v>3.0625213668804574E-6</v>
      </c>
      <c r="AG495" s="5">
        <f t="shared" si="750"/>
        <v>9.2289081390942604E-7</v>
      </c>
      <c r="AH495" s="5">
        <f t="shared" si="751"/>
        <v>9.6931457022370656E-3</v>
      </c>
      <c r="AI495" s="5">
        <f t="shared" si="752"/>
        <v>1.4612417146122373E-3</v>
      </c>
      <c r="AJ495" s="5">
        <f t="shared" si="753"/>
        <v>1.1014109423889734E-4</v>
      </c>
      <c r="AK495" s="5">
        <f t="shared" si="754"/>
        <v>5.5345899855045918E-6</v>
      </c>
      <c r="AL495" s="5">
        <f t="shared" si="755"/>
        <v>1.1370839908075404E-9</v>
      </c>
      <c r="AM495" s="5">
        <f t="shared" si="756"/>
        <v>2.2594958005714597E-7</v>
      </c>
      <c r="AN495" s="5">
        <f t="shared" si="757"/>
        <v>2.0426971785066282E-7</v>
      </c>
      <c r="AO495" s="5">
        <f t="shared" si="758"/>
        <v>9.2335019211445856E-8</v>
      </c>
      <c r="AP495" s="5">
        <f t="shared" si="759"/>
        <v>2.7825158039369215E-8</v>
      </c>
      <c r="AQ495" s="5">
        <f t="shared" si="760"/>
        <v>6.288833531372934E-9</v>
      </c>
      <c r="AR495" s="5">
        <f t="shared" si="761"/>
        <v>1.7526176744214843E-3</v>
      </c>
      <c r="AS495" s="5">
        <f t="shared" si="762"/>
        <v>2.6420711441903867E-4</v>
      </c>
      <c r="AT495" s="5">
        <f t="shared" si="763"/>
        <v>1.9914611249335032E-5</v>
      </c>
      <c r="AU495" s="5">
        <f t="shared" si="764"/>
        <v>1.0007092152790856E-6</v>
      </c>
      <c r="AV495" s="5">
        <f t="shared" si="765"/>
        <v>3.7714228550830505E-8</v>
      </c>
      <c r="AW495" s="5">
        <f t="shared" si="766"/>
        <v>4.304669524162515E-12</v>
      </c>
      <c r="AX495" s="5">
        <f t="shared" si="767"/>
        <v>5.6769831989357881E-9</v>
      </c>
      <c r="AY495" s="5">
        <f t="shared" si="768"/>
        <v>5.1322766609978987E-9</v>
      </c>
      <c r="AZ495" s="5">
        <f t="shared" si="769"/>
        <v>2.319917357687575E-9</v>
      </c>
      <c r="BA495" s="5">
        <f t="shared" si="770"/>
        <v>6.9910709573915098E-10</v>
      </c>
      <c r="BB495" s="5">
        <f t="shared" si="771"/>
        <v>1.5800694247574482E-10</v>
      </c>
      <c r="BC495" s="5">
        <f t="shared" si="772"/>
        <v>2.856923526903943E-11</v>
      </c>
      <c r="BD495" s="5">
        <f t="shared" si="773"/>
        <v>2.6407566809345703E-4</v>
      </c>
      <c r="BE495" s="5">
        <f t="shared" si="774"/>
        <v>3.980940696508864E-5</v>
      </c>
      <c r="BF495" s="5">
        <f t="shared" si="775"/>
        <v>3.0006340499935551E-6</v>
      </c>
      <c r="BG495" s="5">
        <f t="shared" si="776"/>
        <v>1.5078186101217616E-7</v>
      </c>
      <c r="BH495" s="5">
        <f t="shared" si="777"/>
        <v>5.6825913868963837E-9</v>
      </c>
      <c r="BI495" s="5">
        <f t="shared" si="778"/>
        <v>1.7133013031492609E-10</v>
      </c>
      <c r="BJ495" s="8">
        <f t="shared" si="779"/>
        <v>6.0513970955353019E-2</v>
      </c>
      <c r="BK495" s="8">
        <f t="shared" si="780"/>
        <v>0.39736699233936823</v>
      </c>
      <c r="BL495" s="8">
        <f t="shared" si="781"/>
        <v>0.49918675822386593</v>
      </c>
      <c r="BM495" s="8">
        <f t="shared" si="782"/>
        <v>9.0607741985576376E-2</v>
      </c>
      <c r="BN495" s="8">
        <f t="shared" si="783"/>
        <v>0.90934762753146803</v>
      </c>
    </row>
    <row r="496" spans="1:66" x14ac:dyDescent="0.25">
      <c r="A496" t="s">
        <v>19</v>
      </c>
      <c r="B496" t="s">
        <v>253</v>
      </c>
      <c r="C496" t="s">
        <v>154</v>
      </c>
      <c r="D496" s="17"/>
      <c r="E496">
        <f>VLOOKUP(A496,home!$A$2:$E$405,3,FALSE)</f>
        <v>1.5510204081632699</v>
      </c>
      <c r="F496">
        <f>VLOOKUP(B496,home!$B$2:$E$405,3,FALSE)</f>
        <v>1.5</v>
      </c>
      <c r="G496">
        <f>VLOOKUP(C496,away!$B$2:$E$405,4,FALSE)</f>
        <v>1.5</v>
      </c>
      <c r="H496">
        <f>VLOOKUP(A496,away!$A$2:$E$405,3,FALSE)</f>
        <v>1.4285714285714299</v>
      </c>
      <c r="I496">
        <f>VLOOKUP(C496,away!$B$2:$E$405,3,FALSE)</f>
        <v>1.07</v>
      </c>
      <c r="J496">
        <f>VLOOKUP(B496,home!$B$2:$E$405,4,FALSE)</f>
        <v>1.17</v>
      </c>
      <c r="K496" s="3">
        <f t="shared" si="728"/>
        <v>3.4897959183673573</v>
      </c>
      <c r="L496" s="3">
        <f t="shared" si="729"/>
        <v>1.788428571428573</v>
      </c>
      <c r="M496" s="5">
        <f t="shared" si="730"/>
        <v>5.1014804870701154E-3</v>
      </c>
      <c r="N496" s="5">
        <f t="shared" si="731"/>
        <v>1.7803125781408007E-2</v>
      </c>
      <c r="O496" s="5">
        <f t="shared" si="732"/>
        <v>9.1236334596615457E-3</v>
      </c>
      <c r="P496" s="5">
        <f t="shared" si="733"/>
        <v>3.1839618808206717E-2</v>
      </c>
      <c r="Q496" s="5">
        <f t="shared" si="734"/>
        <v>3.1064637843069173E-2</v>
      </c>
      <c r="R496" s="5">
        <f t="shared" si="735"/>
        <v>8.1584833772502165E-3</v>
      </c>
      <c r="S496" s="5">
        <f t="shared" si="736"/>
        <v>4.9679761023360074E-2</v>
      </c>
      <c r="T496" s="5">
        <f t="shared" si="737"/>
        <v>5.5556885879626185E-2</v>
      </c>
      <c r="U496" s="5">
        <f t="shared" si="738"/>
        <v>2.8471441989995742E-2</v>
      </c>
      <c r="V496" s="5">
        <f t="shared" si="739"/>
        <v>3.4451538299642842E-2</v>
      </c>
      <c r="W496" s="5">
        <f t="shared" si="740"/>
        <v>3.6136415450100975E-2</v>
      </c>
      <c r="X496" s="5">
        <f t="shared" si="741"/>
        <v>6.4627397859973498E-2</v>
      </c>
      <c r="Y496" s="5">
        <f t="shared" si="742"/>
        <v>5.7790742414929229E-2</v>
      </c>
      <c r="Z496" s="5">
        <f t="shared" si="743"/>
        <v>4.8636215904664555E-3</v>
      </c>
      <c r="AA496" s="5">
        <f t="shared" si="744"/>
        <v>1.697304677489319E-2</v>
      </c>
      <c r="AB496" s="5">
        <f t="shared" si="745"/>
        <v>2.9616234678640253E-2</v>
      </c>
      <c r="AC496" s="5">
        <f t="shared" si="746"/>
        <v>1.3438793032693595E-2</v>
      </c>
      <c r="AD496" s="5">
        <f t="shared" si="747"/>
        <v>3.152717878554738E-2</v>
      </c>
      <c r="AE496" s="5">
        <f t="shared" si="748"/>
        <v>5.6384107316609706E-2</v>
      </c>
      <c r="AF496" s="5">
        <f t="shared" si="749"/>
        <v>5.0419474249759844E-2</v>
      </c>
      <c r="AG496" s="5">
        <f t="shared" si="750"/>
        <v>3.0057209434892571E-2</v>
      </c>
      <c r="AH496" s="5">
        <f t="shared" si="751"/>
        <v>2.174559953251773E-3</v>
      </c>
      <c r="AI496" s="5">
        <f t="shared" si="752"/>
        <v>7.5887704491031487E-3</v>
      </c>
      <c r="AJ496" s="5">
        <f t="shared" si="753"/>
        <v>1.3241630069353496E-2</v>
      </c>
      <c r="AK496" s="5">
        <f t="shared" si="754"/>
        <v>1.5403528856186762E-2</v>
      </c>
      <c r="AL496" s="5">
        <f t="shared" si="755"/>
        <v>3.3549950724135105E-3</v>
      </c>
      <c r="AM496" s="5">
        <f t="shared" si="756"/>
        <v>2.2004683968688227E-2</v>
      </c>
      <c r="AN496" s="5">
        <f t="shared" si="757"/>
        <v>3.9353805514858307E-2</v>
      </c>
      <c r="AO496" s="5">
        <f t="shared" si="758"/>
        <v>3.5190735088607983E-2</v>
      </c>
      <c r="AP496" s="5">
        <f t="shared" si="759"/>
        <v>2.0978705360680177E-2</v>
      </c>
      <c r="AQ496" s="5">
        <f t="shared" si="760"/>
        <v>9.3797290146555544E-3</v>
      </c>
      <c r="AR496" s="5">
        <f t="shared" si="761"/>
        <v>7.7780903013596975E-4</v>
      </c>
      <c r="AS496" s="5">
        <f t="shared" si="762"/>
        <v>2.7143947786377803E-3</v>
      </c>
      <c r="AT496" s="5">
        <f t="shared" si="763"/>
        <v>4.736341909663897E-3</v>
      </c>
      <c r="AU496" s="5">
        <f t="shared" si="764"/>
        <v>5.5096222214457728E-3</v>
      </c>
      <c r="AV496" s="5">
        <f t="shared" si="765"/>
        <v>4.8068642850368883E-3</v>
      </c>
      <c r="AW496" s="5">
        <f t="shared" si="766"/>
        <v>5.8164904002868333E-4</v>
      </c>
      <c r="AX496" s="5">
        <f t="shared" si="767"/>
        <v>1.2798642716481968E-2</v>
      </c>
      <c r="AY496" s="5">
        <f t="shared" si="768"/>
        <v>2.2889458309662557E-2</v>
      </c>
      <c r="AZ496" s="5">
        <f t="shared" si="769"/>
        <v>2.0468080612761851E-2</v>
      </c>
      <c r="BA496" s="5">
        <f t="shared" si="770"/>
        <v>1.2201900056722182E-2</v>
      </c>
      <c r="BB496" s="5">
        <f t="shared" si="771"/>
        <v>5.4555566717894724E-3</v>
      </c>
      <c r="BC496" s="5">
        <f t="shared" si="772"/>
        <v>1.9513746849752114E-3</v>
      </c>
      <c r="BD496" s="5">
        <f t="shared" si="773"/>
        <v>2.3184264876838613E-4</v>
      </c>
      <c r="BE496" s="5">
        <f t="shared" si="774"/>
        <v>8.0908352937539079E-4</v>
      </c>
      <c r="BF496" s="5">
        <f t="shared" si="775"/>
        <v>1.4117681992162475E-3</v>
      </c>
      <c r="BG496" s="5">
        <f t="shared" si="776"/>
        <v>1.6422609664352313E-3</v>
      </c>
      <c r="BH496" s="5">
        <f t="shared" si="777"/>
        <v>1.4327889043899257E-3</v>
      </c>
      <c r="BI496" s="5">
        <f t="shared" si="778"/>
        <v>1.0000281740843997E-3</v>
      </c>
      <c r="BJ496" s="8">
        <f t="shared" si="779"/>
        <v>0.63403984701580007</v>
      </c>
      <c r="BK496" s="8">
        <f t="shared" si="780"/>
        <v>0.16075564503304943</v>
      </c>
      <c r="BL496" s="8">
        <f t="shared" si="781"/>
        <v>0.15582413425552599</v>
      </c>
      <c r="BM496" s="8">
        <f t="shared" si="782"/>
        <v>0.83008445886854254</v>
      </c>
      <c r="BN496" s="8">
        <f t="shared" si="783"/>
        <v>0.10309097975666577</v>
      </c>
    </row>
    <row r="497" spans="1:66" x14ac:dyDescent="0.25">
      <c r="A497" t="s">
        <v>19</v>
      </c>
      <c r="B497" t="s">
        <v>248</v>
      </c>
      <c r="C497" t="s">
        <v>141</v>
      </c>
      <c r="D497" s="17"/>
      <c r="E497">
        <f>VLOOKUP(A497,home!$A$2:$E$405,3,FALSE)</f>
        <v>1.5510204081632699</v>
      </c>
      <c r="F497">
        <f>VLOOKUP(B497,home!$B$2:$E$405,3,FALSE)</f>
        <v>0.64</v>
      </c>
      <c r="G497">
        <f>VLOOKUP(C497,away!$B$2:$E$405,4,FALSE)</f>
        <v>0.43</v>
      </c>
      <c r="H497">
        <f>VLOOKUP(A497,away!$A$2:$E$405,3,FALSE)</f>
        <v>1.4285714285714299</v>
      </c>
      <c r="I497">
        <f>VLOOKUP(C497,away!$B$2:$E$405,3,FALSE)</f>
        <v>0.86</v>
      </c>
      <c r="J497">
        <f>VLOOKUP(B497,home!$B$2:$E$405,4,FALSE)</f>
        <v>1.4</v>
      </c>
      <c r="K497" s="3">
        <f t="shared" si="728"/>
        <v>0.42684081632653192</v>
      </c>
      <c r="L497" s="3">
        <f t="shared" si="729"/>
        <v>1.7200000000000015</v>
      </c>
      <c r="M497" s="5">
        <f t="shared" si="730"/>
        <v>0.11685273451722158</v>
      </c>
      <c r="N497" s="5">
        <f t="shared" si="731"/>
        <v>4.9877516591318373E-2</v>
      </c>
      <c r="O497" s="5">
        <f t="shared" si="732"/>
        <v>0.20098670336962129</v>
      </c>
      <c r="P497" s="5">
        <f t="shared" si="733"/>
        <v>8.578932853706768E-2</v>
      </c>
      <c r="Q497" s="5">
        <f t="shared" si="734"/>
        <v>1.0644879949089235E-2</v>
      </c>
      <c r="R497" s="5">
        <f t="shared" si="735"/>
        <v>0.17284856489787451</v>
      </c>
      <c r="S497" s="5">
        <f t="shared" si="736"/>
        <v>1.5745906420692828E-2</v>
      </c>
      <c r="T497" s="5">
        <f t="shared" si="737"/>
        <v>1.8309193512433503E-2</v>
      </c>
      <c r="U497" s="5">
        <f t="shared" si="738"/>
        <v>7.3778822541878286E-2</v>
      </c>
      <c r="V497" s="5">
        <f t="shared" si="739"/>
        <v>1.284456927411634E-3</v>
      </c>
      <c r="W497" s="5">
        <f t="shared" si="740"/>
        <v>1.5145564157223936E-3</v>
      </c>
      <c r="X497" s="5">
        <f t="shared" si="741"/>
        <v>2.6050370350425194E-3</v>
      </c>
      <c r="Y497" s="5">
        <f t="shared" si="742"/>
        <v>2.2403318501365691E-3</v>
      </c>
      <c r="Z497" s="5">
        <f t="shared" si="743"/>
        <v>9.9099843874781476E-2</v>
      </c>
      <c r="AA497" s="5">
        <f t="shared" si="744"/>
        <v>4.2299858257343594E-2</v>
      </c>
      <c r="AB497" s="5">
        <f t="shared" si="745"/>
        <v>9.0276530145305643E-3</v>
      </c>
      <c r="AC497" s="5">
        <f t="shared" si="746"/>
        <v>5.8937804169010023E-5</v>
      </c>
      <c r="AD497" s="5">
        <f t="shared" si="747"/>
        <v>1.6161862421488319E-4</v>
      </c>
      <c r="AE497" s="5">
        <f t="shared" si="748"/>
        <v>2.7798403364959933E-4</v>
      </c>
      <c r="AF497" s="5">
        <f t="shared" si="749"/>
        <v>2.3906626893865568E-4</v>
      </c>
      <c r="AG497" s="5">
        <f t="shared" si="750"/>
        <v>1.3706466085816274E-4</v>
      </c>
      <c r="AH497" s="5">
        <f t="shared" si="751"/>
        <v>4.261293286615607E-2</v>
      </c>
      <c r="AI497" s="5">
        <f t="shared" si="752"/>
        <v>1.818893905065776E-2</v>
      </c>
      <c r="AJ497" s="5">
        <f t="shared" si="753"/>
        <v>3.8818907962481458E-3</v>
      </c>
      <c r="AK497" s="5">
        <f t="shared" si="754"/>
        <v>5.5231647878700317E-4</v>
      </c>
      <c r="AL497" s="5">
        <f t="shared" si="755"/>
        <v>1.7308057585467555E-6</v>
      </c>
      <c r="AM497" s="5">
        <f t="shared" si="756"/>
        <v>1.3797085098690354E-5</v>
      </c>
      <c r="AN497" s="5">
        <f t="shared" si="757"/>
        <v>2.3730986369747431E-5</v>
      </c>
      <c r="AO497" s="5">
        <f t="shared" si="758"/>
        <v>2.0408648277982811E-5</v>
      </c>
      <c r="AP497" s="5">
        <f t="shared" si="759"/>
        <v>1.170095834604349E-5</v>
      </c>
      <c r="AQ497" s="5">
        <f t="shared" si="760"/>
        <v>5.0314120887987051E-6</v>
      </c>
      <c r="AR497" s="5">
        <f t="shared" si="761"/>
        <v>1.4658848905957698E-2</v>
      </c>
      <c r="AS497" s="5">
        <f t="shared" si="762"/>
        <v>6.2569950334262735E-3</v>
      </c>
      <c r="AT497" s="5">
        <f t="shared" si="763"/>
        <v>1.3353704339093631E-3</v>
      </c>
      <c r="AU497" s="5">
        <f t="shared" si="764"/>
        <v>1.8999686870272919E-4</v>
      </c>
      <c r="AV497" s="5">
        <f t="shared" si="765"/>
        <v>2.0274604634139461E-5</v>
      </c>
      <c r="AW497" s="5">
        <f t="shared" si="766"/>
        <v>3.5297197048747403E-8</v>
      </c>
      <c r="AX497" s="5">
        <f t="shared" si="767"/>
        <v>9.8152651107526901E-7</v>
      </c>
      <c r="AY497" s="5">
        <f t="shared" si="768"/>
        <v>1.6882255990494642E-6</v>
      </c>
      <c r="AZ497" s="5">
        <f t="shared" si="769"/>
        <v>1.4518740151825408E-6</v>
      </c>
      <c r="BA497" s="5">
        <f t="shared" si="770"/>
        <v>8.3240776870465749E-7</v>
      </c>
      <c r="BB497" s="5">
        <f t="shared" si="771"/>
        <v>3.5793534054300299E-7</v>
      </c>
      <c r="BC497" s="5">
        <f t="shared" si="772"/>
        <v>1.2312975714679312E-7</v>
      </c>
      <c r="BD497" s="5">
        <f t="shared" si="773"/>
        <v>4.2022033530412116E-3</v>
      </c>
      <c r="BE497" s="5">
        <f t="shared" si="774"/>
        <v>1.7936719095822005E-3</v>
      </c>
      <c r="BF497" s="5">
        <f t="shared" si="775"/>
        <v>3.8280619105401784E-4</v>
      </c>
      <c r="BG497" s="5">
        <f t="shared" si="776"/>
        <v>5.4465769028115766E-5</v>
      </c>
      <c r="BH497" s="5">
        <f t="shared" si="777"/>
        <v>5.8120533284533192E-6</v>
      </c>
      <c r="BI497" s="5">
        <f t="shared" si="778"/>
        <v>4.9616431745007049E-7</v>
      </c>
      <c r="BJ497" s="8">
        <f t="shared" si="779"/>
        <v>8.608735313057686E-2</v>
      </c>
      <c r="BK497" s="8">
        <f t="shared" si="780"/>
        <v>0.21973478323792034</v>
      </c>
      <c r="BL497" s="8">
        <f t="shared" si="781"/>
        <v>0.59307862256007893</v>
      </c>
      <c r="BM497" s="8">
        <f t="shared" si="782"/>
        <v>0.36099922201276285</v>
      </c>
      <c r="BN497" s="8">
        <f t="shared" si="783"/>
        <v>0.63699972786219261</v>
      </c>
    </row>
    <row r="498" spans="1:66" x14ac:dyDescent="0.25">
      <c r="A498" t="s">
        <v>19</v>
      </c>
      <c r="B498" t="s">
        <v>254</v>
      </c>
      <c r="C498" t="s">
        <v>252</v>
      </c>
      <c r="D498" s="17"/>
      <c r="E498">
        <f>VLOOKUP(A498,home!$A$2:$E$405,3,FALSE)</f>
        <v>1.5510204081632699</v>
      </c>
      <c r="F498">
        <f>VLOOKUP(B498,home!$B$2:$E$405,3,FALSE)</f>
        <v>0.86</v>
      </c>
      <c r="G498">
        <f>VLOOKUP(C498,away!$B$2:$E$405,4,FALSE)</f>
        <v>0.21</v>
      </c>
      <c r="H498">
        <f>VLOOKUP(A498,away!$A$2:$E$405,3,FALSE)</f>
        <v>1.4285714285714299</v>
      </c>
      <c r="I498">
        <f>VLOOKUP(C498,away!$B$2:$E$405,3,FALSE)</f>
        <v>0.64</v>
      </c>
      <c r="J498">
        <f>VLOOKUP(B498,home!$B$2:$E$405,4,FALSE)</f>
        <v>1.4</v>
      </c>
      <c r="K498" s="3">
        <f t="shared" si="728"/>
        <v>0.28011428571428654</v>
      </c>
      <c r="L498" s="3">
        <f t="shared" si="729"/>
        <v>1.2800000000000011</v>
      </c>
      <c r="M498" s="5">
        <f t="shared" si="730"/>
        <v>0.21011205702203486</v>
      </c>
      <c r="N498" s="5">
        <f t="shared" si="731"/>
        <v>5.8855388772686736E-2</v>
      </c>
      <c r="O498" s="5">
        <f t="shared" si="732"/>
        <v>0.26894343298820483</v>
      </c>
      <c r="P498" s="5">
        <f t="shared" si="733"/>
        <v>7.5334897629039083E-2</v>
      </c>
      <c r="Q498" s="5">
        <f t="shared" si="734"/>
        <v>8.2431175932488887E-3</v>
      </c>
      <c r="R498" s="5">
        <f t="shared" si="735"/>
        <v>0.17212379711245129</v>
      </c>
      <c r="S498" s="5">
        <f t="shared" si="736"/>
        <v>6.7527619323895036E-3</v>
      </c>
      <c r="T498" s="5">
        <f t="shared" si="737"/>
        <v>1.0551190519358588E-2</v>
      </c>
      <c r="U498" s="5">
        <f t="shared" si="738"/>
        <v>4.8214334482585067E-2</v>
      </c>
      <c r="V498" s="5">
        <f t="shared" si="739"/>
        <v>2.6901974546345443E-4</v>
      </c>
      <c r="W498" s="5">
        <f t="shared" si="740"/>
        <v>7.6967166556392731E-4</v>
      </c>
      <c r="X498" s="5">
        <f t="shared" si="741"/>
        <v>9.8517973192182771E-4</v>
      </c>
      <c r="Y498" s="5">
        <f t="shared" si="742"/>
        <v>6.3051502842997051E-4</v>
      </c>
      <c r="Z498" s="5">
        <f t="shared" si="743"/>
        <v>7.3439486767979317E-2</v>
      </c>
      <c r="AA498" s="5">
        <f t="shared" si="744"/>
        <v>2.0571449379236321E-2</v>
      </c>
      <c r="AB498" s="5">
        <f t="shared" si="745"/>
        <v>2.8811784244861922E-3</v>
      </c>
      <c r="AC498" s="5">
        <f t="shared" si="746"/>
        <v>6.0285019074827785E-6</v>
      </c>
      <c r="AD498" s="5">
        <f t="shared" si="747"/>
        <v>5.3899007208491169E-5</v>
      </c>
      <c r="AE498" s="5">
        <f t="shared" si="748"/>
        <v>6.8990729226868752E-5</v>
      </c>
      <c r="AF498" s="5">
        <f t="shared" si="749"/>
        <v>4.4154066705196052E-5</v>
      </c>
      <c r="AG498" s="5">
        <f t="shared" si="750"/>
        <v>1.8839068460883674E-5</v>
      </c>
      <c r="AH498" s="5">
        <f t="shared" si="751"/>
        <v>2.3500635765753394E-2</v>
      </c>
      <c r="AI498" s="5">
        <f t="shared" si="752"/>
        <v>6.5828638013556264E-3</v>
      </c>
      <c r="AJ498" s="5">
        <f t="shared" si="753"/>
        <v>9.2197709583558191E-4</v>
      </c>
      <c r="AK498" s="5">
        <f t="shared" si="754"/>
        <v>8.6086318548305466E-5</v>
      </c>
      <c r="AL498" s="5">
        <f t="shared" si="755"/>
        <v>8.6459878693977868E-8</v>
      </c>
      <c r="AM498" s="5">
        <f t="shared" si="756"/>
        <v>3.0195763809831394E-6</v>
      </c>
      <c r="AN498" s="5">
        <f t="shared" si="757"/>
        <v>3.8650577676584219E-6</v>
      </c>
      <c r="AO498" s="5">
        <f t="shared" si="758"/>
        <v>2.4736369713013924E-6</v>
      </c>
      <c r="AP498" s="5">
        <f t="shared" si="759"/>
        <v>1.0554184410885956E-6</v>
      </c>
      <c r="AQ498" s="5">
        <f t="shared" si="760"/>
        <v>3.3773390114835074E-7</v>
      </c>
      <c r="AR498" s="5">
        <f t="shared" si="761"/>
        <v>6.0161627560328746E-3</v>
      </c>
      <c r="AS498" s="5">
        <f t="shared" si="762"/>
        <v>1.6852131331470419E-3</v>
      </c>
      <c r="AT498" s="5">
        <f t="shared" si="763"/>
        <v>2.360261365339092E-4</v>
      </c>
      <c r="AU498" s="5">
        <f t="shared" si="764"/>
        <v>2.203809754836622E-5</v>
      </c>
      <c r="AV498" s="5">
        <f t="shared" si="765"/>
        <v>1.5432964883155929E-6</v>
      </c>
      <c r="AW498" s="5">
        <f t="shared" si="766"/>
        <v>8.6110745469537644E-10</v>
      </c>
      <c r="AX498" s="5">
        <f t="shared" si="767"/>
        <v>1.4097108018647025E-7</v>
      </c>
      <c r="AY498" s="5">
        <f t="shared" si="768"/>
        <v>1.8044298263868207E-7</v>
      </c>
      <c r="AZ498" s="5">
        <f t="shared" si="769"/>
        <v>1.1548350888875666E-7</v>
      </c>
      <c r="BA498" s="5">
        <f t="shared" si="770"/>
        <v>4.9272963792536242E-8</v>
      </c>
      <c r="BB498" s="5">
        <f t="shared" si="771"/>
        <v>1.5767348413611604E-8</v>
      </c>
      <c r="BC498" s="5">
        <f t="shared" si="772"/>
        <v>4.0364411938845749E-9</v>
      </c>
      <c r="BD498" s="5">
        <f t="shared" si="773"/>
        <v>1.2834480546203473E-3</v>
      </c>
      <c r="BE498" s="5">
        <f t="shared" si="774"/>
        <v>3.5951213507136917E-4</v>
      </c>
      <c r="BF498" s="5">
        <f t="shared" si="775"/>
        <v>5.0352242460567325E-5</v>
      </c>
      <c r="BG498" s="5">
        <f t="shared" si="776"/>
        <v>4.7014608103181292E-6</v>
      </c>
      <c r="BH498" s="5">
        <f t="shared" si="777"/>
        <v>3.2923658417399332E-7</v>
      </c>
      <c r="BI498" s="5">
        <f t="shared" si="778"/>
        <v>1.8444774121381957E-8</v>
      </c>
      <c r="BJ498" s="8">
        <f t="shared" si="779"/>
        <v>8.0232203580598654E-2</v>
      </c>
      <c r="BK498" s="8">
        <f t="shared" si="780"/>
        <v>0.29247503173369571</v>
      </c>
      <c r="BL498" s="8">
        <f t="shared" si="781"/>
        <v>0.55348510036252818</v>
      </c>
      <c r="BM498" s="8">
        <f t="shared" si="782"/>
        <v>0.20601895174526086</v>
      </c>
      <c r="BN498" s="8">
        <f t="shared" si="783"/>
        <v>0.79361269111766575</v>
      </c>
    </row>
    <row r="499" spans="1:66" x14ac:dyDescent="0.25">
      <c r="A499" t="s">
        <v>19</v>
      </c>
      <c r="B499" t="s">
        <v>20</v>
      </c>
      <c r="C499" t="s">
        <v>352</v>
      </c>
      <c r="D499" s="17"/>
      <c r="E499">
        <f>VLOOKUP(A499,home!$A$2:$E$405,3,FALSE)</f>
        <v>1.5510204081632699</v>
      </c>
      <c r="F499">
        <f>VLOOKUP(B499,home!$B$2:$E$405,3,FALSE)</f>
        <v>1.5</v>
      </c>
      <c r="G499">
        <f>VLOOKUP(C499,away!$B$2:$E$405,4,FALSE)</f>
        <v>1.29</v>
      </c>
      <c r="H499">
        <f>VLOOKUP(A499,away!$A$2:$E$405,3,FALSE)</f>
        <v>1.4285714285714299</v>
      </c>
      <c r="I499">
        <f>VLOOKUP(C499,away!$B$2:$E$405,3,FALSE)</f>
        <v>0.86</v>
      </c>
      <c r="J499">
        <f>VLOOKUP(B499,home!$B$2:$E$405,4,FALSE)</f>
        <v>0.93</v>
      </c>
      <c r="K499" s="3">
        <f t="shared" si="728"/>
        <v>3.0012244897959275</v>
      </c>
      <c r="L499" s="3">
        <f t="shared" si="729"/>
        <v>1.1425714285714297</v>
      </c>
      <c r="M499" s="5">
        <f t="shared" si="730"/>
        <v>1.5862524231165426E-2</v>
      </c>
      <c r="N499" s="5">
        <f t="shared" si="731"/>
        <v>4.7606996192554991E-2</v>
      </c>
      <c r="O499" s="5">
        <f t="shared" si="732"/>
        <v>1.8124066971551601E-2</v>
      </c>
      <c r="P499" s="5">
        <f t="shared" si="733"/>
        <v>5.4394393649722171E-2</v>
      </c>
      <c r="Q499" s="5">
        <f t="shared" si="734"/>
        <v>7.1439641429358783E-2</v>
      </c>
      <c r="R499" s="5">
        <f t="shared" si="735"/>
        <v>1.0354020545604994E-2</v>
      </c>
      <c r="S499" s="5">
        <f t="shared" si="736"/>
        <v>4.6631135395018355E-2</v>
      </c>
      <c r="T499" s="5">
        <f t="shared" si="737"/>
        <v>8.1624893164573151E-2</v>
      </c>
      <c r="U499" s="5">
        <f t="shared" si="738"/>
        <v>3.1074740029319897E-2</v>
      </c>
      <c r="V499" s="5">
        <f t="shared" si="739"/>
        <v>1.7767049893096538E-2</v>
      </c>
      <c r="W499" s="5">
        <f t="shared" si="740"/>
        <v>7.1468800466677099E-2</v>
      </c>
      <c r="X499" s="5">
        <f t="shared" si="741"/>
        <v>8.1658209447497701E-2</v>
      </c>
      <c r="Y499" s="5">
        <f t="shared" si="742"/>
        <v>4.6650168511506253E-2</v>
      </c>
      <c r="Z499" s="5">
        <f t="shared" si="743"/>
        <v>3.9434026820832765E-3</v>
      </c>
      <c r="AA499" s="5">
        <f t="shared" si="744"/>
        <v>1.1835036702595272E-2</v>
      </c>
      <c r="AB499" s="5">
        <f t="shared" si="745"/>
        <v>1.7759800994731293E-2</v>
      </c>
      <c r="AC499" s="5">
        <f t="shared" si="746"/>
        <v>3.8078267517339176E-3</v>
      </c>
      <c r="AD499" s="5">
        <f t="shared" si="747"/>
        <v>5.3623478554232482E-2</v>
      </c>
      <c r="AE499" s="5">
        <f t="shared" si="748"/>
        <v>6.1268654496678822E-2</v>
      </c>
      <c r="AF499" s="5">
        <f t="shared" si="749"/>
        <v>3.5001907047459854E-2</v>
      </c>
      <c r="AG499" s="5">
        <f t="shared" si="750"/>
        <v>1.3330726312646863E-2</v>
      </c>
      <c r="AH499" s="5">
        <f t="shared" si="751"/>
        <v>1.1264048089750739E-3</v>
      </c>
      <c r="AI499" s="5">
        <f t="shared" si="752"/>
        <v>3.3805936981198951E-3</v>
      </c>
      <c r="AJ499" s="5">
        <f t="shared" si="753"/>
        <v>5.0729602984236066E-3</v>
      </c>
      <c r="AK499" s="5">
        <f t="shared" si="754"/>
        <v>5.0750308944637942E-3</v>
      </c>
      <c r="AL499" s="5">
        <f t="shared" si="755"/>
        <v>5.222987823761769E-4</v>
      </c>
      <c r="AM499" s="5">
        <f t="shared" si="756"/>
        <v>3.2187219413001844E-2</v>
      </c>
      <c r="AN499" s="5">
        <f t="shared" si="757"/>
        <v>3.6776197266455569E-2</v>
      </c>
      <c r="AO499" s="5">
        <f t="shared" si="758"/>
        <v>2.1009716124079435E-2</v>
      </c>
      <c r="AP499" s="5">
        <f t="shared" si="759"/>
        <v>8.0017004552565447E-3</v>
      </c>
      <c r="AQ499" s="5">
        <f t="shared" si="760"/>
        <v>2.2856285800407824E-3</v>
      </c>
      <c r="AR499" s="5">
        <f t="shared" si="761"/>
        <v>2.5739959034807566E-4</v>
      </c>
      <c r="AS499" s="5">
        <f t="shared" si="762"/>
        <v>7.7251395421608414E-4</v>
      </c>
      <c r="AT499" s="5">
        <f t="shared" si="763"/>
        <v>1.159243899051201E-3</v>
      </c>
      <c r="AU499" s="5">
        <f t="shared" si="764"/>
        <v>1.1597170598263273E-3</v>
      </c>
      <c r="AV499" s="5">
        <f t="shared" si="765"/>
        <v>8.701428102962257E-4</v>
      </c>
      <c r="AW499" s="5">
        <f t="shared" si="766"/>
        <v>4.9750603577263937E-5</v>
      </c>
      <c r="AX499" s="5">
        <f t="shared" si="767"/>
        <v>1.6100178526789338E-2</v>
      </c>
      <c r="AY499" s="5">
        <f t="shared" si="768"/>
        <v>1.8395603979608748E-2</v>
      </c>
      <c r="AZ499" s="5">
        <f t="shared" si="769"/>
        <v>1.0509145759207927E-2</v>
      </c>
      <c r="BA499" s="5">
        <f t="shared" si="770"/>
        <v>4.0024832277211937E-3</v>
      </c>
      <c r="BB499" s="5">
        <f t="shared" si="771"/>
        <v>1.1432807448326476E-3</v>
      </c>
      <c r="BC499" s="5">
        <f t="shared" si="772"/>
        <v>2.6125598277632923E-4</v>
      </c>
      <c r="BD499" s="5">
        <f t="shared" si="773"/>
        <v>4.9016236276283647E-5</v>
      </c>
      <c r="BE499" s="5">
        <f t="shared" si="774"/>
        <v>1.4710872871000601E-4</v>
      </c>
      <c r="BF499" s="5">
        <f t="shared" si="775"/>
        <v>2.2075315963360773E-4</v>
      </c>
      <c r="BG499" s="5">
        <f t="shared" si="776"/>
        <v>2.2084326296407106E-4</v>
      </c>
      <c r="BH499" s="5">
        <f t="shared" si="777"/>
        <v>1.65700052303553E-4</v>
      </c>
      <c r="BI499" s="5">
        <f t="shared" si="778"/>
        <v>9.9460610986777881E-5</v>
      </c>
      <c r="BJ499" s="8">
        <f t="shared" si="779"/>
        <v>0.71434588568295632</v>
      </c>
      <c r="BK499" s="8">
        <f t="shared" si="780"/>
        <v>0.15738083268272132</v>
      </c>
      <c r="BL499" s="8">
        <f t="shared" si="781"/>
        <v>0.10892455430839763</v>
      </c>
      <c r="BM499" s="8">
        <f t="shared" si="782"/>
        <v>0.74846717896016923</v>
      </c>
      <c r="BN499" s="8">
        <f t="shared" si="783"/>
        <v>0.21778164301995798</v>
      </c>
    </row>
    <row r="500" spans="1:66" x14ac:dyDescent="0.25">
      <c r="A500" t="s">
        <v>19</v>
      </c>
      <c r="B500" t="s">
        <v>249</v>
      </c>
      <c r="C500" t="s">
        <v>146</v>
      </c>
      <c r="D500" s="17"/>
      <c r="E500">
        <f>VLOOKUP(A500,home!$A$2:$E$405,3,FALSE)</f>
        <v>1.5510204081632699</v>
      </c>
      <c r="F500">
        <f>VLOOKUP(B500,home!$B$2:$E$405,3,FALSE)</f>
        <v>0.86</v>
      </c>
      <c r="G500">
        <f>VLOOKUP(C500,away!$B$2:$E$405,4,FALSE)</f>
        <v>0.64</v>
      </c>
      <c r="H500">
        <f>VLOOKUP(A500,away!$A$2:$E$405,3,FALSE)</f>
        <v>1.4285714285714299</v>
      </c>
      <c r="I500">
        <f>VLOOKUP(C500,away!$B$2:$E$405,3,FALSE)</f>
        <v>0.64</v>
      </c>
      <c r="J500">
        <f>VLOOKUP(B500,home!$B$2:$E$405,4,FALSE)</f>
        <v>0.93</v>
      </c>
      <c r="K500" s="3">
        <f t="shared" si="728"/>
        <v>0.85368163265306385</v>
      </c>
      <c r="L500" s="3">
        <f t="shared" si="729"/>
        <v>0.85028571428571509</v>
      </c>
      <c r="M500" s="5">
        <f t="shared" si="730"/>
        <v>0.1819601909382895</v>
      </c>
      <c r="N500" s="5">
        <f t="shared" si="731"/>
        <v>0.1553360728780622</v>
      </c>
      <c r="O500" s="5">
        <f t="shared" si="732"/>
        <v>0.15471815092352856</v>
      </c>
      <c r="P500" s="5">
        <f t="shared" si="733"/>
        <v>0.13208004368146101</v>
      </c>
      <c r="Q500" s="5">
        <f t="shared" si="734"/>
        <v>6.6303776152229724E-2</v>
      </c>
      <c r="R500" s="5">
        <f t="shared" si="735"/>
        <v>6.5777316735488783E-2</v>
      </c>
      <c r="S500" s="5">
        <f t="shared" si="736"/>
        <v>2.3968344186906576E-2</v>
      </c>
      <c r="T500" s="5">
        <f t="shared" si="737"/>
        <v>5.6377153665438801E-2</v>
      </c>
      <c r="U500" s="5">
        <f t="shared" si="738"/>
        <v>5.6152887142289762E-2</v>
      </c>
      <c r="V500" s="5">
        <f t="shared" si="739"/>
        <v>1.9331090015132621E-3</v>
      </c>
      <c r="W500" s="5">
        <f t="shared" si="740"/>
        <v>1.8867438625566252E-2</v>
      </c>
      <c r="X500" s="5">
        <f t="shared" si="741"/>
        <v>1.6042713528481491E-2</v>
      </c>
      <c r="Y500" s="5">
        <f t="shared" si="742"/>
        <v>6.8204450658229943E-3</v>
      </c>
      <c r="Z500" s="5">
        <f t="shared" si="743"/>
        <v>1.8643170914744267E-2</v>
      </c>
      <c r="AA500" s="5">
        <f t="shared" si="744"/>
        <v>1.5915332584328999E-2</v>
      </c>
      <c r="AB500" s="5">
        <f t="shared" si="745"/>
        <v>6.7933135524032425E-3</v>
      </c>
      <c r="AC500" s="5">
        <f t="shared" si="746"/>
        <v>8.7699512749291663E-5</v>
      </c>
      <c r="AD500" s="5">
        <f t="shared" si="747"/>
        <v>4.0266964524637181E-3</v>
      </c>
      <c r="AE500" s="5">
        <f t="shared" si="748"/>
        <v>3.4238424692948671E-3</v>
      </c>
      <c r="AF500" s="5">
        <f t="shared" si="749"/>
        <v>1.4556221698030765E-3</v>
      </c>
      <c r="AG500" s="5">
        <f t="shared" si="750"/>
        <v>4.1256491212704379E-4</v>
      </c>
      <c r="AH500" s="5">
        <f t="shared" si="751"/>
        <v>3.9630054744484991E-3</v>
      </c>
      <c r="AI500" s="5">
        <f t="shared" si="752"/>
        <v>3.3831449836402242E-3</v>
      </c>
      <c r="AJ500" s="5">
        <f t="shared" si="753"/>
        <v>1.4440643665680048E-3</v>
      </c>
      <c r="AK500" s="5">
        <f t="shared" si="754"/>
        <v>4.1092374203596235E-4</v>
      </c>
      <c r="AL500" s="5">
        <f t="shared" si="755"/>
        <v>2.5463493778587452E-6</v>
      </c>
      <c r="AM500" s="5">
        <f t="shared" si="756"/>
        <v>6.8750336034750564E-4</v>
      </c>
      <c r="AN500" s="5">
        <f t="shared" si="757"/>
        <v>5.8457428582690818E-4</v>
      </c>
      <c r="AO500" s="5">
        <f t="shared" si="758"/>
        <v>2.4852758208869719E-4</v>
      </c>
      <c r="AP500" s="5">
        <f t="shared" si="759"/>
        <v>7.0439817551996541E-5</v>
      </c>
      <c r="AQ500" s="5">
        <f t="shared" si="760"/>
        <v>1.4973492645338705E-5</v>
      </c>
      <c r="AR500" s="5">
        <f t="shared" si="761"/>
        <v>6.7393738811192844E-4</v>
      </c>
      <c r="AS500" s="5">
        <f t="shared" si="762"/>
        <v>5.7532796978933265E-4</v>
      </c>
      <c r="AT500" s="5">
        <f t="shared" si="763"/>
        <v>2.45573460280365E-4</v>
      </c>
      <c r="AU500" s="5">
        <f t="shared" si="764"/>
        <v>6.988051750280145E-5</v>
      </c>
      <c r="AV500" s="5">
        <f t="shared" si="765"/>
        <v>1.4913928568108133E-5</v>
      </c>
      <c r="AW500" s="5">
        <f t="shared" si="766"/>
        <v>5.1342417158142925E-8</v>
      </c>
      <c r="AX500" s="5">
        <f t="shared" si="767"/>
        <v>9.7818165185987695E-5</v>
      </c>
      <c r="AY500" s="5">
        <f t="shared" si="768"/>
        <v>8.3173388455285609E-5</v>
      </c>
      <c r="AZ500" s="5">
        <f t="shared" si="769"/>
        <v>3.5360572006132889E-5</v>
      </c>
      <c r="BA500" s="5">
        <f t="shared" si="770"/>
        <v>1.0022196408595388E-5</v>
      </c>
      <c r="BB500" s="5">
        <f t="shared" si="771"/>
        <v>2.1304326079985644E-6</v>
      </c>
      <c r="BC500" s="5">
        <f t="shared" si="772"/>
        <v>3.6229528236592776E-7</v>
      </c>
      <c r="BD500" s="5">
        <f t="shared" si="773"/>
        <v>9.5506555572433344E-5</v>
      </c>
      <c r="BE500" s="5">
        <f t="shared" si="774"/>
        <v>8.1532192290145468E-5</v>
      </c>
      <c r="BF500" s="5">
        <f t="shared" si="775"/>
        <v>3.4801267514017456E-5</v>
      </c>
      <c r="BG500" s="5">
        <f t="shared" si="776"/>
        <v>9.903067623254154E-6</v>
      </c>
      <c r="BH500" s="5">
        <f t="shared" si="777"/>
        <v>2.113516734223325E-6</v>
      </c>
      <c r="BI500" s="5">
        <f t="shared" si="778"/>
        <v>3.6085408326226808E-7</v>
      </c>
      <c r="BJ500" s="8">
        <f t="shared" si="779"/>
        <v>0.33090121150769702</v>
      </c>
      <c r="BK500" s="8">
        <f t="shared" si="780"/>
        <v>0.34011510705875275</v>
      </c>
      <c r="BL500" s="8">
        <f t="shared" si="781"/>
        <v>0.31036199022280198</v>
      </c>
      <c r="BM500" s="8">
        <f t="shared" si="782"/>
        <v>0.24376280634889802</v>
      </c>
      <c r="BN500" s="8">
        <f t="shared" si="783"/>
        <v>0.75617555130905978</v>
      </c>
    </row>
    <row r="501" spans="1:66" x14ac:dyDescent="0.25">
      <c r="A501" t="s">
        <v>19</v>
      </c>
      <c r="B501" t="s">
        <v>244</v>
      </c>
      <c r="C501" t="s">
        <v>245</v>
      </c>
      <c r="D501" s="17"/>
      <c r="E501">
        <f>VLOOKUP(A501,home!$A$2:$E$405,3,FALSE)</f>
        <v>1.5510204081632699</v>
      </c>
      <c r="F501">
        <f>VLOOKUP(B501,home!$B$2:$E$405,3,FALSE)</f>
        <v>0.43</v>
      </c>
      <c r="G501">
        <f>VLOOKUP(C501,away!$B$2:$E$405,4,FALSE)</f>
        <v>0.64</v>
      </c>
      <c r="H501">
        <f>VLOOKUP(A501,away!$A$2:$E$405,3,FALSE)</f>
        <v>1.4285714285714299</v>
      </c>
      <c r="I501">
        <f>VLOOKUP(C501,away!$B$2:$E$405,3,FALSE)</f>
        <v>0.32</v>
      </c>
      <c r="J501">
        <f>VLOOKUP(B501,home!$B$2:$E$405,4,FALSE)</f>
        <v>0.7</v>
      </c>
      <c r="K501" s="3">
        <f t="shared" si="728"/>
        <v>0.42684081632653192</v>
      </c>
      <c r="L501" s="3">
        <f t="shared" si="729"/>
        <v>0.32000000000000028</v>
      </c>
      <c r="M501" s="5">
        <f t="shared" si="730"/>
        <v>0.47386120513994712</v>
      </c>
      <c r="N501" s="5">
        <f t="shared" si="731"/>
        <v>0.20226330362740924</v>
      </c>
      <c r="O501" s="5">
        <f t="shared" si="732"/>
        <v>0.15163558564478322</v>
      </c>
      <c r="P501" s="5">
        <f t="shared" si="733"/>
        <v>6.4724257160771015E-2</v>
      </c>
      <c r="Q501" s="5">
        <f t="shared" si="734"/>
        <v>4.3167116816612262E-2</v>
      </c>
      <c r="R501" s="5">
        <f t="shared" si="735"/>
        <v>2.4261693703165336E-2</v>
      </c>
      <c r="S501" s="5">
        <f t="shared" si="736"/>
        <v>2.2101563810105517E-3</v>
      </c>
      <c r="T501" s="5">
        <f t="shared" si="737"/>
        <v>1.3813477381315938E-2</v>
      </c>
      <c r="U501" s="5">
        <f t="shared" si="738"/>
        <v>1.0355881145723372E-2</v>
      </c>
      <c r="V501" s="5">
        <f t="shared" si="739"/>
        <v>3.3542576137949806E-5</v>
      </c>
      <c r="W501" s="5">
        <f t="shared" si="740"/>
        <v>6.141829126821847E-3</v>
      </c>
      <c r="X501" s="5">
        <f t="shared" si="741"/>
        <v>1.9653853205829929E-3</v>
      </c>
      <c r="Y501" s="5">
        <f t="shared" si="742"/>
        <v>3.1446165129327911E-4</v>
      </c>
      <c r="Z501" s="5">
        <f t="shared" si="743"/>
        <v>2.5879139950043049E-3</v>
      </c>
      <c r="AA501" s="5">
        <f t="shared" si="744"/>
        <v>1.1046273222104941E-3</v>
      </c>
      <c r="AB501" s="5">
        <f t="shared" si="745"/>
        <v>2.3575001397445911E-4</v>
      </c>
      <c r="AC501" s="5">
        <f t="shared" si="746"/>
        <v>2.863468116083471E-7</v>
      </c>
      <c r="AD501" s="5">
        <f t="shared" si="747"/>
        <v>6.5539583955767709E-4</v>
      </c>
      <c r="AE501" s="5">
        <f t="shared" si="748"/>
        <v>2.0972666865845687E-4</v>
      </c>
      <c r="AF501" s="5">
        <f t="shared" si="749"/>
        <v>3.3556266985353126E-5</v>
      </c>
      <c r="AG501" s="5">
        <f t="shared" si="750"/>
        <v>3.5793351451043372E-6</v>
      </c>
      <c r="AH501" s="5">
        <f t="shared" si="751"/>
        <v>2.0703311960034452E-4</v>
      </c>
      <c r="AI501" s="5">
        <f t="shared" si="752"/>
        <v>8.8370185776839573E-5</v>
      </c>
      <c r="AJ501" s="5">
        <f t="shared" si="753"/>
        <v>1.8860001117956739E-5</v>
      </c>
      <c r="AK501" s="5">
        <f t="shared" si="754"/>
        <v>2.683406091035986E-6</v>
      </c>
      <c r="AL501" s="5">
        <f t="shared" si="755"/>
        <v>1.5644736872884062E-9</v>
      </c>
      <c r="AM501" s="5">
        <f t="shared" si="756"/>
        <v>5.5949939034762345E-5</v>
      </c>
      <c r="AN501" s="5">
        <f t="shared" si="757"/>
        <v>1.7903980491123969E-5</v>
      </c>
      <c r="AO501" s="5">
        <f t="shared" si="758"/>
        <v>2.8646368785798371E-6</v>
      </c>
      <c r="AP501" s="5">
        <f t="shared" si="759"/>
        <v>3.0556126704851628E-7</v>
      </c>
      <c r="AQ501" s="5">
        <f t="shared" si="760"/>
        <v>2.4444901363881314E-8</v>
      </c>
      <c r="AR501" s="5">
        <f t="shared" si="761"/>
        <v>1.3250119654422067E-5</v>
      </c>
      <c r="AS501" s="5">
        <f t="shared" si="762"/>
        <v>5.6556918897177397E-6</v>
      </c>
      <c r="AT501" s="5">
        <f t="shared" si="763"/>
        <v>1.2070400715492329E-6</v>
      </c>
      <c r="AU501" s="5">
        <f t="shared" si="764"/>
        <v>1.7173798982630334E-7</v>
      </c>
      <c r="AV501" s="5">
        <f t="shared" si="765"/>
        <v>1.832619594293424E-8</v>
      </c>
      <c r="AW501" s="5">
        <f t="shared" si="766"/>
        <v>5.9358331182538885E-12</v>
      </c>
      <c r="AX501" s="5">
        <f t="shared" si="767"/>
        <v>3.9802862751696049E-6</v>
      </c>
      <c r="AY501" s="5">
        <f t="shared" si="768"/>
        <v>1.2736916080542747E-6</v>
      </c>
      <c r="AZ501" s="5">
        <f t="shared" si="769"/>
        <v>2.0379065728868413E-7</v>
      </c>
      <c r="BA501" s="5">
        <f t="shared" si="770"/>
        <v>2.1737670110792995E-8</v>
      </c>
      <c r="BB501" s="5">
        <f t="shared" si="771"/>
        <v>1.7390136088634405E-9</v>
      </c>
      <c r="BC501" s="5">
        <f t="shared" si="772"/>
        <v>1.1129687096726034E-10</v>
      </c>
      <c r="BD501" s="5">
        <f t="shared" si="773"/>
        <v>7.0667304823584394E-7</v>
      </c>
      <c r="BE501" s="5">
        <f t="shared" si="774"/>
        <v>3.016369007849463E-7</v>
      </c>
      <c r="BF501" s="5">
        <f t="shared" si="775"/>
        <v>6.4375470482625784E-8</v>
      </c>
      <c r="BG501" s="5">
        <f t="shared" si="776"/>
        <v>9.1593594574028503E-9</v>
      </c>
      <c r="BH501" s="5">
        <f t="shared" si="777"/>
        <v>9.7739711695649331E-10</v>
      </c>
      <c r="BI501" s="5">
        <f t="shared" si="778"/>
        <v>8.3438596655381715E-11</v>
      </c>
      <c r="BJ501" s="8">
        <f t="shared" si="779"/>
        <v>0.26865036195347625</v>
      </c>
      <c r="BK501" s="8">
        <f t="shared" si="780"/>
        <v>0.54083072286075995</v>
      </c>
      <c r="BL501" s="8">
        <f t="shared" si="781"/>
        <v>0.18793187036385919</v>
      </c>
      <c r="BM501" s="8">
        <f t="shared" si="782"/>
        <v>4.0086433394739197E-2</v>
      </c>
      <c r="BN501" s="8">
        <f t="shared" si="783"/>
        <v>0.95991316209268818</v>
      </c>
    </row>
    <row r="502" spans="1:66" x14ac:dyDescent="0.25">
      <c r="A502" t="s">
        <v>19</v>
      </c>
      <c r="B502" t="s">
        <v>247</v>
      </c>
      <c r="C502" t="s">
        <v>139</v>
      </c>
      <c r="D502" s="17"/>
      <c r="E502">
        <f>VLOOKUP(A502,home!$A$2:$E$405,3,FALSE)</f>
        <v>1.5510204081632699</v>
      </c>
      <c r="F502">
        <f>VLOOKUP(B502,home!$B$2:$E$405,3,FALSE)</f>
        <v>1.29</v>
      </c>
      <c r="G502">
        <f>VLOOKUP(C502,away!$B$2:$E$405,4,FALSE)</f>
        <v>0.64</v>
      </c>
      <c r="H502">
        <f>VLOOKUP(A502,away!$A$2:$E$405,3,FALSE)</f>
        <v>1.4285714285714299</v>
      </c>
      <c r="I502">
        <f>VLOOKUP(C502,away!$B$2:$E$405,3,FALSE)</f>
        <v>1.61</v>
      </c>
      <c r="J502">
        <f>VLOOKUP(B502,home!$B$2:$E$405,4,FALSE)</f>
        <v>0</v>
      </c>
      <c r="K502" s="3">
        <f t="shared" si="728"/>
        <v>1.2805224489795957</v>
      </c>
      <c r="L502" s="3">
        <f t="shared" si="729"/>
        <v>0</v>
      </c>
      <c r="M502" s="5">
        <f t="shared" si="730"/>
        <v>0.27789207808822425</v>
      </c>
      <c r="N502" s="5">
        <f t="shared" si="731"/>
        <v>0.35584704438556197</v>
      </c>
      <c r="O502" s="5">
        <f t="shared" si="732"/>
        <v>0</v>
      </c>
      <c r="P502" s="5">
        <f t="shared" si="733"/>
        <v>0</v>
      </c>
      <c r="Q502" s="5">
        <f t="shared" si="734"/>
        <v>0.22783506436937537</v>
      </c>
      <c r="R502" s="5">
        <f t="shared" si="735"/>
        <v>0</v>
      </c>
      <c r="S502" s="5">
        <f t="shared" si="736"/>
        <v>0</v>
      </c>
      <c r="T502" s="5">
        <f t="shared" si="737"/>
        <v>0</v>
      </c>
      <c r="U502" s="5">
        <f t="shared" si="738"/>
        <v>0</v>
      </c>
      <c r="V502" s="5">
        <f t="shared" si="739"/>
        <v>0</v>
      </c>
      <c r="W502" s="5">
        <f t="shared" si="740"/>
        <v>9.7249304863232133E-2</v>
      </c>
      <c r="X502" s="5">
        <f t="shared" si="741"/>
        <v>0</v>
      </c>
      <c r="Y502" s="5">
        <f t="shared" si="742"/>
        <v>0</v>
      </c>
      <c r="Z502" s="5">
        <f t="shared" si="743"/>
        <v>0</v>
      </c>
      <c r="AA502" s="5">
        <f t="shared" si="744"/>
        <v>0</v>
      </c>
      <c r="AB502" s="5">
        <f t="shared" si="745"/>
        <v>0</v>
      </c>
      <c r="AC502" s="5">
        <f t="shared" si="746"/>
        <v>0</v>
      </c>
      <c r="AD502" s="5">
        <f t="shared" si="747"/>
        <v>3.1132479506257329E-2</v>
      </c>
      <c r="AE502" s="5">
        <f t="shared" si="748"/>
        <v>0</v>
      </c>
      <c r="AF502" s="5">
        <f t="shared" si="749"/>
        <v>0</v>
      </c>
      <c r="AG502" s="5">
        <f t="shared" si="750"/>
        <v>0</v>
      </c>
      <c r="AH502" s="5">
        <f t="shared" si="751"/>
        <v>0</v>
      </c>
      <c r="AI502" s="5">
        <f t="shared" si="752"/>
        <v>0</v>
      </c>
      <c r="AJ502" s="5">
        <f t="shared" si="753"/>
        <v>0</v>
      </c>
      <c r="AK502" s="5">
        <f t="shared" si="754"/>
        <v>0</v>
      </c>
      <c r="AL502" s="5">
        <f t="shared" si="755"/>
        <v>0</v>
      </c>
      <c r="AM502" s="5">
        <f t="shared" si="756"/>
        <v>7.9731677800319364E-3</v>
      </c>
      <c r="AN502" s="5">
        <f t="shared" si="757"/>
        <v>0</v>
      </c>
      <c r="AO502" s="5">
        <f t="shared" si="758"/>
        <v>0</v>
      </c>
      <c r="AP502" s="5">
        <f t="shared" si="759"/>
        <v>0</v>
      </c>
      <c r="AQ502" s="5">
        <f t="shared" si="760"/>
        <v>0</v>
      </c>
      <c r="AR502" s="5">
        <f t="shared" si="761"/>
        <v>0</v>
      </c>
      <c r="AS502" s="5">
        <f t="shared" si="762"/>
        <v>0</v>
      </c>
      <c r="AT502" s="5">
        <f t="shared" si="763"/>
        <v>0</v>
      </c>
      <c r="AU502" s="5">
        <f t="shared" si="764"/>
        <v>0</v>
      </c>
      <c r="AV502" s="5">
        <f t="shared" si="765"/>
        <v>0</v>
      </c>
      <c r="AW502" s="5">
        <f t="shared" si="766"/>
        <v>0</v>
      </c>
      <c r="AX502" s="5">
        <f t="shared" si="767"/>
        <v>1.7016367219686154E-3</v>
      </c>
      <c r="AY502" s="5">
        <f t="shared" si="768"/>
        <v>0</v>
      </c>
      <c r="AZ502" s="5">
        <f t="shared" si="769"/>
        <v>0</v>
      </c>
      <c r="BA502" s="5">
        <f t="shared" si="770"/>
        <v>0</v>
      </c>
      <c r="BB502" s="5">
        <f t="shared" si="771"/>
        <v>0</v>
      </c>
      <c r="BC502" s="5">
        <f t="shared" si="772"/>
        <v>0</v>
      </c>
      <c r="BD502" s="5">
        <f t="shared" si="773"/>
        <v>0</v>
      </c>
      <c r="BE502" s="5">
        <f t="shared" si="774"/>
        <v>0</v>
      </c>
      <c r="BF502" s="5">
        <f t="shared" si="775"/>
        <v>0</v>
      </c>
      <c r="BG502" s="5">
        <f t="shared" si="776"/>
        <v>0</v>
      </c>
      <c r="BH502" s="5">
        <f t="shared" si="777"/>
        <v>0</v>
      </c>
      <c r="BI502" s="5">
        <f t="shared" si="778"/>
        <v>0</v>
      </c>
      <c r="BJ502" s="8">
        <f t="shared" si="779"/>
        <v>0.72173869762642739</v>
      </c>
      <c r="BK502" s="8">
        <f t="shared" si="780"/>
        <v>0.27789207808822425</v>
      </c>
      <c r="BL502" s="8">
        <f t="shared" si="781"/>
        <v>0</v>
      </c>
      <c r="BM502" s="8">
        <f t="shared" si="782"/>
        <v>0.13805658887149</v>
      </c>
      <c r="BN502" s="8">
        <f t="shared" si="783"/>
        <v>0.86157418684316167</v>
      </c>
    </row>
    <row r="503" spans="1:66" x14ac:dyDescent="0.25">
      <c r="A503" t="s">
        <v>22</v>
      </c>
      <c r="B503" t="s">
        <v>162</v>
      </c>
      <c r="C503" t="s">
        <v>267</v>
      </c>
      <c r="D503" s="17"/>
      <c r="E503">
        <f>VLOOKUP(A503,home!$A$2:$E$405,3,FALSE)</f>
        <v>1.8</v>
      </c>
      <c r="F503">
        <f>VLOOKUP(B503,home!$B$2:$E$405,3,FALSE)</f>
        <v>1.1100000000000001</v>
      </c>
      <c r="G503">
        <f>VLOOKUP(C503,away!$B$2:$E$405,4,FALSE)</f>
        <v>1.94</v>
      </c>
      <c r="H503">
        <f>VLOOKUP(A503,away!$A$2:$E$405,3,FALSE)</f>
        <v>1.36666666666667</v>
      </c>
      <c r="I503">
        <f>VLOOKUP(C503,away!$B$2:$E$405,3,FALSE)</f>
        <v>0.56000000000000005</v>
      </c>
      <c r="J503">
        <f>VLOOKUP(B503,home!$B$2:$E$405,4,FALSE)</f>
        <v>0.73</v>
      </c>
      <c r="K503" s="3">
        <f t="shared" si="728"/>
        <v>3.8761200000000002</v>
      </c>
      <c r="L503" s="3">
        <f t="shared" si="729"/>
        <v>0.55869333333333471</v>
      </c>
      <c r="M503" s="5">
        <f t="shared" si="730"/>
        <v>1.185727905982855E-2</v>
      </c>
      <c r="N503" s="5">
        <f t="shared" si="731"/>
        <v>4.5960236509382649E-2</v>
      </c>
      <c r="O503" s="5">
        <f t="shared" si="732"/>
        <v>6.6245827621991618E-3</v>
      </c>
      <c r="P503" s="5">
        <f t="shared" si="733"/>
        <v>2.5677677736215421E-2</v>
      </c>
      <c r="Q503" s="5">
        <f t="shared" si="734"/>
        <v>8.9073695969374159E-2</v>
      </c>
      <c r="R503" s="5">
        <f t="shared" si="735"/>
        <v>1.8505551126777992E-3</v>
      </c>
      <c r="S503" s="5">
        <f t="shared" si="736"/>
        <v>1.3901653376758484E-2</v>
      </c>
      <c r="T503" s="5">
        <f t="shared" si="737"/>
        <v>4.9764880113449671E-2</v>
      </c>
      <c r="U503" s="5">
        <f t="shared" si="738"/>
        <v>7.1729736833526722E-3</v>
      </c>
      <c r="V503" s="5">
        <f t="shared" si="739"/>
        <v>3.3449886550029517E-3</v>
      </c>
      <c r="W503" s="5">
        <f t="shared" si="740"/>
        <v>0.11508677814027017</v>
      </c>
      <c r="X503" s="5">
        <f t="shared" si="741"/>
        <v>6.42982157017815E-2</v>
      </c>
      <c r="Y503" s="5">
        <f t="shared" si="742"/>
        <v>1.7961492228907028E-2</v>
      </c>
      <c r="Z503" s="5">
        <f t="shared" si="743"/>
        <v>3.4463093480633484E-4</v>
      </c>
      <c r="AA503" s="5">
        <f t="shared" si="744"/>
        <v>1.3358308590215309E-3</v>
      </c>
      <c r="AB503" s="5">
        <f t="shared" si="745"/>
        <v>2.5889203546352688E-3</v>
      </c>
      <c r="AC503" s="5">
        <f t="shared" si="746"/>
        <v>4.5273635440030914E-4</v>
      </c>
      <c r="AD503" s="5">
        <f t="shared" si="747"/>
        <v>0.11152254062126603</v>
      </c>
      <c r="AE503" s="5">
        <f t="shared" si="748"/>
        <v>6.2306899961497339E-2</v>
      </c>
      <c r="AF503" s="5">
        <f t="shared" si="749"/>
        <v>1.7405224814577781E-2</v>
      </c>
      <c r="AG503" s="5">
        <f t="shared" si="750"/>
        <v>3.2413943563575111E-3</v>
      </c>
      <c r="AH503" s="5">
        <f t="shared" si="751"/>
        <v>4.8135751434183587E-5</v>
      </c>
      <c r="AI503" s="5">
        <f t="shared" si="752"/>
        <v>1.8657994884906771E-4</v>
      </c>
      <c r="AJ503" s="5">
        <f t="shared" si="753"/>
        <v>3.6160313566642422E-4</v>
      </c>
      <c r="AK503" s="5">
        <f t="shared" si="754"/>
        <v>4.672057154064467E-4</v>
      </c>
      <c r="AL503" s="5">
        <f t="shared" si="755"/>
        <v>3.9217153106045712E-5</v>
      </c>
      <c r="AM503" s="5">
        <f t="shared" si="756"/>
        <v>8.6454950030580319E-2</v>
      </c>
      <c r="AN503" s="5">
        <f t="shared" si="757"/>
        <v>4.8301804215751802E-2</v>
      </c>
      <c r="AO503" s="5">
        <f t="shared" si="758"/>
        <v>1.3492948001656242E-2</v>
      </c>
      <c r="AP503" s="5">
        <f t="shared" si="759"/>
        <v>2.5128066985128949E-3</v>
      </c>
      <c r="AQ503" s="5">
        <f t="shared" si="760"/>
        <v>3.5097208760362516E-4</v>
      </c>
      <c r="AR503" s="5">
        <f t="shared" si="761"/>
        <v>5.3786246842537768E-6</v>
      </c>
      <c r="AS503" s="5">
        <f t="shared" si="762"/>
        <v>2.0848194711129752E-5</v>
      </c>
      <c r="AT503" s="5">
        <f t="shared" si="763"/>
        <v>4.0405052241852137E-5</v>
      </c>
      <c r="AU503" s="5">
        <f t="shared" si="764"/>
        <v>5.2204943698562623E-5</v>
      </c>
      <c r="AV503" s="5">
        <f t="shared" si="765"/>
        <v>5.0588156592218146E-5</v>
      </c>
      <c r="AW503" s="5">
        <f t="shared" si="766"/>
        <v>2.3590886757497467E-6</v>
      </c>
      <c r="AX503" s="5">
        <f t="shared" si="767"/>
        <v>5.5851626818755502E-2</v>
      </c>
      <c r="AY503" s="5">
        <f t="shared" si="768"/>
        <v>3.1203931559459983E-2</v>
      </c>
      <c r="AZ503" s="5">
        <f t="shared" si="769"/>
        <v>8.7167142680299667E-3</v>
      </c>
      <c r="BA503" s="5">
        <f t="shared" si="770"/>
        <v>1.6233233833733004E-3</v>
      </c>
      <c r="BB503" s="5">
        <f t="shared" si="771"/>
        <v>2.2673498803369395E-4</v>
      </c>
      <c r="BC503" s="5">
        <f t="shared" si="772"/>
        <v>2.5335065249567655E-5</v>
      </c>
      <c r="BD503" s="5">
        <f t="shared" si="773"/>
        <v>5.0083362559911597E-7</v>
      </c>
      <c r="BE503" s="5">
        <f t="shared" si="774"/>
        <v>1.941291232857246E-6</v>
      </c>
      <c r="BF503" s="5">
        <f t="shared" si="775"/>
        <v>3.7623388867513146E-6</v>
      </c>
      <c r="BG503" s="5">
        <f t="shared" si="776"/>
        <v>4.8610923352381676E-6</v>
      </c>
      <c r="BH503" s="5">
        <f t="shared" si="777"/>
        <v>4.7105443056158422E-6</v>
      </c>
      <c r="BI503" s="5">
        <f t="shared" si="778"/>
        <v>3.6517269987767352E-6</v>
      </c>
      <c r="BJ503" s="8">
        <f t="shared" si="779"/>
        <v>0.82538250553387094</v>
      </c>
      <c r="BK503" s="8">
        <f t="shared" si="780"/>
        <v>8.6477483894771751E-2</v>
      </c>
      <c r="BL503" s="8">
        <f t="shared" si="781"/>
        <v>2.0825240122555416E-2</v>
      </c>
      <c r="BM503" s="8">
        <f t="shared" si="782"/>
        <v>0.72078426086554259</v>
      </c>
      <c r="BN503" s="8">
        <f t="shared" si="783"/>
        <v>0.18104402714967771</v>
      </c>
    </row>
    <row r="504" spans="1:66" x14ac:dyDescent="0.25">
      <c r="A504" t="s">
        <v>22</v>
      </c>
      <c r="B504" t="s">
        <v>167</v>
      </c>
      <c r="C504" t="s">
        <v>264</v>
      </c>
      <c r="D504" s="17"/>
      <c r="E504">
        <f>VLOOKUP(A504,home!$A$2:$E$405,3,FALSE)</f>
        <v>1.8</v>
      </c>
      <c r="F504">
        <f>VLOOKUP(B504,home!$B$2:$E$405,3,FALSE)</f>
        <v>1.39</v>
      </c>
      <c r="G504">
        <f>VLOOKUP(C504,away!$B$2:$E$405,4,FALSE)</f>
        <v>1.1100000000000001</v>
      </c>
      <c r="H504">
        <f>VLOOKUP(A504,away!$A$2:$E$405,3,FALSE)</f>
        <v>1.36666666666667</v>
      </c>
      <c r="I504">
        <f>VLOOKUP(C504,away!$B$2:$E$405,3,FALSE)</f>
        <v>0.83</v>
      </c>
      <c r="J504">
        <f>VLOOKUP(B504,home!$B$2:$E$405,4,FALSE)</f>
        <v>0.73</v>
      </c>
      <c r="K504" s="3">
        <f t="shared" si="728"/>
        <v>2.7772199999999998</v>
      </c>
      <c r="L504" s="3">
        <f t="shared" si="729"/>
        <v>0.82806333333333537</v>
      </c>
      <c r="M504" s="5">
        <f t="shared" si="730"/>
        <v>2.7179742794860337E-2</v>
      </c>
      <c r="N504" s="5">
        <f t="shared" si="731"/>
        <v>7.5484125284742021E-2</v>
      </c>
      <c r="O504" s="5">
        <f t="shared" si="732"/>
        <v>2.2506548417854755E-2</v>
      </c>
      <c r="P504" s="5">
        <f t="shared" si="733"/>
        <v>6.2505636397034589E-2</v>
      </c>
      <c r="Q504" s="5">
        <f t="shared" si="734"/>
        <v>0.10481801121164562</v>
      </c>
      <c r="R504" s="5">
        <f t="shared" si="735"/>
        <v>9.3184237523584578E-3</v>
      </c>
      <c r="S504" s="5">
        <f t="shared" si="736"/>
        <v>3.5936272565988886E-2</v>
      </c>
      <c r="T504" s="5">
        <f t="shared" si="737"/>
        <v>8.6795951757286202E-2</v>
      </c>
      <c r="U504" s="5">
        <f t="shared" si="738"/>
        <v>2.5879312813524954E-2</v>
      </c>
      <c r="V504" s="5">
        <f t="shared" si="739"/>
        <v>9.1825723273551291E-3</v>
      </c>
      <c r="W504" s="5">
        <f t="shared" si="740"/>
        <v>9.7034225699068805E-2</v>
      </c>
      <c r="X504" s="5">
        <f t="shared" si="741"/>
        <v>8.0350484379790116E-2</v>
      </c>
      <c r="Y504" s="5">
        <f t="shared" si="742"/>
        <v>3.3267644965238548E-2</v>
      </c>
      <c r="Z504" s="5">
        <f t="shared" si="743"/>
        <v>2.5720816779301573E-3</v>
      </c>
      <c r="AA504" s="5">
        <f t="shared" si="744"/>
        <v>7.1432366775811907E-3</v>
      </c>
      <c r="AB504" s="5">
        <f t="shared" si="745"/>
        <v>9.9191698828560177E-3</v>
      </c>
      <c r="AC504" s="5">
        <f t="shared" si="746"/>
        <v>1.3198306626168363E-3</v>
      </c>
      <c r="AD504" s="5">
        <f t="shared" si="747"/>
        <v>6.7371348073991977E-2</v>
      </c>
      <c r="AE504" s="5">
        <f t="shared" si="748"/>
        <v>5.5787743057310178E-2</v>
      </c>
      <c r="AF504" s="5">
        <f t="shared" si="749"/>
        <v>2.3097892237589953E-2</v>
      </c>
      <c r="AG504" s="5">
        <f t="shared" si="750"/>
        <v>6.3755058797443035E-3</v>
      </c>
      <c r="AH504" s="5">
        <f t="shared" si="751"/>
        <v>5.3246163195811097E-4</v>
      </c>
      <c r="AI504" s="5">
        <f t="shared" si="752"/>
        <v>1.4787630935067049E-3</v>
      </c>
      <c r="AJ504" s="5">
        <f t="shared" si="753"/>
        <v>2.0534252192743459E-3</v>
      </c>
      <c r="AK504" s="5">
        <f t="shared" si="754"/>
        <v>1.9009378624910325E-3</v>
      </c>
      <c r="AL504" s="5">
        <f t="shared" si="755"/>
        <v>1.2140932476930619E-4</v>
      </c>
      <c r="AM504" s="5">
        <f t="shared" si="756"/>
        <v>3.742101105961039E-2</v>
      </c>
      <c r="AN504" s="5">
        <f t="shared" si="757"/>
        <v>3.0986967154724591E-2</v>
      </c>
      <c r="AO504" s="5">
        <f t="shared" si="758"/>
        <v>1.2829585656015911E-2</v>
      </c>
      <c r="AP504" s="5">
        <f t="shared" si="759"/>
        <v>3.5412364878686944E-3</v>
      </c>
      <c r="AQ504" s="5">
        <f t="shared" si="760"/>
        <v>7.3309202256654593E-4</v>
      </c>
      <c r="AR504" s="5">
        <f t="shared" si="761"/>
        <v>8.8182390766268224E-5</v>
      </c>
      <c r="AS504" s="5">
        <f t="shared" si="762"/>
        <v>2.4490189928389546E-4</v>
      </c>
      <c r="AT504" s="5">
        <f t="shared" si="763"/>
        <v>3.4007322636461009E-4</v>
      </c>
      <c r="AU504" s="5">
        <f t="shared" si="764"/>
        <v>3.1481938857477406E-4</v>
      </c>
      <c r="AV504" s="5">
        <f t="shared" si="765"/>
        <v>2.1858067558440852E-4</v>
      </c>
      <c r="AW504" s="5">
        <f t="shared" si="766"/>
        <v>7.7557425012731267E-6</v>
      </c>
      <c r="AX504" s="5">
        <f t="shared" si="767"/>
        <v>1.7321063389161857E-2</v>
      </c>
      <c r="AY504" s="5">
        <f t="shared" si="768"/>
        <v>1.4342937486907369E-2</v>
      </c>
      <c r="AZ504" s="5">
        <f t="shared" si="769"/>
        <v>5.9384303126000836E-3</v>
      </c>
      <c r="BA504" s="5">
        <f t="shared" si="770"/>
        <v>1.6391321331397821E-3</v>
      </c>
      <c r="BB504" s="5">
        <f t="shared" si="771"/>
        <v>3.3932630448537705E-4</v>
      </c>
      <c r="BC504" s="5">
        <f t="shared" si="772"/>
        <v>5.6196734155968747E-5</v>
      </c>
      <c r="BD504" s="5">
        <f t="shared" si="773"/>
        <v>1.2170100739869795E-5</v>
      </c>
      <c r="BE504" s="5">
        <f t="shared" si="774"/>
        <v>3.3799047176781192E-5</v>
      </c>
      <c r="BF504" s="5">
        <f t="shared" si="775"/>
        <v>4.693369490015013E-5</v>
      </c>
      <c r="BG504" s="5">
        <f t="shared" si="776"/>
        <v>4.3448398716864973E-5</v>
      </c>
      <c r="BH504" s="5">
        <f t="shared" si="777"/>
        <v>3.0166440471112938E-5</v>
      </c>
      <c r="BI504" s="5">
        <f t="shared" si="778"/>
        <v>1.6755768361036852E-5</v>
      </c>
      <c r="BJ504" s="8">
        <f t="shared" si="779"/>
        <v>0.75553191128764452</v>
      </c>
      <c r="BK504" s="8">
        <f t="shared" si="780"/>
        <v>0.15058840155953249</v>
      </c>
      <c r="BL504" s="8">
        <f t="shared" si="781"/>
        <v>8.2122110382345334E-2</v>
      </c>
      <c r="BM504" s="8">
        <f t="shared" si="782"/>
        <v>0.67466683530455063</v>
      </c>
      <c r="BN504" s="8">
        <f t="shared" si="783"/>
        <v>0.30181248785849579</v>
      </c>
    </row>
    <row r="505" spans="1:66" x14ac:dyDescent="0.25">
      <c r="A505" t="s">
        <v>22</v>
      </c>
      <c r="B505" t="s">
        <v>255</v>
      </c>
      <c r="C505" t="s">
        <v>175</v>
      </c>
      <c r="D505" s="17"/>
      <c r="E505">
        <f>VLOOKUP(A505,home!$A$2:$E$405,3,FALSE)</f>
        <v>1.8</v>
      </c>
      <c r="F505">
        <f>VLOOKUP(B505,home!$B$2:$E$405,3,FALSE)</f>
        <v>1.1100000000000001</v>
      </c>
      <c r="G505">
        <f>VLOOKUP(C505,away!$B$2:$E$405,4,FALSE)</f>
        <v>0</v>
      </c>
      <c r="H505">
        <f>VLOOKUP(A505,away!$A$2:$E$405,3,FALSE)</f>
        <v>1.36666666666667</v>
      </c>
      <c r="I505">
        <f>VLOOKUP(C505,away!$B$2:$E$405,3,FALSE)</f>
        <v>0</v>
      </c>
      <c r="J505">
        <f>VLOOKUP(B505,home!$B$2:$E$405,4,FALSE)</f>
        <v>0.37</v>
      </c>
      <c r="K505" s="3">
        <f t="shared" si="728"/>
        <v>0</v>
      </c>
      <c r="L505" s="3">
        <f t="shared" si="729"/>
        <v>0</v>
      </c>
      <c r="M505" s="5">
        <f t="shared" si="730"/>
        <v>1</v>
      </c>
      <c r="N505" s="5">
        <f t="shared" si="731"/>
        <v>0</v>
      </c>
      <c r="O505" s="5">
        <f t="shared" si="732"/>
        <v>0</v>
      </c>
      <c r="P505" s="5">
        <f t="shared" si="733"/>
        <v>0</v>
      </c>
      <c r="Q505" s="5">
        <f t="shared" si="734"/>
        <v>0</v>
      </c>
      <c r="R505" s="5">
        <f t="shared" si="735"/>
        <v>0</v>
      </c>
      <c r="S505" s="5">
        <f t="shared" si="736"/>
        <v>0</v>
      </c>
      <c r="T505" s="5">
        <f t="shared" si="737"/>
        <v>0</v>
      </c>
      <c r="U505" s="5">
        <f t="shared" si="738"/>
        <v>0</v>
      </c>
      <c r="V505" s="5">
        <f t="shared" si="739"/>
        <v>0</v>
      </c>
      <c r="W505" s="5">
        <f t="shared" si="740"/>
        <v>0</v>
      </c>
      <c r="X505" s="5">
        <f t="shared" si="741"/>
        <v>0</v>
      </c>
      <c r="Y505" s="5">
        <f t="shared" si="742"/>
        <v>0</v>
      </c>
      <c r="Z505" s="5">
        <f t="shared" si="743"/>
        <v>0</v>
      </c>
      <c r="AA505" s="5">
        <f t="shared" si="744"/>
        <v>0</v>
      </c>
      <c r="AB505" s="5">
        <f t="shared" si="745"/>
        <v>0</v>
      </c>
      <c r="AC505" s="5">
        <f t="shared" si="746"/>
        <v>0</v>
      </c>
      <c r="AD505" s="5">
        <f t="shared" si="747"/>
        <v>0</v>
      </c>
      <c r="AE505" s="5">
        <f t="shared" si="748"/>
        <v>0</v>
      </c>
      <c r="AF505" s="5">
        <f t="shared" si="749"/>
        <v>0</v>
      </c>
      <c r="AG505" s="5">
        <f t="shared" si="750"/>
        <v>0</v>
      </c>
      <c r="AH505" s="5">
        <f t="shared" si="751"/>
        <v>0</v>
      </c>
      <c r="AI505" s="5">
        <f t="shared" si="752"/>
        <v>0</v>
      </c>
      <c r="AJ505" s="5">
        <f t="shared" si="753"/>
        <v>0</v>
      </c>
      <c r="AK505" s="5">
        <f t="shared" si="754"/>
        <v>0</v>
      </c>
      <c r="AL505" s="5">
        <f t="shared" si="755"/>
        <v>0</v>
      </c>
      <c r="AM505" s="5">
        <f t="shared" si="756"/>
        <v>0</v>
      </c>
      <c r="AN505" s="5">
        <f t="shared" si="757"/>
        <v>0</v>
      </c>
      <c r="AO505" s="5">
        <f t="shared" si="758"/>
        <v>0</v>
      </c>
      <c r="AP505" s="5">
        <f t="shared" si="759"/>
        <v>0</v>
      </c>
      <c r="AQ505" s="5">
        <f t="shared" si="760"/>
        <v>0</v>
      </c>
      <c r="AR505" s="5">
        <f t="shared" si="761"/>
        <v>0</v>
      </c>
      <c r="AS505" s="5">
        <f t="shared" si="762"/>
        <v>0</v>
      </c>
      <c r="AT505" s="5">
        <f t="shared" si="763"/>
        <v>0</v>
      </c>
      <c r="AU505" s="5">
        <f t="shared" si="764"/>
        <v>0</v>
      </c>
      <c r="AV505" s="5">
        <f t="shared" si="765"/>
        <v>0</v>
      </c>
      <c r="AW505" s="5">
        <f t="shared" si="766"/>
        <v>0</v>
      </c>
      <c r="AX505" s="5">
        <f t="shared" si="767"/>
        <v>0</v>
      </c>
      <c r="AY505" s="5">
        <f t="shared" si="768"/>
        <v>0</v>
      </c>
      <c r="AZ505" s="5">
        <f t="shared" si="769"/>
        <v>0</v>
      </c>
      <c r="BA505" s="5">
        <f t="shared" si="770"/>
        <v>0</v>
      </c>
      <c r="BB505" s="5">
        <f t="shared" si="771"/>
        <v>0</v>
      </c>
      <c r="BC505" s="5">
        <f t="shared" si="772"/>
        <v>0</v>
      </c>
      <c r="BD505" s="5">
        <f t="shared" si="773"/>
        <v>0</v>
      </c>
      <c r="BE505" s="5">
        <f t="shared" si="774"/>
        <v>0</v>
      </c>
      <c r="BF505" s="5">
        <f t="shared" si="775"/>
        <v>0</v>
      </c>
      <c r="BG505" s="5">
        <f t="shared" si="776"/>
        <v>0</v>
      </c>
      <c r="BH505" s="5">
        <f t="shared" si="777"/>
        <v>0</v>
      </c>
      <c r="BI505" s="5">
        <f t="shared" si="778"/>
        <v>0</v>
      </c>
      <c r="BJ505" s="8">
        <f t="shared" si="779"/>
        <v>0</v>
      </c>
      <c r="BK505" s="8">
        <f t="shared" si="780"/>
        <v>1</v>
      </c>
      <c r="BL505" s="8">
        <f t="shared" si="781"/>
        <v>0</v>
      </c>
      <c r="BM505" s="8">
        <f t="shared" si="782"/>
        <v>0</v>
      </c>
      <c r="BN505" s="8">
        <f t="shared" si="783"/>
        <v>1</v>
      </c>
    </row>
    <row r="506" spans="1:66" s="10" customFormat="1" x14ac:dyDescent="0.25">
      <c r="A506" t="s">
        <v>22</v>
      </c>
      <c r="B506" t="s">
        <v>24</v>
      </c>
      <c r="C506" t="s">
        <v>256</v>
      </c>
      <c r="D506" s="17"/>
      <c r="E506">
        <f>VLOOKUP(A506,home!$A$2:$E$405,3,FALSE)</f>
        <v>1.8</v>
      </c>
      <c r="F506">
        <f>VLOOKUP(B506,home!$B$2:$E$405,3,FALSE)</f>
        <v>1.39</v>
      </c>
      <c r="G506">
        <f>VLOOKUP(C506,away!$B$2:$E$405,4,FALSE)</f>
        <v>1.1100000000000001</v>
      </c>
      <c r="H506">
        <f>VLOOKUP(A506,away!$A$2:$E$405,3,FALSE)</f>
        <v>1.36666666666667</v>
      </c>
      <c r="I506">
        <f>VLOOKUP(C506,away!$B$2:$E$405,3,FALSE)</f>
        <v>0.83</v>
      </c>
      <c r="J506">
        <f>VLOOKUP(B506,home!$B$2:$E$405,4,FALSE)</f>
        <v>0.73</v>
      </c>
      <c r="K506" s="3">
        <f t="shared" si="728"/>
        <v>2.7772199999999998</v>
      </c>
      <c r="L506" s="3">
        <f t="shared" si="729"/>
        <v>0.82806333333333537</v>
      </c>
      <c r="M506" s="5">
        <f t="shared" si="730"/>
        <v>2.7179742794860337E-2</v>
      </c>
      <c r="N506" s="5">
        <f t="shared" si="731"/>
        <v>7.5484125284742021E-2</v>
      </c>
      <c r="O506" s="5">
        <f t="shared" si="732"/>
        <v>2.2506548417854755E-2</v>
      </c>
      <c r="P506" s="5">
        <f t="shared" si="733"/>
        <v>6.2505636397034589E-2</v>
      </c>
      <c r="Q506" s="5">
        <f t="shared" si="734"/>
        <v>0.10481801121164562</v>
      </c>
      <c r="R506" s="5">
        <f t="shared" si="735"/>
        <v>9.3184237523584578E-3</v>
      </c>
      <c r="S506" s="5">
        <f t="shared" si="736"/>
        <v>3.5936272565988886E-2</v>
      </c>
      <c r="T506" s="5">
        <f t="shared" si="737"/>
        <v>8.6795951757286202E-2</v>
      </c>
      <c r="U506" s="5">
        <f t="shared" si="738"/>
        <v>2.5879312813524954E-2</v>
      </c>
      <c r="V506" s="5">
        <f t="shared" si="739"/>
        <v>9.1825723273551291E-3</v>
      </c>
      <c r="W506" s="5">
        <f t="shared" si="740"/>
        <v>9.7034225699068805E-2</v>
      </c>
      <c r="X506" s="5">
        <f t="shared" si="741"/>
        <v>8.0350484379790116E-2</v>
      </c>
      <c r="Y506" s="5">
        <f t="shared" si="742"/>
        <v>3.3267644965238548E-2</v>
      </c>
      <c r="Z506" s="5">
        <f t="shared" si="743"/>
        <v>2.5720816779301573E-3</v>
      </c>
      <c r="AA506" s="5">
        <f t="shared" si="744"/>
        <v>7.1432366775811907E-3</v>
      </c>
      <c r="AB506" s="5">
        <f t="shared" si="745"/>
        <v>9.9191698828560177E-3</v>
      </c>
      <c r="AC506" s="5">
        <f t="shared" si="746"/>
        <v>1.3198306626168363E-3</v>
      </c>
      <c r="AD506" s="5">
        <f t="shared" si="747"/>
        <v>6.7371348073991977E-2</v>
      </c>
      <c r="AE506" s="5">
        <f t="shared" si="748"/>
        <v>5.5787743057310178E-2</v>
      </c>
      <c r="AF506" s="5">
        <f t="shared" si="749"/>
        <v>2.3097892237589953E-2</v>
      </c>
      <c r="AG506" s="5">
        <f t="shared" si="750"/>
        <v>6.3755058797443035E-3</v>
      </c>
      <c r="AH506" s="5">
        <f t="shared" si="751"/>
        <v>5.3246163195811097E-4</v>
      </c>
      <c r="AI506" s="5">
        <f t="shared" si="752"/>
        <v>1.4787630935067049E-3</v>
      </c>
      <c r="AJ506" s="5">
        <f t="shared" si="753"/>
        <v>2.0534252192743459E-3</v>
      </c>
      <c r="AK506" s="5">
        <f t="shared" si="754"/>
        <v>1.9009378624910325E-3</v>
      </c>
      <c r="AL506" s="5">
        <f t="shared" si="755"/>
        <v>1.2140932476930619E-4</v>
      </c>
      <c r="AM506" s="5">
        <f t="shared" si="756"/>
        <v>3.742101105961039E-2</v>
      </c>
      <c r="AN506" s="5">
        <f t="shared" si="757"/>
        <v>3.0986967154724591E-2</v>
      </c>
      <c r="AO506" s="5">
        <f t="shared" si="758"/>
        <v>1.2829585656015911E-2</v>
      </c>
      <c r="AP506" s="5">
        <f t="shared" si="759"/>
        <v>3.5412364878686944E-3</v>
      </c>
      <c r="AQ506" s="5">
        <f t="shared" si="760"/>
        <v>7.3309202256654593E-4</v>
      </c>
      <c r="AR506" s="5">
        <f t="shared" si="761"/>
        <v>8.8182390766268224E-5</v>
      </c>
      <c r="AS506" s="5">
        <f t="shared" si="762"/>
        <v>2.4490189928389546E-4</v>
      </c>
      <c r="AT506" s="5">
        <f t="shared" si="763"/>
        <v>3.4007322636461009E-4</v>
      </c>
      <c r="AU506" s="5">
        <f t="shared" si="764"/>
        <v>3.1481938857477406E-4</v>
      </c>
      <c r="AV506" s="5">
        <f t="shared" si="765"/>
        <v>2.1858067558440852E-4</v>
      </c>
      <c r="AW506" s="5">
        <f t="shared" si="766"/>
        <v>7.7557425012731267E-6</v>
      </c>
      <c r="AX506" s="5">
        <f t="shared" si="767"/>
        <v>1.7321063389161857E-2</v>
      </c>
      <c r="AY506" s="5">
        <f t="shared" si="768"/>
        <v>1.4342937486907369E-2</v>
      </c>
      <c r="AZ506" s="5">
        <f t="shared" si="769"/>
        <v>5.9384303126000836E-3</v>
      </c>
      <c r="BA506" s="5">
        <f t="shared" si="770"/>
        <v>1.6391321331397821E-3</v>
      </c>
      <c r="BB506" s="5">
        <f t="shared" si="771"/>
        <v>3.3932630448537705E-4</v>
      </c>
      <c r="BC506" s="5">
        <f t="shared" si="772"/>
        <v>5.6196734155968747E-5</v>
      </c>
      <c r="BD506" s="5">
        <f t="shared" si="773"/>
        <v>1.2170100739869795E-5</v>
      </c>
      <c r="BE506" s="5">
        <f t="shared" si="774"/>
        <v>3.3799047176781192E-5</v>
      </c>
      <c r="BF506" s="5">
        <f t="shared" si="775"/>
        <v>4.693369490015013E-5</v>
      </c>
      <c r="BG506" s="5">
        <f t="shared" si="776"/>
        <v>4.3448398716864973E-5</v>
      </c>
      <c r="BH506" s="5">
        <f t="shared" si="777"/>
        <v>3.0166440471112938E-5</v>
      </c>
      <c r="BI506" s="5">
        <f t="shared" si="778"/>
        <v>1.6755768361036852E-5</v>
      </c>
      <c r="BJ506" s="8">
        <f t="shared" si="779"/>
        <v>0.75553191128764452</v>
      </c>
      <c r="BK506" s="8">
        <f t="shared" si="780"/>
        <v>0.15058840155953249</v>
      </c>
      <c r="BL506" s="8">
        <f t="shared" si="781"/>
        <v>8.2122110382345334E-2</v>
      </c>
      <c r="BM506" s="8">
        <f t="shared" si="782"/>
        <v>0.67466683530455063</v>
      </c>
      <c r="BN506" s="8">
        <f t="shared" si="783"/>
        <v>0.30181248785849579</v>
      </c>
    </row>
    <row r="507" spans="1:66" x14ac:dyDescent="0.25">
      <c r="A507" t="s">
        <v>25</v>
      </c>
      <c r="B507" t="s">
        <v>176</v>
      </c>
      <c r="C507" t="s">
        <v>170</v>
      </c>
      <c r="D507" s="17"/>
      <c r="E507">
        <f>VLOOKUP(A507,home!$A$2:$E$405,3,FALSE)</f>
        <v>1.5333333333333301</v>
      </c>
      <c r="F507">
        <f>VLOOKUP(B507,home!$B$2:$E$405,3,FALSE)</f>
        <v>0.98</v>
      </c>
      <c r="G507">
        <f>VLOOKUP(C507,away!$B$2:$E$405,4,FALSE)</f>
        <v>0.33</v>
      </c>
      <c r="H507">
        <f>VLOOKUP(A507,away!$A$2:$E$405,3,FALSE)</f>
        <v>1.2</v>
      </c>
      <c r="I507">
        <f>VLOOKUP(C507,away!$B$2:$E$405,3,FALSE)</f>
        <v>0.33</v>
      </c>
      <c r="J507">
        <f>VLOOKUP(B507,home!$B$2:$E$405,4,FALSE)</f>
        <v>0.83</v>
      </c>
      <c r="K507" s="3">
        <f t="shared" si="728"/>
        <v>0.49587999999999899</v>
      </c>
      <c r="L507" s="3">
        <f t="shared" si="729"/>
        <v>0.32867999999999997</v>
      </c>
      <c r="M507" s="5">
        <f t="shared" si="730"/>
        <v>0.43842785828900399</v>
      </c>
      <c r="N507" s="5">
        <f t="shared" si="731"/>
        <v>0.21740760636835083</v>
      </c>
      <c r="O507" s="5">
        <f t="shared" si="732"/>
        <v>0.14410246846242983</v>
      </c>
      <c r="P507" s="5">
        <f t="shared" si="733"/>
        <v>7.1457532061149548E-2</v>
      </c>
      <c r="Q507" s="5">
        <f t="shared" si="734"/>
        <v>5.3904041922968791E-2</v>
      </c>
      <c r="R507" s="5">
        <f t="shared" si="735"/>
        <v>2.3681799667115717E-2</v>
      </c>
      <c r="S507" s="5">
        <f t="shared" si="736"/>
        <v>2.9116414432453284E-3</v>
      </c>
      <c r="T507" s="5">
        <f t="shared" si="737"/>
        <v>1.7717180499241383E-2</v>
      </c>
      <c r="U507" s="5">
        <f t="shared" si="738"/>
        <v>1.1743330818929316E-2</v>
      </c>
      <c r="V507" s="5">
        <f t="shared" si="739"/>
        <v>5.2728480194169442E-5</v>
      </c>
      <c r="W507" s="5">
        <f t="shared" si="740"/>
        <v>8.9099787695872384E-3</v>
      </c>
      <c r="X507" s="5">
        <f t="shared" si="741"/>
        <v>2.9285318219879333E-3</v>
      </c>
      <c r="Y507" s="5">
        <f t="shared" si="742"/>
        <v>4.8127491962549697E-4</v>
      </c>
      <c r="Z507" s="5">
        <f t="shared" si="743"/>
        <v>2.5945779715291976E-3</v>
      </c>
      <c r="AA507" s="5">
        <f t="shared" si="744"/>
        <v>1.2865993245218957E-3</v>
      </c>
      <c r="AB507" s="5">
        <f t="shared" si="745"/>
        <v>3.1899943652195816E-4</v>
      </c>
      <c r="AC507" s="5">
        <f t="shared" si="746"/>
        <v>5.3712472200028006E-7</v>
      </c>
      <c r="AD507" s="5">
        <f t="shared" si="747"/>
        <v>1.1045700680657273E-3</v>
      </c>
      <c r="AE507" s="5">
        <f t="shared" si="748"/>
        <v>3.6305008997184325E-4</v>
      </c>
      <c r="AF507" s="5">
        <f t="shared" si="749"/>
        <v>5.9663651785972716E-5</v>
      </c>
      <c r="AG507" s="5">
        <f t="shared" si="750"/>
        <v>6.53674968967117E-6</v>
      </c>
      <c r="AH507" s="5">
        <f t="shared" si="751"/>
        <v>2.131964719205542E-4</v>
      </c>
      <c r="AI507" s="5">
        <f t="shared" si="752"/>
        <v>1.0571986649596418E-4</v>
      </c>
      <c r="AJ507" s="5">
        <f t="shared" si="753"/>
        <v>2.6212183699009304E-5</v>
      </c>
      <c r="AK507" s="5">
        <f t="shared" si="754"/>
        <v>4.3326992175549032E-6</v>
      </c>
      <c r="AL507" s="5">
        <f t="shared" si="755"/>
        <v>3.5017489256232979E-9</v>
      </c>
      <c r="AM507" s="5">
        <f t="shared" si="756"/>
        <v>1.0954684107048637E-4</v>
      </c>
      <c r="AN507" s="5">
        <f t="shared" si="757"/>
        <v>3.6005855723047453E-5</v>
      </c>
      <c r="AO507" s="5">
        <f t="shared" si="758"/>
        <v>5.9172023295256188E-6</v>
      </c>
      <c r="AP507" s="5">
        <f t="shared" si="759"/>
        <v>6.4828868722282667E-7</v>
      </c>
      <c r="AQ507" s="5">
        <f t="shared" si="760"/>
        <v>5.3269881429099676E-8</v>
      </c>
      <c r="AR507" s="5">
        <f t="shared" si="761"/>
        <v>1.4014683278169557E-5</v>
      </c>
      <c r="AS507" s="5">
        <f t="shared" si="762"/>
        <v>6.949601143978705E-6</v>
      </c>
      <c r="AT507" s="5">
        <f t="shared" si="763"/>
        <v>1.7230841076380764E-6</v>
      </c>
      <c r="AU507" s="5">
        <f t="shared" si="764"/>
        <v>2.8481431576518924E-7</v>
      </c>
      <c r="AV507" s="5">
        <f t="shared" si="765"/>
        <v>3.530843072541043E-8</v>
      </c>
      <c r="AW507" s="5">
        <f t="shared" si="766"/>
        <v>1.5853763458583632E-11</v>
      </c>
      <c r="AX507" s="5">
        <f t="shared" si="767"/>
        <v>9.0536812583387799E-6</v>
      </c>
      <c r="AY507" s="5">
        <f t="shared" si="768"/>
        <v>2.9757639559907899E-6</v>
      </c>
      <c r="AZ507" s="5">
        <f t="shared" si="769"/>
        <v>4.8903704852752643E-7</v>
      </c>
      <c r="BA507" s="5">
        <f t="shared" si="770"/>
        <v>5.3578899036675783E-8</v>
      </c>
      <c r="BB507" s="5">
        <f t="shared" si="771"/>
        <v>4.4025781338436499E-9</v>
      </c>
      <c r="BC507" s="5">
        <f t="shared" si="772"/>
        <v>2.8940787620634628E-10</v>
      </c>
      <c r="BD507" s="5">
        <f t="shared" si="773"/>
        <v>7.6772434997812749E-7</v>
      </c>
      <c r="BE507" s="5">
        <f t="shared" si="774"/>
        <v>3.8069915066715306E-7</v>
      </c>
      <c r="BF507" s="5">
        <f t="shared" si="775"/>
        <v>9.4390547416413731E-8</v>
      </c>
      <c r="BG507" s="5">
        <f t="shared" si="776"/>
        <v>1.5602128217617052E-8</v>
      </c>
      <c r="BH507" s="5">
        <f t="shared" si="777"/>
        <v>1.9341958351379811E-9</v>
      </c>
      <c r="BI507" s="5">
        <f t="shared" si="778"/>
        <v>1.9182580614564406E-10</v>
      </c>
      <c r="BJ507" s="8">
        <f t="shared" si="779"/>
        <v>0.30304718307211448</v>
      </c>
      <c r="BK507" s="8">
        <f t="shared" si="780"/>
        <v>0.51285327666402003</v>
      </c>
      <c r="BL507" s="8">
        <f t="shared" si="781"/>
        <v>0.18150692696432605</v>
      </c>
      <c r="BM507" s="8">
        <f t="shared" si="782"/>
        <v>5.101768215286874E-2</v>
      </c>
      <c r="BN507" s="8">
        <f t="shared" si="783"/>
        <v>0.94898130677101866</v>
      </c>
    </row>
    <row r="508" spans="1:66" x14ac:dyDescent="0.25">
      <c r="A508" t="s">
        <v>25</v>
      </c>
      <c r="B508" t="s">
        <v>477</v>
      </c>
      <c r="C508" t="s">
        <v>173</v>
      </c>
      <c r="D508" s="17"/>
      <c r="E508">
        <f>VLOOKUP(A508,home!$A$2:$E$405,3,FALSE)</f>
        <v>1.5333333333333301</v>
      </c>
      <c r="F508">
        <f>VLOOKUP(B508,home!$B$2:$E$405,3,FALSE)</f>
        <v>0.33</v>
      </c>
      <c r="G508">
        <f>VLOOKUP(C508,away!$B$2:$E$405,4,FALSE)</f>
        <v>0.33</v>
      </c>
      <c r="H508">
        <f>VLOOKUP(A508,away!$A$2:$E$405,3,FALSE)</f>
        <v>1.2</v>
      </c>
      <c r="I508">
        <f>VLOOKUP(C508,away!$B$2:$E$405,3,FALSE)</f>
        <v>1.63</v>
      </c>
      <c r="J508">
        <f>VLOOKUP(B508,home!$B$2:$E$405,4,FALSE)</f>
        <v>2.5</v>
      </c>
      <c r="K508" s="3">
        <f t="shared" si="728"/>
        <v>0.16697999999999968</v>
      </c>
      <c r="L508" s="3">
        <f t="shared" si="729"/>
        <v>4.8899999999999997</v>
      </c>
      <c r="M508" s="5">
        <f t="shared" si="730"/>
        <v>6.364752068810535E-3</v>
      </c>
      <c r="N508" s="5">
        <f t="shared" si="731"/>
        <v>1.0627863004499811E-3</v>
      </c>
      <c r="O508" s="5">
        <f t="shared" si="732"/>
        <v>3.1123637616483509E-2</v>
      </c>
      <c r="P508" s="5">
        <f t="shared" si="733"/>
        <v>5.1970250092004061E-3</v>
      </c>
      <c r="Q508" s="5">
        <f t="shared" si="734"/>
        <v>8.873202822456875E-5</v>
      </c>
      <c r="R508" s="5">
        <f t="shared" si="735"/>
        <v>7.6097293972302193E-2</v>
      </c>
      <c r="S508" s="5">
        <f t="shared" si="736"/>
        <v>1.0608845660543553E-3</v>
      </c>
      <c r="T508" s="5">
        <f t="shared" si="737"/>
        <v>4.3389961801814113E-4</v>
      </c>
      <c r="U508" s="5">
        <f t="shared" si="738"/>
        <v>1.2706726147494995E-2</v>
      </c>
      <c r="V508" s="5">
        <f t="shared" si="739"/>
        <v>9.6249600962934113E-5</v>
      </c>
      <c r="W508" s="5">
        <f t="shared" si="740"/>
        <v>4.9388246909794907E-6</v>
      </c>
      <c r="X508" s="5">
        <f t="shared" si="741"/>
        <v>2.4150852738889708E-5</v>
      </c>
      <c r="Y508" s="5">
        <f t="shared" si="742"/>
        <v>5.9048834946585342E-5</v>
      </c>
      <c r="Z508" s="5">
        <f t="shared" si="743"/>
        <v>0.1240385891748526</v>
      </c>
      <c r="AA508" s="5">
        <f t="shared" si="744"/>
        <v>2.0711963620416846E-2</v>
      </c>
      <c r="AB508" s="5">
        <f t="shared" si="745"/>
        <v>1.7292418426685992E-3</v>
      </c>
      <c r="AC508" s="5">
        <f t="shared" si="746"/>
        <v>4.9119311514616571E-6</v>
      </c>
      <c r="AD508" s="5">
        <f t="shared" si="747"/>
        <v>2.0617123672493837E-7</v>
      </c>
      <c r="AE508" s="5">
        <f t="shared" si="748"/>
        <v>1.0081773475849485E-6</v>
      </c>
      <c r="AF508" s="5">
        <f t="shared" si="749"/>
        <v>2.4649936148451996E-6</v>
      </c>
      <c r="AG508" s="5">
        <f t="shared" si="750"/>
        <v>4.0179395921976752E-6</v>
      </c>
      <c r="AH508" s="5">
        <f t="shared" si="751"/>
        <v>0.15163717526625725</v>
      </c>
      <c r="AI508" s="5">
        <f t="shared" si="752"/>
        <v>2.5320375525959588E-2</v>
      </c>
      <c r="AJ508" s="5">
        <f t="shared" si="753"/>
        <v>2.1139981526623621E-3</v>
      </c>
      <c r="AK508" s="5">
        <f t="shared" si="754"/>
        <v>1.1766513717718693E-4</v>
      </c>
      <c r="AL508" s="5">
        <f t="shared" si="755"/>
        <v>1.6042999797406047E-7</v>
      </c>
      <c r="AM508" s="5">
        <f t="shared" si="756"/>
        <v>6.8852946216660288E-9</v>
      </c>
      <c r="AN508" s="5">
        <f t="shared" si="757"/>
        <v>3.3669090699946871E-8</v>
      </c>
      <c r="AO508" s="5">
        <f t="shared" si="758"/>
        <v>8.2320926761370119E-8</v>
      </c>
      <c r="AP508" s="5">
        <f t="shared" si="759"/>
        <v>1.3418311062103331E-7</v>
      </c>
      <c r="AQ508" s="5">
        <f t="shared" si="760"/>
        <v>1.6403885273421318E-7</v>
      </c>
      <c r="AR508" s="5">
        <f t="shared" si="761"/>
        <v>0.14830115741039956</v>
      </c>
      <c r="AS508" s="5">
        <f t="shared" si="762"/>
        <v>2.4763327264388471E-2</v>
      </c>
      <c r="AT508" s="5">
        <f t="shared" si="763"/>
        <v>2.06749019330379E-3</v>
      </c>
      <c r="AU508" s="5">
        <f t="shared" si="764"/>
        <v>1.150765041592888E-4</v>
      </c>
      <c r="AV508" s="5">
        <f t="shared" si="765"/>
        <v>4.8038686661294998E-6</v>
      </c>
      <c r="AW508" s="5">
        <f t="shared" si="766"/>
        <v>3.6387849775487499E-9</v>
      </c>
      <c r="AX508" s="5">
        <f t="shared" si="767"/>
        <v>1.9161774932096538E-10</v>
      </c>
      <c r="AY508" s="5">
        <f t="shared" si="768"/>
        <v>9.3701079417952056E-10</v>
      </c>
      <c r="AZ508" s="5">
        <f t="shared" si="769"/>
        <v>2.2909913917689282E-9</v>
      </c>
      <c r="BA508" s="5">
        <f t="shared" si="770"/>
        <v>3.7343159685833531E-9</v>
      </c>
      <c r="BB508" s="5">
        <f t="shared" si="771"/>
        <v>4.565201271593149E-9</v>
      </c>
      <c r="BC508" s="5">
        <f t="shared" si="772"/>
        <v>4.4647668436180988E-9</v>
      </c>
      <c r="BD508" s="5">
        <f t="shared" si="773"/>
        <v>0.12086544328947564</v>
      </c>
      <c r="BE508" s="5">
        <f t="shared" si="774"/>
        <v>2.0182111720476601E-2</v>
      </c>
      <c r="BF508" s="5">
        <f t="shared" si="775"/>
        <v>1.6850045075425886E-3</v>
      </c>
      <c r="BG508" s="5">
        <f t="shared" si="776"/>
        <v>9.3787350889820362E-5</v>
      </c>
      <c r="BH508" s="5">
        <f t="shared" si="777"/>
        <v>3.9151529628955422E-6</v>
      </c>
      <c r="BI508" s="5">
        <f t="shared" si="778"/>
        <v>1.3075044834885927E-7</v>
      </c>
      <c r="BJ508" s="8">
        <f t="shared" si="779"/>
        <v>1.6816910220399553E-3</v>
      </c>
      <c r="BK508" s="8">
        <f t="shared" si="780"/>
        <v>1.2723984543188458E-2</v>
      </c>
      <c r="BL508" s="8">
        <f t="shared" si="781"/>
        <v>0.63964032529413573</v>
      </c>
      <c r="BM508" s="8">
        <f t="shared" si="782"/>
        <v>0.65815036574051966</v>
      </c>
      <c r="BN508" s="8">
        <f t="shared" si="783"/>
        <v>0.1199342269954712</v>
      </c>
    </row>
    <row r="509" spans="1:66" x14ac:dyDescent="0.25">
      <c r="A509" t="s">
        <v>25</v>
      </c>
      <c r="B509" t="s">
        <v>169</v>
      </c>
      <c r="C509" t="s">
        <v>171</v>
      </c>
      <c r="D509" s="17"/>
      <c r="E509">
        <f>VLOOKUP(A509,home!$A$2:$E$405,3,FALSE)</f>
        <v>1.5333333333333301</v>
      </c>
      <c r="F509">
        <f>VLOOKUP(B509,home!$B$2:$E$405,3,FALSE)</f>
        <v>0.65</v>
      </c>
      <c r="G509">
        <f>VLOOKUP(C509,away!$B$2:$E$405,4,FALSE)</f>
        <v>1.96</v>
      </c>
      <c r="H509">
        <f>VLOOKUP(A509,away!$A$2:$E$405,3,FALSE)</f>
        <v>1.2</v>
      </c>
      <c r="I509">
        <f>VLOOKUP(C509,away!$B$2:$E$405,3,FALSE)</f>
        <v>0.33</v>
      </c>
      <c r="J509">
        <f>VLOOKUP(B509,home!$B$2:$E$405,4,FALSE)</f>
        <v>0</v>
      </c>
      <c r="K509" s="3">
        <f t="shared" si="728"/>
        <v>1.9534666666666625</v>
      </c>
      <c r="L509" s="3">
        <f t="shared" si="729"/>
        <v>0</v>
      </c>
      <c r="M509" s="5">
        <f t="shared" si="730"/>
        <v>0.14178170872706283</v>
      </c>
      <c r="N509" s="5">
        <f t="shared" si="731"/>
        <v>0.27696584194135904</v>
      </c>
      <c r="O509" s="5">
        <f t="shared" si="732"/>
        <v>0</v>
      </c>
      <c r="P509" s="5">
        <f t="shared" si="733"/>
        <v>0</v>
      </c>
      <c r="Q509" s="5">
        <f t="shared" si="734"/>
        <v>0.27052177001885624</v>
      </c>
      <c r="R509" s="5">
        <f t="shared" si="735"/>
        <v>0</v>
      </c>
      <c r="S509" s="5">
        <f t="shared" si="736"/>
        <v>0</v>
      </c>
      <c r="T509" s="5">
        <f t="shared" si="737"/>
        <v>0</v>
      </c>
      <c r="U509" s="5">
        <f t="shared" si="738"/>
        <v>0</v>
      </c>
      <c r="V509" s="5">
        <f t="shared" si="739"/>
        <v>0</v>
      </c>
      <c r="W509" s="5">
        <f t="shared" si="740"/>
        <v>0.17615175344650014</v>
      </c>
      <c r="X509" s="5">
        <f t="shared" si="741"/>
        <v>0</v>
      </c>
      <c r="Y509" s="5">
        <f t="shared" si="742"/>
        <v>0</v>
      </c>
      <c r="Z509" s="5">
        <f t="shared" si="743"/>
        <v>0</v>
      </c>
      <c r="AA509" s="5">
        <f t="shared" si="744"/>
        <v>0</v>
      </c>
      <c r="AB509" s="5">
        <f t="shared" si="745"/>
        <v>0</v>
      </c>
      <c r="AC509" s="5">
        <f t="shared" si="746"/>
        <v>0</v>
      </c>
      <c r="AD509" s="5">
        <f t="shared" si="747"/>
        <v>8.602664465815564E-2</v>
      </c>
      <c r="AE509" s="5">
        <f t="shared" si="748"/>
        <v>0</v>
      </c>
      <c r="AF509" s="5">
        <f t="shared" si="749"/>
        <v>0</v>
      </c>
      <c r="AG509" s="5">
        <f t="shared" si="750"/>
        <v>0</v>
      </c>
      <c r="AH509" s="5">
        <f t="shared" si="751"/>
        <v>0</v>
      </c>
      <c r="AI509" s="5">
        <f t="shared" si="752"/>
        <v>0</v>
      </c>
      <c r="AJ509" s="5">
        <f t="shared" si="753"/>
        <v>0</v>
      </c>
      <c r="AK509" s="5">
        <f t="shared" si="754"/>
        <v>0</v>
      </c>
      <c r="AL509" s="5">
        <f t="shared" si="755"/>
        <v>0</v>
      </c>
      <c r="AM509" s="5">
        <f t="shared" si="756"/>
        <v>3.3610036556976933E-2</v>
      </c>
      <c r="AN509" s="5">
        <f t="shared" si="757"/>
        <v>0</v>
      </c>
      <c r="AO509" s="5">
        <f t="shared" si="758"/>
        <v>0</v>
      </c>
      <c r="AP509" s="5">
        <f t="shared" si="759"/>
        <v>0</v>
      </c>
      <c r="AQ509" s="5">
        <f t="shared" si="760"/>
        <v>0</v>
      </c>
      <c r="AR509" s="5">
        <f t="shared" si="761"/>
        <v>0</v>
      </c>
      <c r="AS509" s="5">
        <f t="shared" si="762"/>
        <v>0</v>
      </c>
      <c r="AT509" s="5">
        <f t="shared" si="763"/>
        <v>0</v>
      </c>
      <c r="AU509" s="5">
        <f t="shared" si="764"/>
        <v>0</v>
      </c>
      <c r="AV509" s="5">
        <f t="shared" si="765"/>
        <v>0</v>
      </c>
      <c r="AW509" s="5">
        <f t="shared" si="766"/>
        <v>0</v>
      </c>
      <c r="AX509" s="5">
        <f t="shared" si="767"/>
        <v>1.0942681013250405E-2</v>
      </c>
      <c r="AY509" s="5">
        <f t="shared" si="768"/>
        <v>0</v>
      </c>
      <c r="AZ509" s="5">
        <f t="shared" si="769"/>
        <v>0</v>
      </c>
      <c r="BA509" s="5">
        <f t="shared" si="770"/>
        <v>0</v>
      </c>
      <c r="BB509" s="5">
        <f t="shared" si="771"/>
        <v>0</v>
      </c>
      <c r="BC509" s="5">
        <f t="shared" si="772"/>
        <v>0</v>
      </c>
      <c r="BD509" s="5">
        <f t="shared" si="773"/>
        <v>0</v>
      </c>
      <c r="BE509" s="5">
        <f t="shared" si="774"/>
        <v>0</v>
      </c>
      <c r="BF509" s="5">
        <f t="shared" si="775"/>
        <v>0</v>
      </c>
      <c r="BG509" s="5">
        <f t="shared" si="776"/>
        <v>0</v>
      </c>
      <c r="BH509" s="5">
        <f t="shared" si="777"/>
        <v>0</v>
      </c>
      <c r="BI509" s="5">
        <f t="shared" si="778"/>
        <v>0</v>
      </c>
      <c r="BJ509" s="8">
        <f t="shared" si="779"/>
        <v>0.85421872763509832</v>
      </c>
      <c r="BK509" s="8">
        <f t="shared" si="780"/>
        <v>0.14178170872706283</v>
      </c>
      <c r="BL509" s="8">
        <f t="shared" si="781"/>
        <v>0</v>
      </c>
      <c r="BM509" s="8">
        <f t="shared" si="782"/>
        <v>0.30673111567488309</v>
      </c>
      <c r="BN509" s="8">
        <f t="shared" si="783"/>
        <v>0.68926932068727809</v>
      </c>
    </row>
    <row r="510" spans="1:66" x14ac:dyDescent="0.25">
      <c r="A510" t="s">
        <v>25</v>
      </c>
      <c r="B510" t="s">
        <v>258</v>
      </c>
      <c r="C510" t="s">
        <v>478</v>
      </c>
      <c r="D510" s="17"/>
      <c r="E510">
        <f>VLOOKUP(A510,home!$A$2:$E$405,3,FALSE)</f>
        <v>1.5333333333333301</v>
      </c>
      <c r="F510">
        <f>VLOOKUP(B510,home!$B$2:$E$405,3,FALSE)</f>
        <v>1.3</v>
      </c>
      <c r="G510">
        <f>VLOOKUP(C510,away!$B$2:$E$405,4,FALSE)</f>
        <v>1.96</v>
      </c>
      <c r="H510">
        <f>VLOOKUP(A510,away!$A$2:$E$405,3,FALSE)</f>
        <v>1.2</v>
      </c>
      <c r="I510">
        <f>VLOOKUP(C510,away!$B$2:$E$405,3,FALSE)</f>
        <v>0.98</v>
      </c>
      <c r="J510">
        <f>VLOOKUP(B510,home!$B$2:$E$405,4,FALSE)</f>
        <v>1.25</v>
      </c>
      <c r="K510" s="3">
        <f t="shared" si="728"/>
        <v>3.9069333333333249</v>
      </c>
      <c r="L510" s="3">
        <f t="shared" si="729"/>
        <v>1.47</v>
      </c>
      <c r="M510" s="5">
        <f t="shared" si="730"/>
        <v>4.6219742730795928E-3</v>
      </c>
      <c r="N510" s="5">
        <f t="shared" si="731"/>
        <v>1.8057745353303727E-2</v>
      </c>
      <c r="O510" s="5">
        <f t="shared" si="732"/>
        <v>6.7943021814270022E-3</v>
      </c>
      <c r="P510" s="5">
        <f t="shared" si="733"/>
        <v>2.6544885669356477E-2</v>
      </c>
      <c r="Q510" s="5">
        <f t="shared" si="734"/>
        <v>3.5275203622833644E-2</v>
      </c>
      <c r="R510" s="5">
        <f t="shared" si="735"/>
        <v>4.9938121033488471E-3</v>
      </c>
      <c r="S510" s="5">
        <f t="shared" si="736"/>
        <v>3.811309375429061E-2</v>
      </c>
      <c r="T510" s="5">
        <f t="shared" si="737"/>
        <v>5.1854549325565456E-2</v>
      </c>
      <c r="U510" s="5">
        <f t="shared" si="738"/>
        <v>1.9510490966977011E-2</v>
      </c>
      <c r="V510" s="5">
        <f t="shared" si="739"/>
        <v>2.4321201682765709E-2</v>
      </c>
      <c r="W510" s="5">
        <f t="shared" si="740"/>
        <v>4.5939289624723073E-2</v>
      </c>
      <c r="X510" s="5">
        <f t="shared" si="741"/>
        <v>6.7530755748342927E-2</v>
      </c>
      <c r="Y510" s="5">
        <f t="shared" si="742"/>
        <v>4.9635105475032047E-2</v>
      </c>
      <c r="Z510" s="5">
        <f t="shared" si="743"/>
        <v>2.4469679306409354E-3</v>
      </c>
      <c r="AA510" s="5">
        <f t="shared" si="744"/>
        <v>9.5601405738187373E-3</v>
      </c>
      <c r="AB510" s="5">
        <f t="shared" si="745"/>
        <v>1.8675415939602404E-2</v>
      </c>
      <c r="AC510" s="5">
        <f t="shared" si="746"/>
        <v>8.730083183427894E-3</v>
      </c>
      <c r="AD510" s="5">
        <f t="shared" si="747"/>
        <v>4.4870435486121095E-2</v>
      </c>
      <c r="AE510" s="5">
        <f t="shared" si="748"/>
        <v>6.5959540164598013E-2</v>
      </c>
      <c r="AF510" s="5">
        <f t="shared" si="749"/>
        <v>4.8480262020979541E-2</v>
      </c>
      <c r="AG510" s="5">
        <f t="shared" si="750"/>
        <v>2.3755328390279978E-2</v>
      </c>
      <c r="AH510" s="5">
        <f t="shared" si="751"/>
        <v>8.9926071451054397E-4</v>
      </c>
      <c r="AI510" s="5">
        <f t="shared" si="752"/>
        <v>3.5133516608783868E-3</v>
      </c>
      <c r="AJ510" s="5">
        <f t="shared" si="753"/>
        <v>6.8632153578038844E-3</v>
      </c>
      <c r="AK510" s="5">
        <f t="shared" si="754"/>
        <v>8.9380416184164004E-3</v>
      </c>
      <c r="AL510" s="5">
        <f t="shared" si="755"/>
        <v>2.0055417559358981E-3</v>
      </c>
      <c r="AM510" s="5">
        <f t="shared" si="756"/>
        <v>3.5061160016381793E-2</v>
      </c>
      <c r="AN510" s="5">
        <f t="shared" si="757"/>
        <v>5.1539905224081237E-2</v>
      </c>
      <c r="AO510" s="5">
        <f t="shared" si="758"/>
        <v>3.7881830339699711E-2</v>
      </c>
      <c r="AP510" s="5">
        <f t="shared" si="759"/>
        <v>1.8562096866452861E-2</v>
      </c>
      <c r="AQ510" s="5">
        <f t="shared" si="760"/>
        <v>6.8215705984214278E-3</v>
      </c>
      <c r="AR510" s="5">
        <f t="shared" si="761"/>
        <v>2.6438265006609965E-4</v>
      </c>
      <c r="AS510" s="5">
        <f t="shared" si="762"/>
        <v>1.0329253882982448E-3</v>
      </c>
      <c r="AT510" s="5">
        <f t="shared" si="763"/>
        <v>2.0177853151943401E-3</v>
      </c>
      <c r="AU510" s="5">
        <f t="shared" si="764"/>
        <v>2.627784235814419E-3</v>
      </c>
      <c r="AV510" s="5">
        <f t="shared" si="765"/>
        <v>2.5666444559277984E-3</v>
      </c>
      <c r="AW510" s="5">
        <f t="shared" si="766"/>
        <v>3.1995031578769411E-4</v>
      </c>
      <c r="AX510" s="5">
        <f t="shared" si="767"/>
        <v>2.2830269128889257E-2</v>
      </c>
      <c r="AY510" s="5">
        <f t="shared" si="768"/>
        <v>3.3560495619467209E-2</v>
      </c>
      <c r="AZ510" s="5">
        <f t="shared" si="769"/>
        <v>2.4666964280308401E-2</v>
      </c>
      <c r="BA510" s="5">
        <f t="shared" si="770"/>
        <v>1.2086812497351119E-2</v>
      </c>
      <c r="BB510" s="5">
        <f t="shared" si="771"/>
        <v>4.4419035927765376E-3</v>
      </c>
      <c r="BC510" s="5">
        <f t="shared" si="772"/>
        <v>1.3059196562763007E-3</v>
      </c>
      <c r="BD510" s="5">
        <f t="shared" si="773"/>
        <v>6.477374926619451E-5</v>
      </c>
      <c r="BE510" s="5">
        <f t="shared" si="774"/>
        <v>2.5306672013307029E-4</v>
      </c>
      <c r="BF510" s="5">
        <f t="shared" si="775"/>
        <v>4.94357402222614E-4</v>
      </c>
      <c r="BG510" s="5">
        <f t="shared" si="776"/>
        <v>6.4380713777453346E-4</v>
      </c>
      <c r="BH510" s="5">
        <f t="shared" si="777"/>
        <v>6.2882789170231137E-4</v>
      </c>
      <c r="BI510" s="5">
        <f t="shared" si="778"/>
        <v>4.9135773020429568E-4</v>
      </c>
      <c r="BJ510" s="8">
        <f t="shared" si="779"/>
        <v>0.70011714303188544</v>
      </c>
      <c r="BK510" s="8">
        <f t="shared" si="780"/>
        <v>0.1378972759383234</v>
      </c>
      <c r="BL510" s="8">
        <f t="shared" si="781"/>
        <v>9.0833743793387156E-2</v>
      </c>
      <c r="BM510" s="8">
        <f t="shared" si="782"/>
        <v>0.80176666218720805</v>
      </c>
      <c r="BN510" s="8">
        <f t="shared" si="783"/>
        <v>9.6287923203349279E-2</v>
      </c>
    </row>
    <row r="511" spans="1:66" x14ac:dyDescent="0.25">
      <c r="A511" t="s">
        <v>25</v>
      </c>
      <c r="B511" t="s">
        <v>265</v>
      </c>
      <c r="C511" t="s">
        <v>177</v>
      </c>
      <c r="D511" s="17"/>
      <c r="E511">
        <f>VLOOKUP(A511,home!$A$2:$E$405,3,FALSE)</f>
        <v>1.5333333333333301</v>
      </c>
      <c r="F511">
        <f>VLOOKUP(B511,home!$B$2:$E$405,3,FALSE)</f>
        <v>1.63</v>
      </c>
      <c r="G511">
        <f>VLOOKUP(C511,away!$B$2:$E$405,4,FALSE)</f>
        <v>0.98</v>
      </c>
      <c r="H511">
        <f>VLOOKUP(A511,away!$A$2:$E$405,3,FALSE)</f>
        <v>1.2</v>
      </c>
      <c r="I511">
        <f>VLOOKUP(C511,away!$B$2:$E$405,3,FALSE)</f>
        <v>0</v>
      </c>
      <c r="J511">
        <f>VLOOKUP(B511,home!$B$2:$E$405,4,FALSE)</f>
        <v>0</v>
      </c>
      <c r="K511" s="3">
        <f t="shared" si="728"/>
        <v>2.4493466666666617</v>
      </c>
      <c r="L511" s="3">
        <f t="shared" si="729"/>
        <v>0</v>
      </c>
      <c r="M511" s="5">
        <f t="shared" si="730"/>
        <v>8.6349983396864324E-2</v>
      </c>
      <c r="N511" s="5">
        <f t="shared" si="731"/>
        <v>0.21150104399983119</v>
      </c>
      <c r="O511" s="5">
        <f t="shared" si="732"/>
        <v>0</v>
      </c>
      <c r="P511" s="5">
        <f t="shared" si="733"/>
        <v>0</v>
      </c>
      <c r="Q511" s="5">
        <f t="shared" si="734"/>
        <v>0.25901968855875279</v>
      </c>
      <c r="R511" s="5">
        <f t="shared" si="735"/>
        <v>0</v>
      </c>
      <c r="S511" s="5">
        <f t="shared" si="736"/>
        <v>0</v>
      </c>
      <c r="T511" s="5">
        <f t="shared" si="737"/>
        <v>0</v>
      </c>
      <c r="U511" s="5">
        <f t="shared" si="738"/>
        <v>0</v>
      </c>
      <c r="V511" s="5">
        <f t="shared" si="739"/>
        <v>0</v>
      </c>
      <c r="W511" s="5">
        <f t="shared" si="740"/>
        <v>0.21147633692413934</v>
      </c>
      <c r="X511" s="5">
        <f t="shared" si="741"/>
        <v>0</v>
      </c>
      <c r="Y511" s="5">
        <f t="shared" si="742"/>
        <v>0</v>
      </c>
      <c r="Z511" s="5">
        <f t="shared" si="743"/>
        <v>0</v>
      </c>
      <c r="AA511" s="5">
        <f t="shared" si="744"/>
        <v>0</v>
      </c>
      <c r="AB511" s="5">
        <f t="shared" si="745"/>
        <v>0</v>
      </c>
      <c r="AC511" s="5">
        <f t="shared" si="746"/>
        <v>0</v>
      </c>
      <c r="AD511" s="5">
        <f t="shared" si="747"/>
        <v>0.12949471523100411</v>
      </c>
      <c r="AE511" s="5">
        <f t="shared" si="748"/>
        <v>0</v>
      </c>
      <c r="AF511" s="5">
        <f t="shared" si="749"/>
        <v>0</v>
      </c>
      <c r="AG511" s="5">
        <f t="shared" si="750"/>
        <v>0</v>
      </c>
      <c r="AH511" s="5">
        <f t="shared" si="751"/>
        <v>0</v>
      </c>
      <c r="AI511" s="5">
        <f t="shared" si="752"/>
        <v>0</v>
      </c>
      <c r="AJ511" s="5">
        <f t="shared" si="753"/>
        <v>0</v>
      </c>
      <c r="AK511" s="5">
        <f t="shared" si="754"/>
        <v>0</v>
      </c>
      <c r="AL511" s="5">
        <f t="shared" si="755"/>
        <v>0</v>
      </c>
      <c r="AM511" s="5">
        <f t="shared" si="756"/>
        <v>6.3435489820401703E-2</v>
      </c>
      <c r="AN511" s="5">
        <f t="shared" si="757"/>
        <v>0</v>
      </c>
      <c r="AO511" s="5">
        <f t="shared" si="758"/>
        <v>0</v>
      </c>
      <c r="AP511" s="5">
        <f t="shared" si="759"/>
        <v>0</v>
      </c>
      <c r="AQ511" s="5">
        <f t="shared" si="760"/>
        <v>0</v>
      </c>
      <c r="AR511" s="5">
        <f t="shared" si="761"/>
        <v>0</v>
      </c>
      <c r="AS511" s="5">
        <f t="shared" si="762"/>
        <v>0</v>
      </c>
      <c r="AT511" s="5">
        <f t="shared" si="763"/>
        <v>0</v>
      </c>
      <c r="AU511" s="5">
        <f t="shared" si="764"/>
        <v>0</v>
      </c>
      <c r="AV511" s="5">
        <f t="shared" si="765"/>
        <v>0</v>
      </c>
      <c r="AW511" s="5">
        <f t="shared" si="766"/>
        <v>0</v>
      </c>
      <c r="AX511" s="5">
        <f t="shared" si="767"/>
        <v>2.5895917589994662E-2</v>
      </c>
      <c r="AY511" s="5">
        <f t="shared" si="768"/>
        <v>0</v>
      </c>
      <c r="AZ511" s="5">
        <f t="shared" si="769"/>
        <v>0</v>
      </c>
      <c r="BA511" s="5">
        <f t="shared" si="770"/>
        <v>0</v>
      </c>
      <c r="BB511" s="5">
        <f t="shared" si="771"/>
        <v>0</v>
      </c>
      <c r="BC511" s="5">
        <f t="shared" si="772"/>
        <v>0</v>
      </c>
      <c r="BD511" s="5">
        <f t="shared" si="773"/>
        <v>0</v>
      </c>
      <c r="BE511" s="5">
        <f t="shared" si="774"/>
        <v>0</v>
      </c>
      <c r="BF511" s="5">
        <f t="shared" si="775"/>
        <v>0</v>
      </c>
      <c r="BG511" s="5">
        <f t="shared" si="776"/>
        <v>0</v>
      </c>
      <c r="BH511" s="5">
        <f t="shared" si="777"/>
        <v>0</v>
      </c>
      <c r="BI511" s="5">
        <f t="shared" si="778"/>
        <v>0</v>
      </c>
      <c r="BJ511" s="8">
        <f t="shared" si="779"/>
        <v>0.90082319212412376</v>
      </c>
      <c r="BK511" s="8">
        <f t="shared" si="780"/>
        <v>8.6349983396864324E-2</v>
      </c>
      <c r="BL511" s="8">
        <f t="shared" si="781"/>
        <v>0</v>
      </c>
      <c r="BM511" s="8">
        <f t="shared" si="782"/>
        <v>0.43030245956553981</v>
      </c>
      <c r="BN511" s="8">
        <f t="shared" si="783"/>
        <v>0.55687071595544824</v>
      </c>
    </row>
    <row r="512" spans="1:66" x14ac:dyDescent="0.25">
      <c r="A512" t="s">
        <v>25</v>
      </c>
      <c r="B512" t="s">
        <v>257</v>
      </c>
      <c r="C512" t="s">
        <v>479</v>
      </c>
      <c r="D512" s="17"/>
      <c r="E512">
        <f>VLOOKUP(A512,home!$A$2:$E$405,3,FALSE)</f>
        <v>1.5333333333333301</v>
      </c>
      <c r="F512">
        <f>VLOOKUP(B512,home!$B$2:$E$405,3,FALSE)</f>
        <v>0.98</v>
      </c>
      <c r="G512">
        <f>VLOOKUP(C512,away!$B$2:$E$405,4,FALSE)</f>
        <v>0.98</v>
      </c>
      <c r="H512">
        <f>VLOOKUP(A512,away!$A$2:$E$405,3,FALSE)</f>
        <v>1.2</v>
      </c>
      <c r="I512">
        <f>VLOOKUP(C512,away!$B$2:$E$405,3,FALSE)</f>
        <v>0.98</v>
      </c>
      <c r="J512">
        <f>VLOOKUP(B512,home!$B$2:$E$405,4,FALSE)</f>
        <v>1.25</v>
      </c>
      <c r="K512" s="3">
        <f t="shared" si="728"/>
        <v>1.4726133333333302</v>
      </c>
      <c r="L512" s="3">
        <f t="shared" si="729"/>
        <v>1.47</v>
      </c>
      <c r="M512" s="5">
        <f t="shared" si="730"/>
        <v>5.272775333363517E-2</v>
      </c>
      <c r="N512" s="5">
        <f t="shared" si="731"/>
        <v>7.7647592595822115E-2</v>
      </c>
      <c r="O512" s="5">
        <f t="shared" si="732"/>
        <v>7.7509797400443711E-2</v>
      </c>
      <c r="P512" s="5">
        <f t="shared" si="733"/>
        <v>0.1141419611158585</v>
      </c>
      <c r="Q512" s="5">
        <f t="shared" si="734"/>
        <v>5.7172440078921014E-2</v>
      </c>
      <c r="R512" s="5">
        <f t="shared" si="735"/>
        <v>5.6969701089326127E-2</v>
      </c>
      <c r="S512" s="5">
        <f t="shared" si="736"/>
        <v>6.1771962883270214E-2</v>
      </c>
      <c r="T512" s="5">
        <f t="shared" si="737"/>
        <v>8.404348691601389E-2</v>
      </c>
      <c r="U512" s="5">
        <f t="shared" si="738"/>
        <v>8.3894341420156004E-2</v>
      </c>
      <c r="V512" s="5">
        <f t="shared" si="739"/>
        <v>1.4857815307452303E-2</v>
      </c>
      <c r="W512" s="5">
        <f t="shared" si="740"/>
        <v>2.806429918647332E-2</v>
      </c>
      <c r="X512" s="5">
        <f t="shared" si="741"/>
        <v>4.1254519804115784E-2</v>
      </c>
      <c r="Y512" s="5">
        <f t="shared" si="742"/>
        <v>3.0322072056025103E-2</v>
      </c>
      <c r="Z512" s="5">
        <f t="shared" si="743"/>
        <v>2.7915153533769808E-2</v>
      </c>
      <c r="AA512" s="5">
        <f t="shared" si="744"/>
        <v>4.1108227295876452E-2</v>
      </c>
      <c r="AB512" s="5">
        <f t="shared" si="745"/>
        <v>3.026826181280241E-2</v>
      </c>
      <c r="AC512" s="5">
        <f t="shared" si="746"/>
        <v>2.01020818007242E-3</v>
      </c>
      <c r="AD512" s="5">
        <f t="shared" si="747"/>
        <v>1.0331965293164084E-2</v>
      </c>
      <c r="AE512" s="5">
        <f t="shared" si="748"/>
        <v>1.5187988980951202E-2</v>
      </c>
      <c r="AF512" s="5">
        <f t="shared" si="749"/>
        <v>1.1163171900999134E-2</v>
      </c>
      <c r="AG512" s="5">
        <f t="shared" si="750"/>
        <v>5.4699542314895775E-3</v>
      </c>
      <c r="AH512" s="5">
        <f t="shared" si="751"/>
        <v>1.0258818923660406E-2</v>
      </c>
      <c r="AI512" s="5">
        <f t="shared" si="752"/>
        <v>1.5107273531234599E-2</v>
      </c>
      <c r="AJ512" s="5">
        <f t="shared" si="753"/>
        <v>1.1123586216204887E-2</v>
      </c>
      <c r="AK512" s="5">
        <f t="shared" si="754"/>
        <v>5.4602471254887224E-3</v>
      </c>
      <c r="AL512" s="5">
        <f t="shared" si="755"/>
        <v>1.7406325088252164E-4</v>
      </c>
      <c r="AM512" s="5">
        <f t="shared" si="756"/>
        <v>3.0429979700501248E-3</v>
      </c>
      <c r="AN512" s="5">
        <f t="shared" si="757"/>
        <v>4.4732070159736841E-3</v>
      </c>
      <c r="AO512" s="5">
        <f t="shared" si="758"/>
        <v>3.2878071567406576E-3</v>
      </c>
      <c r="AP512" s="5">
        <f t="shared" si="759"/>
        <v>1.6110255068029226E-3</v>
      </c>
      <c r="AQ512" s="5">
        <f t="shared" si="760"/>
        <v>5.9205187375007415E-4</v>
      </c>
      <c r="AR512" s="5">
        <f t="shared" si="761"/>
        <v>3.0160927635561564E-3</v>
      </c>
      <c r="AS512" s="5">
        <f t="shared" si="762"/>
        <v>4.4415384181829675E-3</v>
      </c>
      <c r="AT512" s="5">
        <f t="shared" si="763"/>
        <v>3.2703343475642336E-3</v>
      </c>
      <c r="AU512" s="5">
        <f t="shared" si="764"/>
        <v>1.6053126548936829E-3</v>
      </c>
      <c r="AV512" s="5">
        <f t="shared" si="765"/>
        <v>5.910012049412909E-4</v>
      </c>
      <c r="AW512" s="5">
        <f t="shared" si="766"/>
        <v>1.0466721117128653E-5</v>
      </c>
      <c r="AX512" s="5">
        <f t="shared" si="767"/>
        <v>7.4685989733367958E-4</v>
      </c>
      <c r="AY512" s="5">
        <f t="shared" si="768"/>
        <v>1.0978840490805091E-3</v>
      </c>
      <c r="AZ512" s="5">
        <f t="shared" si="769"/>
        <v>8.0694477607417419E-4</v>
      </c>
      <c r="BA512" s="5">
        <f t="shared" si="770"/>
        <v>3.9540294027634544E-4</v>
      </c>
      <c r="BB512" s="5">
        <f t="shared" si="771"/>
        <v>1.4531058055155697E-4</v>
      </c>
      <c r="BC512" s="5">
        <f t="shared" si="772"/>
        <v>4.2721310682157707E-5</v>
      </c>
      <c r="BD512" s="5">
        <f t="shared" si="773"/>
        <v>7.3894272707125935E-4</v>
      </c>
      <c r="BE512" s="5">
        <f t="shared" si="774"/>
        <v>1.0881769124548287E-3</v>
      </c>
      <c r="BF512" s="5">
        <f t="shared" si="775"/>
        <v>8.0123191515323836E-4</v>
      </c>
      <c r="BG512" s="5">
        <f t="shared" si="776"/>
        <v>3.933016004489528E-4</v>
      </c>
      <c r="BH512" s="5">
        <f t="shared" si="777"/>
        <v>1.4479529521061645E-4</v>
      </c>
      <c r="BI512" s="5">
        <f t="shared" si="778"/>
        <v>4.2645496466217857E-5</v>
      </c>
      <c r="BJ512" s="8">
        <f t="shared" si="779"/>
        <v>0.3768997041212912</v>
      </c>
      <c r="BK512" s="8">
        <f t="shared" si="780"/>
        <v>0.24678164812025163</v>
      </c>
      <c r="BL512" s="8">
        <f t="shared" si="781"/>
        <v>0.34783362815113666</v>
      </c>
      <c r="BM512" s="8">
        <f t="shared" si="782"/>
        <v>0.56217347098447945</v>
      </c>
      <c r="BN512" s="8">
        <f t="shared" si="783"/>
        <v>0.43616924561400666</v>
      </c>
    </row>
    <row r="513" spans="1:66" x14ac:dyDescent="0.25">
      <c r="A513" t="s">
        <v>25</v>
      </c>
      <c r="B513" t="s">
        <v>172</v>
      </c>
      <c r="C513" t="s">
        <v>292</v>
      </c>
      <c r="D513" s="17"/>
      <c r="E513">
        <f>VLOOKUP(A513,home!$A$2:$E$405,3,FALSE)</f>
        <v>1.5333333333333301</v>
      </c>
      <c r="F513">
        <f>VLOOKUP(B513,home!$B$2:$E$405,3,FALSE)</f>
        <v>0.98</v>
      </c>
      <c r="G513">
        <f>VLOOKUP(C513,away!$B$2:$E$405,4,FALSE)</f>
        <v>0.65</v>
      </c>
      <c r="H513">
        <f>VLOOKUP(A513,away!$A$2:$E$405,3,FALSE)</f>
        <v>1.2</v>
      </c>
      <c r="I513">
        <f>VLOOKUP(C513,away!$B$2:$E$405,3,FALSE)</f>
        <v>0</v>
      </c>
      <c r="J513">
        <f>VLOOKUP(B513,home!$B$2:$E$405,4,FALSE)</f>
        <v>0</v>
      </c>
      <c r="K513" s="3">
        <f t="shared" si="728"/>
        <v>0.97673333333333134</v>
      </c>
      <c r="L513" s="3">
        <f t="shared" si="729"/>
        <v>0</v>
      </c>
      <c r="M513" s="5">
        <f t="shared" si="730"/>
        <v>0.37653911978314125</v>
      </c>
      <c r="N513" s="5">
        <f t="shared" si="731"/>
        <v>0.36777830959618607</v>
      </c>
      <c r="O513" s="5">
        <f t="shared" si="732"/>
        <v>0</v>
      </c>
      <c r="P513" s="5">
        <f t="shared" si="733"/>
        <v>0</v>
      </c>
      <c r="Q513" s="5">
        <f t="shared" si="734"/>
        <v>0.17961066712979035</v>
      </c>
      <c r="R513" s="5">
        <f t="shared" si="735"/>
        <v>0</v>
      </c>
      <c r="S513" s="5">
        <f t="shared" si="736"/>
        <v>0</v>
      </c>
      <c r="T513" s="5">
        <f t="shared" si="737"/>
        <v>0</v>
      </c>
      <c r="U513" s="5">
        <f t="shared" si="738"/>
        <v>0</v>
      </c>
      <c r="V513" s="5">
        <f t="shared" si="739"/>
        <v>0</v>
      </c>
      <c r="W513" s="5">
        <f t="shared" si="740"/>
        <v>5.8477241869301193E-2</v>
      </c>
      <c r="X513" s="5">
        <f t="shared" si="741"/>
        <v>0</v>
      </c>
      <c r="Y513" s="5">
        <f t="shared" si="742"/>
        <v>0</v>
      </c>
      <c r="Z513" s="5">
        <f t="shared" si="743"/>
        <v>0</v>
      </c>
      <c r="AA513" s="5">
        <f t="shared" si="744"/>
        <v>0</v>
      </c>
      <c r="AB513" s="5">
        <f t="shared" si="745"/>
        <v>0</v>
      </c>
      <c r="AC513" s="5">
        <f t="shared" si="746"/>
        <v>0</v>
      </c>
      <c r="AD513" s="5">
        <f t="shared" si="747"/>
        <v>1.4279167843785497E-2</v>
      </c>
      <c r="AE513" s="5">
        <f t="shared" si="748"/>
        <v>0</v>
      </c>
      <c r="AF513" s="5">
        <f t="shared" si="749"/>
        <v>0</v>
      </c>
      <c r="AG513" s="5">
        <f t="shared" si="750"/>
        <v>0</v>
      </c>
      <c r="AH513" s="5">
        <f t="shared" si="751"/>
        <v>0</v>
      </c>
      <c r="AI513" s="5">
        <f t="shared" si="752"/>
        <v>0</v>
      </c>
      <c r="AJ513" s="5">
        <f t="shared" si="753"/>
        <v>0</v>
      </c>
      <c r="AK513" s="5">
        <f t="shared" si="754"/>
        <v>0</v>
      </c>
      <c r="AL513" s="5">
        <f t="shared" si="755"/>
        <v>0</v>
      </c>
      <c r="AM513" s="5">
        <f t="shared" si="756"/>
        <v>2.7893878410573461E-3</v>
      </c>
      <c r="AN513" s="5">
        <f t="shared" si="757"/>
        <v>0</v>
      </c>
      <c r="AO513" s="5">
        <f t="shared" si="758"/>
        <v>0</v>
      </c>
      <c r="AP513" s="5">
        <f t="shared" si="759"/>
        <v>0</v>
      </c>
      <c r="AQ513" s="5">
        <f t="shared" si="760"/>
        <v>0</v>
      </c>
      <c r="AR513" s="5">
        <f t="shared" si="761"/>
        <v>0</v>
      </c>
      <c r="AS513" s="5">
        <f t="shared" si="762"/>
        <v>0</v>
      </c>
      <c r="AT513" s="5">
        <f t="shared" si="763"/>
        <v>0</v>
      </c>
      <c r="AU513" s="5">
        <f t="shared" si="764"/>
        <v>0</v>
      </c>
      <c r="AV513" s="5">
        <f t="shared" si="765"/>
        <v>0</v>
      </c>
      <c r="AW513" s="5">
        <f t="shared" si="766"/>
        <v>0</v>
      </c>
      <c r="AX513" s="5">
        <f t="shared" si="767"/>
        <v>4.5408134732590085E-4</v>
      </c>
      <c r="AY513" s="5">
        <f t="shared" si="768"/>
        <v>0</v>
      </c>
      <c r="AZ513" s="5">
        <f t="shared" si="769"/>
        <v>0</v>
      </c>
      <c r="BA513" s="5">
        <f t="shared" si="770"/>
        <v>0</v>
      </c>
      <c r="BB513" s="5">
        <f t="shared" si="771"/>
        <v>0</v>
      </c>
      <c r="BC513" s="5">
        <f t="shared" si="772"/>
        <v>0</v>
      </c>
      <c r="BD513" s="5">
        <f t="shared" si="773"/>
        <v>0</v>
      </c>
      <c r="BE513" s="5">
        <f t="shared" si="774"/>
        <v>0</v>
      </c>
      <c r="BF513" s="5">
        <f t="shared" si="775"/>
        <v>0</v>
      </c>
      <c r="BG513" s="5">
        <f t="shared" si="776"/>
        <v>0</v>
      </c>
      <c r="BH513" s="5">
        <f t="shared" si="777"/>
        <v>0</v>
      </c>
      <c r="BI513" s="5">
        <f t="shared" si="778"/>
        <v>0</v>
      </c>
      <c r="BJ513" s="8">
        <f t="shared" si="779"/>
        <v>0.62338885562744628</v>
      </c>
      <c r="BK513" s="8">
        <f t="shared" si="780"/>
        <v>0.37653911978314125</v>
      </c>
      <c r="BL513" s="8">
        <f t="shared" si="781"/>
        <v>0</v>
      </c>
      <c r="BM513" s="8">
        <f t="shared" si="782"/>
        <v>7.5999878901469933E-2</v>
      </c>
      <c r="BN513" s="8">
        <f t="shared" si="783"/>
        <v>0.92392809650911767</v>
      </c>
    </row>
    <row r="514" spans="1:66" x14ac:dyDescent="0.25">
      <c r="A514" t="s">
        <v>178</v>
      </c>
      <c r="B514" t="s">
        <v>271</v>
      </c>
      <c r="C514" t="s">
        <v>273</v>
      </c>
      <c r="D514" s="17"/>
      <c r="E514">
        <f>VLOOKUP(A514,home!$A$2:$E$405,3,FALSE)</f>
        <v>1.70588235294118</v>
      </c>
      <c r="F514">
        <f>VLOOKUP(B514,home!$B$2:$E$405,3,FALSE)</f>
        <v>0.59</v>
      </c>
      <c r="G514">
        <f>VLOOKUP(C514,away!$B$2:$E$405,4,FALSE)</f>
        <v>0.28999999999999998</v>
      </c>
      <c r="H514">
        <f>VLOOKUP(A514,away!$A$2:$E$405,3,FALSE)</f>
        <v>1.1470588235294099</v>
      </c>
      <c r="I514">
        <f>VLOOKUP(C514,away!$B$2:$E$405,3,FALSE)</f>
        <v>0.88</v>
      </c>
      <c r="J514">
        <f>VLOOKUP(B514,home!$B$2:$E$405,4,FALSE)</f>
        <v>0.44</v>
      </c>
      <c r="K514" s="3">
        <f t="shared" si="728"/>
        <v>0.2918764705882359</v>
      </c>
      <c r="L514" s="3">
        <f t="shared" si="729"/>
        <v>0.44414117647058748</v>
      </c>
      <c r="M514" s="5">
        <f t="shared" si="730"/>
        <v>0.47901773985993035</v>
      </c>
      <c r="N514" s="5">
        <f t="shared" si="731"/>
        <v>0.13981400725947021</v>
      </c>
      <c r="O514" s="5">
        <f t="shared" si="732"/>
        <v>0.2127515025316713</v>
      </c>
      <c r="P514" s="5">
        <f t="shared" si="733"/>
        <v>6.2097157671288358E-2</v>
      </c>
      <c r="Q514" s="5">
        <f t="shared" si="734"/>
        <v>2.0404209488846078E-2</v>
      </c>
      <c r="R514" s="5">
        <f t="shared" si="735"/>
        <v>4.7245851315150827E-2</v>
      </c>
      <c r="S514" s="5">
        <f t="shared" si="736"/>
        <v>2.0124813080933056E-3</v>
      </c>
      <c r="T514" s="5">
        <f t="shared" si="737"/>
        <v>9.0623496073284227E-3</v>
      </c>
      <c r="U514" s="5">
        <f t="shared" si="738"/>
        <v>1.3789952331802788E-2</v>
      </c>
      <c r="V514" s="5">
        <f t="shared" si="739"/>
        <v>2.8987413826314425E-5</v>
      </c>
      <c r="W514" s="5">
        <f t="shared" si="740"/>
        <v>1.985169550249129E-3</v>
      </c>
      <c r="X514" s="5">
        <f t="shared" si="741"/>
        <v>8.8169553954123531E-4</v>
      </c>
      <c r="Y514" s="5">
        <f t="shared" si="742"/>
        <v>1.9579864711035679E-4</v>
      </c>
      <c r="Z514" s="5">
        <f t="shared" si="743"/>
        <v>6.9946093288218479E-3</v>
      </c>
      <c r="AA514" s="5">
        <f t="shared" si="744"/>
        <v>2.0415618840400706E-3</v>
      </c>
      <c r="AB514" s="5">
        <f t="shared" si="745"/>
        <v>2.9794193860054258E-4</v>
      </c>
      <c r="AC514" s="5">
        <f t="shared" si="746"/>
        <v>2.3486030070904567E-7</v>
      </c>
      <c r="AD514" s="5">
        <f t="shared" si="747"/>
        <v>1.4485607046148786E-4</v>
      </c>
      <c r="AE514" s="5">
        <f t="shared" si="748"/>
        <v>6.4336545553671535E-5</v>
      </c>
      <c r="AF514" s="5">
        <f t="shared" si="749"/>
        <v>1.4287254516130609E-5</v>
      </c>
      <c r="AG514" s="5">
        <f t="shared" si="750"/>
        <v>2.1151860097763214E-6</v>
      </c>
      <c r="AH514" s="5">
        <f t="shared" si="751"/>
        <v>7.7664850406377022E-4</v>
      </c>
      <c r="AI514" s="5">
        <f t="shared" si="752"/>
        <v>2.2668542425376647E-4</v>
      </c>
      <c r="AJ514" s="5">
        <f t="shared" si="753"/>
        <v>3.3082070782493127E-5</v>
      </c>
      <c r="AK514" s="5">
        <f t="shared" si="754"/>
        <v>3.2186260199147651E-6</v>
      </c>
      <c r="AL514" s="5">
        <f t="shared" si="755"/>
        <v>1.2178385817711361E-9</v>
      </c>
      <c r="AM514" s="5">
        <f t="shared" si="756"/>
        <v>8.4560157179159824E-6</v>
      </c>
      <c r="AN514" s="5">
        <f t="shared" si="757"/>
        <v>3.7556647692089837E-6</v>
      </c>
      <c r="AO514" s="5">
        <f t="shared" si="758"/>
        <v>8.3402268451280761E-7</v>
      </c>
      <c r="AP514" s="5">
        <f t="shared" si="759"/>
        <v>1.2347460543422536E-7</v>
      </c>
      <c r="AQ514" s="5">
        <f t="shared" si="760"/>
        <v>1.3710039130449608E-8</v>
      </c>
      <c r="AR514" s="5">
        <f t="shared" si="761"/>
        <v>6.8988316059800968E-5</v>
      </c>
      <c r="AS514" s="5">
        <f t="shared" si="762"/>
        <v>2.0136066203360419E-5</v>
      </c>
      <c r="AT514" s="5">
        <f t="shared" si="763"/>
        <v>2.9386219674839496E-6</v>
      </c>
      <c r="AU514" s="5">
        <f t="shared" si="764"/>
        <v>2.8590486942075771E-7</v>
      </c>
      <c r="AV514" s="5">
        <f t="shared" si="765"/>
        <v>2.0862226052630301E-8</v>
      </c>
      <c r="AW514" s="5">
        <f t="shared" si="766"/>
        <v>4.3853812208693346E-12</v>
      </c>
      <c r="AX514" s="5">
        <f t="shared" si="767"/>
        <v>4.1135200383066054E-7</v>
      </c>
      <c r="AY514" s="5">
        <f t="shared" si="768"/>
        <v>1.8269836292488319E-7</v>
      </c>
      <c r="AZ514" s="5">
        <f t="shared" si="769"/>
        <v>4.0571932924353992E-8</v>
      </c>
      <c r="BA514" s="5">
        <f t="shared" si="770"/>
        <v>6.0065553402361157E-9</v>
      </c>
      <c r="BB514" s="5">
        <f t="shared" si="771"/>
        <v>6.669396388370394E-10</v>
      </c>
      <c r="BC514" s="5">
        <f t="shared" si="772"/>
        <v>5.9243071165590291E-11</v>
      </c>
      <c r="BD514" s="5">
        <f t="shared" si="773"/>
        <v>5.1067586429207871E-6</v>
      </c>
      <c r="BE514" s="5">
        <f t="shared" si="774"/>
        <v>1.4905426888416888E-6</v>
      </c>
      <c r="BF514" s="5">
        <f t="shared" si="775"/>
        <v>2.1752716964010562E-7</v>
      </c>
      <c r="BG514" s="5">
        <f t="shared" si="776"/>
        <v>2.1163687510534166E-8</v>
      </c>
      <c r="BH514" s="5">
        <f t="shared" si="777"/>
        <v>1.5442956038017603E-9</v>
      </c>
      <c r="BI514" s="5">
        <f t="shared" si="778"/>
        <v>9.0148710076517346E-11</v>
      </c>
      <c r="BJ514" s="8">
        <f t="shared" si="779"/>
        <v>0.17258264939194051</v>
      </c>
      <c r="BK514" s="8">
        <f t="shared" si="780"/>
        <v>0.54315678502964049</v>
      </c>
      <c r="BL514" s="8">
        <f t="shared" si="781"/>
        <v>0.27726565202434489</v>
      </c>
      <c r="BM514" s="8">
        <f t="shared" si="782"/>
        <v>3.8669044954412958E-2</v>
      </c>
      <c r="BN514" s="8">
        <f t="shared" si="783"/>
        <v>0.96133046812635703</v>
      </c>
    </row>
    <row r="515" spans="1:66" x14ac:dyDescent="0.25">
      <c r="A515" t="s">
        <v>178</v>
      </c>
      <c r="B515" t="s">
        <v>274</v>
      </c>
      <c r="C515" t="s">
        <v>465</v>
      </c>
      <c r="D515" s="18"/>
      <c r="E515">
        <f>VLOOKUP(A515,home!$A$2:$E$405,3,FALSE)</f>
        <v>1.70588235294118</v>
      </c>
      <c r="F515">
        <f>VLOOKUP(B515,home!$B$2:$E$405,3,FALSE)</f>
        <v>1.17</v>
      </c>
      <c r="G515">
        <f>VLOOKUP(C515,away!$B$2:$E$405,4,FALSE)</f>
        <v>2.0499999999999998</v>
      </c>
      <c r="H515">
        <f>VLOOKUP(A515,away!$A$2:$E$405,3,FALSE)</f>
        <v>1.1470588235294099</v>
      </c>
      <c r="I515">
        <f>VLOOKUP(C515,away!$B$2:$E$405,3,FALSE)</f>
        <v>0.59</v>
      </c>
      <c r="J515">
        <f>VLOOKUP(B515,home!$B$2:$E$405,4,FALSE)</f>
        <v>0</v>
      </c>
      <c r="K515" s="3">
        <f t="shared" si="728"/>
        <v>4.0915588235294198</v>
      </c>
      <c r="L515" s="3">
        <f t="shared" si="729"/>
        <v>0</v>
      </c>
      <c r="M515" s="5">
        <f t="shared" si="730"/>
        <v>1.6713160374471167E-2</v>
      </c>
      <c r="N515" s="5">
        <f t="shared" si="731"/>
        <v>6.8382878799229774E-2</v>
      </c>
      <c r="O515" s="5">
        <f t="shared" si="732"/>
        <v>0</v>
      </c>
      <c r="P515" s="5">
        <f t="shared" si="733"/>
        <v>0</v>
      </c>
      <c r="Q515" s="5">
        <f t="shared" si="734"/>
        <v>0.13989628556466577</v>
      </c>
      <c r="R515" s="5">
        <f t="shared" si="735"/>
        <v>0</v>
      </c>
      <c r="S515" s="5">
        <f t="shared" si="736"/>
        <v>0</v>
      </c>
      <c r="T515" s="5">
        <f t="shared" si="737"/>
        <v>0</v>
      </c>
      <c r="U515" s="5">
        <f t="shared" si="738"/>
        <v>0</v>
      </c>
      <c r="V515" s="5">
        <f t="shared" si="739"/>
        <v>0</v>
      </c>
      <c r="W515" s="5">
        <f t="shared" si="740"/>
        <v>0.19079796052703316</v>
      </c>
      <c r="X515" s="5">
        <f t="shared" si="741"/>
        <v>0</v>
      </c>
      <c r="Y515" s="5">
        <f t="shared" si="742"/>
        <v>0</v>
      </c>
      <c r="Z515" s="5">
        <f t="shared" si="743"/>
        <v>0</v>
      </c>
      <c r="AA515" s="5">
        <f t="shared" si="744"/>
        <v>0</v>
      </c>
      <c r="AB515" s="5">
        <f t="shared" si="745"/>
        <v>0</v>
      </c>
      <c r="AC515" s="5">
        <f t="shared" si="746"/>
        <v>0</v>
      </c>
      <c r="AD515" s="5">
        <f t="shared" si="747"/>
        <v>0.19516526972645015</v>
      </c>
      <c r="AE515" s="5">
        <f t="shared" si="748"/>
        <v>0</v>
      </c>
      <c r="AF515" s="5">
        <f t="shared" si="749"/>
        <v>0</v>
      </c>
      <c r="AG515" s="5">
        <f t="shared" si="750"/>
        <v>0</v>
      </c>
      <c r="AH515" s="5">
        <f t="shared" si="751"/>
        <v>0</v>
      </c>
      <c r="AI515" s="5">
        <f t="shared" si="752"/>
        <v>0</v>
      </c>
      <c r="AJ515" s="5">
        <f t="shared" si="753"/>
        <v>0</v>
      </c>
      <c r="AK515" s="5">
        <f t="shared" si="754"/>
        <v>0</v>
      </c>
      <c r="AL515" s="5">
        <f t="shared" si="755"/>
        <v>0</v>
      </c>
      <c r="AM515" s="5">
        <f t="shared" si="756"/>
        <v>0.15970603627915125</v>
      </c>
      <c r="AN515" s="5">
        <f t="shared" si="757"/>
        <v>0</v>
      </c>
      <c r="AO515" s="5">
        <f t="shared" si="758"/>
        <v>0</v>
      </c>
      <c r="AP515" s="5">
        <f t="shared" si="759"/>
        <v>0</v>
      </c>
      <c r="AQ515" s="5">
        <f t="shared" si="760"/>
        <v>0</v>
      </c>
      <c r="AR515" s="5">
        <f t="shared" si="761"/>
        <v>0</v>
      </c>
      <c r="AS515" s="5">
        <f t="shared" si="762"/>
        <v>0</v>
      </c>
      <c r="AT515" s="5">
        <f t="shared" si="763"/>
        <v>0</v>
      </c>
      <c r="AU515" s="5">
        <f t="shared" si="764"/>
        <v>0</v>
      </c>
      <c r="AV515" s="5">
        <f t="shared" si="765"/>
        <v>0</v>
      </c>
      <c r="AW515" s="5">
        <f t="shared" si="766"/>
        <v>0</v>
      </c>
      <c r="AX515" s="5">
        <f t="shared" si="767"/>
        <v>0.1089077736514785</v>
      </c>
      <c r="AY515" s="5">
        <f t="shared" si="768"/>
        <v>0</v>
      </c>
      <c r="AZ515" s="5">
        <f t="shared" si="769"/>
        <v>0</v>
      </c>
      <c r="BA515" s="5">
        <f t="shared" si="770"/>
        <v>0</v>
      </c>
      <c r="BB515" s="5">
        <f t="shared" si="771"/>
        <v>0</v>
      </c>
      <c r="BC515" s="5">
        <f t="shared" si="772"/>
        <v>0</v>
      </c>
      <c r="BD515" s="5">
        <f t="shared" si="773"/>
        <v>0</v>
      </c>
      <c r="BE515" s="5">
        <f t="shared" si="774"/>
        <v>0</v>
      </c>
      <c r="BF515" s="5">
        <f t="shared" si="775"/>
        <v>0</v>
      </c>
      <c r="BG515" s="5">
        <f t="shared" si="776"/>
        <v>0</v>
      </c>
      <c r="BH515" s="5">
        <f t="shared" si="777"/>
        <v>0</v>
      </c>
      <c r="BI515" s="5">
        <f t="shared" si="778"/>
        <v>0</v>
      </c>
      <c r="BJ515" s="8">
        <f t="shared" si="779"/>
        <v>0.86285620454800871</v>
      </c>
      <c r="BK515" s="8">
        <f t="shared" si="780"/>
        <v>1.6713160374471167E-2</v>
      </c>
      <c r="BL515" s="8">
        <f t="shared" si="781"/>
        <v>0</v>
      </c>
      <c r="BM515" s="8">
        <f t="shared" si="782"/>
        <v>0.65457704018411311</v>
      </c>
      <c r="BN515" s="8">
        <f t="shared" si="783"/>
        <v>0.22499232473836672</v>
      </c>
    </row>
    <row r="516" spans="1:66" x14ac:dyDescent="0.25">
      <c r="A516" t="s">
        <v>178</v>
      </c>
      <c r="B516" t="s">
        <v>179</v>
      </c>
      <c r="C516" t="s">
        <v>269</v>
      </c>
      <c r="D516" s="18"/>
      <c r="E516">
        <f>VLOOKUP(A516,home!$A$2:$E$405,3,FALSE)</f>
        <v>1.70588235294118</v>
      </c>
      <c r="F516">
        <f>VLOOKUP(B516,home!$B$2:$E$405,3,FALSE)</f>
        <v>0</v>
      </c>
      <c r="G516">
        <f>VLOOKUP(C516,away!$B$2:$E$405,4,FALSE)</f>
        <v>0</v>
      </c>
      <c r="H516">
        <f>VLOOKUP(A516,away!$A$2:$E$405,3,FALSE)</f>
        <v>1.1470588235294099</v>
      </c>
      <c r="I516">
        <f>VLOOKUP(C516,away!$B$2:$E$405,3,FALSE)</f>
        <v>0.88</v>
      </c>
      <c r="J516">
        <f>VLOOKUP(B516,home!$B$2:$E$405,4,FALSE)</f>
        <v>2.62</v>
      </c>
      <c r="K516" s="3">
        <f t="shared" si="728"/>
        <v>0</v>
      </c>
      <c r="L516" s="3">
        <f t="shared" si="729"/>
        <v>2.6446588235294075</v>
      </c>
      <c r="M516" s="5">
        <f t="shared" si="730"/>
        <v>7.1029583228649787E-2</v>
      </c>
      <c r="N516" s="5">
        <f t="shared" si="731"/>
        <v>0</v>
      </c>
      <c r="O516" s="5">
        <f t="shared" si="732"/>
        <v>0.18784901401726506</v>
      </c>
      <c r="P516" s="5">
        <f t="shared" si="733"/>
        <v>0</v>
      </c>
      <c r="Q516" s="5">
        <f t="shared" si="734"/>
        <v>0</v>
      </c>
      <c r="R516" s="5">
        <f t="shared" si="735"/>
        <v>0.24839827620602978</v>
      </c>
      <c r="S516" s="5">
        <f t="shared" si="736"/>
        <v>0</v>
      </c>
      <c r="T516" s="5">
        <f t="shared" si="737"/>
        <v>0</v>
      </c>
      <c r="U516" s="5">
        <f t="shared" si="738"/>
        <v>0</v>
      </c>
      <c r="V516" s="5">
        <f t="shared" si="739"/>
        <v>0</v>
      </c>
      <c r="W516" s="5">
        <f t="shared" si="740"/>
        <v>0</v>
      </c>
      <c r="X516" s="5">
        <f t="shared" si="741"/>
        <v>0</v>
      </c>
      <c r="Y516" s="5">
        <f t="shared" si="742"/>
        <v>0</v>
      </c>
      <c r="Z516" s="5">
        <f t="shared" si="743"/>
        <v>0.2189762309725905</v>
      </c>
      <c r="AA516" s="5">
        <f t="shared" si="744"/>
        <v>0</v>
      </c>
      <c r="AB516" s="5">
        <f t="shared" si="745"/>
        <v>0</v>
      </c>
      <c r="AC516" s="5">
        <f t="shared" si="746"/>
        <v>0</v>
      </c>
      <c r="AD516" s="5">
        <f t="shared" si="747"/>
        <v>0</v>
      </c>
      <c r="AE516" s="5">
        <f t="shared" si="748"/>
        <v>0</v>
      </c>
      <c r="AF516" s="5">
        <f t="shared" si="749"/>
        <v>0</v>
      </c>
      <c r="AG516" s="5">
        <f t="shared" si="750"/>
        <v>0</v>
      </c>
      <c r="AH516" s="5">
        <f t="shared" si="751"/>
        <v>0.14477935534621877</v>
      </c>
      <c r="AI516" s="5">
        <f t="shared" si="752"/>
        <v>0</v>
      </c>
      <c r="AJ516" s="5">
        <f t="shared" si="753"/>
        <v>0</v>
      </c>
      <c r="AK516" s="5">
        <f t="shared" si="754"/>
        <v>0</v>
      </c>
      <c r="AL516" s="5">
        <f t="shared" si="755"/>
        <v>0</v>
      </c>
      <c r="AM516" s="5">
        <f t="shared" si="756"/>
        <v>0</v>
      </c>
      <c r="AN516" s="5">
        <f t="shared" si="757"/>
        <v>0</v>
      </c>
      <c r="AO516" s="5">
        <f t="shared" si="758"/>
        <v>0</v>
      </c>
      <c r="AP516" s="5">
        <f t="shared" si="759"/>
        <v>0</v>
      </c>
      <c r="AQ516" s="5">
        <f t="shared" si="760"/>
        <v>0</v>
      </c>
      <c r="AR516" s="5">
        <f t="shared" si="761"/>
        <v>7.6578399916255355E-2</v>
      </c>
      <c r="AS516" s="5">
        <f t="shared" si="762"/>
        <v>0</v>
      </c>
      <c r="AT516" s="5">
        <f t="shared" si="763"/>
        <v>0</v>
      </c>
      <c r="AU516" s="5">
        <f t="shared" si="764"/>
        <v>0</v>
      </c>
      <c r="AV516" s="5">
        <f t="shared" si="765"/>
        <v>0</v>
      </c>
      <c r="AW516" s="5">
        <f t="shared" si="766"/>
        <v>0</v>
      </c>
      <c r="AX516" s="5">
        <f t="shared" si="767"/>
        <v>0</v>
      </c>
      <c r="AY516" s="5">
        <f t="shared" si="768"/>
        <v>0</v>
      </c>
      <c r="AZ516" s="5">
        <f t="shared" si="769"/>
        <v>0</v>
      </c>
      <c r="BA516" s="5">
        <f t="shared" si="770"/>
        <v>0</v>
      </c>
      <c r="BB516" s="5">
        <f t="shared" si="771"/>
        <v>0</v>
      </c>
      <c r="BC516" s="5">
        <f t="shared" si="772"/>
        <v>0</v>
      </c>
      <c r="BD516" s="5">
        <f t="shared" si="773"/>
        <v>3.3753956838381401E-2</v>
      </c>
      <c r="BE516" s="5">
        <f t="shared" si="774"/>
        <v>0</v>
      </c>
      <c r="BF516" s="5">
        <f t="shared" si="775"/>
        <v>0</v>
      </c>
      <c r="BG516" s="5">
        <f t="shared" si="776"/>
        <v>0</v>
      </c>
      <c r="BH516" s="5">
        <f t="shared" si="777"/>
        <v>0</v>
      </c>
      <c r="BI516" s="5">
        <f t="shared" si="778"/>
        <v>0</v>
      </c>
      <c r="BJ516" s="8">
        <f t="shared" si="779"/>
        <v>0</v>
      </c>
      <c r="BK516" s="8">
        <f t="shared" si="780"/>
        <v>7.1029583228649787E-2</v>
      </c>
      <c r="BL516" s="8">
        <f t="shared" si="781"/>
        <v>0.69135900232415048</v>
      </c>
      <c r="BM516" s="8">
        <f t="shared" si="782"/>
        <v>0.47408794307344604</v>
      </c>
      <c r="BN516" s="8">
        <f t="shared" si="783"/>
        <v>0.50727687345194461</v>
      </c>
    </row>
    <row r="517" spans="1:66" x14ac:dyDescent="0.25">
      <c r="A517" t="s">
        <v>28</v>
      </c>
      <c r="B517" t="s">
        <v>190</v>
      </c>
      <c r="C517" t="s">
        <v>293</v>
      </c>
      <c r="D517" s="18"/>
      <c r="E517">
        <f>VLOOKUP(A517,home!$A$2:$E$405,3,FALSE)</f>
        <v>1.3333333333333299</v>
      </c>
      <c r="F517">
        <f>VLOOKUP(B517,home!$B$2:$E$405,3,FALSE)</f>
        <v>1</v>
      </c>
      <c r="G517">
        <f>VLOOKUP(C517,away!$B$2:$E$405,4,FALSE)</f>
        <v>0.25</v>
      </c>
      <c r="H517">
        <f>VLOOKUP(A517,away!$A$2:$E$405,3,FALSE)</f>
        <v>1.13333333333333</v>
      </c>
      <c r="I517">
        <f>VLOOKUP(C517,away!$B$2:$E$405,3,FALSE)</f>
        <v>1.25</v>
      </c>
      <c r="J517">
        <f>VLOOKUP(B517,home!$B$2:$E$405,4,FALSE)</f>
        <v>1.47</v>
      </c>
      <c r="K517" s="3">
        <f t="shared" si="728"/>
        <v>0.33333333333333248</v>
      </c>
      <c r="L517" s="3">
        <f t="shared" si="729"/>
        <v>2.0824999999999938</v>
      </c>
      <c r="M517" s="5">
        <f t="shared" si="730"/>
        <v>8.9292897161027299E-2</v>
      </c>
      <c r="N517" s="5">
        <f t="shared" si="731"/>
        <v>2.976429905367569E-2</v>
      </c>
      <c r="O517" s="5">
        <f t="shared" si="732"/>
        <v>0.18595245833783877</v>
      </c>
      <c r="P517" s="5">
        <f t="shared" si="733"/>
        <v>6.1984152779279426E-2</v>
      </c>
      <c r="Q517" s="5">
        <f t="shared" si="734"/>
        <v>4.9607165089459353E-3</v>
      </c>
      <c r="R517" s="5">
        <f t="shared" si="735"/>
        <v>0.19362299724427412</v>
      </c>
      <c r="S517" s="5">
        <f t="shared" si="736"/>
        <v>1.0756833180237395E-2</v>
      </c>
      <c r="T517" s="5">
        <f t="shared" si="737"/>
        <v>1.0330692129879878E-2</v>
      </c>
      <c r="U517" s="5">
        <f t="shared" si="738"/>
        <v>6.4540999081424535E-2</v>
      </c>
      <c r="V517" s="5">
        <f t="shared" si="739"/>
        <v>8.2967055917941644E-4</v>
      </c>
      <c r="W517" s="5">
        <f t="shared" si="740"/>
        <v>5.511907232162136E-4</v>
      </c>
      <c r="X517" s="5">
        <f t="shared" si="741"/>
        <v>1.1478546810977613E-3</v>
      </c>
      <c r="Y517" s="5">
        <f t="shared" si="742"/>
        <v>1.1952036866930409E-3</v>
      </c>
      <c r="Z517" s="5">
        <f t="shared" si="743"/>
        <v>0.13440663058706651</v>
      </c>
      <c r="AA517" s="5">
        <f t="shared" si="744"/>
        <v>4.4802210195688717E-2</v>
      </c>
      <c r="AB517" s="5">
        <f t="shared" si="745"/>
        <v>7.4670350326147671E-3</v>
      </c>
      <c r="AC517" s="5">
        <f t="shared" si="746"/>
        <v>3.5995602906065123E-5</v>
      </c>
      <c r="AD517" s="5">
        <f t="shared" si="747"/>
        <v>4.5932560268017689E-5</v>
      </c>
      <c r="AE517" s="5">
        <f t="shared" si="748"/>
        <v>9.5654556758146533E-5</v>
      </c>
      <c r="AF517" s="5">
        <f t="shared" si="749"/>
        <v>9.9600307224419822E-5</v>
      </c>
      <c r="AG517" s="5">
        <f t="shared" si="750"/>
        <v>6.9139213264951194E-5</v>
      </c>
      <c r="AH517" s="5">
        <f t="shared" si="751"/>
        <v>6.9975452049391318E-2</v>
      </c>
      <c r="AI517" s="5">
        <f t="shared" si="752"/>
        <v>2.3325150683130378E-2</v>
      </c>
      <c r="AJ517" s="5">
        <f t="shared" si="753"/>
        <v>3.8875251138550532E-3</v>
      </c>
      <c r="AK517" s="5">
        <f t="shared" si="754"/>
        <v>4.3194723487278259E-4</v>
      </c>
      <c r="AL517" s="5">
        <f t="shared" si="755"/>
        <v>9.9947790735840328E-7</v>
      </c>
      <c r="AM517" s="5">
        <f t="shared" si="756"/>
        <v>3.0621706845345049E-6</v>
      </c>
      <c r="AN517" s="5">
        <f t="shared" si="757"/>
        <v>6.3769704505430865E-6</v>
      </c>
      <c r="AO517" s="5">
        <f t="shared" si="758"/>
        <v>6.6400204816279716E-6</v>
      </c>
      <c r="AP517" s="5">
        <f t="shared" si="759"/>
        <v>4.6092808843300682E-6</v>
      </c>
      <c r="AQ517" s="5">
        <f t="shared" si="760"/>
        <v>2.3997068604043358E-6</v>
      </c>
      <c r="AR517" s="5">
        <f t="shared" si="761"/>
        <v>2.914477577857141E-2</v>
      </c>
      <c r="AS517" s="5">
        <f t="shared" si="762"/>
        <v>9.7149252595237785E-3</v>
      </c>
      <c r="AT517" s="5">
        <f t="shared" si="763"/>
        <v>1.6191542099206256E-3</v>
      </c>
      <c r="AU517" s="5">
        <f t="shared" si="764"/>
        <v>1.7990602332451349E-4</v>
      </c>
      <c r="AV517" s="5">
        <f t="shared" si="765"/>
        <v>1.4992168610376087E-5</v>
      </c>
      <c r="AW517" s="5">
        <f t="shared" si="766"/>
        <v>1.9272340204387606E-8</v>
      </c>
      <c r="AX517" s="5">
        <f t="shared" si="767"/>
        <v>1.7012059358524982E-7</v>
      </c>
      <c r="AY517" s="5">
        <f t="shared" si="768"/>
        <v>3.5427613614128163E-7</v>
      </c>
      <c r="AZ517" s="5">
        <f t="shared" si="769"/>
        <v>3.6889002675710855E-7</v>
      </c>
      <c r="BA517" s="5">
        <f t="shared" si="770"/>
        <v>2.560711602405587E-7</v>
      </c>
      <c r="BB517" s="5">
        <f t="shared" si="771"/>
        <v>1.3331704780024051E-7</v>
      </c>
      <c r="BC517" s="5">
        <f t="shared" si="772"/>
        <v>5.5526550408800038E-8</v>
      </c>
      <c r="BD517" s="5">
        <f t="shared" si="773"/>
        <v>1.0115665926479122E-2</v>
      </c>
      <c r="BE517" s="5">
        <f t="shared" si="774"/>
        <v>3.3718886421596986E-3</v>
      </c>
      <c r="BF517" s="5">
        <f t="shared" si="775"/>
        <v>5.619814403599484E-4</v>
      </c>
      <c r="BG517" s="5">
        <f t="shared" si="776"/>
        <v>6.2442382262216316E-5</v>
      </c>
      <c r="BH517" s="5">
        <f t="shared" si="777"/>
        <v>5.2035318551846806E-6</v>
      </c>
      <c r="BI517" s="5">
        <f t="shared" si="778"/>
        <v>3.4690212367897784E-7</v>
      </c>
      <c r="BJ517" s="8">
        <f t="shared" si="779"/>
        <v>4.8284709771900421E-2</v>
      </c>
      <c r="BK517" s="8">
        <f t="shared" si="780"/>
        <v>0.16290090303667312</v>
      </c>
      <c r="BL517" s="8">
        <f t="shared" si="781"/>
        <v>0.64879705723828085</v>
      </c>
      <c r="BM517" s="8">
        <f t="shared" si="782"/>
        <v>0.42881144454508385</v>
      </c>
      <c r="BN517" s="8">
        <f t="shared" si="783"/>
        <v>0.56557752108504122</v>
      </c>
    </row>
    <row r="518" spans="1:66" x14ac:dyDescent="0.25">
      <c r="A518" t="s">
        <v>28</v>
      </c>
      <c r="B518" t="s">
        <v>279</v>
      </c>
      <c r="C518" t="s">
        <v>30</v>
      </c>
      <c r="D518" s="18"/>
      <c r="E518">
        <f>VLOOKUP(A518,home!$A$2:$E$405,3,FALSE)</f>
        <v>1.3333333333333299</v>
      </c>
      <c r="F518">
        <f>VLOOKUP(B518,home!$B$2:$E$405,3,FALSE)</f>
        <v>0.75</v>
      </c>
      <c r="G518">
        <f>VLOOKUP(C518,away!$B$2:$E$405,4,FALSE)</f>
        <v>0.75</v>
      </c>
      <c r="H518">
        <f>VLOOKUP(A518,away!$A$2:$E$405,3,FALSE)</f>
        <v>1.13333333333333</v>
      </c>
      <c r="I518">
        <f>VLOOKUP(C518,away!$B$2:$E$405,3,FALSE)</f>
        <v>1</v>
      </c>
      <c r="J518">
        <f>VLOOKUP(B518,home!$B$2:$E$405,4,FALSE)</f>
        <v>1.47</v>
      </c>
      <c r="K518" s="3">
        <f t="shared" si="728"/>
        <v>0.74999999999999811</v>
      </c>
      <c r="L518" s="3">
        <f t="shared" si="729"/>
        <v>1.665999999999995</v>
      </c>
      <c r="M518" s="5">
        <f t="shared" si="730"/>
        <v>8.9278016251610678E-2</v>
      </c>
      <c r="N518" s="5">
        <f t="shared" si="731"/>
        <v>6.6958512188707839E-2</v>
      </c>
      <c r="O518" s="5">
        <f t="shared" si="732"/>
        <v>0.14873717507518294</v>
      </c>
      <c r="P518" s="5">
        <f t="shared" si="733"/>
        <v>0.11155288130638692</v>
      </c>
      <c r="Q518" s="5">
        <f t="shared" si="734"/>
        <v>2.5109442070765372E-2</v>
      </c>
      <c r="R518" s="5">
        <f t="shared" si="735"/>
        <v>0.12389806683762702</v>
      </c>
      <c r="S518" s="5">
        <f t="shared" si="736"/>
        <v>3.4846331298082421E-2</v>
      </c>
      <c r="T518" s="5">
        <f t="shared" si="737"/>
        <v>4.1832330489894987E-2</v>
      </c>
      <c r="U518" s="5">
        <f t="shared" si="738"/>
        <v>9.2923550128220039E-2</v>
      </c>
      <c r="V518" s="5">
        <f t="shared" si="739"/>
        <v>4.8378323285504154E-3</v>
      </c>
      <c r="W518" s="5">
        <f t="shared" si="740"/>
        <v>6.2773605176913274E-3</v>
      </c>
      <c r="X518" s="5">
        <f t="shared" si="741"/>
        <v>1.0458082622473721E-2</v>
      </c>
      <c r="Y518" s="5">
        <f t="shared" si="742"/>
        <v>8.7115828245205827E-3</v>
      </c>
      <c r="Z518" s="5">
        <f t="shared" si="743"/>
        <v>6.8804726450495332E-2</v>
      </c>
      <c r="AA518" s="5">
        <f t="shared" si="744"/>
        <v>5.1603544837871364E-2</v>
      </c>
      <c r="AB518" s="5">
        <f t="shared" si="745"/>
        <v>1.935132931420171E-2</v>
      </c>
      <c r="AC518" s="5">
        <f t="shared" si="746"/>
        <v>3.7780446840773212E-4</v>
      </c>
      <c r="AD518" s="5">
        <f t="shared" si="747"/>
        <v>1.1770050970671209E-3</v>
      </c>
      <c r="AE518" s="5">
        <f t="shared" si="748"/>
        <v>1.9608904917138175E-3</v>
      </c>
      <c r="AF518" s="5">
        <f t="shared" si="749"/>
        <v>1.6334217795976051E-3</v>
      </c>
      <c r="AG518" s="5">
        <f t="shared" si="750"/>
        <v>9.0709356160320056E-4</v>
      </c>
      <c r="AH518" s="5">
        <f t="shared" si="751"/>
        <v>2.8657168566631235E-2</v>
      </c>
      <c r="AI518" s="5">
        <f t="shared" si="752"/>
        <v>2.149287642497337E-2</v>
      </c>
      <c r="AJ518" s="5">
        <f t="shared" si="753"/>
        <v>8.0598286593649929E-3</v>
      </c>
      <c r="AK518" s="5">
        <f t="shared" si="754"/>
        <v>2.014957164841243E-3</v>
      </c>
      <c r="AL518" s="5">
        <f t="shared" si="755"/>
        <v>1.8882667331018339E-5</v>
      </c>
      <c r="AM518" s="5">
        <f t="shared" si="756"/>
        <v>1.7655076456006772E-4</v>
      </c>
      <c r="AN518" s="5">
        <f t="shared" si="757"/>
        <v>2.9413357375707193E-4</v>
      </c>
      <c r="AO518" s="5">
        <f t="shared" si="758"/>
        <v>2.4501326693964024E-4</v>
      </c>
      <c r="AP518" s="5">
        <f t="shared" si="759"/>
        <v>1.3606403424047979E-4</v>
      </c>
      <c r="AQ518" s="5">
        <f t="shared" si="760"/>
        <v>5.6670670261159689E-5</v>
      </c>
      <c r="AR518" s="5">
        <f t="shared" si="761"/>
        <v>9.548568566401492E-3</v>
      </c>
      <c r="AS518" s="5">
        <f t="shared" si="762"/>
        <v>7.1614264248011008E-3</v>
      </c>
      <c r="AT518" s="5">
        <f t="shared" si="763"/>
        <v>2.6855349093004056E-3</v>
      </c>
      <c r="AU518" s="5">
        <f t="shared" si="764"/>
        <v>6.7138372732509978E-4</v>
      </c>
      <c r="AV518" s="5">
        <f t="shared" si="765"/>
        <v>1.2588444887345589E-4</v>
      </c>
      <c r="AW518" s="5">
        <f t="shared" si="766"/>
        <v>6.5538591194742471E-7</v>
      </c>
      <c r="AX518" s="5">
        <f t="shared" si="767"/>
        <v>2.20688455700084E-5</v>
      </c>
      <c r="AY518" s="5">
        <f t="shared" si="768"/>
        <v>3.6766696719633883E-5</v>
      </c>
      <c r="AZ518" s="5">
        <f t="shared" si="769"/>
        <v>3.0626658367454942E-5</v>
      </c>
      <c r="BA518" s="5">
        <f t="shared" si="770"/>
        <v>1.7008004280059922E-5</v>
      </c>
      <c r="BB518" s="5">
        <f t="shared" si="771"/>
        <v>7.0838337826449408E-6</v>
      </c>
      <c r="BC518" s="5">
        <f t="shared" si="772"/>
        <v>2.3603334163772856E-6</v>
      </c>
      <c r="BD518" s="5">
        <f t="shared" si="773"/>
        <v>2.6513192052708078E-3</v>
      </c>
      <c r="BE518" s="5">
        <f t="shared" si="774"/>
        <v>1.988489403953101E-3</v>
      </c>
      <c r="BF518" s="5">
        <f t="shared" si="775"/>
        <v>7.4568352648241086E-4</v>
      </c>
      <c r="BG518" s="5">
        <f t="shared" si="776"/>
        <v>1.8642088162060225E-4</v>
      </c>
      <c r="BH518" s="5">
        <f t="shared" si="777"/>
        <v>3.4953915303862829E-5</v>
      </c>
      <c r="BI518" s="5">
        <f t="shared" si="778"/>
        <v>5.2430872955794129E-6</v>
      </c>
      <c r="BJ518" s="8">
        <f t="shared" si="779"/>
        <v>0.16605006832593022</v>
      </c>
      <c r="BK518" s="8">
        <f t="shared" si="780"/>
        <v>0.24094851501708883</v>
      </c>
      <c r="BL518" s="8">
        <f t="shared" si="781"/>
        <v>0.52254340510554187</v>
      </c>
      <c r="BM518" s="8">
        <f t="shared" si="782"/>
        <v>0.43277650985796773</v>
      </c>
      <c r="BN518" s="8">
        <f t="shared" si="783"/>
        <v>0.56553409373028074</v>
      </c>
    </row>
    <row r="519" spans="1:66" x14ac:dyDescent="0.25">
      <c r="A519" t="s">
        <v>28</v>
      </c>
      <c r="B519" t="s">
        <v>189</v>
      </c>
      <c r="C519" t="s">
        <v>462</v>
      </c>
      <c r="D519" s="18"/>
      <c r="E519">
        <f>VLOOKUP(A519,home!$A$2:$E$405,3,FALSE)</f>
        <v>1.3333333333333299</v>
      </c>
      <c r="F519">
        <f>VLOOKUP(B519,home!$B$2:$E$405,3,FALSE)</f>
        <v>1</v>
      </c>
      <c r="G519">
        <f>VLOOKUP(C519,away!$B$2:$E$405,4,FALSE)</f>
        <v>2.25</v>
      </c>
      <c r="H519">
        <f>VLOOKUP(A519,away!$A$2:$E$405,3,FALSE)</f>
        <v>1.13333333333333</v>
      </c>
      <c r="I519">
        <f>VLOOKUP(C519,away!$B$2:$E$405,3,FALSE)</f>
        <v>0.5</v>
      </c>
      <c r="J519">
        <f>VLOOKUP(B519,home!$B$2:$E$405,4,FALSE)</f>
        <v>0.28999999999999998</v>
      </c>
      <c r="K519" s="3">
        <f t="shared" si="728"/>
        <v>2.9999999999999925</v>
      </c>
      <c r="L519" s="3">
        <f t="shared" si="729"/>
        <v>0.16433333333333283</v>
      </c>
      <c r="M519" s="5">
        <f t="shared" si="730"/>
        <v>4.224229395832161E-2</v>
      </c>
      <c r="N519" s="5">
        <f t="shared" si="731"/>
        <v>0.1267268818749645</v>
      </c>
      <c r="O519" s="5">
        <f t="shared" si="732"/>
        <v>6.941816973817498E-3</v>
      </c>
      <c r="P519" s="5">
        <f t="shared" si="733"/>
        <v>2.0825450921452441E-2</v>
      </c>
      <c r="Q519" s="5">
        <f t="shared" si="734"/>
        <v>0.19009032281244631</v>
      </c>
      <c r="R519" s="5">
        <f t="shared" si="735"/>
        <v>5.7038596134866926E-4</v>
      </c>
      <c r="S519" s="5">
        <f t="shared" si="736"/>
        <v>2.5667368260689988E-3</v>
      </c>
      <c r="T519" s="5">
        <f t="shared" si="737"/>
        <v>3.1238176382178587E-2</v>
      </c>
      <c r="U519" s="5">
        <f t="shared" si="738"/>
        <v>1.7111578840460033E-3</v>
      </c>
      <c r="V519" s="5">
        <f t="shared" si="739"/>
        <v>1.4060013947244556E-4</v>
      </c>
      <c r="W519" s="5">
        <f t="shared" si="740"/>
        <v>0.19009032281244584</v>
      </c>
      <c r="X519" s="5">
        <f t="shared" si="741"/>
        <v>3.1238176382178511E-2</v>
      </c>
      <c r="Y519" s="5">
        <f t="shared" si="742"/>
        <v>2.5667368260689923E-3</v>
      </c>
      <c r="Z519" s="5">
        <f t="shared" si="743"/>
        <v>3.1244475438321465E-5</v>
      </c>
      <c r="AA519" s="5">
        <f t="shared" si="744"/>
        <v>9.3733426314964144E-5</v>
      </c>
      <c r="AB519" s="5">
        <f t="shared" si="745"/>
        <v>1.4060013947244588E-4</v>
      </c>
      <c r="AC519" s="5">
        <f t="shared" si="746"/>
        <v>4.3322417974947033E-6</v>
      </c>
      <c r="AD519" s="5">
        <f t="shared" si="747"/>
        <v>0.14256774210933401</v>
      </c>
      <c r="AE519" s="5">
        <f t="shared" si="748"/>
        <v>2.3428632286633822E-2</v>
      </c>
      <c r="AF519" s="5">
        <f t="shared" si="749"/>
        <v>1.9250526195517394E-3</v>
      </c>
      <c r="AG519" s="5">
        <f t="shared" si="750"/>
        <v>1.0545010460433389E-4</v>
      </c>
      <c r="AH519" s="5">
        <f t="shared" si="751"/>
        <v>1.2836271992577025E-6</v>
      </c>
      <c r="AI519" s="5">
        <f t="shared" si="752"/>
        <v>3.8508815977730979E-6</v>
      </c>
      <c r="AJ519" s="5">
        <f t="shared" si="753"/>
        <v>5.7763223966596333E-6</v>
      </c>
      <c r="AK519" s="5">
        <f t="shared" si="754"/>
        <v>5.7763223966596189E-6</v>
      </c>
      <c r="AL519" s="5">
        <f t="shared" si="755"/>
        <v>8.5431808246595086E-8</v>
      </c>
      <c r="AM519" s="5">
        <f t="shared" si="756"/>
        <v>8.5540645265600165E-2</v>
      </c>
      <c r="AN519" s="5">
        <f t="shared" si="757"/>
        <v>1.4057179371980255E-2</v>
      </c>
      <c r="AO519" s="5">
        <f t="shared" si="758"/>
        <v>1.1550315717310405E-3</v>
      </c>
      <c r="AP519" s="5">
        <f t="shared" si="759"/>
        <v>6.3270062762600153E-5</v>
      </c>
      <c r="AQ519" s="5">
        <f t="shared" si="760"/>
        <v>2.5993450784968146E-6</v>
      </c>
      <c r="AR519" s="5">
        <f t="shared" si="761"/>
        <v>4.2188547282269712E-8</v>
      </c>
      <c r="AS519" s="5">
        <f t="shared" si="762"/>
        <v>1.2656564184680882E-7</v>
      </c>
      <c r="AT519" s="5">
        <f t="shared" si="763"/>
        <v>1.8984846277021278E-7</v>
      </c>
      <c r="AU519" s="5">
        <f t="shared" si="764"/>
        <v>1.898484627702123E-7</v>
      </c>
      <c r="AV519" s="5">
        <f t="shared" si="765"/>
        <v>1.4238634707765887E-7</v>
      </c>
      <c r="AW519" s="5">
        <f t="shared" si="766"/>
        <v>1.1699411518214211E-9</v>
      </c>
      <c r="AX519" s="5">
        <f t="shared" si="767"/>
        <v>4.2770322632799999E-2</v>
      </c>
      <c r="AY519" s="5">
        <f t="shared" si="768"/>
        <v>7.0285896859901137E-3</v>
      </c>
      <c r="AZ519" s="5">
        <f t="shared" si="769"/>
        <v>5.7751578586551916E-4</v>
      </c>
      <c r="BA519" s="5">
        <f t="shared" si="770"/>
        <v>3.1635031381300015E-5</v>
      </c>
      <c r="BB519" s="5">
        <f t="shared" si="771"/>
        <v>1.2996725392484047E-6</v>
      </c>
      <c r="BC519" s="5">
        <f t="shared" si="772"/>
        <v>4.2715904123297464E-8</v>
      </c>
      <c r="BD519" s="5">
        <f t="shared" si="773"/>
        <v>1.1554974338977165E-9</v>
      </c>
      <c r="BE519" s="5">
        <f t="shared" si="774"/>
        <v>3.4664923016931411E-9</v>
      </c>
      <c r="BF519" s="5">
        <f t="shared" si="775"/>
        <v>5.1997384525396997E-9</v>
      </c>
      <c r="BG519" s="5">
        <f t="shared" si="776"/>
        <v>5.1997384525396864E-9</v>
      </c>
      <c r="BH519" s="5">
        <f t="shared" si="777"/>
        <v>3.8998038394047549E-9</v>
      </c>
      <c r="BI519" s="5">
        <f t="shared" si="778"/>
        <v>2.3398823036428467E-9</v>
      </c>
      <c r="BJ519" s="8">
        <f t="shared" si="779"/>
        <v>0.89120562535203951</v>
      </c>
      <c r="BK519" s="8">
        <f t="shared" si="780"/>
        <v>7.2808089204911372E-2</v>
      </c>
      <c r="BL519" s="8">
        <f t="shared" si="781"/>
        <v>9.4750936372044615E-3</v>
      </c>
      <c r="BM519" s="8">
        <f t="shared" si="782"/>
        <v>0.57909431165119352</v>
      </c>
      <c r="BN519" s="8">
        <f t="shared" si="783"/>
        <v>0.38739715250235102</v>
      </c>
    </row>
    <row r="520" spans="1:66" x14ac:dyDescent="0.25">
      <c r="A520" t="s">
        <v>192</v>
      </c>
      <c r="B520" t="s">
        <v>205</v>
      </c>
      <c r="C520" t="s">
        <v>197</v>
      </c>
      <c r="D520" s="18"/>
      <c r="E520">
        <f>VLOOKUP(A520,home!$A$2:$E$405,3,FALSE)</f>
        <v>1.56666666666667</v>
      </c>
      <c r="F520">
        <f>VLOOKUP(B520,home!$B$2:$E$405,3,FALSE)</f>
        <v>0.85</v>
      </c>
      <c r="G520">
        <f>VLOOKUP(C520,away!$B$2:$E$405,4,FALSE)</f>
        <v>0.85</v>
      </c>
      <c r="H520">
        <f>VLOOKUP(A520,away!$A$2:$E$405,3,FALSE)</f>
        <v>0.86666666666666703</v>
      </c>
      <c r="I520">
        <f>VLOOKUP(C520,away!$B$2:$E$405,3,FALSE)</f>
        <v>1.06</v>
      </c>
      <c r="J520">
        <f>VLOOKUP(B520,home!$B$2:$E$405,4,FALSE)</f>
        <v>1.54</v>
      </c>
      <c r="K520" s="3">
        <f t="shared" si="728"/>
        <v>1.1319166666666689</v>
      </c>
      <c r="L520" s="3">
        <f t="shared" si="729"/>
        <v>1.4147466666666673</v>
      </c>
      <c r="M520" s="5">
        <f t="shared" si="730"/>
        <v>7.8342633632254494E-2</v>
      </c>
      <c r="N520" s="5">
        <f t="shared" si="731"/>
        <v>8.8677332718909582E-2</v>
      </c>
      <c r="O520" s="5">
        <f t="shared" si="732"/>
        <v>0.11083497978911998</v>
      </c>
      <c r="P520" s="5">
        <f t="shared" si="733"/>
        <v>0.12545596087296831</v>
      </c>
      <c r="Q520" s="5">
        <f t="shared" si="734"/>
        <v>5.0187675430039644E-2</v>
      </c>
      <c r="R520" s="5">
        <f t="shared" si="735"/>
        <v>7.8401709103362485E-2</v>
      </c>
      <c r="S520" s="5">
        <f t="shared" si="736"/>
        <v>5.0225520220703194E-2</v>
      </c>
      <c r="T520" s="5">
        <f t="shared" si="737"/>
        <v>7.1002846522397176E-2</v>
      </c>
      <c r="U520" s="5">
        <f t="shared" si="738"/>
        <v>8.8744201229247893E-2</v>
      </c>
      <c r="V520" s="5">
        <f t="shared" si="739"/>
        <v>8.9366565637396152E-3</v>
      </c>
      <c r="W520" s="5">
        <f t="shared" si="740"/>
        <v>1.893608876017305E-2</v>
      </c>
      <c r="X520" s="5">
        <f t="shared" si="741"/>
        <v>2.678976845315896E-2</v>
      </c>
      <c r="Y520" s="5">
        <f t="shared" si="742"/>
        <v>1.8950367809939243E-2</v>
      </c>
      <c r="Z520" s="5">
        <f t="shared" si="743"/>
        <v>3.6972852204983912E-2</v>
      </c>
      <c r="AA520" s="5">
        <f t="shared" si="744"/>
        <v>4.1850187625024793E-2</v>
      </c>
      <c r="AB520" s="5">
        <f t="shared" si="745"/>
        <v>2.3685462437946371E-2</v>
      </c>
      <c r="AC520" s="5">
        <f t="shared" si="746"/>
        <v>8.9443383523655367E-4</v>
      </c>
      <c r="AD520" s="5">
        <f t="shared" si="747"/>
        <v>5.3585186172798163E-3</v>
      </c>
      <c r="AE520" s="5">
        <f t="shared" si="748"/>
        <v>7.5809463520678973E-3</v>
      </c>
      <c r="AF520" s="5">
        <f t="shared" si="749"/>
        <v>5.3625592908834461E-3</v>
      </c>
      <c r="AG520" s="5">
        <f t="shared" si="750"/>
        <v>2.5288876271932397E-3</v>
      </c>
      <c r="AH520" s="5">
        <f t="shared" si="751"/>
        <v>1.3076804853540087E-2</v>
      </c>
      <c r="AI520" s="5">
        <f t="shared" si="752"/>
        <v>1.4801853360469614E-2</v>
      </c>
      <c r="AJ520" s="5">
        <f t="shared" si="753"/>
        <v>8.3772322581357993E-3</v>
      </c>
      <c r="AK520" s="5">
        <f t="shared" si="754"/>
        <v>3.1607762711738548E-3</v>
      </c>
      <c r="AL520" s="5">
        <f t="shared" si="755"/>
        <v>5.7292971162356703E-5</v>
      </c>
      <c r="AM520" s="5">
        <f t="shared" si="756"/>
        <v>1.2130793063085306E-3</v>
      </c>
      <c r="AN520" s="5">
        <f t="shared" si="757"/>
        <v>1.7161999050023062E-3</v>
      </c>
      <c r="AO520" s="5">
        <f t="shared" si="758"/>
        <v>1.2139940474678321E-3</v>
      </c>
      <c r="AP520" s="5">
        <f t="shared" si="759"/>
        <v>5.7249801066943024E-4</v>
      </c>
      <c r="AQ520" s="5">
        <f t="shared" si="760"/>
        <v>2.0248491306696872E-4</v>
      </c>
      <c r="AR520" s="5">
        <f t="shared" si="761"/>
        <v>3.7000732154392614E-3</v>
      </c>
      <c r="AS520" s="5">
        <f t="shared" si="762"/>
        <v>4.1881745404426327E-3</v>
      </c>
      <c r="AT520" s="5">
        <f t="shared" si="763"/>
        <v>2.3703322826180168E-3</v>
      </c>
      <c r="AU520" s="5">
        <f t="shared" si="764"/>
        <v>8.9433953874446057E-4</v>
      </c>
      <c r="AV520" s="5">
        <f t="shared" si="765"/>
        <v>2.5307945739095911E-4</v>
      </c>
      <c r="AW520" s="5">
        <f t="shared" si="766"/>
        <v>2.5485430740405153E-6</v>
      </c>
      <c r="AX520" s="5">
        <f t="shared" si="767"/>
        <v>2.2885078079984449E-4</v>
      </c>
      <c r="AY520" s="5">
        <f t="shared" si="768"/>
        <v>3.2376587930064407E-4</v>
      </c>
      <c r="AZ520" s="5">
        <f t="shared" si="769"/>
        <v>2.2902334926049443E-4</v>
      </c>
      <c r="BA520" s="5">
        <f t="shared" si="770"/>
        <v>1.0800333998504011E-4</v>
      </c>
      <c r="BB520" s="5">
        <f t="shared" si="771"/>
        <v>3.8199341308175581E-5</v>
      </c>
      <c r="BC520" s="5">
        <f t="shared" si="772"/>
        <v>1.0808478156920732E-5</v>
      </c>
      <c r="BD520" s="5">
        <f t="shared" si="773"/>
        <v>8.7244437466088554E-4</v>
      </c>
      <c r="BE520" s="5">
        <f t="shared" si="774"/>
        <v>9.8753432841823616E-4</v>
      </c>
      <c r="BF520" s="5">
        <f t="shared" si="775"/>
        <v>5.5890328262103869E-4</v>
      </c>
      <c r="BG520" s="5">
        <f t="shared" si="776"/>
        <v>2.1087731355115506E-4</v>
      </c>
      <c r="BH520" s="5">
        <f t="shared" si="777"/>
        <v>5.9673886457611386E-5</v>
      </c>
      <c r="BI520" s="5">
        <f t="shared" si="778"/>
        <v>1.3509173329228941E-5</v>
      </c>
      <c r="BJ520" s="8">
        <f t="shared" si="779"/>
        <v>0.30123189893336838</v>
      </c>
      <c r="BK520" s="8">
        <f t="shared" si="780"/>
        <v>0.2642362639753652</v>
      </c>
      <c r="BL520" s="8">
        <f t="shared" si="781"/>
        <v>0.39704214832169427</v>
      </c>
      <c r="BM520" s="8">
        <f t="shared" si="782"/>
        <v>0.46726165455253071</v>
      </c>
      <c r="BN520" s="8">
        <f t="shared" si="783"/>
        <v>0.53190029154665452</v>
      </c>
    </row>
    <row r="521" spans="1:66" x14ac:dyDescent="0.25">
      <c r="A521" t="s">
        <v>192</v>
      </c>
      <c r="B521" t="s">
        <v>204</v>
      </c>
      <c r="C521" t="s">
        <v>200</v>
      </c>
      <c r="D521" s="18"/>
      <c r="E521">
        <f>VLOOKUP(A521,home!$A$2:$E$405,3,FALSE)</f>
        <v>1.56666666666667</v>
      </c>
      <c r="F521">
        <f>VLOOKUP(B521,home!$B$2:$E$405,3,FALSE)</f>
        <v>0.64</v>
      </c>
      <c r="G521">
        <f>VLOOKUP(C521,away!$B$2:$E$405,4,FALSE)</f>
        <v>0.85</v>
      </c>
      <c r="H521">
        <f>VLOOKUP(A521,away!$A$2:$E$405,3,FALSE)</f>
        <v>0.86666666666666703</v>
      </c>
      <c r="I521">
        <f>VLOOKUP(C521,away!$B$2:$E$405,3,FALSE)</f>
        <v>0.64</v>
      </c>
      <c r="J521">
        <f>VLOOKUP(B521,home!$B$2:$E$405,4,FALSE)</f>
        <v>0.77</v>
      </c>
      <c r="K521" s="3">
        <f t="shared" si="728"/>
        <v>0.8522666666666685</v>
      </c>
      <c r="L521" s="3">
        <f t="shared" si="729"/>
        <v>0.42709333333333349</v>
      </c>
      <c r="M521" s="5">
        <f t="shared" si="730"/>
        <v>0.27821530127967237</v>
      </c>
      <c r="N521" s="5">
        <f t="shared" si="731"/>
        <v>0.23711362743728925</v>
      </c>
      <c r="O521" s="5">
        <f t="shared" si="732"/>
        <v>0.1188239004078729</v>
      </c>
      <c r="P521" s="5">
        <f t="shared" si="733"/>
        <v>0.10126964952095002</v>
      </c>
      <c r="Q521" s="5">
        <f t="shared" si="734"/>
        <v>0.10104202043861042</v>
      </c>
      <c r="R521" s="5">
        <f t="shared" si="735"/>
        <v>2.5374447852433236E-2</v>
      </c>
      <c r="S521" s="5">
        <f t="shared" si="736"/>
        <v>9.2154725736910519E-3</v>
      </c>
      <c r="T521" s="5">
        <f t="shared" si="737"/>
        <v>4.3154373315860931E-2</v>
      </c>
      <c r="U521" s="5">
        <f t="shared" si="738"/>
        <v>2.1625796089700479E-2</v>
      </c>
      <c r="V521" s="5">
        <f t="shared" si="739"/>
        <v>3.7271201812052952E-4</v>
      </c>
      <c r="W521" s="5">
        <f t="shared" si="740"/>
        <v>2.87049153174933E-2</v>
      </c>
      <c r="X521" s="5">
        <f t="shared" si="741"/>
        <v>1.2259677965999275E-2</v>
      </c>
      <c r="Y521" s="5">
        <f t="shared" si="742"/>
        <v>2.618013364045926E-3</v>
      </c>
      <c r="Z521" s="5">
        <f t="shared" si="743"/>
        <v>3.612419171596186E-3</v>
      </c>
      <c r="AA521" s="5">
        <f t="shared" si="744"/>
        <v>3.0787444459790493E-3</v>
      </c>
      <c r="AB521" s="5">
        <f t="shared" si="745"/>
        <v>1.3119556332465419E-3</v>
      </c>
      <c r="AC521" s="5">
        <f t="shared" si="746"/>
        <v>8.4791381157200205E-6</v>
      </c>
      <c r="AD521" s="5">
        <f t="shared" si="747"/>
        <v>6.1160606236472497E-3</v>
      </c>
      <c r="AE521" s="5">
        <f t="shared" si="748"/>
        <v>2.6121287186222503E-3</v>
      </c>
      <c r="AF521" s="5">
        <f t="shared" si="749"/>
        <v>5.5781138076605298E-4</v>
      </c>
      <c r="AG521" s="5">
        <f t="shared" si="750"/>
        <v>7.9412507327547625E-5</v>
      </c>
      <c r="AH521" s="5">
        <f t="shared" si="751"/>
        <v>3.8571003634856353E-4</v>
      </c>
      <c r="AI521" s="5">
        <f t="shared" si="752"/>
        <v>3.2872780697866977E-4</v>
      </c>
      <c r="AJ521" s="5">
        <f t="shared" si="753"/>
        <v>1.4008187614717745E-4</v>
      </c>
      <c r="AK521" s="5">
        <f t="shared" si="754"/>
        <v>3.9795704548122677E-5</v>
      </c>
      <c r="AL521" s="5">
        <f t="shared" si="755"/>
        <v>1.2345537305376599E-7</v>
      </c>
      <c r="AM521" s="5">
        <f t="shared" si="756"/>
        <v>1.0425029201694221E-3</v>
      </c>
      <c r="AN521" s="5">
        <f t="shared" si="757"/>
        <v>4.4524604718489249E-4</v>
      </c>
      <c r="AO521" s="5">
        <f t="shared" si="758"/>
        <v>9.5080809222843199E-5</v>
      </c>
      <c r="AP521" s="5">
        <f t="shared" si="759"/>
        <v>1.3536126582338287E-5</v>
      </c>
      <c r="AQ521" s="5">
        <f t="shared" si="760"/>
        <v>1.4452973556182004E-6</v>
      </c>
      <c r="AR521" s="5">
        <f t="shared" si="761"/>
        <v>3.2946837024845871E-5</v>
      </c>
      <c r="AS521" s="5">
        <f t="shared" si="762"/>
        <v>2.8079490968375367E-5</v>
      </c>
      <c r="AT521" s="5">
        <f t="shared" si="763"/>
        <v>1.1965607084657049E-5</v>
      </c>
      <c r="AU521" s="5">
        <f t="shared" si="764"/>
        <v>3.3992960215612458E-6</v>
      </c>
      <c r="AV521" s="5">
        <f t="shared" si="765"/>
        <v>7.2427667232731743E-7</v>
      </c>
      <c r="AW521" s="5">
        <f t="shared" si="766"/>
        <v>1.2482621176165656E-9</v>
      </c>
      <c r="AX521" s="5">
        <f t="shared" si="767"/>
        <v>1.4808174812717682E-4</v>
      </c>
      <c r="AY521" s="5">
        <f t="shared" si="768"/>
        <v>6.3244727413463062E-5</v>
      </c>
      <c r="AZ521" s="5">
        <f t="shared" si="769"/>
        <v>1.3505700723386994E-5</v>
      </c>
      <c r="BA521" s="5">
        <f t="shared" si="770"/>
        <v>1.922731580317922E-6</v>
      </c>
      <c r="BB521" s="5">
        <f t="shared" si="771"/>
        <v>2.0529645993581228E-7</v>
      </c>
      <c r="BC521" s="5">
        <f t="shared" si="772"/>
        <v>1.7536149879103858E-8</v>
      </c>
      <c r="BD521" s="5">
        <f t="shared" si="773"/>
        <v>2.3452290746219164E-6</v>
      </c>
      <c r="BE521" s="5">
        <f t="shared" si="774"/>
        <v>1.9987605659977762E-6</v>
      </c>
      <c r="BF521" s="5">
        <f t="shared" si="775"/>
        <v>8.5173850252385424E-7</v>
      </c>
      <c r="BG521" s="5">
        <f t="shared" si="776"/>
        <v>2.4196944480588841E-7</v>
      </c>
      <c r="BH521" s="5">
        <f t="shared" si="777"/>
        <v>5.1555623039974712E-8</v>
      </c>
      <c r="BI521" s="5">
        <f t="shared" si="778"/>
        <v>8.7878277992405129E-9</v>
      </c>
      <c r="BJ521" s="8">
        <f t="shared" si="779"/>
        <v>0.43608283001063153</v>
      </c>
      <c r="BK521" s="8">
        <f t="shared" si="780"/>
        <v>0.3891449827133362</v>
      </c>
      <c r="BL521" s="8">
        <f t="shared" si="781"/>
        <v>0.17119177340206534</v>
      </c>
      <c r="BM521" s="8">
        <f t="shared" si="782"/>
        <v>0.13812981488164966</v>
      </c>
      <c r="BN521" s="8">
        <f t="shared" si="783"/>
        <v>0.86183894693682828</v>
      </c>
    </row>
    <row r="522" spans="1:66" x14ac:dyDescent="0.25">
      <c r="A522" t="s">
        <v>192</v>
      </c>
      <c r="B522" t="s">
        <v>199</v>
      </c>
      <c r="C522" t="s">
        <v>281</v>
      </c>
      <c r="D522" s="18"/>
      <c r="E522">
        <f>VLOOKUP(A522,home!$A$2:$E$405,3,FALSE)</f>
        <v>1.56666666666667</v>
      </c>
      <c r="F522">
        <f>VLOOKUP(B522,home!$B$2:$E$405,3,FALSE)</f>
        <v>0.64</v>
      </c>
      <c r="G522">
        <f>VLOOKUP(C522,away!$B$2:$E$405,4,FALSE)</f>
        <v>0.85</v>
      </c>
      <c r="H522">
        <f>VLOOKUP(A522,away!$A$2:$E$405,3,FALSE)</f>
        <v>0.86666666666666703</v>
      </c>
      <c r="I522">
        <f>VLOOKUP(C522,away!$B$2:$E$405,3,FALSE)</f>
        <v>1.28</v>
      </c>
      <c r="J522">
        <f>VLOOKUP(B522,home!$B$2:$E$405,4,FALSE)</f>
        <v>2.31</v>
      </c>
      <c r="K522" s="3">
        <f t="shared" si="728"/>
        <v>0.8522666666666685</v>
      </c>
      <c r="L522" s="3">
        <f t="shared" si="729"/>
        <v>2.5625600000000008</v>
      </c>
      <c r="M522" s="5">
        <f t="shared" si="730"/>
        <v>3.2882105772580182E-2</v>
      </c>
      <c r="N522" s="5">
        <f t="shared" si="731"/>
        <v>2.8024322679777731E-2</v>
      </c>
      <c r="O522" s="5">
        <f t="shared" si="732"/>
        <v>8.4262368968583107E-2</v>
      </c>
      <c r="P522" s="5">
        <f t="shared" si="733"/>
        <v>7.1814008326291243E-2</v>
      </c>
      <c r="Q522" s="5">
        <f t="shared" si="734"/>
        <v>1.1942098037942644E-2</v>
      </c>
      <c r="R522" s="5">
        <f t="shared" si="735"/>
        <v>0.10796368811206622</v>
      </c>
      <c r="S522" s="5">
        <f t="shared" si="736"/>
        <v>3.9210169716298801E-2</v>
      </c>
      <c r="T522" s="5">
        <f t="shared" si="737"/>
        <v>3.0602342748110311E-2</v>
      </c>
      <c r="U522" s="5">
        <f t="shared" si="738"/>
        <v>9.2013852588310491E-2</v>
      </c>
      <c r="V522" s="5">
        <f t="shared" si="739"/>
        <v>9.514933522257886E-3</v>
      </c>
      <c r="W522" s="5">
        <f t="shared" si="740"/>
        <v>3.3926173626013132E-3</v>
      </c>
      <c r="X522" s="5">
        <f t="shared" si="741"/>
        <v>8.6937855487076235E-3</v>
      </c>
      <c r="Y522" s="5">
        <f t="shared" si="742"/>
        <v>1.1139173547848111E-2</v>
      </c>
      <c r="Z522" s="5">
        <f t="shared" si="743"/>
        <v>9.222114286948549E-2</v>
      </c>
      <c r="AA522" s="5">
        <f t="shared" si="744"/>
        <v>7.8597006029566999E-2</v>
      </c>
      <c r="AB522" s="5">
        <f t="shared" si="745"/>
        <v>3.3492804169399558E-2</v>
      </c>
      <c r="AC522" s="5">
        <f t="shared" si="746"/>
        <v>1.298779189959399E-3</v>
      </c>
      <c r="AD522" s="5">
        <f t="shared" si="747"/>
        <v>7.228536727249211E-4</v>
      </c>
      <c r="AE522" s="5">
        <f t="shared" si="748"/>
        <v>1.8523559075779746E-3</v>
      </c>
      <c r="AF522" s="5">
        <f t="shared" si="749"/>
        <v>2.3733865772615085E-3</v>
      </c>
      <c r="AG522" s="5">
        <f t="shared" si="750"/>
        <v>2.0273151691424171E-3</v>
      </c>
      <c r="AH522" s="5">
        <f t="shared" si="751"/>
        <v>5.9080552967907221E-2</v>
      </c>
      <c r="AI522" s="5">
        <f t="shared" si="752"/>
        <v>5.0352385942781831E-2</v>
      </c>
      <c r="AJ522" s="5">
        <f t="shared" si="753"/>
        <v>2.1456830063084145E-2</v>
      </c>
      <c r="AK522" s="5">
        <f t="shared" si="754"/>
        <v>6.0956470116992961E-3</v>
      </c>
      <c r="AL522" s="5">
        <f t="shared" si="755"/>
        <v>1.1346054319858645E-4</v>
      </c>
      <c r="AM522" s="5">
        <f t="shared" si="756"/>
        <v>1.2321281802820554E-4</v>
      </c>
      <c r="AN522" s="5">
        <f t="shared" si="757"/>
        <v>3.1574023896635854E-4</v>
      </c>
      <c r="AO522" s="5">
        <f t="shared" si="758"/>
        <v>4.0455165338281601E-4</v>
      </c>
      <c r="AP522" s="5">
        <f t="shared" si="759"/>
        <v>3.4556262829755645E-4</v>
      </c>
      <c r="AQ522" s="5">
        <f t="shared" si="760"/>
        <v>2.2138124219254668E-4</v>
      </c>
      <c r="AR522" s="5">
        <f t="shared" si="761"/>
        <v>3.0279492362688058E-2</v>
      </c>
      <c r="AS522" s="5">
        <f t="shared" si="762"/>
        <v>2.5806202024306994E-2</v>
      </c>
      <c r="AT522" s="5">
        <f t="shared" si="763"/>
        <v>1.0996882889291378E-2</v>
      </c>
      <c r="AU522" s="5">
        <f t="shared" si="764"/>
        <v>3.1240922412600291E-3</v>
      </c>
      <c r="AV522" s="5">
        <f t="shared" si="765"/>
        <v>6.6563992020447131E-4</v>
      </c>
      <c r="AW522" s="5">
        <f t="shared" si="766"/>
        <v>6.8832240063288119E-6</v>
      </c>
      <c r="AX522" s="5">
        <f t="shared" si="767"/>
        <v>1.7501696285250916E-5</v>
      </c>
      <c r="AY522" s="5">
        <f t="shared" si="768"/>
        <v>4.4849146832732602E-5</v>
      </c>
      <c r="AZ522" s="5">
        <f t="shared" si="769"/>
        <v>5.7464314853843651E-5</v>
      </c>
      <c r="BA522" s="5">
        <f t="shared" si="770"/>
        <v>4.9085251557288545E-5</v>
      </c>
      <c r="BB522" s="5">
        <f t="shared" si="771"/>
        <v>3.1445975557661354E-5</v>
      </c>
      <c r="BC522" s="5">
        <f t="shared" si="772"/>
        <v>1.6116439825008129E-5</v>
      </c>
      <c r="BD522" s="5">
        <f t="shared" si="773"/>
        <v>1.2932169324821663E-2</v>
      </c>
      <c r="BE522" s="5">
        <f t="shared" si="774"/>
        <v>1.1021656843234699E-2</v>
      </c>
      <c r="BF522" s="5">
        <f t="shared" si="775"/>
        <v>4.6966953694637563E-3</v>
      </c>
      <c r="BG522" s="5">
        <f t="shared" si="776"/>
        <v>1.3342789689605511E-3</v>
      </c>
      <c r="BH522" s="5">
        <f t="shared" si="777"/>
        <v>2.8429037231986193E-4</v>
      </c>
      <c r="BI522" s="5">
        <f t="shared" si="778"/>
        <v>4.8458241596494996E-5</v>
      </c>
      <c r="BJ522" s="8">
        <f t="shared" si="779"/>
        <v>0.10239716265747384</v>
      </c>
      <c r="BK522" s="8">
        <f t="shared" si="780"/>
        <v>0.15487830621741883</v>
      </c>
      <c r="BL522" s="8">
        <f t="shared" si="781"/>
        <v>0.63450499441154662</v>
      </c>
      <c r="BM522" s="8">
        <f t="shared" si="782"/>
        <v>0.64707504833585738</v>
      </c>
      <c r="BN522" s="8">
        <f t="shared" si="783"/>
        <v>0.33688859189724113</v>
      </c>
    </row>
    <row r="523" spans="1:66" x14ac:dyDescent="0.25">
      <c r="A523" t="s">
        <v>192</v>
      </c>
      <c r="B523" t="s">
        <v>201</v>
      </c>
      <c r="C523" t="s">
        <v>196</v>
      </c>
      <c r="D523" s="18"/>
      <c r="E523">
        <f>VLOOKUP(A523,home!$A$2:$E$405,3,FALSE)</f>
        <v>1.56666666666667</v>
      </c>
      <c r="F523">
        <f>VLOOKUP(B523,home!$B$2:$E$405,3,FALSE)</f>
        <v>0.43</v>
      </c>
      <c r="G523">
        <f>VLOOKUP(C523,away!$B$2:$E$405,4,FALSE)</f>
        <v>0.43</v>
      </c>
      <c r="H523">
        <f>VLOOKUP(A523,away!$A$2:$E$405,3,FALSE)</f>
        <v>0.86666666666666703</v>
      </c>
      <c r="I523">
        <f>VLOOKUP(C523,away!$B$2:$E$405,3,FALSE)</f>
        <v>0.21</v>
      </c>
      <c r="J523">
        <f>VLOOKUP(B523,home!$B$2:$E$405,4,FALSE)</f>
        <v>1.54</v>
      </c>
      <c r="K523" s="3">
        <f t="shared" si="728"/>
        <v>0.28967666666666725</v>
      </c>
      <c r="L523" s="3">
        <f t="shared" si="729"/>
        <v>0.28028000000000014</v>
      </c>
      <c r="M523" s="5">
        <f t="shared" si="730"/>
        <v>0.56554994533285363</v>
      </c>
      <c r="N523" s="5">
        <f t="shared" si="731"/>
        <v>0.16382662299753689</v>
      </c>
      <c r="O523" s="5">
        <f t="shared" si="732"/>
        <v>0.15851233867789227</v>
      </c>
      <c r="P523" s="5">
        <f t="shared" si="733"/>
        <v>4.591732589374966E-2</v>
      </c>
      <c r="Q523" s="5">
        <f t="shared" si="734"/>
        <v>2.3728375030591626E-2</v>
      </c>
      <c r="R523" s="5">
        <f t="shared" si="735"/>
        <v>2.2213919142319828E-2</v>
      </c>
      <c r="S523" s="5">
        <f t="shared" si="736"/>
        <v>9.3201353595389193E-4</v>
      </c>
      <c r="T523" s="5">
        <f t="shared" si="737"/>
        <v>6.6505889535742229E-3</v>
      </c>
      <c r="U523" s="5">
        <f t="shared" si="738"/>
        <v>6.4348540507500789E-3</v>
      </c>
      <c r="V523" s="5">
        <f t="shared" si="739"/>
        <v>8.4078573275735416E-6</v>
      </c>
      <c r="W523" s="5">
        <f t="shared" si="740"/>
        <v>2.2911855280927868E-3</v>
      </c>
      <c r="X523" s="5">
        <f t="shared" si="741"/>
        <v>6.4217347981384654E-4</v>
      </c>
      <c r="Y523" s="5">
        <f t="shared" si="742"/>
        <v>8.9994191461112487E-5</v>
      </c>
      <c r="Z523" s="5">
        <f t="shared" si="743"/>
        <v>2.0753724190698021E-3</v>
      </c>
      <c r="AA523" s="5">
        <f t="shared" si="744"/>
        <v>6.011869644480778E-4</v>
      </c>
      <c r="AB523" s="5">
        <f t="shared" si="745"/>
        <v>8.7074917952385667E-5</v>
      </c>
      <c r="AC523" s="5">
        <f t="shared" si="746"/>
        <v>4.2664923779535337E-8</v>
      </c>
      <c r="AD523" s="5">
        <f t="shared" si="747"/>
        <v>1.6592574662320649E-4</v>
      </c>
      <c r="AE523" s="5">
        <f t="shared" si="748"/>
        <v>4.6505668263552333E-5</v>
      </c>
      <c r="AF523" s="5">
        <f t="shared" si="749"/>
        <v>6.5173043504542267E-6</v>
      </c>
      <c r="AG523" s="5">
        <f t="shared" si="750"/>
        <v>6.0889002111510396E-7</v>
      </c>
      <c r="AH523" s="5">
        <f t="shared" si="751"/>
        <v>1.4542134540422106E-4</v>
      </c>
      <c r="AI523" s="5">
        <f t="shared" si="752"/>
        <v>4.2125170598876816E-5</v>
      </c>
      <c r="AJ523" s="5">
        <f t="shared" si="753"/>
        <v>6.1013395009236649E-6</v>
      </c>
      <c r="AK523" s="5">
        <f t="shared" si="754"/>
        <v>5.8913856294307814E-7</v>
      </c>
      <c r="AL523" s="5">
        <f t="shared" si="755"/>
        <v>1.3855958969380945E-10</v>
      </c>
      <c r="AM523" s="5">
        <f t="shared" si="756"/>
        <v>9.6129634391976977E-6</v>
      </c>
      <c r="AN523" s="5">
        <f t="shared" si="757"/>
        <v>2.6943213927383318E-6</v>
      </c>
      <c r="AO523" s="5">
        <f t="shared" si="758"/>
        <v>3.7758219997834995E-7</v>
      </c>
      <c r="AP523" s="5">
        <f t="shared" si="759"/>
        <v>3.5276246336643997E-8</v>
      </c>
      <c r="AQ523" s="5">
        <f t="shared" si="760"/>
        <v>2.4718065808086452E-9</v>
      </c>
      <c r="AR523" s="5">
        <f t="shared" si="761"/>
        <v>8.1517389379790163E-6</v>
      </c>
      <c r="AS523" s="5">
        <f t="shared" si="762"/>
        <v>2.3613685630906393E-6</v>
      </c>
      <c r="AT523" s="5">
        <f t="shared" si="763"/>
        <v>3.4201668706377702E-7</v>
      </c>
      <c r="AU523" s="5">
        <f t="shared" si="764"/>
        <v>3.3024751284337191E-8</v>
      </c>
      <c r="AV523" s="5">
        <f t="shared" si="765"/>
        <v>2.3916249673856333E-9</v>
      </c>
      <c r="AW523" s="5">
        <f t="shared" si="766"/>
        <v>3.1249258100107467E-13</v>
      </c>
      <c r="AX523" s="5">
        <f t="shared" si="767"/>
        <v>4.6410853430922157E-7</v>
      </c>
      <c r="AY523" s="5">
        <f t="shared" si="768"/>
        <v>1.3008033999618867E-7</v>
      </c>
      <c r="AZ523" s="5">
        <f t="shared" si="769"/>
        <v>1.8229458847065887E-8</v>
      </c>
      <c r="BA523" s="5">
        <f t="shared" si="770"/>
        <v>1.7031175752185435E-9</v>
      </c>
      <c r="BB523" s="5">
        <f t="shared" si="771"/>
        <v>1.1933744849556336E-10</v>
      </c>
      <c r="BC523" s="5">
        <f t="shared" si="772"/>
        <v>6.6895800128673E-12</v>
      </c>
      <c r="BD523" s="5">
        <f t="shared" si="773"/>
        <v>3.8079489825612666E-7</v>
      </c>
      <c r="BE523" s="5">
        <f t="shared" si="774"/>
        <v>1.1030739681050745E-7</v>
      </c>
      <c r="BF523" s="5">
        <f t="shared" si="775"/>
        <v>1.5976739508372579E-8</v>
      </c>
      <c r="BG523" s="5">
        <f t="shared" si="776"/>
        <v>1.5426962149956722E-9</v>
      </c>
      <c r="BH523" s="5">
        <f t="shared" si="777"/>
        <v>1.1172077430980761E-10</v>
      </c>
      <c r="BI523" s="5">
        <f t="shared" si="778"/>
        <v>6.4725802998968218E-12</v>
      </c>
      <c r="BJ523" s="8">
        <f t="shared" si="779"/>
        <v>0.19746183465289149</v>
      </c>
      <c r="BK523" s="8">
        <f t="shared" si="780"/>
        <v>0.61240786550370807</v>
      </c>
      <c r="BL523" s="8">
        <f t="shared" si="781"/>
        <v>0.18805501002791811</v>
      </c>
      <c r="BM523" s="8">
        <f t="shared" si="782"/>
        <v>2.0251425448616061E-2</v>
      </c>
      <c r="BN523" s="8">
        <f t="shared" si="783"/>
        <v>0.97974852707494398</v>
      </c>
    </row>
    <row r="524" spans="1:66" x14ac:dyDescent="0.25">
      <c r="A524" t="s">
        <v>301</v>
      </c>
      <c r="B524" t="s">
        <v>372</v>
      </c>
      <c r="C524" t="s">
        <v>384</v>
      </c>
      <c r="D524" s="18"/>
      <c r="E524">
        <f>VLOOKUP(A524,home!$A$2:$E$405,3,FALSE)</f>
        <v>1.23684210526316</v>
      </c>
      <c r="F524">
        <f>VLOOKUP(B524,home!$B$2:$E$405,3,FALSE)</f>
        <v>0.81</v>
      </c>
      <c r="G524">
        <f>VLOOKUP(C524,away!$B$2:$E$405,4,FALSE)</f>
        <v>1.35</v>
      </c>
      <c r="H524">
        <f>VLOOKUP(A524,away!$A$2:$E$405,3,FALSE)</f>
        <v>1.07894736842105</v>
      </c>
      <c r="I524">
        <f>VLOOKUP(C524,away!$B$2:$E$405,3,FALSE)</f>
        <v>0.27</v>
      </c>
      <c r="J524">
        <f>VLOOKUP(B524,home!$B$2:$E$405,4,FALSE)</f>
        <v>0</v>
      </c>
      <c r="K524" s="3">
        <f t="shared" si="728"/>
        <v>1.3524868421052656</v>
      </c>
      <c r="L524" s="3">
        <f t="shared" si="729"/>
        <v>0</v>
      </c>
      <c r="M524" s="5">
        <f t="shared" si="730"/>
        <v>0.25859637200686442</v>
      </c>
      <c r="N524" s="5">
        <f t="shared" si="731"/>
        <v>0.3497481905554426</v>
      </c>
      <c r="O524" s="5">
        <f t="shared" si="732"/>
        <v>0</v>
      </c>
      <c r="P524" s="5">
        <f t="shared" si="733"/>
        <v>0</v>
      </c>
      <c r="Q524" s="5">
        <f t="shared" si="734"/>
        <v>0.23651491288818063</v>
      </c>
      <c r="R524" s="5">
        <f t="shared" si="735"/>
        <v>0</v>
      </c>
      <c r="S524" s="5">
        <f t="shared" si="736"/>
        <v>0</v>
      </c>
      <c r="T524" s="5">
        <f t="shared" si="737"/>
        <v>0</v>
      </c>
      <c r="U524" s="5">
        <f t="shared" si="738"/>
        <v>0</v>
      </c>
      <c r="V524" s="5">
        <f t="shared" si="739"/>
        <v>0</v>
      </c>
      <c r="W524" s="5">
        <f t="shared" si="740"/>
        <v>0.10662776921431243</v>
      </c>
      <c r="X524" s="5">
        <f t="shared" si="741"/>
        <v>0</v>
      </c>
      <c r="Y524" s="5">
        <f t="shared" si="742"/>
        <v>0</v>
      </c>
      <c r="Z524" s="5">
        <f t="shared" si="743"/>
        <v>0</v>
      </c>
      <c r="AA524" s="5">
        <f t="shared" si="744"/>
        <v>0</v>
      </c>
      <c r="AB524" s="5">
        <f t="shared" si="745"/>
        <v>0</v>
      </c>
      <c r="AC524" s="5">
        <f t="shared" si="746"/>
        <v>0</v>
      </c>
      <c r="AD524" s="5">
        <f t="shared" si="747"/>
        <v>3.6053163716348653E-2</v>
      </c>
      <c r="AE524" s="5">
        <f t="shared" si="748"/>
        <v>0</v>
      </c>
      <c r="AF524" s="5">
        <f t="shared" si="749"/>
        <v>0</v>
      </c>
      <c r="AG524" s="5">
        <f t="shared" si="750"/>
        <v>0</v>
      </c>
      <c r="AH524" s="5">
        <f t="shared" si="751"/>
        <v>0</v>
      </c>
      <c r="AI524" s="5">
        <f t="shared" si="752"/>
        <v>0</v>
      </c>
      <c r="AJ524" s="5">
        <f t="shared" si="753"/>
        <v>0</v>
      </c>
      <c r="AK524" s="5">
        <f t="shared" si="754"/>
        <v>0</v>
      </c>
      <c r="AL524" s="5">
        <f t="shared" si="755"/>
        <v>0</v>
      </c>
      <c r="AM524" s="5">
        <f t="shared" si="756"/>
        <v>9.752285908525709E-3</v>
      </c>
      <c r="AN524" s="5">
        <f t="shared" si="757"/>
        <v>0</v>
      </c>
      <c r="AO524" s="5">
        <f t="shared" si="758"/>
        <v>0</v>
      </c>
      <c r="AP524" s="5">
        <f t="shared" si="759"/>
        <v>0</v>
      </c>
      <c r="AQ524" s="5">
        <f t="shared" si="760"/>
        <v>0</v>
      </c>
      <c r="AR524" s="5">
        <f t="shared" si="761"/>
        <v>0</v>
      </c>
      <c r="AS524" s="5">
        <f t="shared" si="762"/>
        <v>0</v>
      </c>
      <c r="AT524" s="5">
        <f t="shared" si="763"/>
        <v>0</v>
      </c>
      <c r="AU524" s="5">
        <f t="shared" si="764"/>
        <v>0</v>
      </c>
      <c r="AV524" s="5">
        <f t="shared" si="765"/>
        <v>0</v>
      </c>
      <c r="AW524" s="5">
        <f t="shared" si="766"/>
        <v>0</v>
      </c>
      <c r="AX524" s="5">
        <f t="shared" si="767"/>
        <v>2.1983063952882645E-3</v>
      </c>
      <c r="AY524" s="5">
        <f t="shared" si="768"/>
        <v>0</v>
      </c>
      <c r="AZ524" s="5">
        <f t="shared" si="769"/>
        <v>0</v>
      </c>
      <c r="BA524" s="5">
        <f t="shared" si="770"/>
        <v>0</v>
      </c>
      <c r="BB524" s="5">
        <f t="shared" si="771"/>
        <v>0</v>
      </c>
      <c r="BC524" s="5">
        <f t="shared" si="772"/>
        <v>0</v>
      </c>
      <c r="BD524" s="5">
        <f t="shared" si="773"/>
        <v>0</v>
      </c>
      <c r="BE524" s="5">
        <f t="shared" si="774"/>
        <v>0</v>
      </c>
      <c r="BF524" s="5">
        <f t="shared" si="775"/>
        <v>0</v>
      </c>
      <c r="BG524" s="5">
        <f t="shared" si="776"/>
        <v>0</v>
      </c>
      <c r="BH524" s="5">
        <f t="shared" si="777"/>
        <v>0</v>
      </c>
      <c r="BI524" s="5">
        <f t="shared" si="778"/>
        <v>0</v>
      </c>
      <c r="BJ524" s="8">
        <f t="shared" si="779"/>
        <v>0.7408946286780983</v>
      </c>
      <c r="BK524" s="8">
        <f t="shared" si="780"/>
        <v>0.25859637200686442</v>
      </c>
      <c r="BL524" s="8">
        <f t="shared" si="781"/>
        <v>0</v>
      </c>
      <c r="BM524" s="8">
        <f t="shared" si="782"/>
        <v>0.15463152523447504</v>
      </c>
      <c r="BN524" s="8">
        <f t="shared" si="783"/>
        <v>0.84485947545048756</v>
      </c>
    </row>
    <row r="525" spans="1:66" x14ac:dyDescent="0.25">
      <c r="A525" t="s">
        <v>301</v>
      </c>
      <c r="B525" t="s">
        <v>313</v>
      </c>
      <c r="C525" t="s">
        <v>334</v>
      </c>
      <c r="D525" s="18"/>
      <c r="E525">
        <f>VLOOKUP(A525,home!$A$2:$E$405,3,FALSE)</f>
        <v>1.23684210526316</v>
      </c>
      <c r="F525">
        <f>VLOOKUP(B525,home!$B$2:$E$405,3,FALSE)</f>
        <v>1.21</v>
      </c>
      <c r="G525">
        <f>VLOOKUP(C525,away!$B$2:$E$405,4,FALSE)</f>
        <v>0.4</v>
      </c>
      <c r="H525">
        <f>VLOOKUP(A525,away!$A$2:$E$405,3,FALSE)</f>
        <v>1.07894736842105</v>
      </c>
      <c r="I525">
        <f>VLOOKUP(C525,away!$B$2:$E$405,3,FALSE)</f>
        <v>0.4</v>
      </c>
      <c r="J525">
        <f>VLOOKUP(B525,home!$B$2:$E$405,4,FALSE)</f>
        <v>0.93</v>
      </c>
      <c r="K525" s="3">
        <f t="shared" si="728"/>
        <v>0.5986315789473694</v>
      </c>
      <c r="L525" s="3">
        <f t="shared" si="729"/>
        <v>0.40136842105263065</v>
      </c>
      <c r="M525" s="5">
        <f t="shared" si="730"/>
        <v>0.36787944117144233</v>
      </c>
      <c r="N525" s="5">
        <f t="shared" si="731"/>
        <v>0.22022425073073637</v>
      </c>
      <c r="O525" s="5">
        <f t="shared" si="732"/>
        <v>0.14765519044070591</v>
      </c>
      <c r="P525" s="5">
        <f t="shared" si="733"/>
        <v>8.8391059793294299E-2</v>
      </c>
      <c r="Q525" s="5">
        <f t="shared" si="734"/>
        <v>6.5916595468721029E-2</v>
      </c>
      <c r="R525" s="5">
        <f t="shared" si="735"/>
        <v>2.9632065323705804E-2</v>
      </c>
      <c r="S525" s="5">
        <f t="shared" si="736"/>
        <v>5.3094700172037178E-3</v>
      </c>
      <c r="T525" s="5">
        <f t="shared" si="737"/>
        <v>2.6456839844445548E-2</v>
      </c>
      <c r="U525" s="5">
        <f t="shared" si="738"/>
        <v>1.7738690052201595E-2</v>
      </c>
      <c r="V525" s="5">
        <f t="shared" si="739"/>
        <v>1.4174621998353282E-4</v>
      </c>
      <c r="W525" s="5">
        <f t="shared" si="740"/>
        <v>1.3153251874758499E-2</v>
      </c>
      <c r="X525" s="5">
        <f t="shared" si="741"/>
        <v>5.2792999366793724E-3</v>
      </c>
      <c r="Y525" s="5">
        <f t="shared" si="742"/>
        <v>1.0594721399241264E-3</v>
      </c>
      <c r="Z525" s="5">
        <f t="shared" si="743"/>
        <v>3.964458423834737E-3</v>
      </c>
      <c r="AA525" s="5">
        <f t="shared" si="744"/>
        <v>2.3732500059313877E-3</v>
      </c>
      <c r="AB525" s="5">
        <f t="shared" si="745"/>
        <v>7.1035119914378015E-4</v>
      </c>
      <c r="AC525" s="5">
        <f t="shared" si="746"/>
        <v>2.128601316735272E-6</v>
      </c>
      <c r="AD525" s="5">
        <f t="shared" si="747"/>
        <v>1.9684879845197813E-3</v>
      </c>
      <c r="AE525" s="5">
        <f t="shared" si="748"/>
        <v>7.9008891420777978E-4</v>
      </c>
      <c r="AF525" s="5">
        <f t="shared" si="749"/>
        <v>1.5855836999338196E-4</v>
      </c>
      <c r="AG525" s="5">
        <f t="shared" si="750"/>
        <v>2.1213440869640848E-5</v>
      </c>
      <c r="AH525" s="5">
        <f t="shared" si="751"/>
        <v>3.9780210447583716E-4</v>
      </c>
      <c r="AI525" s="5">
        <f t="shared" si="752"/>
        <v>2.3813690191095679E-4</v>
      </c>
      <c r="AJ525" s="5">
        <f t="shared" si="753"/>
        <v>7.1278134798295428E-5</v>
      </c>
      <c r="AK525" s="5">
        <f t="shared" si="754"/>
        <v>1.4223114126242349E-5</v>
      </c>
      <c r="AL525" s="5">
        <f t="shared" si="755"/>
        <v>2.0457715784769774E-8</v>
      </c>
      <c r="AM525" s="5">
        <f t="shared" si="756"/>
        <v>2.3567981406240034E-4</v>
      </c>
      <c r="AN525" s="5">
        <f t="shared" si="757"/>
        <v>9.4594434844203203E-5</v>
      </c>
      <c r="AO525" s="5">
        <f t="shared" si="758"/>
        <v>1.8983609476891893E-5</v>
      </c>
      <c r="AP525" s="5">
        <f t="shared" si="759"/>
        <v>2.5398071205399524E-6</v>
      </c>
      <c r="AQ525" s="5">
        <f t="shared" si="760"/>
        <v>2.5484959343733713E-7</v>
      </c>
      <c r="AR525" s="5">
        <f t="shared" si="761"/>
        <v>3.1933040512976079E-5</v>
      </c>
      <c r="AS525" s="5">
        <f t="shared" si="762"/>
        <v>1.9116126462873181E-5</v>
      </c>
      <c r="AT525" s="5">
        <f t="shared" si="763"/>
        <v>5.7217584839136812E-6</v>
      </c>
      <c r="AU525" s="5">
        <f t="shared" si="764"/>
        <v>1.1417417718602516E-6</v>
      </c>
      <c r="AV525" s="5">
        <f t="shared" si="765"/>
        <v>1.7087066990971734E-7</v>
      </c>
      <c r="AW525" s="5">
        <f t="shared" si="766"/>
        <v>1.3653923426409027E-10</v>
      </c>
      <c r="AX525" s="5">
        <f t="shared" si="767"/>
        <v>2.351422986969952E-5</v>
      </c>
      <c r="AY525" s="5">
        <f t="shared" si="768"/>
        <v>9.4378693150699019E-6</v>
      </c>
      <c r="AZ525" s="5">
        <f t="shared" si="769"/>
        <v>1.8940313525453393E-6</v>
      </c>
      <c r="BA525" s="5">
        <f t="shared" si="770"/>
        <v>2.5340145779843387E-7</v>
      </c>
      <c r="BB525" s="5">
        <f t="shared" si="771"/>
        <v>2.5426835752248045E-8</v>
      </c>
      <c r="BC525" s="5">
        <f t="shared" si="772"/>
        <v>2.0411057836488753E-9</v>
      </c>
      <c r="BD525" s="5">
        <f t="shared" si="773"/>
        <v>2.1361523416838167E-6</v>
      </c>
      <c r="BE525" s="5">
        <f t="shared" si="774"/>
        <v>1.2787682491743033E-6</v>
      </c>
      <c r="BF525" s="5">
        <f t="shared" si="775"/>
        <v>3.8275552805548812E-7</v>
      </c>
      <c r="BG525" s="5">
        <f t="shared" si="776"/>
        <v>7.6376515370230356E-8</v>
      </c>
      <c r="BH525" s="5">
        <f t="shared" si="777"/>
        <v>1.1430348497644753E-8</v>
      </c>
      <c r="BI525" s="5">
        <f t="shared" si="778"/>
        <v>1.3685135138127544E-9</v>
      </c>
      <c r="BJ525" s="8">
        <f t="shared" si="779"/>
        <v>0.33541523821988967</v>
      </c>
      <c r="BK525" s="8">
        <f t="shared" si="780"/>
        <v>0.46173330413027147</v>
      </c>
      <c r="BL525" s="8">
        <f t="shared" si="781"/>
        <v>0.19889295766639764</v>
      </c>
      <c r="BM525" s="8">
        <f t="shared" si="782"/>
        <v>8.0297917779011921E-2</v>
      </c>
      <c r="BN525" s="8">
        <f t="shared" si="783"/>
        <v>0.91969860292860572</v>
      </c>
    </row>
    <row r="526" spans="1:66" x14ac:dyDescent="0.25">
      <c r="A526" t="s">
        <v>301</v>
      </c>
      <c r="B526" t="s">
        <v>350</v>
      </c>
      <c r="C526" t="s">
        <v>368</v>
      </c>
      <c r="D526" s="18"/>
      <c r="E526">
        <f>VLOOKUP(A526,home!$A$2:$E$405,3,FALSE)</f>
        <v>1.23684210526316</v>
      </c>
      <c r="F526">
        <f>VLOOKUP(B526,home!$B$2:$E$405,3,FALSE)</f>
        <v>1.62</v>
      </c>
      <c r="G526">
        <f>VLOOKUP(C526,away!$B$2:$E$405,4,FALSE)</f>
        <v>1.08</v>
      </c>
      <c r="H526">
        <f>VLOOKUP(A526,away!$A$2:$E$405,3,FALSE)</f>
        <v>1.07894736842105</v>
      </c>
      <c r="I526">
        <f>VLOOKUP(C526,away!$B$2:$E$405,3,FALSE)</f>
        <v>2.16</v>
      </c>
      <c r="J526">
        <f>VLOOKUP(B526,home!$B$2:$E$405,4,FALSE)</f>
        <v>1.85</v>
      </c>
      <c r="K526" s="3">
        <f t="shared" si="728"/>
        <v>2.1639789473684248</v>
      </c>
      <c r="L526" s="3">
        <f t="shared" si="729"/>
        <v>4.3114736842105161</v>
      </c>
      <c r="M526" s="5">
        <f t="shared" si="730"/>
        <v>1.5408013641347439E-3</v>
      </c>
      <c r="N526" s="5">
        <f t="shared" si="731"/>
        <v>3.3342617140641362E-3</v>
      </c>
      <c r="O526" s="5">
        <f t="shared" si="732"/>
        <v>6.6431245340626147E-3</v>
      </c>
      <c r="P526" s="5">
        <f t="shared" si="733"/>
        <v>1.4375581636458174E-2</v>
      </c>
      <c r="Q526" s="5">
        <f t="shared" si="734"/>
        <v>3.6076360771256752E-3</v>
      </c>
      <c r="R526" s="5">
        <f t="shared" si="735"/>
        <v>1.4320828304772106E-2</v>
      </c>
      <c r="S526" s="5">
        <f t="shared" si="736"/>
        <v>3.3530822368937299E-2</v>
      </c>
      <c r="T526" s="5">
        <f t="shared" si="737"/>
        <v>1.5554228008735812E-2</v>
      </c>
      <c r="U526" s="5">
        <f t="shared" si="738"/>
        <v>3.0989970960404688E-2</v>
      </c>
      <c r="V526" s="5">
        <f t="shared" si="739"/>
        <v>3.4760055926620799E-2</v>
      </c>
      <c r="W526" s="5">
        <f t="shared" si="740"/>
        <v>2.6022828402222573E-3</v>
      </c>
      <c r="X526" s="5">
        <f t="shared" si="741"/>
        <v>1.1219673984490863E-2</v>
      </c>
      <c r="Y526" s="5">
        <f t="shared" si="742"/>
        <v>2.4186664564776854E-2</v>
      </c>
      <c r="Z526" s="5">
        <f t="shared" si="743"/>
        <v>2.0581291457374008E-2</v>
      </c>
      <c r="AA526" s="5">
        <f t="shared" si="744"/>
        <v>4.4537481423410963E-2</v>
      </c>
      <c r="AB526" s="5">
        <f t="shared" si="745"/>
        <v>4.8189086084536821E-2</v>
      </c>
      <c r="AC526" s="5">
        <f t="shared" si="746"/>
        <v>2.0269323535645992E-2</v>
      </c>
      <c r="AD526" s="5">
        <f t="shared" si="747"/>
        <v>1.407821320334769E-3</v>
      </c>
      <c r="AE526" s="5">
        <f t="shared" si="748"/>
        <v>6.069784574693861E-3</v>
      </c>
      <c r="AF526" s="5">
        <f t="shared" si="749"/>
        <v>1.308485823130975E-2</v>
      </c>
      <c r="AG526" s="5">
        <f t="shared" si="750"/>
        <v>1.8805007308639113E-2</v>
      </c>
      <c r="AH526" s="5">
        <f t="shared" si="751"/>
        <v>2.2183924126383685E-2</v>
      </c>
      <c r="AI526" s="5">
        <f t="shared" si="752"/>
        <v>4.8005544779512778E-2</v>
      </c>
      <c r="AJ526" s="5">
        <f t="shared" si="753"/>
        <v>5.1941494129908929E-2</v>
      </c>
      <c r="AK526" s="5">
        <f t="shared" si="754"/>
        <v>3.7466766597327839E-2</v>
      </c>
      <c r="AL526" s="5">
        <f t="shared" si="755"/>
        <v>7.5644615064600898E-3</v>
      </c>
      <c r="AM526" s="5">
        <f t="shared" si="756"/>
        <v>6.0929913977217126E-4</v>
      </c>
      <c r="AN526" s="5">
        <f t="shared" si="757"/>
        <v>2.626977206939822E-3</v>
      </c>
      <c r="AO526" s="5">
        <f t="shared" si="758"/>
        <v>5.6630715483709437E-3</v>
      </c>
      <c r="AP526" s="5">
        <f t="shared" si="759"/>
        <v>8.1387279842008737E-3</v>
      </c>
      <c r="AQ526" s="5">
        <f t="shared" si="760"/>
        <v>8.7724778817074422E-3</v>
      </c>
      <c r="AR526" s="5">
        <f t="shared" si="761"/>
        <v>1.9129081016685204E-2</v>
      </c>
      <c r="AS526" s="5">
        <f t="shared" si="762"/>
        <v>4.1394928602611764E-2</v>
      </c>
      <c r="AT526" s="5">
        <f t="shared" si="763"/>
        <v>4.4788877011935457E-2</v>
      </c>
      <c r="AU526" s="5">
        <f t="shared" si="764"/>
        <v>3.2307395643367307E-2</v>
      </c>
      <c r="AV526" s="5">
        <f t="shared" si="765"/>
        <v>1.7478131004137309E-2</v>
      </c>
      <c r="AW526" s="5">
        <f t="shared" si="766"/>
        <v>1.9604433059097113E-3</v>
      </c>
      <c r="AX526" s="5">
        <f t="shared" si="767"/>
        <v>2.1975175185277832E-4</v>
      </c>
      <c r="AY526" s="5">
        <f t="shared" si="768"/>
        <v>9.4745389517241342E-4</v>
      </c>
      <c r="AZ526" s="5">
        <f t="shared" si="769"/>
        <v>2.0424612680193049E-3</v>
      </c>
      <c r="BA526" s="5">
        <f t="shared" si="770"/>
        <v>2.9353393360281579E-3</v>
      </c>
      <c r="BB526" s="5">
        <f t="shared" si="771"/>
        <v>3.1639095753783434E-3</v>
      </c>
      <c r="BC526" s="5">
        <f t="shared" si="772"/>
        <v>2.7282225746930789E-3</v>
      </c>
      <c r="BD526" s="5">
        <f t="shared" si="773"/>
        <v>1.3745754901094866E-2</v>
      </c>
      <c r="BE526" s="5">
        <f t="shared" si="774"/>
        <v>2.9745524221655634E-2</v>
      </c>
      <c r="BF526" s="5">
        <f t="shared" si="775"/>
        <v>3.2184344097050177E-2</v>
      </c>
      <c r="BG526" s="5">
        <f t="shared" si="776"/>
        <v>2.3215414353625938E-2</v>
      </c>
      <c r="BH526" s="5">
        <f t="shared" si="777"/>
        <v>1.255941697892032E-2</v>
      </c>
      <c r="BI526" s="5">
        <f t="shared" si="778"/>
        <v>5.4356627867210182E-3</v>
      </c>
      <c r="BJ526" s="8">
        <f t="shared" si="779"/>
        <v>0.1377199107865284</v>
      </c>
      <c r="BK526" s="8">
        <f t="shared" si="780"/>
        <v>0.11298850023342952</v>
      </c>
      <c r="BL526" s="8">
        <f t="shared" si="781"/>
        <v>0.57626275155812534</v>
      </c>
      <c r="BM526" s="8">
        <f t="shared" si="782"/>
        <v>0.80474320981557712</v>
      </c>
      <c r="BN526" s="8">
        <f t="shared" si="783"/>
        <v>4.3822233630617449E-2</v>
      </c>
    </row>
    <row r="527" spans="1:66" x14ac:dyDescent="0.25">
      <c r="A527" t="s">
        <v>303</v>
      </c>
      <c r="B527" t="s">
        <v>466</v>
      </c>
      <c r="C527" t="s">
        <v>354</v>
      </c>
      <c r="D527" s="18"/>
      <c r="E527">
        <f>VLOOKUP(A527,home!$A$2:$E$405,3,FALSE)</f>
        <v>1.21818181818182</v>
      </c>
      <c r="F527">
        <f>VLOOKUP(B527,home!$B$2:$E$405,3,FALSE)</f>
        <v>1.23</v>
      </c>
      <c r="G527">
        <f>VLOOKUP(C527,away!$B$2:$E$405,4,FALSE)</f>
        <v>1.64</v>
      </c>
      <c r="H527">
        <f>VLOOKUP(A527,away!$A$2:$E$405,3,FALSE)</f>
        <v>0.90909090909090895</v>
      </c>
      <c r="I527">
        <f>VLOOKUP(C527,away!$B$2:$E$405,3,FALSE)</f>
        <v>0.82</v>
      </c>
      <c r="J527">
        <f>VLOOKUP(B527,home!$B$2:$E$405,4,FALSE)</f>
        <v>1.65</v>
      </c>
      <c r="K527" s="3">
        <f t="shared" si="728"/>
        <v>2.4573163636363673</v>
      </c>
      <c r="L527" s="3">
        <f t="shared" si="729"/>
        <v>1.2299999999999995</v>
      </c>
      <c r="M527" s="5">
        <f t="shared" si="730"/>
        <v>2.503910781850607E-2</v>
      </c>
      <c r="N527" s="5">
        <f t="shared" si="731"/>
        <v>6.1529009373270264E-2</v>
      </c>
      <c r="O527" s="5">
        <f t="shared" si="732"/>
        <v>3.0798102616762454E-2</v>
      </c>
      <c r="P527" s="5">
        <f t="shared" si="733"/>
        <v>7.5680681529122398E-2</v>
      </c>
      <c r="Q527" s="5">
        <f t="shared" si="734"/>
        <v>7.5598120785636241E-2</v>
      </c>
      <c r="R527" s="5">
        <f t="shared" si="735"/>
        <v>1.8940833109308903E-2</v>
      </c>
      <c r="S527" s="5">
        <f t="shared" si="736"/>
        <v>5.7186198468294494E-2</v>
      </c>
      <c r="T527" s="5">
        <f t="shared" si="737"/>
        <v>9.2985688566332547E-2</v>
      </c>
      <c r="U527" s="5">
        <f t="shared" si="738"/>
        <v>4.6543619140410261E-2</v>
      </c>
      <c r="V527" s="5">
        <f t="shared" si="739"/>
        <v>1.9205026106940592E-2</v>
      </c>
      <c r="W527" s="5">
        <f t="shared" si="740"/>
        <v>6.1922833088900835E-2</v>
      </c>
      <c r="X527" s="5">
        <f t="shared" si="741"/>
        <v>7.6165084699348004E-2</v>
      </c>
      <c r="Y527" s="5">
        <f t="shared" si="742"/>
        <v>4.6841527090099006E-2</v>
      </c>
      <c r="Z527" s="5">
        <f t="shared" si="743"/>
        <v>7.7657415748166496E-3</v>
      </c>
      <c r="AA527" s="5">
        <f t="shared" si="744"/>
        <v>1.9082883847568205E-2</v>
      </c>
      <c r="AB527" s="5">
        <f t="shared" si="745"/>
        <v>2.3446341372000742E-2</v>
      </c>
      <c r="AC527" s="5">
        <f t="shared" si="746"/>
        <v>3.6279484154673712E-3</v>
      </c>
      <c r="AD527" s="5">
        <f t="shared" si="747"/>
        <v>3.8040997758019883E-2</v>
      </c>
      <c r="AE527" s="5">
        <f t="shared" si="748"/>
        <v>4.6790427242364444E-2</v>
      </c>
      <c r="AF527" s="5">
        <f t="shared" si="749"/>
        <v>2.8776112754054124E-2</v>
      </c>
      <c r="AG527" s="5">
        <f t="shared" si="750"/>
        <v>1.179820622916219E-2</v>
      </c>
      <c r="AH527" s="5">
        <f t="shared" si="751"/>
        <v>2.3879655342561187E-3</v>
      </c>
      <c r="AI527" s="5">
        <f t="shared" si="752"/>
        <v>5.8679867831272197E-3</v>
      </c>
      <c r="AJ527" s="5">
        <f t="shared" si="753"/>
        <v>7.2097499718902234E-3</v>
      </c>
      <c r="AK527" s="5">
        <f t="shared" si="754"/>
        <v>5.9055455278842284E-3</v>
      </c>
      <c r="AL527" s="5">
        <f t="shared" si="755"/>
        <v>4.3861883678162473E-4</v>
      </c>
      <c r="AM527" s="5">
        <f t="shared" si="756"/>
        <v>1.8695753255967323E-2</v>
      </c>
      <c r="AN527" s="5">
        <f t="shared" si="757"/>
        <v>2.2995776504839801E-2</v>
      </c>
      <c r="AO527" s="5">
        <f t="shared" si="758"/>
        <v>1.4142402550476472E-2</v>
      </c>
      <c r="AP527" s="5">
        <f t="shared" si="759"/>
        <v>5.7983850456953534E-3</v>
      </c>
      <c r="AQ527" s="5">
        <f t="shared" si="760"/>
        <v>1.78300340155132E-3</v>
      </c>
      <c r="AR527" s="5">
        <f t="shared" si="761"/>
        <v>5.8743952142700513E-4</v>
      </c>
      <c r="AS527" s="5">
        <f t="shared" si="762"/>
        <v>1.4435247486492961E-3</v>
      </c>
      <c r="AT527" s="5">
        <f t="shared" si="763"/>
        <v>1.7735984930849949E-3</v>
      </c>
      <c r="AU527" s="5">
        <f t="shared" si="764"/>
        <v>1.45276419985952E-3</v>
      </c>
      <c r="AV527" s="5">
        <f t="shared" si="765"/>
        <v>8.9247531020497325E-4</v>
      </c>
      <c r="AW527" s="5">
        <f t="shared" si="766"/>
        <v>3.6825695871606608E-5</v>
      </c>
      <c r="AX527" s="5">
        <f t="shared" si="767"/>
        <v>7.6568967343993892E-3</v>
      </c>
      <c r="AY527" s="5">
        <f t="shared" si="768"/>
        <v>9.4179829833112468E-3</v>
      </c>
      <c r="AZ527" s="5">
        <f t="shared" si="769"/>
        <v>5.7920595347364144E-3</v>
      </c>
      <c r="BA527" s="5">
        <f t="shared" si="770"/>
        <v>2.3747444092419297E-3</v>
      </c>
      <c r="BB527" s="5">
        <f t="shared" si="771"/>
        <v>7.3023390584189298E-4</v>
      </c>
      <c r="BC527" s="5">
        <f t="shared" si="772"/>
        <v>1.7963754083710567E-4</v>
      </c>
      <c r="BD527" s="5">
        <f t="shared" si="773"/>
        <v>1.2042510189253589E-4</v>
      </c>
      <c r="BE527" s="5">
        <f t="shared" si="774"/>
        <v>2.9592257347310527E-4</v>
      </c>
      <c r="BF527" s="5">
        <f t="shared" si="775"/>
        <v>3.6358769108242345E-4</v>
      </c>
      <c r="BG527" s="5">
        <f t="shared" si="776"/>
        <v>2.9781666097120118E-4</v>
      </c>
      <c r="BH527" s="5">
        <f t="shared" si="777"/>
        <v>1.8295743859201926E-4</v>
      </c>
      <c r="BI527" s="5">
        <f t="shared" si="778"/>
        <v>8.9916861540232938E-5</v>
      </c>
      <c r="BJ527" s="8">
        <f t="shared" si="779"/>
        <v>0.63001488345408563</v>
      </c>
      <c r="BK527" s="8">
        <f t="shared" si="780"/>
        <v>0.1905955641584238</v>
      </c>
      <c r="BL527" s="8">
        <f t="shared" si="781"/>
        <v>0.16768345650398561</v>
      </c>
      <c r="BM527" s="8">
        <f t="shared" si="782"/>
        <v>0.69909263317126602</v>
      </c>
      <c r="BN527" s="8">
        <f t="shared" si="783"/>
        <v>0.28758585523260632</v>
      </c>
    </row>
    <row r="528" spans="1:66" x14ac:dyDescent="0.25">
      <c r="A528" t="s">
        <v>303</v>
      </c>
      <c r="B528" t="s">
        <v>333</v>
      </c>
      <c r="C528" t="s">
        <v>364</v>
      </c>
      <c r="D528" s="18"/>
      <c r="E528">
        <f>VLOOKUP(A528,home!$A$2:$E$405,3,FALSE)</f>
        <v>1.21818181818182</v>
      </c>
      <c r="F528">
        <f>VLOOKUP(B528,home!$B$2:$E$405,3,FALSE)</f>
        <v>0.41</v>
      </c>
      <c r="G528">
        <f>VLOOKUP(C528,away!$B$2:$E$405,4,FALSE)</f>
        <v>0.82</v>
      </c>
      <c r="H528">
        <f>VLOOKUP(A528,away!$A$2:$E$405,3,FALSE)</f>
        <v>0.90909090909090895</v>
      </c>
      <c r="I528">
        <f>VLOOKUP(C528,away!$B$2:$E$405,3,FALSE)</f>
        <v>0.41</v>
      </c>
      <c r="J528">
        <f>VLOOKUP(B528,home!$B$2:$E$405,4,FALSE)</f>
        <v>1.1000000000000001</v>
      </c>
      <c r="K528" s="3">
        <f t="shared" si="728"/>
        <v>0.40955272727272785</v>
      </c>
      <c r="L528" s="3">
        <f t="shared" si="729"/>
        <v>0.40999999999999992</v>
      </c>
      <c r="M528" s="5">
        <f t="shared" si="730"/>
        <v>0.44062869163466933</v>
      </c>
      <c r="N528" s="5">
        <f t="shared" si="731"/>
        <v>0.18046068237359258</v>
      </c>
      <c r="O528" s="5">
        <f t="shared" si="732"/>
        <v>0.1806577635702144</v>
      </c>
      <c r="P528" s="5">
        <f t="shared" si="733"/>
        <v>7.398887977317295E-2</v>
      </c>
      <c r="Q528" s="5">
        <f t="shared" si="734"/>
        <v>3.6954082315801162E-2</v>
      </c>
      <c r="R528" s="5">
        <f t="shared" si="735"/>
        <v>3.7034841531893944E-2</v>
      </c>
      <c r="S528" s="5">
        <f t="shared" si="736"/>
        <v>3.1059906186430863E-3</v>
      </c>
      <c r="T528" s="5">
        <f t="shared" si="737"/>
        <v>1.5151173749478474E-2</v>
      </c>
      <c r="U528" s="5">
        <f t="shared" si="738"/>
        <v>1.516772035350045E-2</v>
      </c>
      <c r="V528" s="5">
        <f t="shared" si="739"/>
        <v>5.7949715643000118E-5</v>
      </c>
      <c r="W528" s="5">
        <f t="shared" si="740"/>
        <v>5.0448817320990821E-3</v>
      </c>
      <c r="X528" s="5">
        <f t="shared" si="741"/>
        <v>2.0684015101606235E-3</v>
      </c>
      <c r="Y528" s="5">
        <f t="shared" si="742"/>
        <v>4.2402230958292768E-4</v>
      </c>
      <c r="Z528" s="5">
        <f t="shared" si="743"/>
        <v>5.0614283426921721E-3</v>
      </c>
      <c r="AA528" s="5">
        <f t="shared" si="744"/>
        <v>2.0729217816450617E-3</v>
      </c>
      <c r="AB528" s="5">
        <f t="shared" si="745"/>
        <v>4.2448538454788849E-4</v>
      </c>
      <c r="AC528" s="5">
        <f t="shared" si="746"/>
        <v>6.0817001721066221E-7</v>
      </c>
      <c r="AD528" s="5">
        <f t="shared" si="747"/>
        <v>5.1653626803738553E-4</v>
      </c>
      <c r="AE528" s="5">
        <f t="shared" si="748"/>
        <v>2.1177986989532805E-4</v>
      </c>
      <c r="AF528" s="5">
        <f t="shared" si="749"/>
        <v>4.3414873328542236E-5</v>
      </c>
      <c r="AG528" s="5">
        <f t="shared" si="750"/>
        <v>5.9333660215674393E-6</v>
      </c>
      <c r="AH528" s="5">
        <f t="shared" si="751"/>
        <v>5.1879640512594741E-4</v>
      </c>
      <c r="AI528" s="5">
        <f t="shared" si="752"/>
        <v>2.1247448261861872E-4</v>
      </c>
      <c r="AJ528" s="5">
        <f t="shared" si="753"/>
        <v>4.3509751916158548E-5</v>
      </c>
      <c r="AK528" s="5">
        <f t="shared" si="754"/>
        <v>5.9398458534075089E-6</v>
      </c>
      <c r="AL528" s="5">
        <f t="shared" si="755"/>
        <v>4.084874102783712E-9</v>
      </c>
      <c r="AM528" s="5">
        <f t="shared" si="756"/>
        <v>4.230976746199763E-5</v>
      </c>
      <c r="AN528" s="5">
        <f t="shared" si="757"/>
        <v>1.7347004659419025E-5</v>
      </c>
      <c r="AO528" s="5">
        <f t="shared" si="758"/>
        <v>3.5561359551808994E-6</v>
      </c>
      <c r="AP528" s="5">
        <f t="shared" si="759"/>
        <v>4.8600524720805624E-7</v>
      </c>
      <c r="AQ528" s="5">
        <f t="shared" si="760"/>
        <v>4.9815537838825736E-8</v>
      </c>
      <c r="AR528" s="5">
        <f t="shared" si="761"/>
        <v>4.2541305220327702E-5</v>
      </c>
      <c r="AS528" s="5">
        <f t="shared" si="762"/>
        <v>1.742290757472674E-5</v>
      </c>
      <c r="AT528" s="5">
        <f t="shared" si="763"/>
        <v>3.5677996571250025E-6</v>
      </c>
      <c r="AU528" s="5">
        <f t="shared" si="764"/>
        <v>4.8706735997941597E-7</v>
      </c>
      <c r="AV528" s="5">
        <f t="shared" si="765"/>
        <v>4.986994141127432E-8</v>
      </c>
      <c r="AW528" s="5">
        <f t="shared" si="766"/>
        <v>1.9053284584386934E-11</v>
      </c>
      <c r="AX528" s="5">
        <f t="shared" si="767"/>
        <v>2.8880134423893382E-6</v>
      </c>
      <c r="AY528" s="5">
        <f t="shared" si="768"/>
        <v>1.1840855113796284E-6</v>
      </c>
      <c r="AZ528" s="5">
        <f t="shared" si="769"/>
        <v>2.4273752983282376E-7</v>
      </c>
      <c r="BA528" s="5">
        <f t="shared" si="770"/>
        <v>3.3174129077152586E-8</v>
      </c>
      <c r="BB528" s="5">
        <f t="shared" si="771"/>
        <v>3.4003482304081379E-9</v>
      </c>
      <c r="BC528" s="5">
        <f t="shared" si="772"/>
        <v>2.7882855489346744E-10</v>
      </c>
      <c r="BD528" s="5">
        <f t="shared" si="773"/>
        <v>2.9069891900557253E-6</v>
      </c>
      <c r="BE528" s="5">
        <f t="shared" si="774"/>
        <v>1.1905653509396602E-6</v>
      </c>
      <c r="BF528" s="5">
        <f t="shared" si="775"/>
        <v>2.4379964323687507E-7</v>
      </c>
      <c r="BG528" s="5">
        <f t="shared" si="776"/>
        <v>3.3282936265260074E-8</v>
      </c>
      <c r="BH528" s="5">
        <f t="shared" si="777"/>
        <v>3.4077793297704108E-9</v>
      </c>
      <c r="BI528" s="5">
        <f t="shared" si="778"/>
        <v>2.7913306369022025E-10</v>
      </c>
      <c r="BJ528" s="8">
        <f t="shared" si="779"/>
        <v>0.24094900878664877</v>
      </c>
      <c r="BK528" s="8">
        <f t="shared" si="780"/>
        <v>0.51778330808253115</v>
      </c>
      <c r="BL528" s="8">
        <f t="shared" si="781"/>
        <v>0.23620690038110234</v>
      </c>
      <c r="BM528" s="8">
        <f t="shared" si="782"/>
        <v>5.0274520327171897E-2</v>
      </c>
      <c r="BN528" s="8">
        <f t="shared" si="783"/>
        <v>0.94972494119934447</v>
      </c>
    </row>
    <row r="529" spans="1:66" x14ac:dyDescent="0.25">
      <c r="A529" t="s">
        <v>303</v>
      </c>
      <c r="B529" t="s">
        <v>342</v>
      </c>
      <c r="C529" t="s">
        <v>348</v>
      </c>
      <c r="D529" s="18"/>
      <c r="E529">
        <f>VLOOKUP(A529,home!$A$2:$E$405,3,FALSE)</f>
        <v>1.21818181818182</v>
      </c>
      <c r="F529">
        <f>VLOOKUP(B529,home!$B$2:$E$405,3,FALSE)</f>
        <v>0.82</v>
      </c>
      <c r="G529">
        <f>VLOOKUP(C529,away!$B$2:$E$405,4,FALSE)</f>
        <v>1.64</v>
      </c>
      <c r="H529">
        <f>VLOOKUP(A529,away!$A$2:$E$405,3,FALSE)</f>
        <v>0.90909090909090895</v>
      </c>
      <c r="I529">
        <f>VLOOKUP(C529,away!$B$2:$E$405,3,FALSE)</f>
        <v>0.82</v>
      </c>
      <c r="J529">
        <f>VLOOKUP(B529,home!$B$2:$E$405,4,FALSE)</f>
        <v>0.73</v>
      </c>
      <c r="K529" s="3">
        <f t="shared" si="728"/>
        <v>1.6382109090909114</v>
      </c>
      <c r="L529" s="3">
        <f t="shared" si="729"/>
        <v>0.54418181818181799</v>
      </c>
      <c r="M529" s="5">
        <f t="shared" si="730"/>
        <v>0.11277137641871178</v>
      </c>
      <c r="N529" s="5">
        <f t="shared" si="731"/>
        <v>0.18474329908233117</v>
      </c>
      <c r="O529" s="5">
        <f t="shared" si="732"/>
        <v>6.136813265840077E-2</v>
      </c>
      <c r="P529" s="5">
        <f t="shared" si="733"/>
        <v>0.10053394439153035</v>
      </c>
      <c r="Q529" s="5">
        <f t="shared" si="734"/>
        <v>0.15132424396905997</v>
      </c>
      <c r="R529" s="5">
        <f t="shared" si="735"/>
        <v>1.6697711004235765E-2</v>
      </c>
      <c r="S529" s="5">
        <f t="shared" si="736"/>
        <v>2.2406115576244504E-2</v>
      </c>
      <c r="T529" s="5">
        <f t="shared" si="737"/>
        <v>8.2347902218072061E-2</v>
      </c>
      <c r="U529" s="5">
        <f t="shared" si="738"/>
        <v>2.7354372323986381E-2</v>
      </c>
      <c r="V529" s="5">
        <f t="shared" si="739"/>
        <v>2.2194118646726275E-3</v>
      </c>
      <c r="W529" s="5">
        <f t="shared" si="740"/>
        <v>8.2633675760016179E-2</v>
      </c>
      <c r="X529" s="5">
        <f t="shared" si="741"/>
        <v>4.4967743918132422E-2</v>
      </c>
      <c r="Y529" s="5">
        <f t="shared" si="742"/>
        <v>1.2235314322451844E-2</v>
      </c>
      <c r="Z529" s="5">
        <f t="shared" si="743"/>
        <v>3.0288635779198562E-3</v>
      </c>
      <c r="AA529" s="5">
        <f t="shared" si="744"/>
        <v>4.9619173554964376E-3</v>
      </c>
      <c r="AB529" s="5">
        <f t="shared" si="745"/>
        <v>4.064333570890896E-3</v>
      </c>
      <c r="AC529" s="5">
        <f t="shared" si="746"/>
        <v>1.2366071741270668E-4</v>
      </c>
      <c r="AD529" s="5">
        <f t="shared" si="747"/>
        <v>3.3842847272084933E-2</v>
      </c>
      <c r="AE529" s="5">
        <f t="shared" si="748"/>
        <v>1.841666216097276E-2</v>
      </c>
      <c r="AF529" s="5">
        <f t="shared" si="749"/>
        <v>5.0110063497992218E-3</v>
      </c>
      <c r="AG529" s="5">
        <f t="shared" si="750"/>
        <v>9.0896618211812525E-4</v>
      </c>
      <c r="AH529" s="5">
        <f t="shared" si="751"/>
        <v>4.1206312221427836E-4</v>
      </c>
      <c r="AI529" s="5">
        <f t="shared" si="752"/>
        <v>6.7504630204549213E-4</v>
      </c>
      <c r="AJ529" s="5">
        <f t="shared" si="753"/>
        <v>5.5293410807620189E-4</v>
      </c>
      <c r="AK529" s="5">
        <f t="shared" si="754"/>
        <v>3.0194089595296227E-4</v>
      </c>
      <c r="AL529" s="5">
        <f t="shared" si="755"/>
        <v>4.4096649637852601E-6</v>
      </c>
      <c r="AM529" s="5">
        <f t="shared" si="756"/>
        <v>1.1088344319165428E-2</v>
      </c>
      <c r="AN529" s="5">
        <f t="shared" si="757"/>
        <v>6.0340753722294754E-3</v>
      </c>
      <c r="AO529" s="5">
        <f t="shared" si="758"/>
        <v>1.6418170535529826E-3</v>
      </c>
      <c r="AP529" s="5">
        <f t="shared" si="759"/>
        <v>2.978156631081258E-4</v>
      </c>
      <c r="AQ529" s="5">
        <f t="shared" si="760"/>
        <v>4.0516467258300909E-5</v>
      </c>
      <c r="AR529" s="5">
        <f t="shared" si="761"/>
        <v>4.4847451810448564E-5</v>
      </c>
      <c r="AS529" s="5">
        <f t="shared" si="762"/>
        <v>7.3469584800805773E-5</v>
      </c>
      <c r="AT529" s="5">
        <f t="shared" si="763"/>
        <v>6.0179337653529927E-5</v>
      </c>
      <c r="AU529" s="5">
        <f t="shared" si="764"/>
        <v>3.2862149148626051E-5</v>
      </c>
      <c r="AV529" s="5">
        <f t="shared" si="765"/>
        <v>1.3458782807862954E-5</v>
      </c>
      <c r="AW529" s="5">
        <f t="shared" si="766"/>
        <v>1.0919856575042006E-7</v>
      </c>
      <c r="AX529" s="5">
        <f t="shared" si="767"/>
        <v>3.0275077712355039E-3</v>
      </c>
      <c r="AY529" s="5">
        <f t="shared" si="768"/>
        <v>1.64751468351052E-3</v>
      </c>
      <c r="AZ529" s="5">
        <f t="shared" si="769"/>
        <v>4.4827376797699852E-4</v>
      </c>
      <c r="BA529" s="5">
        <f t="shared" si="770"/>
        <v>8.1314144700312497E-5</v>
      </c>
      <c r="BB529" s="5">
        <f t="shared" si="771"/>
        <v>1.106241977672887E-5</v>
      </c>
      <c r="BC529" s="5">
        <f t="shared" si="772"/>
        <v>1.2039935415181644E-6</v>
      </c>
      <c r="BD529" s="5">
        <f t="shared" si="773"/>
        <v>4.0675279778385581E-6</v>
      </c>
      <c r="BE529" s="5">
        <f t="shared" si="774"/>
        <v>6.6634687063276192E-6</v>
      </c>
      <c r="BF529" s="5">
        <f t="shared" si="775"/>
        <v>5.4580835635459052E-6</v>
      </c>
      <c r="BG529" s="5">
        <f t="shared" si="776"/>
        <v>2.9804973455102324E-6</v>
      </c>
      <c r="BH529" s="5">
        <f t="shared" si="777"/>
        <v>1.2206708164828416E-6</v>
      </c>
      <c r="BI529" s="5">
        <f t="shared" si="778"/>
        <v>3.9994324959422029E-7</v>
      </c>
      <c r="BJ529" s="8">
        <f t="shared" si="779"/>
        <v>0.6407511068910946</v>
      </c>
      <c r="BK529" s="8">
        <f t="shared" si="780"/>
        <v>0.23970643331704625</v>
      </c>
      <c r="BL529" s="8">
        <f t="shared" si="781"/>
        <v>0.11663405883917978</v>
      </c>
      <c r="BM529" s="8">
        <f t="shared" si="782"/>
        <v>0.37103434961602583</v>
      </c>
      <c r="BN529" s="8">
        <f t="shared" si="783"/>
        <v>0.62743870752426989</v>
      </c>
    </row>
    <row r="530" spans="1:66" s="15" customFormat="1" x14ac:dyDescent="0.25">
      <c r="A530" t="s">
        <v>303</v>
      </c>
      <c r="B530" t="s">
        <v>346</v>
      </c>
      <c r="C530" t="s">
        <v>321</v>
      </c>
      <c r="D530" s="18"/>
      <c r="E530">
        <f>VLOOKUP(A530,home!$A$2:$E$405,3,FALSE)</f>
        <v>1.21818181818182</v>
      </c>
      <c r="F530">
        <f>VLOOKUP(B530,home!$B$2:$E$405,3,FALSE)</f>
        <v>1.37</v>
      </c>
      <c r="G530">
        <f>VLOOKUP(C530,away!$B$2:$E$405,4,FALSE)</f>
        <v>1.0900000000000001</v>
      </c>
      <c r="H530">
        <f>VLOOKUP(A530,away!$A$2:$E$405,3,FALSE)</f>
        <v>0.90909090909090895</v>
      </c>
      <c r="I530">
        <f>VLOOKUP(C530,away!$B$2:$E$405,3,FALSE)</f>
        <v>0.27</v>
      </c>
      <c r="J530">
        <f>VLOOKUP(B530,home!$B$2:$E$405,4,FALSE)</f>
        <v>0.73</v>
      </c>
      <c r="K530" s="3">
        <f t="shared" si="728"/>
        <v>1.8191109090909121</v>
      </c>
      <c r="L530" s="3">
        <f t="shared" si="729"/>
        <v>0.17918181818181816</v>
      </c>
      <c r="M530" s="5">
        <f t="shared" si="730"/>
        <v>0.1355665348233128</v>
      </c>
      <c r="N530" s="5">
        <f t="shared" si="731"/>
        <v>0.24661056240474136</v>
      </c>
      <c r="O530" s="5">
        <f t="shared" si="732"/>
        <v>2.4291058194249957E-2</v>
      </c>
      <c r="P530" s="5">
        <f t="shared" si="733"/>
        <v>4.4188128954522295E-2</v>
      </c>
      <c r="Q530" s="5">
        <f t="shared" si="734"/>
        <v>0.22430598218375511</v>
      </c>
      <c r="R530" s="5">
        <f t="shared" si="735"/>
        <v>2.17625798640303E-3</v>
      </c>
      <c r="S530" s="5">
        <f t="shared" si="736"/>
        <v>3.6007978352591789E-3</v>
      </c>
      <c r="T530" s="5">
        <f t="shared" si="737"/>
        <v>4.0191553716743753E-2</v>
      </c>
      <c r="U530" s="5">
        <f t="shared" si="738"/>
        <v>3.9588546440619743E-3</v>
      </c>
      <c r="V530" s="5">
        <f t="shared" si="739"/>
        <v>1.3040953514160462E-4</v>
      </c>
      <c r="W530" s="5">
        <f t="shared" si="740"/>
        <v>0.1360124863882736</v>
      </c>
      <c r="X530" s="5">
        <f t="shared" si="741"/>
        <v>2.4370964606480663E-2</v>
      </c>
      <c r="Y530" s="5">
        <f t="shared" si="742"/>
        <v>2.1834168745169715E-3</v>
      </c>
      <c r="Z530" s="5">
        <f t="shared" si="743"/>
        <v>1.299819542787992E-4</v>
      </c>
      <c r="AA530" s="5">
        <f t="shared" si="744"/>
        <v>2.3645159101351977E-4</v>
      </c>
      <c r="AB530" s="5">
        <f t="shared" si="745"/>
        <v>2.1506583434229826E-4</v>
      </c>
      <c r="AC530" s="5">
        <f t="shared" si="746"/>
        <v>2.6566997910136005E-6</v>
      </c>
      <c r="AD530" s="5">
        <f t="shared" si="747"/>
        <v>6.1855449440371933E-2</v>
      </c>
      <c r="AE530" s="5">
        <f t="shared" si="748"/>
        <v>1.1083371895179371E-2</v>
      </c>
      <c r="AF530" s="5">
        <f t="shared" si="749"/>
        <v>9.9296936388175178E-4</v>
      </c>
      <c r="AG530" s="5">
        <f t="shared" si="750"/>
        <v>5.930735200639191E-5</v>
      </c>
      <c r="AH530" s="5">
        <f t="shared" si="751"/>
        <v>5.8226007246252988E-6</v>
      </c>
      <c r="AI530" s="5">
        <f t="shared" si="752"/>
        <v>1.059195649744653E-5</v>
      </c>
      <c r="AJ530" s="5">
        <f t="shared" si="753"/>
        <v>9.6339718065606765E-6</v>
      </c>
      <c r="AK530" s="5">
        <f t="shared" si="754"/>
        <v>5.841754403729605E-6</v>
      </c>
      <c r="AL530" s="5">
        <f t="shared" si="755"/>
        <v>3.4638221921586964E-8</v>
      </c>
      <c r="AM530" s="5">
        <f t="shared" si="756"/>
        <v>2.2504384572740385E-2</v>
      </c>
      <c r="AN530" s="5">
        <f t="shared" si="757"/>
        <v>4.032376544806481E-3</v>
      </c>
      <c r="AO530" s="5">
        <f t="shared" si="758"/>
        <v>3.6126428044607156E-4</v>
      </c>
      <c r="AP530" s="5">
        <f t="shared" si="759"/>
        <v>2.1577330204824459E-5</v>
      </c>
      <c r="AQ530" s="5">
        <f t="shared" si="760"/>
        <v>9.6656631440247721E-7</v>
      </c>
      <c r="AR530" s="5">
        <f t="shared" si="761"/>
        <v>2.0866083687702663E-7</v>
      </c>
      <c r="AS530" s="5">
        <f t="shared" si="762"/>
        <v>3.7957720466303842E-7</v>
      </c>
      <c r="AT530" s="5">
        <f t="shared" si="763"/>
        <v>3.4524651692238358E-7</v>
      </c>
      <c r="AU530" s="5">
        <f t="shared" si="764"/>
        <v>2.0934723508638278E-7</v>
      </c>
      <c r="AV530" s="5">
        <f t="shared" si="765"/>
        <v>9.5206459783414681E-8</v>
      </c>
      <c r="AW530" s="5">
        <f t="shared" si="766"/>
        <v>3.1362177395060222E-10</v>
      </c>
      <c r="AX530" s="5">
        <f t="shared" si="767"/>
        <v>6.8229952464415383E-3</v>
      </c>
      <c r="AY530" s="5">
        <f t="shared" si="768"/>
        <v>1.2225566937032974E-3</v>
      </c>
      <c r="AZ530" s="5">
        <f t="shared" si="769"/>
        <v>1.0952996560405449E-4</v>
      </c>
      <c r="BA530" s="5">
        <f t="shared" si="770"/>
        <v>6.5419261274421652E-6</v>
      </c>
      <c r="BB530" s="5">
        <f t="shared" si="771"/>
        <v>2.9304855448155691E-7</v>
      </c>
      <c r="BC530" s="5">
        <f t="shared" si="772"/>
        <v>1.0501794561511795E-8</v>
      </c>
      <c r="BD530" s="5">
        <f t="shared" si="773"/>
        <v>6.2313713558275666E-9</v>
      </c>
      <c r="BE530" s="5">
        <f t="shared" si="774"/>
        <v>1.1335555611982555E-8</v>
      </c>
      <c r="BF530" s="5">
        <f t="shared" si="775"/>
        <v>1.0310316437182089E-8</v>
      </c>
      <c r="BG530" s="5">
        <f t="shared" si="776"/>
        <v>6.2518697023524299E-9</v>
      </c>
      <c r="BH530" s="5">
        <f t="shared" si="777"/>
        <v>2.8432110944410651E-9</v>
      </c>
      <c r="BI530" s="5">
        <f t="shared" si="778"/>
        <v>1.0344232637492105E-9</v>
      </c>
      <c r="BJ530" s="8">
        <f t="shared" si="779"/>
        <v>0.78274856090268852</v>
      </c>
      <c r="BK530" s="8">
        <f t="shared" si="780"/>
        <v>0.18471111917995212</v>
      </c>
      <c r="BL530" s="8">
        <f t="shared" si="781"/>
        <v>3.0910854578503941E-2</v>
      </c>
      <c r="BM530" s="8">
        <f t="shared" si="782"/>
        <v>0.32013943568835712</v>
      </c>
      <c r="BN530" s="8">
        <f t="shared" si="783"/>
        <v>0.67713852454698464</v>
      </c>
    </row>
    <row r="531" spans="1:66" x14ac:dyDescent="0.25">
      <c r="A531" t="s">
        <v>35</v>
      </c>
      <c r="B531" t="s">
        <v>211</v>
      </c>
      <c r="C531" t="s">
        <v>213</v>
      </c>
      <c r="D531" s="10"/>
      <c r="E531">
        <f>VLOOKUP(A531,home!$A$2:$E$405,3,FALSE)</f>
        <v>1.5</v>
      </c>
      <c r="F531">
        <f>VLOOKUP(B531,home!$B$2:$E$405,3,FALSE)</f>
        <v>1.67</v>
      </c>
      <c r="G531">
        <f>VLOOKUP(C531,away!$B$2:$E$405,4,FALSE)</f>
        <v>1.33</v>
      </c>
      <c r="H531">
        <f>VLOOKUP(A531,away!$A$2:$E$405,3,FALSE)</f>
        <v>1.0249999999999999</v>
      </c>
      <c r="I531">
        <f>VLOOKUP(C531,away!$B$2:$E$405,3,FALSE)</f>
        <v>0.67</v>
      </c>
      <c r="J531">
        <f>VLOOKUP(B531,home!$B$2:$E$405,4,FALSE)</f>
        <v>0.98</v>
      </c>
      <c r="K531" s="3">
        <f t="shared" si="728"/>
        <v>3.3316500000000002</v>
      </c>
      <c r="L531" s="3">
        <f t="shared" si="729"/>
        <v>0.67301499999999992</v>
      </c>
      <c r="M531" s="5">
        <f t="shared" si="730"/>
        <v>1.823039541830359E-2</v>
      </c>
      <c r="N531" s="5">
        <f t="shared" si="731"/>
        <v>6.073729689539116E-2</v>
      </c>
      <c r="O531" s="5">
        <f t="shared" si="732"/>
        <v>1.2269329572449587E-2</v>
      </c>
      <c r="P531" s="5">
        <f t="shared" si="733"/>
        <v>4.087711187005167E-2</v>
      </c>
      <c r="Q531" s="5">
        <f t="shared" si="734"/>
        <v>0.101177707600765</v>
      </c>
      <c r="R531" s="5">
        <f t="shared" si="735"/>
        <v>4.1287214211010786E-3</v>
      </c>
      <c r="S531" s="5">
        <f t="shared" si="736"/>
        <v>2.2914180363294158E-2</v>
      </c>
      <c r="T531" s="5">
        <f t="shared" si="737"/>
        <v>6.8094114880928841E-2</v>
      </c>
      <c r="U531" s="5">
        <f t="shared" si="738"/>
        <v>1.375545472261141E-2</v>
      </c>
      <c r="V531" s="5">
        <f t="shared" si="739"/>
        <v>5.7088145169327158E-3</v>
      </c>
      <c r="W531" s="5">
        <f t="shared" si="740"/>
        <v>0.11236290317602958</v>
      </c>
      <c r="X531" s="5">
        <f t="shared" si="741"/>
        <v>7.5621919281015526E-2</v>
      </c>
      <c r="Y531" s="5">
        <f t="shared" si="742"/>
        <v>2.5447343002456328E-2</v>
      </c>
      <c r="Z531" s="5">
        <f t="shared" si="743"/>
        <v>9.2623048240744754E-4</v>
      </c>
      <c r="AA531" s="5">
        <f t="shared" si="744"/>
        <v>3.0858757867127731E-3</v>
      </c>
      <c r="AB531" s="5">
        <f t="shared" si="745"/>
        <v>5.1405290324008064E-3</v>
      </c>
      <c r="AC531" s="5">
        <f t="shared" si="746"/>
        <v>8.0003698596320925E-4</v>
      </c>
      <c r="AD531" s="5">
        <f t="shared" si="747"/>
        <v>9.358846659160476E-2</v>
      </c>
      <c r="AE531" s="5">
        <f t="shared" si="748"/>
        <v>6.298644184314886E-2</v>
      </c>
      <c r="AF531" s="5">
        <f t="shared" si="749"/>
        <v>2.119541007853341E-2</v>
      </c>
      <c r="AG531" s="5">
        <f t="shared" si="750"/>
        <v>4.7549429713347217E-3</v>
      </c>
      <c r="AH531" s="5">
        <f t="shared" si="751"/>
        <v>1.5584175202936206E-4</v>
      </c>
      <c r="AI531" s="5">
        <f t="shared" si="752"/>
        <v>5.1921017314862411E-4</v>
      </c>
      <c r="AJ531" s="5">
        <f t="shared" si="753"/>
        <v>8.6491328668530704E-4</v>
      </c>
      <c r="AK531" s="5">
        <f t="shared" si="754"/>
        <v>9.6052945052836766E-4</v>
      </c>
      <c r="AL531" s="5">
        <f t="shared" si="755"/>
        <v>7.1755330863668596E-5</v>
      </c>
      <c r="AM531" s="5">
        <f t="shared" si="756"/>
        <v>6.2360802943983974E-2</v>
      </c>
      <c r="AN531" s="5">
        <f t="shared" si="757"/>
        <v>4.1969755793345359E-2</v>
      </c>
      <c r="AO531" s="5">
        <f t="shared" si="758"/>
        <v>1.4123137597629162E-2</v>
      </c>
      <c r="AP531" s="5">
        <f t="shared" si="759"/>
        <v>3.168361150089464E-3</v>
      </c>
      <c r="AQ531" s="5">
        <f t="shared" si="760"/>
        <v>5.3308864485686498E-4</v>
      </c>
      <c r="AR531" s="5">
        <f t="shared" si="761"/>
        <v>2.0976767348408221E-5</v>
      </c>
      <c r="AS531" s="5">
        <f t="shared" si="762"/>
        <v>6.9887246936324257E-5</v>
      </c>
      <c r="AT531" s="5">
        <f t="shared" si="763"/>
        <v>1.1641992312770238E-4</v>
      </c>
      <c r="AU531" s="5">
        <f t="shared" si="764"/>
        <v>1.2929014562946989E-4</v>
      </c>
      <c r="AV531" s="5">
        <f t="shared" si="765"/>
        <v>1.0768737842160586E-4</v>
      </c>
      <c r="AW531" s="5">
        <f t="shared" si="766"/>
        <v>4.4692616974204892E-6</v>
      </c>
      <c r="AX531" s="5">
        <f t="shared" si="767"/>
        <v>3.4627394854720696E-2</v>
      </c>
      <c r="AY531" s="5">
        <f t="shared" si="768"/>
        <v>2.3304756148149842E-2</v>
      </c>
      <c r="AZ531" s="5">
        <f t="shared" si="769"/>
        <v>7.8422252295235317E-3</v>
      </c>
      <c r="BA531" s="5">
        <f t="shared" si="770"/>
        <v>1.7593117376159266E-3</v>
      </c>
      <c r="BB531" s="5">
        <f t="shared" si="771"/>
        <v>2.9601079727289569E-4</v>
      </c>
      <c r="BC531" s="5">
        <f t="shared" si="772"/>
        <v>3.9843941345323574E-5</v>
      </c>
      <c r="BD531" s="5">
        <f t="shared" si="773"/>
        <v>2.3529465128314921E-6</v>
      </c>
      <c r="BE531" s="5">
        <f t="shared" si="774"/>
        <v>7.8391942494750415E-6</v>
      </c>
      <c r="BF531" s="5">
        <f t="shared" si="775"/>
        <v>1.3058725760631764E-5</v>
      </c>
      <c r="BG531" s="5">
        <f t="shared" si="776"/>
        <v>1.4502367893469606E-5</v>
      </c>
      <c r="BH531" s="5">
        <f t="shared" si="777"/>
        <v>1.2079203498069506E-5</v>
      </c>
      <c r="BI531" s="5">
        <f t="shared" si="778"/>
        <v>8.0487356668686502E-6</v>
      </c>
      <c r="BJ531" s="8">
        <f t="shared" si="779"/>
        <v>0.81599123515974126</v>
      </c>
      <c r="BK531" s="8">
        <f t="shared" si="780"/>
        <v>0.11190705063355882</v>
      </c>
      <c r="BL531" s="8">
        <f t="shared" si="781"/>
        <v>4.1382547832712183E-2</v>
      </c>
      <c r="BM531" s="8">
        <f t="shared" si="782"/>
        <v>0.70948621444390514</v>
      </c>
      <c r="BN531" s="8">
        <f t="shared" si="783"/>
        <v>0.23742056277806206</v>
      </c>
    </row>
    <row r="532" spans="1:66" x14ac:dyDescent="0.25">
      <c r="A532" t="s">
        <v>35</v>
      </c>
      <c r="B532" t="s">
        <v>295</v>
      </c>
      <c r="C532" t="s">
        <v>217</v>
      </c>
      <c r="D532" s="10"/>
      <c r="E532">
        <f>VLOOKUP(A532,home!$A$2:$E$405,3,FALSE)</f>
        <v>1.5</v>
      </c>
      <c r="F532">
        <f>VLOOKUP(B532,home!$B$2:$E$405,3,FALSE)</f>
        <v>1</v>
      </c>
      <c r="G532">
        <f>VLOOKUP(C532,away!$B$2:$E$405,4,FALSE)</f>
        <v>1.33</v>
      </c>
      <c r="H532">
        <f>VLOOKUP(A532,away!$A$2:$E$405,3,FALSE)</f>
        <v>1.0249999999999999</v>
      </c>
      <c r="I532">
        <f>VLOOKUP(C532,away!$B$2:$E$405,3,FALSE)</f>
        <v>0</v>
      </c>
      <c r="J532">
        <f>VLOOKUP(B532,home!$B$2:$E$405,4,FALSE)</f>
        <v>0.49</v>
      </c>
      <c r="K532" s="3">
        <f t="shared" si="728"/>
        <v>1.9950000000000001</v>
      </c>
      <c r="L532" s="3">
        <f t="shared" si="729"/>
        <v>0</v>
      </c>
      <c r="M532" s="5">
        <f t="shared" si="730"/>
        <v>0.13601365416684916</v>
      </c>
      <c r="N532" s="5">
        <f t="shared" si="731"/>
        <v>0.27134724006286404</v>
      </c>
      <c r="O532" s="5">
        <f t="shared" si="732"/>
        <v>0</v>
      </c>
      <c r="P532" s="5">
        <f t="shared" si="733"/>
        <v>0</v>
      </c>
      <c r="Q532" s="5">
        <f t="shared" si="734"/>
        <v>0.270668871962707</v>
      </c>
      <c r="R532" s="5">
        <f t="shared" si="735"/>
        <v>0</v>
      </c>
      <c r="S532" s="5">
        <f t="shared" si="736"/>
        <v>0</v>
      </c>
      <c r="T532" s="5">
        <f t="shared" si="737"/>
        <v>0</v>
      </c>
      <c r="U532" s="5">
        <f t="shared" si="738"/>
        <v>0</v>
      </c>
      <c r="V532" s="5">
        <f t="shared" si="739"/>
        <v>0</v>
      </c>
      <c r="W532" s="5">
        <f t="shared" si="740"/>
        <v>0.17999479985520012</v>
      </c>
      <c r="X532" s="5">
        <f t="shared" si="741"/>
        <v>0</v>
      </c>
      <c r="Y532" s="5">
        <f t="shared" si="742"/>
        <v>0</v>
      </c>
      <c r="Z532" s="5">
        <f t="shared" si="743"/>
        <v>0</v>
      </c>
      <c r="AA532" s="5">
        <f t="shared" si="744"/>
        <v>0</v>
      </c>
      <c r="AB532" s="5">
        <f t="shared" si="745"/>
        <v>0</v>
      </c>
      <c r="AC532" s="5">
        <f t="shared" si="746"/>
        <v>0</v>
      </c>
      <c r="AD532" s="5">
        <f t="shared" si="747"/>
        <v>8.9772406427781073E-2</v>
      </c>
      <c r="AE532" s="5">
        <f t="shared" si="748"/>
        <v>0</v>
      </c>
      <c r="AF532" s="5">
        <f t="shared" si="749"/>
        <v>0</v>
      </c>
      <c r="AG532" s="5">
        <f t="shared" si="750"/>
        <v>0</v>
      </c>
      <c r="AH532" s="5">
        <f t="shared" si="751"/>
        <v>0</v>
      </c>
      <c r="AI532" s="5">
        <f t="shared" si="752"/>
        <v>0</v>
      </c>
      <c r="AJ532" s="5">
        <f t="shared" si="753"/>
        <v>0</v>
      </c>
      <c r="AK532" s="5">
        <f t="shared" si="754"/>
        <v>0</v>
      </c>
      <c r="AL532" s="5">
        <f t="shared" si="755"/>
        <v>0</v>
      </c>
      <c r="AM532" s="5">
        <f t="shared" si="756"/>
        <v>3.5819190164684635E-2</v>
      </c>
      <c r="AN532" s="5">
        <f t="shared" si="757"/>
        <v>0</v>
      </c>
      <c r="AO532" s="5">
        <f t="shared" si="758"/>
        <v>0</v>
      </c>
      <c r="AP532" s="5">
        <f t="shared" si="759"/>
        <v>0</v>
      </c>
      <c r="AQ532" s="5">
        <f t="shared" si="760"/>
        <v>0</v>
      </c>
      <c r="AR532" s="5">
        <f t="shared" si="761"/>
        <v>0</v>
      </c>
      <c r="AS532" s="5">
        <f t="shared" si="762"/>
        <v>0</v>
      </c>
      <c r="AT532" s="5">
        <f t="shared" si="763"/>
        <v>0</v>
      </c>
      <c r="AU532" s="5">
        <f t="shared" si="764"/>
        <v>0</v>
      </c>
      <c r="AV532" s="5">
        <f t="shared" si="765"/>
        <v>0</v>
      </c>
      <c r="AW532" s="5">
        <f t="shared" si="766"/>
        <v>0</v>
      </c>
      <c r="AX532" s="5">
        <f t="shared" si="767"/>
        <v>1.1909880729757637E-2</v>
      </c>
      <c r="AY532" s="5">
        <f t="shared" si="768"/>
        <v>0</v>
      </c>
      <c r="AZ532" s="5">
        <f t="shared" si="769"/>
        <v>0</v>
      </c>
      <c r="BA532" s="5">
        <f t="shared" si="770"/>
        <v>0</v>
      </c>
      <c r="BB532" s="5">
        <f t="shared" si="771"/>
        <v>0</v>
      </c>
      <c r="BC532" s="5">
        <f t="shared" si="772"/>
        <v>0</v>
      </c>
      <c r="BD532" s="5">
        <f t="shared" si="773"/>
        <v>0</v>
      </c>
      <c r="BE532" s="5">
        <f t="shared" si="774"/>
        <v>0</v>
      </c>
      <c r="BF532" s="5">
        <f t="shared" si="775"/>
        <v>0</v>
      </c>
      <c r="BG532" s="5">
        <f t="shared" si="776"/>
        <v>0</v>
      </c>
      <c r="BH532" s="5">
        <f t="shared" si="777"/>
        <v>0</v>
      </c>
      <c r="BI532" s="5">
        <f t="shared" si="778"/>
        <v>0</v>
      </c>
      <c r="BJ532" s="8">
        <f t="shared" si="779"/>
        <v>0.85951238920299444</v>
      </c>
      <c r="BK532" s="8">
        <f t="shared" si="780"/>
        <v>0.13601365416684916</v>
      </c>
      <c r="BL532" s="8">
        <f t="shared" si="781"/>
        <v>0</v>
      </c>
      <c r="BM532" s="8">
        <f t="shared" si="782"/>
        <v>0.31749627717742346</v>
      </c>
      <c r="BN532" s="8">
        <f t="shared" si="783"/>
        <v>0.67802976619242017</v>
      </c>
    </row>
    <row r="533" spans="1:66" x14ac:dyDescent="0.25">
      <c r="A533" t="s">
        <v>35</v>
      </c>
      <c r="B533" t="s">
        <v>212</v>
      </c>
      <c r="C533" t="s">
        <v>283</v>
      </c>
      <c r="D533" s="10"/>
      <c r="E533">
        <f>VLOOKUP(A533,home!$A$2:$E$405,3,FALSE)</f>
        <v>1.5</v>
      </c>
      <c r="F533">
        <f>VLOOKUP(B533,home!$B$2:$E$405,3,FALSE)</f>
        <v>0.67</v>
      </c>
      <c r="G533">
        <f>VLOOKUP(C533,away!$B$2:$E$405,4,FALSE)</f>
        <v>1</v>
      </c>
      <c r="H533">
        <f>VLOOKUP(A533,away!$A$2:$E$405,3,FALSE)</f>
        <v>1.0249999999999999</v>
      </c>
      <c r="I533">
        <f>VLOOKUP(C533,away!$B$2:$E$405,3,FALSE)</f>
        <v>0.33</v>
      </c>
      <c r="J533">
        <f>VLOOKUP(B533,home!$B$2:$E$405,4,FALSE)</f>
        <v>0.98</v>
      </c>
      <c r="K533" s="3">
        <f t="shared" si="728"/>
        <v>1.0050000000000001</v>
      </c>
      <c r="L533" s="3">
        <f t="shared" si="729"/>
        <v>0.33148499999999997</v>
      </c>
      <c r="M533" s="5">
        <f t="shared" si="730"/>
        <v>0.26276767558339359</v>
      </c>
      <c r="N533" s="5">
        <f t="shared" si="731"/>
        <v>0.26408151396131058</v>
      </c>
      <c r="O533" s="5">
        <f t="shared" si="732"/>
        <v>8.7103542940761211E-2</v>
      </c>
      <c r="P533" s="5">
        <f t="shared" si="733"/>
        <v>8.7539060655465031E-2</v>
      </c>
      <c r="Q533" s="5">
        <f t="shared" si="734"/>
        <v>0.13270096076555857</v>
      </c>
      <c r="R533" s="5">
        <f t="shared" si="735"/>
        <v>1.4436758965859114E-2</v>
      </c>
      <c r="S533" s="5">
        <f t="shared" si="736"/>
        <v>7.2907437372459263E-3</v>
      </c>
      <c r="T533" s="5">
        <f t="shared" si="737"/>
        <v>4.3988377979371177E-2</v>
      </c>
      <c r="U533" s="5">
        <f t="shared" si="738"/>
        <v>1.450894276068841E-2</v>
      </c>
      <c r="V533" s="5">
        <f t="shared" si="739"/>
        <v>2.6987289429774132E-4</v>
      </c>
      <c r="W533" s="5">
        <f t="shared" si="740"/>
        <v>4.4454821856462136E-2</v>
      </c>
      <c r="X533" s="5">
        <f t="shared" si="741"/>
        <v>1.4736106623089348E-2</v>
      </c>
      <c r="Y533" s="5">
        <f t="shared" si="742"/>
        <v>2.442399151977386E-3</v>
      </c>
      <c r="Z533" s="5">
        <f t="shared" si="743"/>
        <v>1.5951896819326032E-3</v>
      </c>
      <c r="AA533" s="5">
        <f t="shared" si="744"/>
        <v>1.6031656303422664E-3</v>
      </c>
      <c r="AB533" s="5">
        <f t="shared" si="745"/>
        <v>8.0559072924698877E-4</v>
      </c>
      <c r="AC533" s="5">
        <f t="shared" si="746"/>
        <v>5.6191319030073856E-6</v>
      </c>
      <c r="AD533" s="5">
        <f t="shared" si="747"/>
        <v>1.1169273991436111E-2</v>
      </c>
      <c r="AE533" s="5">
        <f t="shared" si="748"/>
        <v>3.7024467890511984E-3</v>
      </c>
      <c r="AF533" s="5">
        <f t="shared" si="749"/>
        <v>6.1365278693431818E-4</v>
      </c>
      <c r="AG533" s="5">
        <f t="shared" si="750"/>
        <v>6.78055646923075E-5</v>
      </c>
      <c r="AH533" s="5">
        <f t="shared" si="751"/>
        <v>1.3219536292885718E-4</v>
      </c>
      <c r="AI533" s="5">
        <f t="shared" si="752"/>
        <v>1.3285633974350147E-4</v>
      </c>
      <c r="AJ533" s="5">
        <f t="shared" si="753"/>
        <v>6.6760310721109491E-5</v>
      </c>
      <c r="AK533" s="5">
        <f t="shared" si="754"/>
        <v>2.2364704091571685E-5</v>
      </c>
      <c r="AL533" s="5">
        <f t="shared" si="755"/>
        <v>7.4878849142509839E-8</v>
      </c>
      <c r="AM533" s="5">
        <f t="shared" si="756"/>
        <v>2.2450240722786592E-3</v>
      </c>
      <c r="AN533" s="5">
        <f t="shared" si="757"/>
        <v>7.4419180459929122E-4</v>
      </c>
      <c r="AO533" s="5">
        <f t="shared" si="758"/>
        <v>1.2334421017379802E-4</v>
      </c>
      <c r="AP533" s="5">
        <f t="shared" si="759"/>
        <v>1.3628918503153815E-5</v>
      </c>
      <c r="AQ533" s="5">
        <f t="shared" si="760"/>
        <v>1.1294455125044851E-6</v>
      </c>
      <c r="AR533" s="5">
        <f t="shared" si="761"/>
        <v>8.7641559760944444E-6</v>
      </c>
      <c r="AS533" s="5">
        <f t="shared" si="762"/>
        <v>8.807976755974917E-6</v>
      </c>
      <c r="AT533" s="5">
        <f t="shared" si="763"/>
        <v>4.4260083198773955E-6</v>
      </c>
      <c r="AU533" s="5">
        <f t="shared" si="764"/>
        <v>1.4827127871589281E-6</v>
      </c>
      <c r="AV533" s="5">
        <f t="shared" si="765"/>
        <v>3.7253158777368064E-7</v>
      </c>
      <c r="AW533" s="5">
        <f t="shared" si="766"/>
        <v>6.9292559401513604E-10</v>
      </c>
      <c r="AX533" s="5">
        <f t="shared" si="767"/>
        <v>3.7604153210667532E-4</v>
      </c>
      <c r="AY533" s="5">
        <f t="shared" si="768"/>
        <v>1.2465212727038124E-4</v>
      </c>
      <c r="AZ533" s="5">
        <f t="shared" si="769"/>
        <v>2.0660155204111162E-5</v>
      </c>
      <c r="BA533" s="5">
        <f t="shared" si="770"/>
        <v>2.2828438492782631E-6</v>
      </c>
      <c r="BB533" s="5">
        <f t="shared" si="771"/>
        <v>1.8918212334450119E-7</v>
      </c>
      <c r="BC533" s="5">
        <f t="shared" si="772"/>
        <v>1.2542207231370395E-8</v>
      </c>
      <c r="BD533" s="5">
        <f t="shared" si="773"/>
        <v>4.8419770728927795E-7</v>
      </c>
      <c r="BE533" s="5">
        <f t="shared" si="774"/>
        <v>4.8661869582572433E-7</v>
      </c>
      <c r="BF533" s="5">
        <f t="shared" si="775"/>
        <v>2.4452589465242645E-7</v>
      </c>
      <c r="BG533" s="5">
        <f t="shared" si="776"/>
        <v>8.1916174708562899E-8</v>
      </c>
      <c r="BH533" s="5">
        <f t="shared" si="777"/>
        <v>2.0581438895526425E-8</v>
      </c>
      <c r="BI533" s="5">
        <f t="shared" si="778"/>
        <v>4.1368692180008139E-9</v>
      </c>
      <c r="BJ533" s="8">
        <f t="shared" si="779"/>
        <v>0.52160851630371163</v>
      </c>
      <c r="BK533" s="8">
        <f t="shared" si="780"/>
        <v>0.35799769900842476</v>
      </c>
      <c r="BL533" s="8">
        <f t="shared" si="781"/>
        <v>0.11883735310659051</v>
      </c>
      <c r="BM533" s="8">
        <f t="shared" si="782"/>
        <v>0.15128459379396661</v>
      </c>
      <c r="BN533" s="8">
        <f t="shared" si="783"/>
        <v>0.84862951287234811</v>
      </c>
    </row>
    <row r="534" spans="1:66" x14ac:dyDescent="0.25">
      <c r="A534" t="s">
        <v>61</v>
      </c>
      <c r="B534" t="s">
        <v>66</v>
      </c>
      <c r="C534" t="s">
        <v>70</v>
      </c>
      <c r="D534" s="10"/>
      <c r="E534">
        <f>VLOOKUP(A534,home!$A$2:$E$405,3,FALSE)</f>
        <v>1.675</v>
      </c>
      <c r="F534">
        <f>VLOOKUP(B534,home!$B$2:$E$405,3,FALSE)</f>
        <v>1.79</v>
      </c>
      <c r="G534">
        <f>VLOOKUP(C534,away!$B$2:$E$405,4,FALSE)</f>
        <v>1.49</v>
      </c>
      <c r="H534">
        <f>VLOOKUP(A534,away!$A$2:$E$405,3,FALSE)</f>
        <v>1.0249999999999999</v>
      </c>
      <c r="I534">
        <f>VLOOKUP(C534,away!$B$2:$E$405,3,FALSE)</f>
        <v>0.9</v>
      </c>
      <c r="J534">
        <f>VLOOKUP(B534,home!$B$2:$E$405,4,FALSE)</f>
        <v>1.46</v>
      </c>
      <c r="K534" s="3">
        <f t="shared" si="728"/>
        <v>4.4673924999999999</v>
      </c>
      <c r="L534" s="3">
        <f t="shared" si="729"/>
        <v>1.3468499999999999</v>
      </c>
      <c r="M534" s="5">
        <f t="shared" si="730"/>
        <v>2.9847404122187132E-3</v>
      </c>
      <c r="N534" s="5">
        <f t="shared" si="731"/>
        <v>1.3334006931992786E-2</v>
      </c>
      <c r="O534" s="5">
        <f t="shared" si="732"/>
        <v>4.0199976241967732E-3</v>
      </c>
      <c r="P534" s="5">
        <f t="shared" si="733"/>
        <v>1.7958907236354481E-2</v>
      </c>
      <c r="Q534" s="5">
        <f t="shared" si="734"/>
        <v>2.9784121281466295E-2</v>
      </c>
      <c r="R534" s="5">
        <f t="shared" si="735"/>
        <v>2.7071669000747122E-3</v>
      </c>
      <c r="S534" s="5">
        <f t="shared" si="736"/>
        <v>2.7014271308458432E-2</v>
      </c>
      <c r="T534" s="5">
        <f t="shared" si="737"/>
        <v>4.0114743747942869E-2</v>
      </c>
      <c r="U534" s="5">
        <f t="shared" si="738"/>
        <v>1.2093977105642018E-2</v>
      </c>
      <c r="V534" s="5">
        <f t="shared" si="739"/>
        <v>1.8060263781893127E-2</v>
      </c>
      <c r="W534" s="5">
        <f t="shared" si="740"/>
        <v>4.435245334397097E-2</v>
      </c>
      <c r="X534" s="5">
        <f t="shared" si="741"/>
        <v>5.9736101786327288E-2</v>
      </c>
      <c r="Y534" s="5">
        <f t="shared" si="742"/>
        <v>4.0227784345457464E-2</v>
      </c>
      <c r="Z534" s="5">
        <f t="shared" si="743"/>
        <v>1.2153825797885419E-3</v>
      </c>
      <c r="AA534" s="5">
        <f t="shared" si="744"/>
        <v>5.4295910215779834E-3</v>
      </c>
      <c r="AB534" s="5">
        <f t="shared" si="745"/>
        <v>1.2128057103932412E-2</v>
      </c>
      <c r="AC534" s="5">
        <f t="shared" si="746"/>
        <v>6.7916836376151245E-3</v>
      </c>
      <c r="AD534" s="5">
        <f t="shared" si="747"/>
        <v>4.9534954356363958E-2</v>
      </c>
      <c r="AE534" s="5">
        <f t="shared" si="748"/>
        <v>6.6716153274868781E-2</v>
      </c>
      <c r="AF534" s="5">
        <f t="shared" si="749"/>
        <v>4.4928325519128516E-2</v>
      </c>
      <c r="AG534" s="5">
        <f t="shared" si="750"/>
        <v>2.0170571741812748E-2</v>
      </c>
      <c r="AH534" s="5">
        <f t="shared" si="751"/>
        <v>4.0923450689704942E-4</v>
      </c>
      <c r="AI534" s="5">
        <f t="shared" si="752"/>
        <v>1.8282111668530767E-3</v>
      </c>
      <c r="AJ534" s="5">
        <f t="shared" si="753"/>
        <v>4.0836684276078419E-3</v>
      </c>
      <c r="AK534" s="5">
        <f t="shared" si="754"/>
        <v>6.081116568660689E-3</v>
      </c>
      <c r="AL534" s="5">
        <f t="shared" si="755"/>
        <v>1.6345973127482663E-3</v>
      </c>
      <c r="AM534" s="5">
        <f t="shared" si="756"/>
        <v>4.4258416715892528E-2</v>
      </c>
      <c r="AN534" s="5">
        <f t="shared" si="757"/>
        <v>5.9609448553799842E-2</v>
      </c>
      <c r="AO534" s="5">
        <f t="shared" si="758"/>
        <v>4.0142492892342667E-2</v>
      </c>
      <c r="AP534" s="5">
        <f t="shared" si="759"/>
        <v>1.8021972184017236E-2</v>
      </c>
      <c r="AQ534" s="5">
        <f t="shared" si="760"/>
        <v>6.0682233090109039E-3</v>
      </c>
      <c r="AR534" s="5">
        <f t="shared" si="761"/>
        <v>1.1023549912285815E-4</v>
      </c>
      <c r="AS534" s="5">
        <f t="shared" si="762"/>
        <v>4.9246524201521297E-4</v>
      </c>
      <c r="AT534" s="5">
        <f t="shared" si="763"/>
        <v>1.1000177643447238E-3</v>
      </c>
      <c r="AU534" s="5">
        <f t="shared" si="764"/>
        <v>1.6380703701001289E-3</v>
      </c>
      <c r="AV534" s="5">
        <f t="shared" si="765"/>
        <v>1.8294758214643849E-3</v>
      </c>
      <c r="AW534" s="5">
        <f t="shared" si="766"/>
        <v>2.732005826505852E-4</v>
      </c>
      <c r="AX534" s="5">
        <f t="shared" si="767"/>
        <v>3.2953286483075481E-2</v>
      </c>
      <c r="AY534" s="5">
        <f t="shared" si="768"/>
        <v>4.4383133899730198E-2</v>
      </c>
      <c r="AZ534" s="5">
        <f t="shared" si="769"/>
        <v>2.9888711946425815E-2</v>
      </c>
      <c r="BA534" s="5">
        <f t="shared" si="770"/>
        <v>1.3418537228347868E-2</v>
      </c>
      <c r="BB534" s="5">
        <f t="shared" si="771"/>
        <v>4.5181892165000815E-3</v>
      </c>
      <c r="BC534" s="5">
        <f t="shared" si="772"/>
        <v>1.2170646292486262E-3</v>
      </c>
      <c r="BD534" s="5">
        <f t="shared" si="773"/>
        <v>2.4745113665603566E-5</v>
      </c>
      <c r="BE534" s="5">
        <f t="shared" si="774"/>
        <v>1.1054613520136487E-4</v>
      </c>
      <c r="BF534" s="5">
        <f t="shared" si="775"/>
        <v>2.4692648765128173E-4</v>
      </c>
      <c r="BG534" s="5">
        <f t="shared" si="776"/>
        <v>3.6770584632822621E-4</v>
      </c>
      <c r="BH534" s="5">
        <f t="shared" si="777"/>
        <v>4.1067158502321757E-4</v>
      </c>
      <c r="BI534" s="5">
        <f t="shared" si="778"/>
        <v>3.6692623177916683E-4</v>
      </c>
      <c r="BJ534" s="8">
        <f t="shared" si="779"/>
        <v>0.70337869338772285</v>
      </c>
      <c r="BK534" s="8">
        <f t="shared" si="780"/>
        <v>0.11882759758901834</v>
      </c>
      <c r="BL534" s="8">
        <f t="shared" si="781"/>
        <v>5.5478806522138727E-2</v>
      </c>
      <c r="BM534" s="8">
        <f t="shared" si="782"/>
        <v>0.76400160637528491</v>
      </c>
      <c r="BN534" s="8">
        <f t="shared" si="783"/>
        <v>7.0788940386303748E-2</v>
      </c>
    </row>
    <row r="535" spans="1:66" x14ac:dyDescent="0.25">
      <c r="A535" t="s">
        <v>143</v>
      </c>
      <c r="B535" t="s">
        <v>152</v>
      </c>
      <c r="C535" t="s">
        <v>156</v>
      </c>
      <c r="D535" s="10"/>
      <c r="E535">
        <f>VLOOKUP(A535,home!$A$2:$E$405,3,FALSE)</f>
        <v>1.01428571428571</v>
      </c>
      <c r="F535">
        <f>VLOOKUP(B535,home!$B$2:$E$405,3,FALSE)</f>
        <v>1.97</v>
      </c>
      <c r="G535">
        <f>VLOOKUP(C535,away!$B$2:$E$405,4,FALSE)</f>
        <v>0.25</v>
      </c>
      <c r="H535">
        <f>VLOOKUP(A535,away!$A$2:$E$405,3,FALSE)</f>
        <v>1.1000000000000001</v>
      </c>
      <c r="I535">
        <f>VLOOKUP(C535,away!$B$2:$E$405,3,FALSE)</f>
        <v>0.74</v>
      </c>
      <c r="J535">
        <f>VLOOKUP(B535,home!$B$2:$E$405,4,FALSE)</f>
        <v>0.45</v>
      </c>
      <c r="K535" s="3">
        <f t="shared" si="728"/>
        <v>0.4995357142857122</v>
      </c>
      <c r="L535" s="3">
        <f t="shared" si="729"/>
        <v>0.36630000000000001</v>
      </c>
      <c r="M535" s="5">
        <f t="shared" si="730"/>
        <v>0.42069982082388702</v>
      </c>
      <c r="N535" s="5">
        <f t="shared" si="731"/>
        <v>0.2101545854951315</v>
      </c>
      <c r="O535" s="5">
        <f t="shared" si="732"/>
        <v>0.15410234436778983</v>
      </c>
      <c r="P535" s="5">
        <f t="shared" si="733"/>
        <v>7.6979624666866669E-2</v>
      </c>
      <c r="Q535" s="5">
        <f t="shared" si="734"/>
        <v>5.2489860487864144E-2</v>
      </c>
      <c r="R535" s="5">
        <f t="shared" si="735"/>
        <v>2.8223844370960705E-2</v>
      </c>
      <c r="S535" s="5">
        <f t="shared" si="736"/>
        <v>3.5214316244814542E-3</v>
      </c>
      <c r="T535" s="5">
        <f t="shared" si="737"/>
        <v>1.9227035896704638E-2</v>
      </c>
      <c r="U535" s="5">
        <f t="shared" si="738"/>
        <v>1.409881825773663E-2</v>
      </c>
      <c r="V535" s="5">
        <f t="shared" si="739"/>
        <v>7.1594591077036091E-5</v>
      </c>
      <c r="W535" s="5">
        <f t="shared" si="740"/>
        <v>8.7401866505208651E-3</v>
      </c>
      <c r="X535" s="5">
        <f t="shared" si="741"/>
        <v>3.2015303700857933E-3</v>
      </c>
      <c r="Y535" s="5">
        <f t="shared" si="742"/>
        <v>5.86360287281213E-4</v>
      </c>
      <c r="Z535" s="5">
        <f t="shared" si="743"/>
        <v>3.4461313976943014E-3</v>
      </c>
      <c r="AA535" s="5">
        <f t="shared" si="744"/>
        <v>1.7214657092696423E-3</v>
      </c>
      <c r="AB535" s="5">
        <f t="shared" si="745"/>
        <v>4.2996680134918546E-4</v>
      </c>
      <c r="AC535" s="5">
        <f t="shared" si="746"/>
        <v>8.1877333856697607E-7</v>
      </c>
      <c r="AD535" s="5">
        <f t="shared" si="747"/>
        <v>1.0915088453645966E-3</v>
      </c>
      <c r="AE535" s="5">
        <f t="shared" si="748"/>
        <v>3.998196900570518E-4</v>
      </c>
      <c r="AF535" s="5">
        <f t="shared" si="749"/>
        <v>7.3226976233949033E-5</v>
      </c>
      <c r="AG535" s="5">
        <f t="shared" si="750"/>
        <v>8.9410137981651756E-6</v>
      </c>
      <c r="AH535" s="5">
        <f t="shared" si="751"/>
        <v>3.1557948274385571E-4</v>
      </c>
      <c r="AI535" s="5">
        <f t="shared" si="752"/>
        <v>1.576432223263675E-4</v>
      </c>
      <c r="AJ535" s="5">
        <f t="shared" si="753"/>
        <v>3.9374209833551664E-5</v>
      </c>
      <c r="AK535" s="5">
        <f t="shared" si="754"/>
        <v>6.5562746778795808E-6</v>
      </c>
      <c r="AL535" s="5">
        <f t="shared" si="755"/>
        <v>5.9927635972546159E-9</v>
      </c>
      <c r="AM535" s="5">
        <f t="shared" si="756"/>
        <v>1.090495301436754E-4</v>
      </c>
      <c r="AN535" s="5">
        <f t="shared" si="757"/>
        <v>3.9944842891628303E-5</v>
      </c>
      <c r="AO535" s="5">
        <f t="shared" si="758"/>
        <v>7.3158979756017234E-6</v>
      </c>
      <c r="AP535" s="5">
        <f t="shared" si="759"/>
        <v>8.9327114282097029E-7</v>
      </c>
      <c r="AQ535" s="5">
        <f t="shared" si="760"/>
        <v>8.1801304903830354E-8</v>
      </c>
      <c r="AR535" s="5">
        <f t="shared" si="761"/>
        <v>2.3119352905814882E-5</v>
      </c>
      <c r="AS535" s="5">
        <f t="shared" si="762"/>
        <v>1.1548942467629689E-5</v>
      </c>
      <c r="AT535" s="5">
        <f t="shared" si="763"/>
        <v>2.8845546124059964E-6</v>
      </c>
      <c r="AU535" s="5">
        <f t="shared" si="764"/>
        <v>4.8031268290145834E-7</v>
      </c>
      <c r="AV535" s="5">
        <f t="shared" si="765"/>
        <v>5.9983334783416706E-8</v>
      </c>
      <c r="AW535" s="5">
        <f t="shared" si="766"/>
        <v>3.0459874343717425E-11</v>
      </c>
      <c r="AX535" s="5">
        <f t="shared" si="767"/>
        <v>9.079022488807026E-6</v>
      </c>
      <c r="AY535" s="5">
        <f t="shared" si="768"/>
        <v>3.3256459376500136E-6</v>
      </c>
      <c r="AZ535" s="5">
        <f t="shared" si="769"/>
        <v>6.0909205348060003E-7</v>
      </c>
      <c r="BA535" s="5">
        <f t="shared" si="770"/>
        <v>7.4370139729981251E-8</v>
      </c>
      <c r="BB535" s="5">
        <f t="shared" si="771"/>
        <v>6.8104455457730335E-9</v>
      </c>
      <c r="BC535" s="5">
        <f t="shared" si="772"/>
        <v>4.9893324068333268E-10</v>
      </c>
      <c r="BD535" s="5">
        <f t="shared" si="773"/>
        <v>1.4114364948999968E-6</v>
      </c>
      <c r="BE535" s="5">
        <f t="shared" si="774"/>
        <v>7.0506293764879172E-7</v>
      </c>
      <c r="BF535" s="5">
        <f t="shared" si="775"/>
        <v>1.7610205908738587E-7</v>
      </c>
      <c r="BG535" s="5">
        <f t="shared" si="776"/>
        <v>2.9323089291133998E-8</v>
      </c>
      <c r="BH535" s="5">
        <f t="shared" si="777"/>
        <v>3.661982588527585E-9</v>
      </c>
      <c r="BI535" s="5">
        <f t="shared" si="778"/>
        <v>3.6585821761239382E-10</v>
      </c>
      <c r="BJ535" s="8">
        <f t="shared" si="779"/>
        <v>0.29614343649649888</v>
      </c>
      <c r="BK535" s="8">
        <f t="shared" si="780"/>
        <v>0.50127662211835211</v>
      </c>
      <c r="BL535" s="8">
        <f t="shared" si="781"/>
        <v>0.19913601179511284</v>
      </c>
      <c r="BM535" s="8">
        <f t="shared" si="782"/>
        <v>5.7348795979680581E-2</v>
      </c>
      <c r="BN535" s="8">
        <f t="shared" si="783"/>
        <v>0.94265008021249985</v>
      </c>
    </row>
    <row r="536" spans="1:66" x14ac:dyDescent="0.25">
      <c r="A536" t="s">
        <v>22</v>
      </c>
      <c r="B536" t="s">
        <v>290</v>
      </c>
      <c r="C536" t="s">
        <v>165</v>
      </c>
      <c r="D536" s="10"/>
      <c r="E536">
        <f>VLOOKUP(A536,home!$A$2:$E$405,3,FALSE)</f>
        <v>1.8</v>
      </c>
      <c r="F536">
        <f>VLOOKUP(B536,home!$B$2:$E$405,3,FALSE)</f>
        <v>1.1100000000000001</v>
      </c>
      <c r="G536">
        <f>VLOOKUP(C536,away!$B$2:$E$405,4,FALSE)</f>
        <v>2.2200000000000002</v>
      </c>
      <c r="H536">
        <f>VLOOKUP(A536,away!$A$2:$E$405,3,FALSE)</f>
        <v>1.36666666666667</v>
      </c>
      <c r="I536">
        <f>VLOOKUP(C536,away!$B$2:$E$405,3,FALSE)</f>
        <v>0.83</v>
      </c>
      <c r="J536">
        <f>VLOOKUP(B536,home!$B$2:$E$405,4,FALSE)</f>
        <v>1.83</v>
      </c>
      <c r="K536" s="3">
        <f t="shared" si="728"/>
        <v>4.4355600000000006</v>
      </c>
      <c r="L536" s="3">
        <f t="shared" si="729"/>
        <v>2.0758300000000052</v>
      </c>
      <c r="M536" s="5">
        <f t="shared" si="730"/>
        <v>1.4864121735241875E-3</v>
      </c>
      <c r="N536" s="5">
        <f t="shared" si="731"/>
        <v>6.5930703803969461E-3</v>
      </c>
      <c r="O536" s="5">
        <f t="shared" si="732"/>
        <v>3.0855389821667217E-3</v>
      </c>
      <c r="P536" s="5">
        <f t="shared" si="733"/>
        <v>1.3686093287739426E-2</v>
      </c>
      <c r="Q536" s="5">
        <f t="shared" si="734"/>
        <v>1.4621979628236742E-2</v>
      </c>
      <c r="R536" s="5">
        <f t="shared" si="735"/>
        <v>3.2025271926755818E-3</v>
      </c>
      <c r="S536" s="5">
        <f t="shared" si="736"/>
        <v>3.1503568259369188E-2</v>
      </c>
      <c r="T536" s="5">
        <f t="shared" si="737"/>
        <v>3.035274397168275E-2</v>
      </c>
      <c r="U536" s="5">
        <f t="shared" si="738"/>
        <v>1.4205001514744105E-2</v>
      </c>
      <c r="V536" s="5">
        <f t="shared" si="739"/>
        <v>3.2229790316888364E-2</v>
      </c>
      <c r="W536" s="5">
        <f t="shared" si="740"/>
        <v>2.1618889319940594E-2</v>
      </c>
      <c r="X536" s="5">
        <f t="shared" si="741"/>
        <v>4.4877139017012395E-2</v>
      </c>
      <c r="Y536" s="5">
        <f t="shared" si="742"/>
        <v>4.6578655742842548E-2</v>
      </c>
      <c r="Z536" s="5">
        <f t="shared" si="743"/>
        <v>2.2159673407905899E-3</v>
      </c>
      <c r="AA536" s="5">
        <f t="shared" si="744"/>
        <v>9.8290560981171109E-3</v>
      </c>
      <c r="AB536" s="5">
        <f t="shared" si="745"/>
        <v>2.1798684033282171E-2</v>
      </c>
      <c r="AC536" s="5">
        <f t="shared" si="746"/>
        <v>1.8547173723834763E-2</v>
      </c>
      <c r="AD536" s="5">
        <f t="shared" si="747"/>
        <v>2.3972970177988932E-2</v>
      </c>
      <c r="AE536" s="5">
        <f t="shared" si="748"/>
        <v>4.9763810684574881E-2</v>
      </c>
      <c r="AF536" s="5">
        <f t="shared" si="749"/>
        <v>5.1650605566680684E-2</v>
      </c>
      <c r="AG536" s="5">
        <f t="shared" si="750"/>
        <v>3.5739292184494342E-2</v>
      </c>
      <c r="AH536" s="5">
        <f t="shared" si="751"/>
        <v>1.1499928712583351E-3</v>
      </c>
      <c r="AI536" s="5">
        <f t="shared" si="752"/>
        <v>5.1008623800386215E-3</v>
      </c>
      <c r="AJ536" s="5">
        <f t="shared" si="753"/>
        <v>1.1312590569202056E-2</v>
      </c>
      <c r="AK536" s="5">
        <f t="shared" si="754"/>
        <v>1.6725891408376627E-2</v>
      </c>
      <c r="AL536" s="5">
        <f t="shared" si="755"/>
        <v>6.8309007240293981E-3</v>
      </c>
      <c r="AM536" s="5">
        <f t="shared" si="756"/>
        <v>2.1266709520536116E-2</v>
      </c>
      <c r="AN536" s="5">
        <f t="shared" si="757"/>
        <v>4.4146073624014591E-2</v>
      </c>
      <c r="AO536" s="5">
        <f t="shared" si="758"/>
        <v>4.5819872005469227E-2</v>
      </c>
      <c r="AP536" s="5">
        <f t="shared" si="759"/>
        <v>3.1704754968371142E-2</v>
      </c>
      <c r="AQ536" s="5">
        <f t="shared" si="760"/>
        <v>1.6453420376498502E-2</v>
      </c>
      <c r="AR536" s="5">
        <f t="shared" si="761"/>
        <v>4.7743794038883933E-4</v>
      </c>
      <c r="AS536" s="5">
        <f t="shared" si="762"/>
        <v>2.1177046308711207E-3</v>
      </c>
      <c r="AT536" s="5">
        <f t="shared" si="763"/>
        <v>4.6966029762533544E-3</v>
      </c>
      <c r="AU536" s="5">
        <f t="shared" si="764"/>
        <v>6.9440214324501121E-3</v>
      </c>
      <c r="AV536" s="5">
        <f t="shared" si="765"/>
        <v>7.7001559262296062E-3</v>
      </c>
      <c r="AW536" s="5">
        <f t="shared" si="766"/>
        <v>1.7470917595618137E-3</v>
      </c>
      <c r="AX536" s="5">
        <f t="shared" si="767"/>
        <v>1.5721627680151527E-2</v>
      </c>
      <c r="AY536" s="5">
        <f t="shared" si="768"/>
        <v>3.2635426387289029E-2</v>
      </c>
      <c r="AZ536" s="5">
        <f t="shared" si="769"/>
        <v>3.3872798578763186E-2</v>
      </c>
      <c r="BA536" s="5">
        <f t="shared" si="770"/>
        <v>2.3438057157918055E-2</v>
      </c>
      <c r="BB536" s="5">
        <f t="shared" si="771"/>
        <v>1.2163355547530284E-2</v>
      </c>
      <c r="BC536" s="5">
        <f t="shared" si="772"/>
        <v>5.0498116692459733E-3</v>
      </c>
      <c r="BD536" s="5">
        <f t="shared" si="773"/>
        <v>1.6517999996622763E-4</v>
      </c>
      <c r="BE536" s="5">
        <f t="shared" si="774"/>
        <v>7.3266580065020073E-4</v>
      </c>
      <c r="BF536" s="5">
        <f t="shared" si="775"/>
        <v>1.6248915593660026E-3</v>
      </c>
      <c r="BG536" s="5">
        <f t="shared" si="776"/>
        <v>2.4024346683538225E-3</v>
      </c>
      <c r="BH536" s="5">
        <f t="shared" si="777"/>
        <v>2.6640357793908712E-3</v>
      </c>
      <c r="BI536" s="5">
        <f t="shared" si="778"/>
        <v>2.3632981083269943E-3</v>
      </c>
      <c r="BJ536" s="8">
        <f t="shared" si="779"/>
        <v>0.60804106418963844</v>
      </c>
      <c r="BK536" s="8">
        <f t="shared" si="780"/>
        <v>0.13691936487267437</v>
      </c>
      <c r="BL536" s="8">
        <f t="shared" si="781"/>
        <v>0.11829857387210847</v>
      </c>
      <c r="BM536" s="8">
        <f t="shared" si="782"/>
        <v>0.79191101400274488</v>
      </c>
      <c r="BN536" s="8">
        <f t="shared" si="783"/>
        <v>4.2675621644739606E-2</v>
      </c>
    </row>
    <row r="537" spans="1:66" s="10" customFormat="1" x14ac:dyDescent="0.25">
      <c r="A537" t="s">
        <v>22</v>
      </c>
      <c r="B537" t="s">
        <v>166</v>
      </c>
      <c r="C537" t="s">
        <v>291</v>
      </c>
      <c r="E537">
        <f>VLOOKUP(A537,home!$A$2:$E$405,3,FALSE)</f>
        <v>1.8</v>
      </c>
      <c r="F537">
        <f>VLOOKUP(B537,home!$B$2:$E$405,3,FALSE)</f>
        <v>0.56000000000000005</v>
      </c>
      <c r="G537">
        <f>VLOOKUP(C537,away!$B$2:$E$405,4,FALSE)</f>
        <v>0</v>
      </c>
      <c r="H537">
        <f>VLOOKUP(A537,away!$A$2:$E$405,3,FALSE)</f>
        <v>1.36666666666667</v>
      </c>
      <c r="I537">
        <f>VLOOKUP(C537,away!$B$2:$E$405,3,FALSE)</f>
        <v>0.56000000000000005</v>
      </c>
      <c r="J537">
        <f>VLOOKUP(B537,home!$B$2:$E$405,4,FALSE)</f>
        <v>1.1000000000000001</v>
      </c>
      <c r="K537" s="3">
        <f t="shared" si="728"/>
        <v>0</v>
      </c>
      <c r="L537" s="3">
        <f t="shared" si="729"/>
        <v>0.84186666666666887</v>
      </c>
      <c r="M537" s="5">
        <f t="shared" si="730"/>
        <v>0.43090541545323474</v>
      </c>
      <c r="N537" s="5">
        <f t="shared" si="731"/>
        <v>0</v>
      </c>
      <c r="O537" s="5">
        <f t="shared" si="732"/>
        <v>0.36276490575623077</v>
      </c>
      <c r="P537" s="5">
        <f t="shared" si="733"/>
        <v>0</v>
      </c>
      <c r="Q537" s="5">
        <f t="shared" si="734"/>
        <v>0</v>
      </c>
      <c r="R537" s="5">
        <f t="shared" si="735"/>
        <v>0.15269984099632314</v>
      </c>
      <c r="S537" s="5">
        <f t="shared" si="736"/>
        <v>0</v>
      </c>
      <c r="T537" s="5">
        <f t="shared" si="737"/>
        <v>0</v>
      </c>
      <c r="U537" s="5">
        <f t="shared" si="738"/>
        <v>0</v>
      </c>
      <c r="V537" s="5">
        <f t="shared" si="739"/>
        <v>0</v>
      </c>
      <c r="W537" s="5">
        <f t="shared" si="740"/>
        <v>0</v>
      </c>
      <c r="X537" s="5">
        <f t="shared" si="741"/>
        <v>0</v>
      </c>
      <c r="Y537" s="5">
        <f t="shared" si="742"/>
        <v>0</v>
      </c>
      <c r="Z537" s="5">
        <f t="shared" si="743"/>
        <v>4.2850968713368305E-2</v>
      </c>
      <c r="AA537" s="5">
        <f t="shared" si="744"/>
        <v>0</v>
      </c>
      <c r="AB537" s="5">
        <f t="shared" si="745"/>
        <v>0</v>
      </c>
      <c r="AC537" s="5">
        <f t="shared" si="746"/>
        <v>0</v>
      </c>
      <c r="AD537" s="5">
        <f t="shared" si="747"/>
        <v>0</v>
      </c>
      <c r="AE537" s="5">
        <f t="shared" si="748"/>
        <v>0</v>
      </c>
      <c r="AF537" s="5">
        <f t="shared" si="749"/>
        <v>0</v>
      </c>
      <c r="AG537" s="5">
        <f t="shared" si="750"/>
        <v>0</v>
      </c>
      <c r="AH537" s="5">
        <f t="shared" si="751"/>
        <v>9.0187005485402715E-3</v>
      </c>
      <c r="AI537" s="5">
        <f t="shared" si="752"/>
        <v>0</v>
      </c>
      <c r="AJ537" s="5">
        <f t="shared" si="753"/>
        <v>0</v>
      </c>
      <c r="AK537" s="5">
        <f t="shared" si="754"/>
        <v>0</v>
      </c>
      <c r="AL537" s="5">
        <f t="shared" si="755"/>
        <v>0</v>
      </c>
      <c r="AM537" s="5">
        <f t="shared" si="756"/>
        <v>0</v>
      </c>
      <c r="AN537" s="5">
        <f t="shared" si="757"/>
        <v>0</v>
      </c>
      <c r="AO537" s="5">
        <f t="shared" si="758"/>
        <v>0</v>
      </c>
      <c r="AP537" s="5">
        <f t="shared" si="759"/>
        <v>0</v>
      </c>
      <c r="AQ537" s="5">
        <f t="shared" si="760"/>
        <v>0</v>
      </c>
      <c r="AR537" s="5">
        <f t="shared" si="761"/>
        <v>1.5185086736928918E-3</v>
      </c>
      <c r="AS537" s="5">
        <f t="shared" si="762"/>
        <v>0</v>
      </c>
      <c r="AT537" s="5">
        <f t="shared" si="763"/>
        <v>0</v>
      </c>
      <c r="AU537" s="5">
        <f t="shared" si="764"/>
        <v>0</v>
      </c>
      <c r="AV537" s="5">
        <f t="shared" si="765"/>
        <v>0</v>
      </c>
      <c r="AW537" s="5">
        <f t="shared" si="766"/>
        <v>0</v>
      </c>
      <c r="AX537" s="5">
        <f t="shared" si="767"/>
        <v>0</v>
      </c>
      <c r="AY537" s="5">
        <f t="shared" si="768"/>
        <v>0</v>
      </c>
      <c r="AZ537" s="5">
        <f t="shared" si="769"/>
        <v>0</v>
      </c>
      <c r="BA537" s="5">
        <f t="shared" si="770"/>
        <v>0</v>
      </c>
      <c r="BB537" s="5">
        <f t="shared" si="771"/>
        <v>0</v>
      </c>
      <c r="BC537" s="5">
        <f t="shared" si="772"/>
        <v>0</v>
      </c>
      <c r="BD537" s="5">
        <f t="shared" si="773"/>
        <v>2.1306363923770977E-4</v>
      </c>
      <c r="BE537" s="5">
        <f t="shared" si="774"/>
        <v>0</v>
      </c>
      <c r="BF537" s="5">
        <f t="shared" si="775"/>
        <v>0</v>
      </c>
      <c r="BG537" s="5">
        <f t="shared" si="776"/>
        <v>0</v>
      </c>
      <c r="BH537" s="5">
        <f t="shared" si="777"/>
        <v>0</v>
      </c>
      <c r="BI537" s="5">
        <f t="shared" si="778"/>
        <v>0</v>
      </c>
      <c r="BJ537" s="8">
        <f t="shared" si="779"/>
        <v>0</v>
      </c>
      <c r="BK537" s="8">
        <f t="shared" si="780"/>
        <v>0.43090541545323474</v>
      </c>
      <c r="BL537" s="8">
        <f t="shared" si="781"/>
        <v>0.52621501961402473</v>
      </c>
      <c r="BM537" s="8">
        <f t="shared" si="782"/>
        <v>5.3601241574839184E-2</v>
      </c>
      <c r="BN537" s="8">
        <f t="shared" si="783"/>
        <v>0.94637016220578873</v>
      </c>
    </row>
    <row r="538" spans="1:66" x14ac:dyDescent="0.25">
      <c r="A538" t="s">
        <v>28</v>
      </c>
      <c r="B538" t="s">
        <v>187</v>
      </c>
      <c r="C538" t="s">
        <v>464</v>
      </c>
      <c r="D538" s="10"/>
      <c r="E538">
        <f>VLOOKUP(A538,home!$A$2:$E$405,3,FALSE)</f>
        <v>1.3333333333333299</v>
      </c>
      <c r="F538">
        <f>VLOOKUP(B538,home!$B$2:$E$405,3,FALSE)</f>
        <v>0.75</v>
      </c>
      <c r="G538">
        <f>VLOOKUP(C538,away!$B$2:$E$405,4,FALSE)</f>
        <v>0.5</v>
      </c>
      <c r="H538">
        <f>VLOOKUP(A538,away!$A$2:$E$405,3,FALSE)</f>
        <v>1.13333333333333</v>
      </c>
      <c r="I538">
        <f>VLOOKUP(C538,away!$B$2:$E$405,3,FALSE)</f>
        <v>1.75</v>
      </c>
      <c r="J538">
        <f>VLOOKUP(B538,home!$B$2:$E$405,4,FALSE)</f>
        <v>0.88</v>
      </c>
      <c r="K538" s="3">
        <f t="shared" si="728"/>
        <v>0.49999999999999872</v>
      </c>
      <c r="L538" s="3">
        <f t="shared" si="729"/>
        <v>1.7453333333333281</v>
      </c>
      <c r="M538" s="5">
        <f t="shared" si="730"/>
        <v>0.1058922370776311</v>
      </c>
      <c r="N538" s="5">
        <f t="shared" si="731"/>
        <v>5.2946118538815409E-2</v>
      </c>
      <c r="O538" s="5">
        <f t="shared" si="732"/>
        <v>0.18481725111282488</v>
      </c>
      <c r="P538" s="5">
        <f t="shared" si="733"/>
        <v>9.2408625556412202E-2</v>
      </c>
      <c r="Q538" s="5">
        <f t="shared" si="734"/>
        <v>1.3236529634703819E-2</v>
      </c>
      <c r="R538" s="5">
        <f t="shared" si="735"/>
        <v>0.16128385447112473</v>
      </c>
      <c r="S538" s="5">
        <f t="shared" si="736"/>
        <v>2.0160481808890487E-2</v>
      </c>
      <c r="T538" s="5">
        <f t="shared" si="737"/>
        <v>2.3102156389102992E-2</v>
      </c>
      <c r="U538" s="5">
        <f t="shared" si="738"/>
        <v>8.0641927235562155E-2</v>
      </c>
      <c r="V538" s="5">
        <f t="shared" si="739"/>
        <v>1.9548200509509274E-3</v>
      </c>
      <c r="W538" s="5">
        <f t="shared" si="740"/>
        <v>2.2060882724506316E-3</v>
      </c>
      <c r="X538" s="5">
        <f t="shared" si="741"/>
        <v>3.8503593981838238E-3</v>
      </c>
      <c r="Y538" s="5">
        <f t="shared" si="742"/>
        <v>3.3600803014817407E-3</v>
      </c>
      <c r="Z538" s="5">
        <f t="shared" si="743"/>
        <v>9.3831362445645189E-2</v>
      </c>
      <c r="AA538" s="5">
        <f t="shared" si="744"/>
        <v>4.6915681222822476E-2</v>
      </c>
      <c r="AB538" s="5">
        <f t="shared" si="745"/>
        <v>1.172892030570559E-2</v>
      </c>
      <c r="AC538" s="5">
        <f t="shared" si="746"/>
        <v>1.0661914361228118E-4</v>
      </c>
      <c r="AD538" s="5">
        <f t="shared" si="747"/>
        <v>2.757610340563282E-4</v>
      </c>
      <c r="AE538" s="5">
        <f t="shared" si="748"/>
        <v>4.8129492477297657E-4</v>
      </c>
      <c r="AF538" s="5">
        <f t="shared" si="749"/>
        <v>4.200100376852164E-4</v>
      </c>
      <c r="AG538" s="5">
        <f t="shared" si="750"/>
        <v>2.4435250636886522E-4</v>
      </c>
      <c r="AH538" s="5">
        <f t="shared" si="751"/>
        <v>4.0941751147116387E-2</v>
      </c>
      <c r="AI538" s="5">
        <f t="shared" si="752"/>
        <v>2.0470875573558141E-2</v>
      </c>
      <c r="AJ538" s="5">
        <f t="shared" si="753"/>
        <v>5.1177188933895223E-3</v>
      </c>
      <c r="AK538" s="5">
        <f t="shared" si="754"/>
        <v>8.5295314889825195E-4</v>
      </c>
      <c r="AL538" s="5">
        <f t="shared" si="755"/>
        <v>3.7217189063593398E-6</v>
      </c>
      <c r="AM538" s="5">
        <f t="shared" si="756"/>
        <v>2.7576103405632752E-5</v>
      </c>
      <c r="AN538" s="5">
        <f t="shared" si="757"/>
        <v>4.8129492477297542E-5</v>
      </c>
      <c r="AO538" s="5">
        <f t="shared" si="758"/>
        <v>4.2001003768521533E-5</v>
      </c>
      <c r="AP538" s="5">
        <f t="shared" si="759"/>
        <v>2.4435250636886461E-5</v>
      </c>
      <c r="AQ538" s="5">
        <f t="shared" si="760"/>
        <v>1.0661914361228092E-5</v>
      </c>
      <c r="AR538" s="5">
        <f t="shared" si="761"/>
        <v>1.4291400600420045E-2</v>
      </c>
      <c r="AS538" s="5">
        <f t="shared" si="762"/>
        <v>7.145700300210004E-3</v>
      </c>
      <c r="AT538" s="5">
        <f t="shared" si="763"/>
        <v>1.7864250750524965E-3</v>
      </c>
      <c r="AU538" s="5">
        <f t="shared" si="764"/>
        <v>2.9773751250874878E-4</v>
      </c>
      <c r="AV538" s="5">
        <f t="shared" si="765"/>
        <v>3.7217189063593489E-5</v>
      </c>
      <c r="AW538" s="5">
        <f t="shared" si="766"/>
        <v>9.0217223118969491E-8</v>
      </c>
      <c r="AX538" s="5">
        <f t="shared" si="767"/>
        <v>2.2980086171360573E-6</v>
      </c>
      <c r="AY538" s="5">
        <f t="shared" si="768"/>
        <v>4.0107910397747853E-6</v>
      </c>
      <c r="AZ538" s="5">
        <f t="shared" si="769"/>
        <v>3.5000836473767863E-6</v>
      </c>
      <c r="BA538" s="5">
        <f t="shared" si="770"/>
        <v>2.0362708864072004E-6</v>
      </c>
      <c r="BB538" s="5">
        <f t="shared" si="771"/>
        <v>8.8849286343567224E-7</v>
      </c>
      <c r="BC538" s="5">
        <f t="shared" si="772"/>
        <v>3.1014324219661091E-7</v>
      </c>
      <c r="BD538" s="5">
        <f t="shared" si="773"/>
        <v>4.1572096413221762E-3</v>
      </c>
      <c r="BE538" s="5">
        <f t="shared" si="774"/>
        <v>2.0786048206610829E-3</v>
      </c>
      <c r="BF538" s="5">
        <f t="shared" si="775"/>
        <v>5.1965120516526942E-4</v>
      </c>
      <c r="BG538" s="5">
        <f t="shared" si="776"/>
        <v>8.6608534194211376E-5</v>
      </c>
      <c r="BH538" s="5">
        <f t="shared" si="777"/>
        <v>1.0826066774276391E-5</v>
      </c>
      <c r="BI538" s="5">
        <f t="shared" si="778"/>
        <v>1.0826066774276364E-6</v>
      </c>
      <c r="BJ538" s="8">
        <f t="shared" si="779"/>
        <v>0.10028859859256771</v>
      </c>
      <c r="BK538" s="8">
        <f t="shared" si="780"/>
        <v>0.22053051614744315</v>
      </c>
      <c r="BL538" s="8">
        <f t="shared" si="781"/>
        <v>0.58318339666305119</v>
      </c>
      <c r="BM538" s="8">
        <f t="shared" si="782"/>
        <v>0.3872453368833787</v>
      </c>
      <c r="BN538" s="8">
        <f t="shared" si="783"/>
        <v>0.61058461639151218</v>
      </c>
    </row>
    <row r="539" spans="1:66" x14ac:dyDescent="0.25">
      <c r="A539" t="s">
        <v>28</v>
      </c>
      <c r="B539" t="s">
        <v>191</v>
      </c>
      <c r="C539" t="s">
        <v>276</v>
      </c>
      <c r="D539" s="10"/>
      <c r="E539">
        <f>VLOOKUP(A539,home!$A$2:$E$405,3,FALSE)</f>
        <v>1.3333333333333299</v>
      </c>
      <c r="F539">
        <f>VLOOKUP(B539,home!$B$2:$E$405,3,FALSE)</f>
        <v>1.5</v>
      </c>
      <c r="G539">
        <f>VLOOKUP(C539,away!$B$2:$E$405,4,FALSE)</f>
        <v>1.87</v>
      </c>
      <c r="H539">
        <f>VLOOKUP(A539,away!$A$2:$E$405,3,FALSE)</f>
        <v>1.13333333333333</v>
      </c>
      <c r="I539">
        <f>VLOOKUP(C539,away!$B$2:$E$405,3,FALSE)</f>
        <v>0</v>
      </c>
      <c r="J539">
        <f>VLOOKUP(B539,home!$B$2:$E$405,4,FALSE)</f>
        <v>0.28999999999999998</v>
      </c>
      <c r="K539" s="3">
        <f t="shared" si="728"/>
        <v>3.7399999999999904</v>
      </c>
      <c r="L539" s="3">
        <f t="shared" si="729"/>
        <v>0</v>
      </c>
      <c r="M539" s="5">
        <f t="shared" si="730"/>
        <v>2.3754103131305229E-2</v>
      </c>
      <c r="N539" s="5">
        <f t="shared" si="731"/>
        <v>8.884034571108132E-2</v>
      </c>
      <c r="O539" s="5">
        <f t="shared" si="732"/>
        <v>0</v>
      </c>
      <c r="P539" s="5">
        <f t="shared" si="733"/>
        <v>0</v>
      </c>
      <c r="Q539" s="5">
        <f t="shared" si="734"/>
        <v>0.16613144647972167</v>
      </c>
      <c r="R539" s="5">
        <f t="shared" si="735"/>
        <v>0</v>
      </c>
      <c r="S539" s="5">
        <f t="shared" si="736"/>
        <v>0</v>
      </c>
      <c r="T539" s="5">
        <f t="shared" si="737"/>
        <v>0</v>
      </c>
      <c r="U539" s="5">
        <f t="shared" si="738"/>
        <v>0</v>
      </c>
      <c r="V539" s="5">
        <f t="shared" si="739"/>
        <v>0</v>
      </c>
      <c r="W539" s="5">
        <f t="shared" si="740"/>
        <v>0.20711053661138581</v>
      </c>
      <c r="X539" s="5">
        <f t="shared" si="741"/>
        <v>0</v>
      </c>
      <c r="Y539" s="5">
        <f t="shared" si="742"/>
        <v>0</v>
      </c>
      <c r="Z539" s="5">
        <f t="shared" si="743"/>
        <v>0</v>
      </c>
      <c r="AA539" s="5">
        <f t="shared" si="744"/>
        <v>0</v>
      </c>
      <c r="AB539" s="5">
        <f t="shared" si="745"/>
        <v>0</v>
      </c>
      <c r="AC539" s="5">
        <f t="shared" si="746"/>
        <v>0</v>
      </c>
      <c r="AD539" s="5">
        <f t="shared" si="747"/>
        <v>0.19364835173164527</v>
      </c>
      <c r="AE539" s="5">
        <f t="shared" si="748"/>
        <v>0</v>
      </c>
      <c r="AF539" s="5">
        <f t="shared" si="749"/>
        <v>0</v>
      </c>
      <c r="AG539" s="5">
        <f t="shared" si="750"/>
        <v>0</v>
      </c>
      <c r="AH539" s="5">
        <f t="shared" si="751"/>
        <v>0</v>
      </c>
      <c r="AI539" s="5">
        <f t="shared" si="752"/>
        <v>0</v>
      </c>
      <c r="AJ539" s="5">
        <f t="shared" si="753"/>
        <v>0</v>
      </c>
      <c r="AK539" s="5">
        <f t="shared" si="754"/>
        <v>0</v>
      </c>
      <c r="AL539" s="5">
        <f t="shared" si="755"/>
        <v>0</v>
      </c>
      <c r="AM539" s="5">
        <f t="shared" si="756"/>
        <v>0.14484896709527029</v>
      </c>
      <c r="AN539" s="5">
        <f t="shared" si="757"/>
        <v>0</v>
      </c>
      <c r="AO539" s="5">
        <f t="shared" si="758"/>
        <v>0</v>
      </c>
      <c r="AP539" s="5">
        <f t="shared" si="759"/>
        <v>0</v>
      </c>
      <c r="AQ539" s="5">
        <f t="shared" si="760"/>
        <v>0</v>
      </c>
      <c r="AR539" s="5">
        <f t="shared" si="761"/>
        <v>0</v>
      </c>
      <c r="AS539" s="5">
        <f t="shared" si="762"/>
        <v>0</v>
      </c>
      <c r="AT539" s="5">
        <f t="shared" si="763"/>
        <v>0</v>
      </c>
      <c r="AU539" s="5">
        <f t="shared" si="764"/>
        <v>0</v>
      </c>
      <c r="AV539" s="5">
        <f t="shared" si="765"/>
        <v>0</v>
      </c>
      <c r="AW539" s="5">
        <f t="shared" si="766"/>
        <v>0</v>
      </c>
      <c r="AX539" s="5">
        <f t="shared" si="767"/>
        <v>9.0289189489384872E-2</v>
      </c>
      <c r="AY539" s="5">
        <f t="shared" si="768"/>
        <v>0</v>
      </c>
      <c r="AZ539" s="5">
        <f t="shared" si="769"/>
        <v>0</v>
      </c>
      <c r="BA539" s="5">
        <f t="shared" si="770"/>
        <v>0</v>
      </c>
      <c r="BB539" s="5">
        <f t="shared" si="771"/>
        <v>0</v>
      </c>
      <c r="BC539" s="5">
        <f t="shared" si="772"/>
        <v>0</v>
      </c>
      <c r="BD539" s="5">
        <f t="shared" si="773"/>
        <v>0</v>
      </c>
      <c r="BE539" s="5">
        <f t="shared" si="774"/>
        <v>0</v>
      </c>
      <c r="BF539" s="5">
        <f t="shared" si="775"/>
        <v>0</v>
      </c>
      <c r="BG539" s="5">
        <f t="shared" si="776"/>
        <v>0</v>
      </c>
      <c r="BH539" s="5">
        <f t="shared" si="777"/>
        <v>0</v>
      </c>
      <c r="BI539" s="5">
        <f t="shared" si="778"/>
        <v>0</v>
      </c>
      <c r="BJ539" s="8">
        <f t="shared" si="779"/>
        <v>0.8908688371184893</v>
      </c>
      <c r="BK539" s="8">
        <f t="shared" si="780"/>
        <v>2.3754103131305229E-2</v>
      </c>
      <c r="BL539" s="8">
        <f t="shared" si="781"/>
        <v>0</v>
      </c>
      <c r="BM539" s="8">
        <f t="shared" si="782"/>
        <v>0.63589704492768628</v>
      </c>
      <c r="BN539" s="8">
        <f t="shared" si="783"/>
        <v>0.27872589532210823</v>
      </c>
    </row>
    <row r="540" spans="1:66" x14ac:dyDescent="0.25">
      <c r="A540" t="s">
        <v>301</v>
      </c>
      <c r="B540" t="s">
        <v>341</v>
      </c>
      <c r="C540" t="s">
        <v>369</v>
      </c>
      <c r="D540" s="10"/>
      <c r="E540">
        <f>VLOOKUP(A540,home!$A$2:$E$405,3,FALSE)</f>
        <v>1.23684210526316</v>
      </c>
      <c r="F540">
        <f>VLOOKUP(B540,home!$B$2:$E$405,3,FALSE)</f>
        <v>0</v>
      </c>
      <c r="G540">
        <f>VLOOKUP(C540,away!$B$2:$E$405,4,FALSE)</f>
        <v>0.4</v>
      </c>
      <c r="H540">
        <f>VLOOKUP(A540,away!$A$2:$E$405,3,FALSE)</f>
        <v>1.07894736842105</v>
      </c>
      <c r="I540">
        <f>VLOOKUP(C540,away!$B$2:$E$405,3,FALSE)</f>
        <v>0.81</v>
      </c>
      <c r="J540">
        <f>VLOOKUP(B540,home!$B$2:$E$405,4,FALSE)</f>
        <v>0.93</v>
      </c>
      <c r="K540" s="3">
        <f t="shared" si="728"/>
        <v>0</v>
      </c>
      <c r="L540" s="3">
        <f t="shared" si="729"/>
        <v>0.81277105263157712</v>
      </c>
      <c r="M540" s="5">
        <f t="shared" si="730"/>
        <v>0.4436270475044074</v>
      </c>
      <c r="N540" s="5">
        <f t="shared" si="731"/>
        <v>0</v>
      </c>
      <c r="O540" s="5">
        <f t="shared" si="732"/>
        <v>0.36056722237599587</v>
      </c>
      <c r="P540" s="5">
        <f t="shared" si="733"/>
        <v>0</v>
      </c>
      <c r="Q540" s="5">
        <f t="shared" si="734"/>
        <v>0</v>
      </c>
      <c r="R540" s="5">
        <f t="shared" si="735"/>
        <v>0.14652930043749102</v>
      </c>
      <c r="S540" s="5">
        <f t="shared" si="736"/>
        <v>0</v>
      </c>
      <c r="T540" s="5">
        <f t="shared" si="737"/>
        <v>0</v>
      </c>
      <c r="U540" s="5">
        <f t="shared" si="738"/>
        <v>0</v>
      </c>
      <c r="V540" s="5">
        <f t="shared" si="739"/>
        <v>0</v>
      </c>
      <c r="W540" s="5">
        <f t="shared" si="740"/>
        <v>0</v>
      </c>
      <c r="X540" s="5">
        <f t="shared" si="741"/>
        <v>0</v>
      </c>
      <c r="Y540" s="5">
        <f t="shared" si="742"/>
        <v>0</v>
      </c>
      <c r="Z540" s="5">
        <f t="shared" si="743"/>
        <v>3.9698257919316075E-2</v>
      </c>
      <c r="AA540" s="5">
        <f t="shared" si="744"/>
        <v>0</v>
      </c>
      <c r="AB540" s="5">
        <f t="shared" si="745"/>
        <v>0</v>
      </c>
      <c r="AC540" s="5">
        <f t="shared" si="746"/>
        <v>0</v>
      </c>
      <c r="AD540" s="5">
        <f t="shared" si="747"/>
        <v>0</v>
      </c>
      <c r="AE540" s="5">
        <f t="shared" si="748"/>
        <v>0</v>
      </c>
      <c r="AF540" s="5">
        <f t="shared" si="749"/>
        <v>0</v>
      </c>
      <c r="AG540" s="5">
        <f t="shared" si="750"/>
        <v>0</v>
      </c>
      <c r="AH540" s="5">
        <f t="shared" si="751"/>
        <v>8.066398719180589E-3</v>
      </c>
      <c r="AI540" s="5">
        <f t="shared" si="752"/>
        <v>0</v>
      </c>
      <c r="AJ540" s="5">
        <f t="shared" si="753"/>
        <v>0</v>
      </c>
      <c r="AK540" s="5">
        <f t="shared" si="754"/>
        <v>0</v>
      </c>
      <c r="AL540" s="5">
        <f t="shared" si="755"/>
        <v>0</v>
      </c>
      <c r="AM540" s="5">
        <f t="shared" si="756"/>
        <v>0</v>
      </c>
      <c r="AN540" s="5">
        <f t="shared" si="757"/>
        <v>0</v>
      </c>
      <c r="AO540" s="5">
        <f t="shared" si="758"/>
        <v>0</v>
      </c>
      <c r="AP540" s="5">
        <f t="shared" si="759"/>
        <v>0</v>
      </c>
      <c r="AQ540" s="5">
        <f t="shared" si="760"/>
        <v>0</v>
      </c>
      <c r="AR540" s="5">
        <f t="shared" si="761"/>
        <v>1.3112270755868832E-3</v>
      </c>
      <c r="AS540" s="5">
        <f t="shared" si="762"/>
        <v>0</v>
      </c>
      <c r="AT540" s="5">
        <f t="shared" si="763"/>
        <v>0</v>
      </c>
      <c r="AU540" s="5">
        <f t="shared" si="764"/>
        <v>0</v>
      </c>
      <c r="AV540" s="5">
        <f t="shared" si="765"/>
        <v>0</v>
      </c>
      <c r="AW540" s="5">
        <f t="shared" si="766"/>
        <v>0</v>
      </c>
      <c r="AX540" s="5">
        <f t="shared" si="767"/>
        <v>0</v>
      </c>
      <c r="AY540" s="5">
        <f t="shared" si="768"/>
        <v>0</v>
      </c>
      <c r="AZ540" s="5">
        <f t="shared" si="769"/>
        <v>0</v>
      </c>
      <c r="BA540" s="5">
        <f t="shared" si="770"/>
        <v>0</v>
      </c>
      <c r="BB540" s="5">
        <f t="shared" si="771"/>
        <v>0</v>
      </c>
      <c r="BC540" s="5">
        <f t="shared" si="772"/>
        <v>0</v>
      </c>
      <c r="BD540" s="5">
        <f t="shared" si="773"/>
        <v>1.7762123507729586E-4</v>
      </c>
      <c r="BE540" s="5">
        <f t="shared" si="774"/>
        <v>0</v>
      </c>
      <c r="BF540" s="5">
        <f t="shared" si="775"/>
        <v>0</v>
      </c>
      <c r="BG540" s="5">
        <f t="shared" si="776"/>
        <v>0</v>
      </c>
      <c r="BH540" s="5">
        <f t="shared" si="777"/>
        <v>0</v>
      </c>
      <c r="BI540" s="5">
        <f t="shared" si="778"/>
        <v>0</v>
      </c>
      <c r="BJ540" s="8">
        <f t="shared" si="779"/>
        <v>0</v>
      </c>
      <c r="BK540" s="8">
        <f t="shared" si="780"/>
        <v>0.4436270475044074</v>
      </c>
      <c r="BL540" s="8">
        <f t="shared" si="781"/>
        <v>0.51665176984333161</v>
      </c>
      <c r="BM540" s="8">
        <f t="shared" si="782"/>
        <v>4.9253504949160837E-2</v>
      </c>
      <c r="BN540" s="8">
        <f t="shared" si="783"/>
        <v>0.95072357031789423</v>
      </c>
    </row>
    <row r="541" spans="1:66" x14ac:dyDescent="0.25">
      <c r="A541" t="s">
        <v>301</v>
      </c>
      <c r="B541" t="s">
        <v>360</v>
      </c>
      <c r="C541" t="s">
        <v>322</v>
      </c>
      <c r="D541" s="10"/>
      <c r="E541">
        <f>VLOOKUP(A541,home!$A$2:$E$405,3,FALSE)</f>
        <v>1.23684210526316</v>
      </c>
      <c r="F541">
        <f>VLOOKUP(B541,home!$B$2:$E$405,3,FALSE)</f>
        <v>0.27</v>
      </c>
      <c r="G541">
        <f>VLOOKUP(C541,away!$B$2:$E$405,4,FALSE)</f>
        <v>2.02</v>
      </c>
      <c r="H541">
        <f>VLOOKUP(A541,away!$A$2:$E$405,3,FALSE)</f>
        <v>1.07894736842105</v>
      </c>
      <c r="I541">
        <f>VLOOKUP(C541,away!$B$2:$E$405,3,FALSE)</f>
        <v>0.81</v>
      </c>
      <c r="J541">
        <f>VLOOKUP(B541,home!$B$2:$E$405,4,FALSE)</f>
        <v>1.24</v>
      </c>
      <c r="K541" s="3">
        <f t="shared" si="728"/>
        <v>0.67457368421052755</v>
      </c>
      <c r="L541" s="3">
        <f t="shared" si="729"/>
        <v>1.0836947368421028</v>
      </c>
      <c r="M541" s="5">
        <f t="shared" si="730"/>
        <v>0.1723430311628926</v>
      </c>
      <c r="N541" s="5">
        <f t="shared" si="731"/>
        <v>0.11625807347956223</v>
      </c>
      <c r="O541" s="5">
        <f t="shared" si="732"/>
        <v>0.18676723580264121</v>
      </c>
      <c r="P541" s="5">
        <f t="shared" si="733"/>
        <v>0.12598826234520402</v>
      </c>
      <c r="Q541" s="5">
        <f t="shared" si="734"/>
        <v>3.9212318473163255E-2</v>
      </c>
      <c r="R541" s="5">
        <f t="shared" si="735"/>
        <v>0.10119933522693511</v>
      </c>
      <c r="S541" s="5">
        <f t="shared" si="736"/>
        <v>2.3025361312348783E-2</v>
      </c>
      <c r="T541" s="5">
        <f t="shared" si="737"/>
        <v>4.2494183148743377E-2</v>
      </c>
      <c r="U541" s="5">
        <f t="shared" si="738"/>
        <v>6.8266408403689832E-2</v>
      </c>
      <c r="V541" s="5">
        <f t="shared" si="739"/>
        <v>1.8702527563385799E-3</v>
      </c>
      <c r="W541" s="5">
        <f t="shared" si="740"/>
        <v>8.8171993796260905E-3</v>
      </c>
      <c r="X541" s="5">
        <f t="shared" si="741"/>
        <v>9.5551525613882474E-3</v>
      </c>
      <c r="Y541" s="5">
        <f t="shared" si="742"/>
        <v>5.17743427024989E-3</v>
      </c>
      <c r="Z541" s="5">
        <f t="shared" si="743"/>
        <v>3.6556395652449732E-2</v>
      </c>
      <c r="AA541" s="5">
        <f t="shared" si="744"/>
        <v>2.4659982496730726E-2</v>
      </c>
      <c r="AB541" s="5">
        <f t="shared" si="745"/>
        <v>8.3174876226933848E-3</v>
      </c>
      <c r="AC541" s="5">
        <f t="shared" si="746"/>
        <v>8.5450907605424413E-5</v>
      </c>
      <c r="AD541" s="5">
        <f t="shared" si="747"/>
        <v>1.4869626674832871E-3</v>
      </c>
      <c r="AE541" s="5">
        <f t="shared" si="748"/>
        <v>1.6114136166323317E-3</v>
      </c>
      <c r="AF541" s="5">
        <f t="shared" si="749"/>
        <v>8.7314022761007793E-4</v>
      </c>
      <c r="AG541" s="5">
        <f t="shared" si="750"/>
        <v>3.1540582306205243E-4</v>
      </c>
      <c r="AH541" s="5">
        <f t="shared" si="751"/>
        <v>9.9039933916193236E-3</v>
      </c>
      <c r="AI541" s="5">
        <f t="shared" si="752"/>
        <v>6.6809733105813651E-3</v>
      </c>
      <c r="AJ541" s="5">
        <f t="shared" si="753"/>
        <v>2.2534043901155385E-3</v>
      </c>
      <c r="AK541" s="5">
        <f t="shared" si="754"/>
        <v>5.0669576715213862E-4</v>
      </c>
      <c r="AL541" s="5">
        <f t="shared" si="755"/>
        <v>2.4986937487138756E-6</v>
      </c>
      <c r="AM541" s="5">
        <f t="shared" si="756"/>
        <v>2.0061317697754301E-4</v>
      </c>
      <c r="AN541" s="5">
        <f t="shared" si="757"/>
        <v>2.1740344403173664E-4</v>
      </c>
      <c r="AO541" s="5">
        <f t="shared" si="758"/>
        <v>1.1779948403426982E-4</v>
      </c>
      <c r="AP541" s="5">
        <f t="shared" si="759"/>
        <v>4.2552893616884512E-5</v>
      </c>
      <c r="AQ541" s="5">
        <f t="shared" si="760"/>
        <v>1.1528586712504913E-5</v>
      </c>
      <c r="AR541" s="5">
        <f t="shared" si="761"/>
        <v>2.1465811024433666E-3</v>
      </c>
      <c r="AS541" s="5">
        <f t="shared" si="762"/>
        <v>1.4480271227319175E-3</v>
      </c>
      <c r="AT541" s="5">
        <f t="shared" si="763"/>
        <v>4.8840049550901961E-4</v>
      </c>
      <c r="AU541" s="5">
        <f t="shared" si="764"/>
        <v>1.0982070720858888E-4</v>
      </c>
      <c r="AV541" s="5">
        <f t="shared" si="765"/>
        <v>1.8520539766075856E-5</v>
      </c>
      <c r="AW541" s="5">
        <f t="shared" si="766"/>
        <v>5.0739582404205441E-8</v>
      </c>
      <c r="AX541" s="5">
        <f t="shared" si="767"/>
        <v>2.255472831581995E-5</v>
      </c>
      <c r="AY541" s="5">
        <f t="shared" si="768"/>
        <v>2.4442440366757624E-5</v>
      </c>
      <c r="AZ541" s="5">
        <f t="shared" si="769"/>
        <v>1.3244071990516095E-5</v>
      </c>
      <c r="BA541" s="5">
        <f t="shared" si="770"/>
        <v>4.7841770368267355E-6</v>
      </c>
      <c r="BB541" s="5">
        <f t="shared" si="771"/>
        <v>1.2961468687324948E-6</v>
      </c>
      <c r="BC541" s="5">
        <f t="shared" si="772"/>
        <v>2.8092550796395539E-7</v>
      </c>
      <c r="BD541" s="5">
        <f t="shared" si="773"/>
        <v>3.8770644048709908E-4</v>
      </c>
      <c r="BE541" s="5">
        <f t="shared" si="774"/>
        <v>2.6153656195153206E-4</v>
      </c>
      <c r="BF541" s="5">
        <f t="shared" si="775"/>
        <v>8.8212841075699933E-5</v>
      </c>
      <c r="BG541" s="5">
        <f t="shared" si="776"/>
        <v>1.9835353733037557E-5</v>
      </c>
      <c r="BH541" s="5">
        <f t="shared" si="777"/>
        <v>3.3451019113285452E-6</v>
      </c>
      <c r="BI541" s="5">
        <f t="shared" si="778"/>
        <v>4.5130354407691505E-7</v>
      </c>
      <c r="BJ541" s="8">
        <f t="shared" si="779"/>
        <v>0.22645778372298037</v>
      </c>
      <c r="BK541" s="8">
        <f t="shared" si="780"/>
        <v>0.32333929961850483</v>
      </c>
      <c r="BL541" s="8">
        <f t="shared" si="781"/>
        <v>0.41352795398252046</v>
      </c>
      <c r="BM541" s="8">
        <f t="shared" si="782"/>
        <v>0.25808878478527258</v>
      </c>
      <c r="BN541" s="8">
        <f t="shared" si="783"/>
        <v>0.74176825649039846</v>
      </c>
    </row>
    <row r="542" spans="1:66" x14ac:dyDescent="0.25">
      <c r="A542" t="s">
        <v>303</v>
      </c>
      <c r="B542" t="s">
        <v>357</v>
      </c>
      <c r="C542" t="s">
        <v>470</v>
      </c>
      <c r="D542" s="10"/>
      <c r="E542">
        <f>VLOOKUP(A542,home!$A$2:$E$405,3,FALSE)</f>
        <v>1.21818181818182</v>
      </c>
      <c r="F542">
        <f>VLOOKUP(B542,home!$B$2:$E$405,3,FALSE)</f>
        <v>1.92</v>
      </c>
      <c r="G542">
        <f>VLOOKUP(C542,away!$B$2:$E$405,4,FALSE)</f>
        <v>1.37</v>
      </c>
      <c r="H542">
        <f>VLOOKUP(A542,away!$A$2:$E$405,3,FALSE)</f>
        <v>0.90909090909090895</v>
      </c>
      <c r="I542">
        <f>VLOOKUP(C542,away!$B$2:$E$405,3,FALSE)</f>
        <v>0.27</v>
      </c>
      <c r="J542">
        <f>VLOOKUP(B542,home!$B$2:$E$405,4,FALSE)</f>
        <v>1.83</v>
      </c>
      <c r="K542" s="3">
        <f t="shared" si="728"/>
        <v>3.2043054545454592</v>
      </c>
      <c r="L542" s="3">
        <f t="shared" si="729"/>
        <v>0.44918181818181813</v>
      </c>
      <c r="M542" s="5">
        <f t="shared" si="730"/>
        <v>2.5900648480646771E-2</v>
      </c>
      <c r="N542" s="5">
        <f t="shared" si="731"/>
        <v>8.2993589202801019E-2</v>
      </c>
      <c r="O542" s="5">
        <f t="shared" si="732"/>
        <v>1.1634100376625062E-2</v>
      </c>
      <c r="P542" s="5">
        <f t="shared" si="733"/>
        <v>3.7279211295549071E-2</v>
      </c>
      <c r="Q542" s="5">
        <f t="shared" si="734"/>
        <v>0.13296840528742021</v>
      </c>
      <c r="R542" s="5">
        <f t="shared" si="735"/>
        <v>2.6129131800411102E-3</v>
      </c>
      <c r="S542" s="5">
        <f t="shared" si="736"/>
        <v>1.3414138992085668E-2</v>
      </c>
      <c r="T542" s="5">
        <f t="shared" si="737"/>
        <v>5.9726990047740292E-2</v>
      </c>
      <c r="U542" s="5">
        <f t="shared" si="738"/>
        <v>8.3725719550594505E-3</v>
      </c>
      <c r="V542" s="5">
        <f t="shared" si="739"/>
        <v>2.1452423916785189E-3</v>
      </c>
      <c r="W542" s="5">
        <f t="shared" si="740"/>
        <v>0.14202379544823063</v>
      </c>
      <c r="X542" s="5">
        <f t="shared" si="741"/>
        <v>6.3794506664518871E-2</v>
      </c>
      <c r="Y542" s="5">
        <f t="shared" si="742"/>
        <v>1.4327666246790346E-2</v>
      </c>
      <c r="Z542" s="5">
        <f t="shared" si="743"/>
        <v>3.9122436432070085E-4</v>
      </c>
      <c r="AA542" s="5">
        <f t="shared" si="744"/>
        <v>1.2536023645439017E-3</v>
      </c>
      <c r="AB542" s="5">
        <f t="shared" si="745"/>
        <v>2.0084624472695546E-3</v>
      </c>
      <c r="AC542" s="5">
        <f t="shared" si="746"/>
        <v>1.9298007263049107E-4</v>
      </c>
      <c r="AD542" s="5">
        <f t="shared" si="747"/>
        <v>0.1137719056075035</v>
      </c>
      <c r="AE542" s="5">
        <f t="shared" si="748"/>
        <v>5.1104271418788608E-2</v>
      </c>
      <c r="AF542" s="5">
        <f t="shared" si="749"/>
        <v>1.1477554776374294E-2</v>
      </c>
      <c r="AG542" s="5">
        <f t="shared" si="750"/>
        <v>1.7185029742444061E-3</v>
      </c>
      <c r="AH542" s="5">
        <f t="shared" si="751"/>
        <v>4.3932717820649592E-5</v>
      </c>
      <c r="AI542" s="5">
        <f t="shared" si="752"/>
        <v>1.4077384734571398E-4</v>
      </c>
      <c r="AJ542" s="5">
        <f t="shared" si="753"/>
        <v>2.255412034536106E-4</v>
      </c>
      <c r="AK542" s="5">
        <f t="shared" si="754"/>
        <v>2.4090096948371721E-4</v>
      </c>
      <c r="AL542" s="5">
        <f t="shared" si="755"/>
        <v>1.1110370319566357E-5</v>
      </c>
      <c r="AM542" s="5">
        <f t="shared" si="756"/>
        <v>7.2911987542430917E-2</v>
      </c>
      <c r="AN542" s="5">
        <f t="shared" si="757"/>
        <v>3.2750739131559195E-2</v>
      </c>
      <c r="AO542" s="5">
        <f t="shared" si="758"/>
        <v>7.3555182749560875E-3</v>
      </c>
      <c r="AP542" s="5">
        <f t="shared" si="759"/>
        <v>1.101321690804789E-3</v>
      </c>
      <c r="AQ542" s="5">
        <f t="shared" si="760"/>
        <v>1.2367341986969227E-4</v>
      </c>
      <c r="AR542" s="5">
        <f t="shared" si="761"/>
        <v>3.9467556136696302E-6</v>
      </c>
      <c r="AS542" s="5">
        <f t="shared" si="762"/>
        <v>1.2646610540639506E-5</v>
      </c>
      <c r="AT542" s="5">
        <f t="shared" si="763"/>
        <v>2.0261801568441635E-5</v>
      </c>
      <c r="AU542" s="5">
        <f t="shared" si="764"/>
        <v>2.1641667094891759E-5</v>
      </c>
      <c r="AV542" s="5">
        <f t="shared" si="765"/>
        <v>1.7336627979404661E-5</v>
      </c>
      <c r="AW542" s="5">
        <f t="shared" si="766"/>
        <v>4.4420363861673981E-7</v>
      </c>
      <c r="AX542" s="5">
        <f t="shared" si="767"/>
        <v>3.8938713230660331E-2</v>
      </c>
      <c r="AY542" s="5">
        <f t="shared" si="768"/>
        <v>1.7490562006608427E-2</v>
      </c>
      <c r="AZ542" s="5">
        <f t="shared" si="769"/>
        <v>3.9282212215751003E-3</v>
      </c>
      <c r="BA542" s="5">
        <f t="shared" si="770"/>
        <v>5.8816185017583568E-4</v>
      </c>
      <c r="BB542" s="5">
        <f t="shared" si="771"/>
        <v>6.6047902311790972E-5</v>
      </c>
      <c r="BC542" s="5">
        <f t="shared" si="772"/>
        <v>5.9335033695010766E-6</v>
      </c>
      <c r="BD542" s="5">
        <f t="shared" si="773"/>
        <v>2.954684770779037E-7</v>
      </c>
      <c r="BE542" s="5">
        <f t="shared" si="774"/>
        <v>9.467712527469669E-7</v>
      </c>
      <c r="BF542" s="5">
        <f t="shared" si="775"/>
        <v>1.5168721446919719E-6</v>
      </c>
      <c r="BG542" s="5">
        <f t="shared" si="776"/>
        <v>1.6201738956948516E-6</v>
      </c>
      <c r="BH542" s="5">
        <f t="shared" si="777"/>
        <v>1.2978830128217946E-6</v>
      </c>
      <c r="BI542" s="5">
        <f t="shared" si="778"/>
        <v>8.317627234693542E-7</v>
      </c>
      <c r="BJ542" s="8">
        <f t="shared" si="779"/>
        <v>0.84916806744873385</v>
      </c>
      <c r="BK542" s="8">
        <f t="shared" si="780"/>
        <v>9.6433893609518498E-2</v>
      </c>
      <c r="BL542" s="8">
        <f t="shared" si="781"/>
        <v>2.6615141455946328E-2</v>
      </c>
      <c r="BM542" s="8">
        <f t="shared" si="782"/>
        <v>0.66172934125246652</v>
      </c>
      <c r="BN542" s="8">
        <f t="shared" si="783"/>
        <v>0.29338886782308321</v>
      </c>
    </row>
    <row r="543" spans="1:66" x14ac:dyDescent="0.25">
      <c r="A543" t="s">
        <v>303</v>
      </c>
      <c r="B543" t="s">
        <v>349</v>
      </c>
      <c r="C543" t="s">
        <v>473</v>
      </c>
      <c r="D543" s="10"/>
      <c r="E543">
        <f>VLOOKUP(A543,home!$A$2:$E$405,3,FALSE)</f>
        <v>1.21818181818182</v>
      </c>
      <c r="F543">
        <f>VLOOKUP(B543,home!$B$2:$E$405,3,FALSE)</f>
        <v>0.41</v>
      </c>
      <c r="G543">
        <f>VLOOKUP(C543,away!$B$2:$E$405,4,FALSE)</f>
        <v>0.82</v>
      </c>
      <c r="H543">
        <f>VLOOKUP(A543,away!$A$2:$E$405,3,FALSE)</f>
        <v>0.90909090909090895</v>
      </c>
      <c r="I543">
        <f>VLOOKUP(C543,away!$B$2:$E$405,3,FALSE)</f>
        <v>0.55000000000000004</v>
      </c>
      <c r="J543">
        <f>VLOOKUP(B543,home!$B$2:$E$405,4,FALSE)</f>
        <v>1.1000000000000001</v>
      </c>
      <c r="K543" s="3">
        <f t="shared" si="728"/>
        <v>0.40955272727272785</v>
      </c>
      <c r="L543" s="3">
        <f t="shared" si="729"/>
        <v>0.54999999999999993</v>
      </c>
      <c r="M543" s="5">
        <f t="shared" si="730"/>
        <v>0.3830641818256007</v>
      </c>
      <c r="N543" s="5">
        <f t="shared" si="731"/>
        <v>0.15688498038717083</v>
      </c>
      <c r="O543" s="5">
        <f t="shared" si="732"/>
        <v>0.21068530000408037</v>
      </c>
      <c r="P543" s="5">
        <f t="shared" si="733"/>
        <v>8.6286739212943955E-2</v>
      </c>
      <c r="Q543" s="5">
        <f t="shared" si="734"/>
        <v>3.2126335792847113E-2</v>
      </c>
      <c r="R543" s="5">
        <f t="shared" si="735"/>
        <v>5.7938457501122087E-2</v>
      </c>
      <c r="S543" s="5">
        <f t="shared" si="736"/>
        <v>4.8591082886681241E-3</v>
      </c>
      <c r="T543" s="5">
        <f t="shared" si="737"/>
        <v>1.7669484686065912E-2</v>
      </c>
      <c r="U543" s="5">
        <f t="shared" si="738"/>
        <v>2.3728853283559583E-2</v>
      </c>
      <c r="V543" s="5">
        <f t="shared" si="739"/>
        <v>1.2161484205062792E-4</v>
      </c>
      <c r="W543" s="5">
        <f t="shared" si="740"/>
        <v>4.385809480413329E-3</v>
      </c>
      <c r="X543" s="5">
        <f t="shared" si="741"/>
        <v>2.412195214227331E-3</v>
      </c>
      <c r="Y543" s="5">
        <f t="shared" si="742"/>
        <v>6.633536839125158E-4</v>
      </c>
      <c r="Z543" s="5">
        <f t="shared" si="743"/>
        <v>1.0622050541872385E-2</v>
      </c>
      <c r="AA543" s="5">
        <f t="shared" si="744"/>
        <v>4.3502897686525906E-3</v>
      </c>
      <c r="AB543" s="5">
        <f t="shared" si="745"/>
        <v>8.9083651958915631E-4</v>
      </c>
      <c r="AC543" s="5">
        <f t="shared" si="746"/>
        <v>1.7121393519545108E-6</v>
      </c>
      <c r="AD543" s="5">
        <f t="shared" si="747"/>
        <v>4.490550585004661E-4</v>
      </c>
      <c r="AE543" s="5">
        <f t="shared" si="748"/>
        <v>2.4698028217525636E-4</v>
      </c>
      <c r="AF543" s="5">
        <f t="shared" si="749"/>
        <v>6.791957759819548E-5</v>
      </c>
      <c r="AG543" s="5">
        <f t="shared" si="750"/>
        <v>1.2451922559669173E-5</v>
      </c>
      <c r="AH543" s="5">
        <f t="shared" si="751"/>
        <v>1.4605319495074524E-3</v>
      </c>
      <c r="AI543" s="5">
        <f t="shared" si="752"/>
        <v>5.9816484318973102E-4</v>
      </c>
      <c r="AJ543" s="5">
        <f t="shared" si="753"/>
        <v>1.2249002144350897E-4</v>
      </c>
      <c r="AK543" s="5">
        <f t="shared" si="754"/>
        <v>1.6722040781961335E-5</v>
      </c>
      <c r="AL543" s="5">
        <f t="shared" si="755"/>
        <v>1.5426649503406487E-8</v>
      </c>
      <c r="AM543" s="5">
        <f t="shared" si="756"/>
        <v>3.6782344780896068E-5</v>
      </c>
      <c r="AN543" s="5">
        <f t="shared" si="757"/>
        <v>2.0230289629492838E-5</v>
      </c>
      <c r="AO543" s="5">
        <f t="shared" si="758"/>
        <v>5.563329648110529E-6</v>
      </c>
      <c r="AP543" s="5">
        <f t="shared" si="759"/>
        <v>1.0199437688202637E-6</v>
      </c>
      <c r="AQ543" s="5">
        <f t="shared" si="760"/>
        <v>1.4024226821278623E-7</v>
      </c>
      <c r="AR543" s="5">
        <f t="shared" si="761"/>
        <v>1.6065851444581978E-4</v>
      </c>
      <c r="AS543" s="5">
        <f t="shared" si="762"/>
        <v>6.5798132750870432E-5</v>
      </c>
      <c r="AT543" s="5">
        <f t="shared" si="763"/>
        <v>1.3473902358785987E-5</v>
      </c>
      <c r="AU543" s="5">
        <f t="shared" si="764"/>
        <v>1.8394244860157472E-6</v>
      </c>
      <c r="AV543" s="5">
        <f t="shared" si="765"/>
        <v>1.8833532871499623E-7</v>
      </c>
      <c r="AW543" s="5">
        <f t="shared" si="766"/>
        <v>9.6525402978897916E-11</v>
      </c>
      <c r="AX543" s="5">
        <f t="shared" si="767"/>
        <v>2.5107182700836258E-6</v>
      </c>
      <c r="AY543" s="5">
        <f t="shared" si="768"/>
        <v>1.3808950485459941E-6</v>
      </c>
      <c r="AZ543" s="5">
        <f t="shared" si="769"/>
        <v>3.797461383501483E-7</v>
      </c>
      <c r="BA543" s="5">
        <f t="shared" si="770"/>
        <v>6.962012536419386E-8</v>
      </c>
      <c r="BB543" s="5">
        <f t="shared" si="771"/>
        <v>9.572767237576654E-9</v>
      </c>
      <c r="BC543" s="5">
        <f t="shared" si="772"/>
        <v>1.0530043961334321E-9</v>
      </c>
      <c r="BD543" s="5">
        <f t="shared" si="773"/>
        <v>1.4727030490866811E-5</v>
      </c>
      <c r="BE543" s="5">
        <f t="shared" si="774"/>
        <v>6.0314955021631214E-6</v>
      </c>
      <c r="BF543" s="5">
        <f t="shared" si="775"/>
        <v>1.2351077162220487E-6</v>
      </c>
      <c r="BG543" s="5">
        <f t="shared" si="776"/>
        <v>1.6861391121811011E-7</v>
      </c>
      <c r="BH543" s="5">
        <f t="shared" si="777"/>
        <v>1.7264071798874649E-8</v>
      </c>
      <c r="BI543" s="5">
        <f t="shared" si="778"/>
        <v>1.4141095378122611E-9</v>
      </c>
      <c r="BJ543" s="8">
        <f t="shared" si="779"/>
        <v>0.21498665384092014</v>
      </c>
      <c r="BK543" s="8">
        <f t="shared" si="780"/>
        <v>0.47433475263031344</v>
      </c>
      <c r="BL543" s="8">
        <f t="shared" si="781"/>
        <v>0.30005578516709841</v>
      </c>
      <c r="BM543" s="8">
        <f t="shared" si="782"/>
        <v>7.3011866657916147E-2</v>
      </c>
      <c r="BN543" s="8">
        <f t="shared" si="783"/>
        <v>0.92698599472376508</v>
      </c>
    </row>
    <row r="544" spans="1:66" x14ac:dyDescent="0.25">
      <c r="A544" t="s">
        <v>35</v>
      </c>
      <c r="B544" t="s">
        <v>218</v>
      </c>
      <c r="C544" t="s">
        <v>214</v>
      </c>
      <c r="D544" s="10"/>
      <c r="E544">
        <f>VLOOKUP(A544,home!$A$2:$E$405,3,FALSE)</f>
        <v>1.5</v>
      </c>
      <c r="F544">
        <f>VLOOKUP(B544,home!$B$2:$E$405,3,FALSE)</f>
        <v>1.33</v>
      </c>
      <c r="G544">
        <f>VLOOKUP(C544,away!$B$2:$E$405,4,FALSE)</f>
        <v>1</v>
      </c>
      <c r="H544">
        <f>VLOOKUP(A544,away!$A$2:$E$405,3,FALSE)</f>
        <v>1.0249999999999999</v>
      </c>
      <c r="I544">
        <f>VLOOKUP(C544,away!$B$2:$E$405,3,FALSE)</f>
        <v>0.67</v>
      </c>
      <c r="J544">
        <f>VLOOKUP(B544,home!$B$2:$E$405,4,FALSE)</f>
        <v>1.46</v>
      </c>
      <c r="K544" s="3">
        <f t="shared" si="728"/>
        <v>1.9950000000000001</v>
      </c>
      <c r="L544" s="3">
        <f t="shared" si="729"/>
        <v>1.0026549999999999</v>
      </c>
      <c r="M544" s="5">
        <f t="shared" si="730"/>
        <v>4.9903956040418647E-2</v>
      </c>
      <c r="N544" s="5">
        <f t="shared" si="731"/>
        <v>9.9558392300635193E-2</v>
      </c>
      <c r="O544" s="5">
        <f t="shared" si="732"/>
        <v>5.0036451043705944E-2</v>
      </c>
      <c r="P544" s="5">
        <f t="shared" si="733"/>
        <v>9.9822719832193346E-2</v>
      </c>
      <c r="Q544" s="5">
        <f t="shared" si="734"/>
        <v>9.9309496319883644E-2</v>
      </c>
      <c r="R544" s="5">
        <f t="shared" si="735"/>
        <v>2.5084648910613485E-2</v>
      </c>
      <c r="S544" s="5">
        <f t="shared" si="736"/>
        <v>4.991876489023224E-2</v>
      </c>
      <c r="T544" s="5">
        <f t="shared" si="737"/>
        <v>9.9573163032612905E-2</v>
      </c>
      <c r="U544" s="5">
        <f t="shared" si="738"/>
        <v>5.0043874576673898E-2</v>
      </c>
      <c r="V544" s="5">
        <f t="shared" si="739"/>
        <v>1.1094704658441836E-2</v>
      </c>
      <c r="W544" s="5">
        <f t="shared" si="740"/>
        <v>6.6040815052722607E-2</v>
      </c>
      <c r="X544" s="5">
        <f t="shared" si="741"/>
        <v>6.6216153416687573E-2</v>
      </c>
      <c r="Y544" s="5">
        <f t="shared" si="742"/>
        <v>3.3195978652004431E-2</v>
      </c>
      <c r="Z544" s="5">
        <f t="shared" si="743"/>
        <v>8.3837495511570569E-3</v>
      </c>
      <c r="AA544" s="5">
        <f t="shared" si="744"/>
        <v>1.6725580354558324E-2</v>
      </c>
      <c r="AB544" s="5">
        <f t="shared" si="745"/>
        <v>1.6683766403671935E-2</v>
      </c>
      <c r="AC544" s="5">
        <f t="shared" si="746"/>
        <v>1.3870438370702151E-3</v>
      </c>
      <c r="AD544" s="5">
        <f t="shared" si="747"/>
        <v>3.293785650754541E-2</v>
      </c>
      <c r="AE544" s="5">
        <f t="shared" si="748"/>
        <v>3.3025306516572935E-2</v>
      </c>
      <c r="AF544" s="5">
        <f t="shared" si="749"/>
        <v>1.6556494352687214E-2</v>
      </c>
      <c r="AG544" s="5">
        <f t="shared" si="750"/>
        <v>5.5334839483978668E-3</v>
      </c>
      <c r="AH544" s="5">
        <f t="shared" si="751"/>
        <v>2.1015021015538438E-3</v>
      </c>
      <c r="AI544" s="5">
        <f t="shared" si="752"/>
        <v>4.1924966925999179E-3</v>
      </c>
      <c r="AJ544" s="5">
        <f t="shared" si="753"/>
        <v>4.1820154508684197E-3</v>
      </c>
      <c r="AK544" s="5">
        <f t="shared" si="754"/>
        <v>2.7810402748274987E-3</v>
      </c>
      <c r="AL544" s="5">
        <f t="shared" si="755"/>
        <v>1.1097996978891937E-4</v>
      </c>
      <c r="AM544" s="5">
        <f t="shared" si="756"/>
        <v>1.3142204746510613E-2</v>
      </c>
      <c r="AN544" s="5">
        <f t="shared" si="757"/>
        <v>1.3177097300112595E-2</v>
      </c>
      <c r="AO544" s="5">
        <f t="shared" si="758"/>
        <v>6.6060412467221956E-3</v>
      </c>
      <c r="AP544" s="5">
        <f t="shared" si="759"/>
        <v>2.2078600954107477E-3</v>
      </c>
      <c r="AQ544" s="5">
        <f t="shared" si="760"/>
        <v>5.5343049099101569E-4</v>
      </c>
      <c r="AR544" s="5">
        <f t="shared" si="761"/>
        <v>4.214163179266939E-4</v>
      </c>
      <c r="AS544" s="5">
        <f t="shared" si="762"/>
        <v>8.4072555426375421E-4</v>
      </c>
      <c r="AT544" s="5">
        <f t="shared" si="763"/>
        <v>8.3862374037809524E-4</v>
      </c>
      <c r="AU544" s="5">
        <f t="shared" si="764"/>
        <v>5.5768478735143321E-4</v>
      </c>
      <c r="AV544" s="5">
        <f t="shared" si="765"/>
        <v>2.7814528769152738E-4</v>
      </c>
      <c r="AW544" s="5">
        <f t="shared" si="766"/>
        <v>6.1664686141492828E-6</v>
      </c>
      <c r="AX544" s="5">
        <f t="shared" si="767"/>
        <v>4.369783078214777E-3</v>
      </c>
      <c r="AY544" s="5">
        <f t="shared" si="768"/>
        <v>4.3813848522874363E-3</v>
      </c>
      <c r="AZ544" s="5">
        <f t="shared" si="769"/>
        <v>2.1965087145351292E-3</v>
      </c>
      <c r="BA544" s="5">
        <f t="shared" si="770"/>
        <v>7.341134817240735E-4</v>
      </c>
      <c r="BB544" s="5">
        <f t="shared" si="771"/>
        <v>1.8401563825451266E-4</v>
      </c>
      <c r="BC544" s="5">
        <f t="shared" si="772"/>
        <v>3.6900839954815678E-5</v>
      </c>
      <c r="BD544" s="5">
        <f t="shared" si="773"/>
        <v>7.0422529708464833E-5</v>
      </c>
      <c r="BE544" s="5">
        <f t="shared" si="774"/>
        <v>1.4049294676838733E-4</v>
      </c>
      <c r="BF544" s="5">
        <f t="shared" si="775"/>
        <v>1.4014171440146644E-4</v>
      </c>
      <c r="BG544" s="5">
        <f t="shared" si="776"/>
        <v>9.3194240076975162E-5</v>
      </c>
      <c r="BH544" s="5">
        <f t="shared" si="777"/>
        <v>4.6480627238391369E-5</v>
      </c>
      <c r="BI544" s="5">
        <f t="shared" si="778"/>
        <v>1.8545770268118148E-5</v>
      </c>
      <c r="BJ544" s="8">
        <f t="shared" si="779"/>
        <v>0.59953648058446773</v>
      </c>
      <c r="BK544" s="8">
        <f t="shared" si="780"/>
        <v>0.21661955408043265</v>
      </c>
      <c r="BL544" s="8">
        <f t="shared" si="781"/>
        <v>0.17527724932514654</v>
      </c>
      <c r="BM544" s="8">
        <f t="shared" si="782"/>
        <v>0.57172615071008037</v>
      </c>
      <c r="BN544" s="8">
        <f t="shared" si="783"/>
        <v>0.42371566444745024</v>
      </c>
    </row>
    <row r="545" spans="1:66" s="15" customFormat="1" x14ac:dyDescent="0.25">
      <c r="A545" s="15" t="s">
        <v>35</v>
      </c>
      <c r="B545" s="15" t="s">
        <v>286</v>
      </c>
      <c r="C545" s="15" t="s">
        <v>282</v>
      </c>
      <c r="E545" s="15">
        <f>VLOOKUP(A545,home!$A$2:$E$405,3,FALSE)</f>
        <v>1.5</v>
      </c>
      <c r="F545" s="15">
        <f>VLOOKUP(B545,home!$B$2:$E$405,3,FALSE)</f>
        <v>1.33</v>
      </c>
      <c r="G545" s="15">
        <f>VLOOKUP(C545,away!$B$2:$E$405,4,FALSE)</f>
        <v>0.67</v>
      </c>
      <c r="H545" s="15">
        <f>VLOOKUP(A545,away!$A$2:$E$405,3,FALSE)</f>
        <v>1.0249999999999999</v>
      </c>
      <c r="I545" s="15">
        <f>VLOOKUP(C545,away!$B$2:$E$405,3,FALSE)</f>
        <v>1</v>
      </c>
      <c r="J545" s="15">
        <f>VLOOKUP(B545,home!$B$2:$E$405,4,FALSE)</f>
        <v>0.98</v>
      </c>
      <c r="K545" s="20">
        <f t="shared" si="728"/>
        <v>1.3366500000000001</v>
      </c>
      <c r="L545" s="20">
        <f t="shared" si="729"/>
        <v>1.0044999999999999</v>
      </c>
      <c r="M545" s="21">
        <f t="shared" si="730"/>
        <v>9.6216925118768698E-2</v>
      </c>
      <c r="N545" s="21">
        <f t="shared" si="731"/>
        <v>0.1286083529600022</v>
      </c>
      <c r="O545" s="21">
        <f t="shared" si="732"/>
        <v>9.6649901281803147E-2</v>
      </c>
      <c r="P545" s="21">
        <f t="shared" si="733"/>
        <v>0.1291870905483222</v>
      </c>
      <c r="Q545" s="21">
        <f t="shared" si="734"/>
        <v>8.5952177491993478E-2</v>
      </c>
      <c r="R545" s="21">
        <f t="shared" si="735"/>
        <v>4.8542412918785624E-2</v>
      </c>
      <c r="S545" s="21">
        <f t="shared" si="736"/>
        <v>4.336374381050781E-2</v>
      </c>
      <c r="T545" s="21">
        <f t="shared" si="737"/>
        <v>8.6338962290707449E-2</v>
      </c>
      <c r="U545" s="21">
        <f t="shared" si="738"/>
        <v>6.4884216227894809E-2</v>
      </c>
      <c r="V545" s="21">
        <f t="shared" si="739"/>
        <v>6.4692197590060785E-3</v>
      </c>
      <c r="W545" s="21">
        <f t="shared" si="740"/>
        <v>3.8295992681557707E-2</v>
      </c>
      <c r="X545" s="21">
        <f t="shared" si="741"/>
        <v>3.8468324648624715E-2</v>
      </c>
      <c r="Y545" s="21">
        <f t="shared" si="742"/>
        <v>1.9320716054771762E-2</v>
      </c>
      <c r="Z545" s="21">
        <f t="shared" si="743"/>
        <v>1.6253617925640056E-2</v>
      </c>
      <c r="AA545" s="21">
        <f t="shared" si="744"/>
        <v>2.1725398400306781E-2</v>
      </c>
      <c r="AB545" s="21">
        <f t="shared" si="745"/>
        <v>1.4519626885885031E-2</v>
      </c>
      <c r="AC545" s="21">
        <f t="shared" si="746"/>
        <v>5.4287465390840089E-4</v>
      </c>
      <c r="AD545" s="21">
        <f t="shared" si="747"/>
        <v>1.2797084654451028E-2</v>
      </c>
      <c r="AE545" s="21">
        <f t="shared" si="748"/>
        <v>1.2854671535396059E-2</v>
      </c>
      <c r="AF545" s="21">
        <f t="shared" si="749"/>
        <v>6.4562587786526696E-3</v>
      </c>
      <c r="AG545" s="21">
        <f t="shared" si="750"/>
        <v>2.1617706477188689E-3</v>
      </c>
      <c r="AH545" s="21">
        <f t="shared" si="751"/>
        <v>4.0816898015763577E-3</v>
      </c>
      <c r="AI545" s="21">
        <f t="shared" si="752"/>
        <v>5.4557906732770394E-3</v>
      </c>
      <c r="AJ545" s="21">
        <f t="shared" si="753"/>
        <v>3.6462413017178778E-3</v>
      </c>
      <c r="AK545" s="21">
        <f t="shared" si="754"/>
        <v>1.6245828119804012E-3</v>
      </c>
      <c r="AL545" s="21">
        <f t="shared" si="755"/>
        <v>2.9155950258972954E-5</v>
      </c>
      <c r="AM545" s="21">
        <f t="shared" si="756"/>
        <v>3.4210446406743918E-3</v>
      </c>
      <c r="AN545" s="21">
        <f t="shared" si="757"/>
        <v>3.4364393415574268E-3</v>
      </c>
      <c r="AO545" s="21">
        <f t="shared" si="758"/>
        <v>1.7259516592972174E-3</v>
      </c>
      <c r="AP545" s="21">
        <f t="shared" si="759"/>
        <v>5.77906147254685E-4</v>
      </c>
      <c r="AQ545" s="21">
        <f t="shared" si="760"/>
        <v>1.4512668122933274E-4</v>
      </c>
      <c r="AR545" s="21">
        <f t="shared" si="761"/>
        <v>8.2001148113669054E-4</v>
      </c>
      <c r="AS545" s="21">
        <f t="shared" si="762"/>
        <v>1.0960683462613576E-3</v>
      </c>
      <c r="AT545" s="21">
        <f t="shared" si="763"/>
        <v>7.3252987751512187E-4</v>
      </c>
      <c r="AU545" s="21">
        <f t="shared" si="764"/>
        <v>3.2637868692686267E-4</v>
      </c>
      <c r="AV545" s="21">
        <f t="shared" si="765"/>
        <v>1.0906351797019778E-4</v>
      </c>
      <c r="AW545" s="21">
        <f t="shared" si="766"/>
        <v>1.0874075491046557E-6</v>
      </c>
      <c r="AX545" s="21">
        <f t="shared" si="767"/>
        <v>7.6212321982623715E-4</v>
      </c>
      <c r="AY545" s="21">
        <f t="shared" si="768"/>
        <v>7.6555277431545514E-4</v>
      </c>
      <c r="AZ545" s="21">
        <f t="shared" si="769"/>
        <v>3.8449888089993729E-4</v>
      </c>
      <c r="BA545" s="21">
        <f t="shared" si="770"/>
        <v>1.2874304195466236E-4</v>
      </c>
      <c r="BB545" s="21">
        <f t="shared" si="771"/>
        <v>3.2330596410864574E-5</v>
      </c>
      <c r="BC545" s="21">
        <f t="shared" si="772"/>
        <v>6.495216818942695E-6</v>
      </c>
      <c r="BD545" s="21">
        <f t="shared" si="773"/>
        <v>1.3728358880030087E-4</v>
      </c>
      <c r="BE545" s="21">
        <f t="shared" si="774"/>
        <v>1.8350010896992216E-4</v>
      </c>
      <c r="BF545" s="21">
        <f t="shared" si="775"/>
        <v>1.2263771032732326E-4</v>
      </c>
      <c r="BG545" s="21">
        <f t="shared" si="776"/>
        <v>5.4641231836338898E-5</v>
      </c>
      <c r="BH545" s="21">
        <f t="shared" si="777"/>
        <v>1.8259050633510598E-5</v>
      </c>
      <c r="BI545" s="21">
        <f t="shared" si="778"/>
        <v>4.8811920058563864E-6</v>
      </c>
      <c r="BJ545" s="22">
        <f t="shared" si="779"/>
        <v>0.44264052394411502</v>
      </c>
      <c r="BK545" s="22">
        <f t="shared" si="780"/>
        <v>0.27657456261508756</v>
      </c>
      <c r="BL545" s="22">
        <f t="shared" si="781"/>
        <v>0.2647351150956106</v>
      </c>
      <c r="BM545" s="22">
        <f t="shared" si="782"/>
        <v>0.41428249389401167</v>
      </c>
      <c r="BN545" s="22">
        <f t="shared" si="783"/>
        <v>0.58515686031967529</v>
      </c>
    </row>
    <row r="546" spans="1:66" x14ac:dyDescent="0.25">
      <c r="A546" t="s">
        <v>10</v>
      </c>
      <c r="B546" t="s">
        <v>38</v>
      </c>
      <c r="C546" t="s">
        <v>42</v>
      </c>
      <c r="D546" s="10"/>
      <c r="E546">
        <f>VLOOKUP(A546,home!$A$2:$E$405,3,FALSE)</f>
        <v>1.57377049180328</v>
      </c>
      <c r="F546">
        <f>VLOOKUP(B546,home!$B$2:$E$405,3,FALSE)</f>
        <v>1.06</v>
      </c>
      <c r="G546">
        <f>VLOOKUP(C546,away!$B$2:$E$405,4,FALSE)</f>
        <v>1.91</v>
      </c>
      <c r="H546">
        <f>VLOOKUP(A546,away!$A$2:$E$405,3,FALSE)</f>
        <v>1.5409836065573801</v>
      </c>
      <c r="I546">
        <f>VLOOKUP(C546,away!$B$2:$E$405,3,FALSE)</f>
        <v>0.64</v>
      </c>
      <c r="J546">
        <f>VLOOKUP(B546,home!$B$2:$E$405,4,FALSE)</f>
        <v>0.87</v>
      </c>
      <c r="K546" s="3">
        <f t="shared" ref="K546:K609" si="784">E546*F546*G546</f>
        <v>3.1862557377049203</v>
      </c>
      <c r="L546" s="3">
        <f t="shared" ref="L546:L609" si="785">H546*I546*J546</f>
        <v>0.85801967213114927</v>
      </c>
      <c r="M546" s="5">
        <f t="shared" ref="M546:M609" si="786">_xlfn.POISSON.DIST(0,K546,FALSE) * _xlfn.POISSON.DIST(0,L546,FALSE)</f>
        <v>1.7522396613239646E-2</v>
      </c>
      <c r="N546" s="5">
        <f t="shared" ref="N546:N609" si="787">_xlfn.POISSON.DIST(1,K546,FALSE) * _xlfn.POISSON.DIST(0,L546,FALSE)</f>
        <v>5.5830836747276076E-2</v>
      </c>
      <c r="O546" s="5">
        <f t="shared" ref="O546:O609" si="788">_xlfn.POISSON.DIST(0,K546,FALSE) * _xlfn.POISSON.DIST(1,L546,FALSE)</f>
        <v>1.5034560997043839E-2</v>
      </c>
      <c r="P546" s="5">
        <f t="shared" ref="P546:P609" si="789">_xlfn.POISSON.DIST(1,K546,FALSE) * _xlfn.POISSON.DIST(1,L546,FALSE)</f>
        <v>4.7903956240705536E-2</v>
      </c>
      <c r="Q546" s="5">
        <f t="shared" ref="Q546:Q609" si="790">_xlfn.POISSON.DIST(2,K546,FALSE) * _xlfn.POISSON.DIST(0,L546,FALSE)</f>
        <v>8.8945661963437589E-2</v>
      </c>
      <c r="R546" s="5">
        <f t="shared" ref="R546:R609" si="791">_xlfn.POISSON.DIST(0,K546,FALSE) * _xlfn.POISSON.DIST(2,L546,FALSE)</f>
        <v>6.4499745486596592E-3</v>
      </c>
      <c r="S546" s="5">
        <f t="shared" ref="S546:S609" si="792">_xlfn.POISSON.DIST(2,K546,FALSE) * _xlfn.POISSON.DIST(2,L546,FALSE)</f>
        <v>3.2740798450160723E-2</v>
      </c>
      <c r="T546" s="5">
        <f t="shared" ref="T546:T609" si="793">_xlfn.POISSON.DIST(2,K546,FALSE) * _xlfn.POISSON.DIST(1,L546,FALSE)</f>
        <v>7.6317127715356745E-2</v>
      </c>
      <c r="U546" s="5">
        <f t="shared" ref="U546:U609" si="794">_xlfn.POISSON.DIST(1,K546,FALSE) * _xlfn.POISSON.DIST(2,L546,FALSE)</f>
        <v>2.0551268413717544E-2</v>
      </c>
      <c r="V546" s="5">
        <f t="shared" ref="V546:V609" si="795">_xlfn.POISSON.DIST(3,K546,FALSE) * _xlfn.POISSON.DIST(3,L546,FALSE)</f>
        <v>9.9454544493403768E-3</v>
      </c>
      <c r="W546" s="5">
        <f t="shared" ref="W546:W609" si="796">_xlfn.POISSON.DIST(3,K546,FALSE) * _xlfn.POISSON.DIST(0,L546,FALSE)</f>
        <v>9.4467875258321746E-2</v>
      </c>
      <c r="X546" s="5">
        <f t="shared" ref="X546:X609" si="797">_xlfn.POISSON.DIST(3,K546,FALSE) * _xlfn.POISSON.DIST(1,L546,FALSE)</f>
        <v>8.1055295356071533E-2</v>
      </c>
      <c r="Y546" s="5">
        <f t="shared" ref="Y546:Y609" si="798">_xlfn.POISSON.DIST(3,K546,FALSE) * _xlfn.POISSON.DIST(2,L546,FALSE)</f>
        <v>3.4773518972954977E-2</v>
      </c>
      <c r="Z546" s="5">
        <f t="shared" ref="Z546:Z609" si="799">_xlfn.POISSON.DIST(0,K546,FALSE) * _xlfn.POISSON.DIST(3,L546,FALSE)</f>
        <v>1.8447350158317397E-3</v>
      </c>
      <c r="AA546" s="5">
        <f t="shared" ref="AA546:AA609" si="800">_xlfn.POISSON.DIST(1,K546,FALSE) * _xlfn.POISSON.DIST(3,L546,FALSE)</f>
        <v>5.8777975287390575E-3</v>
      </c>
      <c r="AB546" s="5">
        <f t="shared" ref="AB546:AB609" si="801">_xlfn.POISSON.DIST(2,K546,FALSE) * _xlfn.POISSON.DIST(3,L546,FALSE)</f>
        <v>9.3640830505063149E-3</v>
      </c>
      <c r="AC546" s="5">
        <f t="shared" ref="AC546:AC609" si="802">_xlfn.POISSON.DIST(4,K546,FALSE) * _xlfn.POISSON.DIST(4,L546,FALSE)</f>
        <v>1.6993487864808948E-3</v>
      </c>
      <c r="AD546" s="5">
        <f t="shared" ref="AD546:AD609" si="803">_xlfn.POISSON.DIST(4,K546,FALSE) * _xlfn.POISSON.DIST(0,L546,FALSE)</f>
        <v>7.5249702392655105E-2</v>
      </c>
      <c r="AE546" s="5">
        <f t="shared" ref="AE546:AE609" si="804">_xlfn.POISSON.DIST(4,K546,FALSE) * _xlfn.POISSON.DIST(1,L546,FALSE)</f>
        <v>6.4565724974912489E-2</v>
      </c>
      <c r="AF546" s="5">
        <f t="shared" ref="AF546:AF609" si="805">_xlfn.POISSON.DIST(4,K546,FALSE) * _xlfn.POISSON.DIST(2,L546,FALSE)</f>
        <v>2.7699331086942183E-2</v>
      </c>
      <c r="AG546" s="5">
        <f t="shared" ref="AG546:AG609" si="806">_xlfn.POISSON.DIST(4,K546,FALSE) * _xlfn.POISSON.DIST(3,L546,FALSE)</f>
        <v>7.9221903258234281E-3</v>
      </c>
      <c r="AH546" s="5">
        <f t="shared" ref="AH546:AH609" si="807">_xlfn.POISSON.DIST(0,K546,FALSE) * _xlfn.POISSON.DIST(4,L546,FALSE)</f>
        <v>3.9570473336319984E-4</v>
      </c>
      <c r="AI546" s="5">
        <f t="shared" ref="AI546:AI609" si="808">_xlfn.POISSON.DIST(1,K546,FALSE) * _xlfn.POISSON.DIST(4,L546,FALSE)</f>
        <v>1.2608164771154911E-3</v>
      </c>
      <c r="AJ546" s="5">
        <f t="shared" ref="AJ546:AJ609" si="809">_xlfn.POISSON.DIST(2,K546,FALSE) * _xlfn.POISSON.DIST(4,L546,FALSE)</f>
        <v>2.0086418672010699E-3</v>
      </c>
      <c r="AK546" s="5">
        <f t="shared" ref="AK546:AK609" si="810">_xlfn.POISSON.DIST(3,K546,FALSE) * _xlfn.POISSON.DIST(4,L546,FALSE)</f>
        <v>2.133348891454577E-3</v>
      </c>
      <c r="AL546" s="5">
        <f t="shared" ref="AL546:AL609" si="811">_xlfn.POISSON.DIST(5,K546,FALSE) * _xlfn.POISSON.DIST(5,L546,FALSE)</f>
        <v>1.8583195370379442E-4</v>
      </c>
      <c r="AM546" s="5">
        <f t="shared" ref="AM546:AM609" si="812">_xlfn.POISSON.DIST(5,K546,FALSE) * _xlfn.POISSON.DIST(0,L546,FALSE)</f>
        <v>4.7952959201836981E-2</v>
      </c>
      <c r="AN546" s="5">
        <f t="shared" ref="AN546:AN609" si="813">_xlfn.POISSON.DIST(5,K546,FALSE) * _xlfn.POISSON.DIST(1,L546,FALSE)</f>
        <v>4.1144582332078537E-2</v>
      </c>
      <c r="AO546" s="5">
        <f t="shared" ref="AO546:AO609" si="814">_xlfn.POISSON.DIST(5,K546,FALSE) * _xlfn.POISSON.DIST(2,L546,FALSE)</f>
        <v>1.7651430521271553E-2</v>
      </c>
      <c r="AP546" s="5">
        <f t="shared" ref="AP546:AP609" si="815">_xlfn.POISSON.DIST(5,K546,FALSE) * _xlfn.POISSON.DIST(3,L546,FALSE)</f>
        <v>5.0484248761690602E-3</v>
      </c>
      <c r="AQ546" s="5">
        <f t="shared" ref="AQ546:AQ609" si="816">_xlfn.POISSON.DIST(5,K546,FALSE) * _xlfn.POISSON.DIST(4,L546,FALSE)</f>
        <v>1.0829119642573285E-3</v>
      </c>
      <c r="AR546" s="5">
        <f t="shared" ref="AR546:AR609" si="817">_xlfn.POISSON.DIST(0,K546,FALSE) * _xlfn.POISSON.DIST(5,L546,FALSE)</f>
        <v>6.790448911620734E-5</v>
      </c>
      <c r="AS546" s="5">
        <f t="shared" ref="AS546:AS609" si="818">_xlfn.POISSON.DIST(1,K546,FALSE) * _xlfn.POISSON.DIST(5,L546,FALSE)</f>
        <v>2.1636106806243694E-4</v>
      </c>
      <c r="AT546" s="5">
        <f t="shared" ref="AT546:AT609" si="819">_xlfn.POISSON.DIST(2,K546,FALSE) * _xlfn.POISSON.DIST(5,L546,FALSE)</f>
        <v>3.4469084726495235E-4</v>
      </c>
      <c r="AU546" s="5">
        <f t="shared" ref="AU546:AU609" si="820">_xlfn.POISSON.DIST(3,K546,FALSE) * _xlfn.POISSON.DIST(5,L546,FALSE)</f>
        <v>3.6609106327744153E-4</v>
      </c>
      <c r="AV546" s="5">
        <f t="shared" ref="AV546:AV609" si="821">_xlfn.POISSON.DIST(4,K546,FALSE) * _xlfn.POISSON.DIST(5,L546,FALSE)</f>
        <v>2.9161493772256083E-4</v>
      </c>
      <c r="AW546" s="5">
        <f t="shared" ref="AW546:AW609" si="822">_xlfn.POISSON.DIST(6,K546,FALSE) * _xlfn.POISSON.DIST(6,L546,FALSE)</f>
        <v>1.4112233957934712E-5</v>
      </c>
      <c r="AX546" s="5">
        <f t="shared" ref="AX546:AX609" si="823">_xlfn.POISSON.DIST(6,K546,FALSE) * _xlfn.POISSON.DIST(0,L546,FALSE)</f>
        <v>2.5465065232797179E-2</v>
      </c>
      <c r="AY546" s="5">
        <f t="shared" ref="AY546:AY609" si="824">_xlfn.POISSON.DIST(6,K546,FALSE) * _xlfn.POISSON.DIST(1,L546,FALSE)</f>
        <v>2.1849526921842961E-2</v>
      </c>
      <c r="AZ546" s="5">
        <f t="shared" ref="AZ546:AZ609" si="825">_xlfn.POISSON.DIST(6,K546,FALSE) * _xlfn.POISSON.DIST(2,L546,FALSE)</f>
        <v>9.3736619628502077E-3</v>
      </c>
      <c r="BA546" s="5">
        <f t="shared" ref="BA546:BA609" si="826">_xlfn.POISSON.DIST(6,K546,FALSE) * _xlfn.POISSON.DIST(3,L546,FALSE)</f>
        <v>2.6809287880109871E-3</v>
      </c>
      <c r="BB546" s="5">
        <f t="shared" ref="BB546:BB609" si="827">_xlfn.POISSON.DIST(6,K546,FALSE) * _xlfn.POISSON.DIST(4,L546,FALSE)</f>
        <v>5.750724099240366E-4</v>
      </c>
      <c r="BC546" s="5">
        <f t="shared" ref="BC546:BC609" si="828">_xlfn.POISSON.DIST(6,K546,FALSE) * _xlfn.POISSON.DIST(5,L546,FALSE)</f>
        <v>9.868468812293837E-5</v>
      </c>
      <c r="BD546" s="5">
        <f t="shared" ref="BD546:BD609" si="829">_xlfn.POISSON.DIST(0,K546,FALSE) * _xlfn.POISSON.DIST(6,L546,FALSE)</f>
        <v>9.7105645812868985E-6</v>
      </c>
      <c r="BE546" s="5">
        <f t="shared" ref="BE546:BE609" si="830">_xlfn.POISSON.DIST(1,K546,FALSE) * _xlfn.POISSON.DIST(6,L546,FALSE)</f>
        <v>3.0940342113479559E-5</v>
      </c>
      <c r="BF546" s="5">
        <f t="shared" ref="BF546:BF609" si="831">_xlfn.POISSON.DIST(2,K546,FALSE) * _xlfn.POISSON.DIST(6,L546,FALSE)</f>
        <v>4.9291921292813732E-5</v>
      </c>
      <c r="BG546" s="5">
        <f t="shared" ref="BG546:BG609" si="832">_xlfn.POISSON.DIST(3,K546,FALSE) * _xlfn.POISSON.DIST(6,L546,FALSE)</f>
        <v>5.2352222347242346E-5</v>
      </c>
      <c r="BH546" s="5">
        <f t="shared" ref="BH546:BH609" si="833">_xlfn.POISSON.DIST(4,K546,FALSE) * _xlfn.POISSON.DIST(6,L546,FALSE)</f>
        <v>4.1701892208876183E-5</v>
      </c>
      <c r="BI546" s="5">
        <f t="shared" ref="BI546:BI609" si="834">_xlfn.POISSON.DIST(5,K546,FALSE) * _xlfn.POISSON.DIST(6,L546,FALSE)</f>
        <v>2.6574578664736757E-5</v>
      </c>
      <c r="BJ546" s="8">
        <f t="shared" ref="BJ546:BJ609" si="835">SUM(N546,Q546,T546,W546,X546,Y546,AD546,AE546,AF546,AG546,AM546,AN546,AO546,AP546,AQ546,AX546,AY546,AZ546,BA546,BB546,BC546)</f>
        <v>0.7797505136929137</v>
      </c>
      <c r="BK546" s="8">
        <f t="shared" ref="BK546:BK609" si="836">SUM(M546,P546,S546,V546,AC546,AL546,AY546)</f>
        <v>0.13184731341547395</v>
      </c>
      <c r="BL546" s="8">
        <f t="shared" ref="BL546:BL609" si="837">SUM(O546,R546,U546,AA546,AB546,AH546,AI546,AJ546,AK546,AR546,AS546,AT546,AU546,AV546,BD546,BE546,BF546,BG546,BH546,BI546)</f>
        <v>6.4573430434452794E-2</v>
      </c>
      <c r="BM546" s="8">
        <f t="shared" ref="BM546:BM609" si="838">SUM(S546:BI546)</f>
        <v>0.72449319076042462</v>
      </c>
      <c r="BN546" s="8">
        <f t="shared" ref="BN546:BN609" si="839">SUM(M546:R546)</f>
        <v>0.23168738711036235</v>
      </c>
    </row>
    <row r="547" spans="1:66" x14ac:dyDescent="0.25">
      <c r="A547" t="s">
        <v>13</v>
      </c>
      <c r="B547" t="s">
        <v>43</v>
      </c>
      <c r="C547" t="s">
        <v>47</v>
      </c>
      <c r="D547" s="10"/>
      <c r="E547">
        <f>VLOOKUP(A547,home!$A$2:$E$405,3,FALSE)</f>
        <v>1.8333333333333299</v>
      </c>
      <c r="F547">
        <f>VLOOKUP(B547,home!$B$2:$E$405,3,FALSE)</f>
        <v>2.1800000000000002</v>
      </c>
      <c r="G547">
        <f>VLOOKUP(C547,away!$B$2:$E$405,4,FALSE)</f>
        <v>0.82</v>
      </c>
      <c r="H547">
        <f>VLOOKUP(A547,away!$A$2:$E$405,3,FALSE)</f>
        <v>1.3333333333333299</v>
      </c>
      <c r="I547">
        <f>VLOOKUP(C547,away!$B$2:$E$405,3,FALSE)</f>
        <v>1.64</v>
      </c>
      <c r="J547">
        <f>VLOOKUP(B547,home!$B$2:$E$405,4,FALSE)</f>
        <v>1.5</v>
      </c>
      <c r="K547" s="3">
        <f t="shared" si="784"/>
        <v>3.2772666666666606</v>
      </c>
      <c r="L547" s="3">
        <f t="shared" si="785"/>
        <v>3.2799999999999914</v>
      </c>
      <c r="M547" s="5">
        <f t="shared" si="786"/>
        <v>1.4197610918971067E-3</v>
      </c>
      <c r="N547" s="5">
        <f t="shared" si="787"/>
        <v>4.6529357011046487E-3</v>
      </c>
      <c r="O547" s="5">
        <f t="shared" si="788"/>
        <v>4.656816381422498E-3</v>
      </c>
      <c r="P547" s="5">
        <f t="shared" si="789"/>
        <v>1.5261629099623208E-2</v>
      </c>
      <c r="Q547" s="5">
        <f t="shared" si="790"/>
        <v>7.6244555376867706E-3</v>
      </c>
      <c r="R547" s="5">
        <f t="shared" si="791"/>
        <v>7.6371788655328759E-3</v>
      </c>
      <c r="S547" s="5">
        <f t="shared" si="792"/>
        <v>4.1013471228324459E-2</v>
      </c>
      <c r="T547" s="5">
        <f t="shared" si="793"/>
        <v>2.5008214163612541E-2</v>
      </c>
      <c r="U547" s="5">
        <f t="shared" si="794"/>
        <v>2.5029071723381993E-2</v>
      </c>
      <c r="V547" s="5">
        <f t="shared" si="795"/>
        <v>4.8985736602453867E-2</v>
      </c>
      <c r="W547" s="5">
        <f t="shared" si="796"/>
        <v>8.329124661714293E-3</v>
      </c>
      <c r="X547" s="5">
        <f t="shared" si="797"/>
        <v>2.7319528890422808E-2</v>
      </c>
      <c r="Y547" s="5">
        <f t="shared" si="798"/>
        <v>4.4804027380293286E-2</v>
      </c>
      <c r="Z547" s="5">
        <f t="shared" si="799"/>
        <v>8.3499822263159232E-3</v>
      </c>
      <c r="AA547" s="5">
        <f t="shared" si="800"/>
        <v>2.7365118417564244E-2</v>
      </c>
      <c r="AB547" s="5">
        <f t="shared" si="801"/>
        <v>4.4841395209634628E-2</v>
      </c>
      <c r="AC547" s="5">
        <f t="shared" si="802"/>
        <v>3.29105609504136E-2</v>
      </c>
      <c r="AD547" s="5">
        <f t="shared" si="803"/>
        <v>6.8241906540868688E-3</v>
      </c>
      <c r="AE547" s="5">
        <f t="shared" si="804"/>
        <v>2.2383345345404874E-2</v>
      </c>
      <c r="AF547" s="5">
        <f t="shared" si="805"/>
        <v>3.6708686366463891E-2</v>
      </c>
      <c r="AG547" s="5">
        <f t="shared" si="806"/>
        <v>4.0134830427333755E-2</v>
      </c>
      <c r="AH547" s="5">
        <f t="shared" si="807"/>
        <v>6.8469854255790406E-3</v>
      </c>
      <c r="AI547" s="5">
        <f t="shared" si="808"/>
        <v>2.2439397102402628E-2</v>
      </c>
      <c r="AJ547" s="5">
        <f t="shared" si="809"/>
        <v>3.6769944071900311E-2</v>
      </c>
      <c r="AK547" s="5">
        <f t="shared" si="810"/>
        <v>4.0168304014012078E-2</v>
      </c>
      <c r="AL547" s="5">
        <f t="shared" si="811"/>
        <v>1.4150796991192816E-2</v>
      </c>
      <c r="AM547" s="5">
        <f t="shared" si="812"/>
        <v>4.4729385115234088E-3</v>
      </c>
      <c r="AN547" s="5">
        <f t="shared" si="813"/>
        <v>1.4671238317796742E-2</v>
      </c>
      <c r="AO547" s="5">
        <f t="shared" si="814"/>
        <v>2.4060830841186591E-2</v>
      </c>
      <c r="AP547" s="5">
        <f t="shared" si="815"/>
        <v>2.630650838636394E-2</v>
      </c>
      <c r="AQ547" s="5">
        <f t="shared" si="816"/>
        <v>2.1571336876818378E-2</v>
      </c>
      <c r="AR547" s="5">
        <f t="shared" si="817"/>
        <v>4.4916224391798373E-3</v>
      </c>
      <c r="AS547" s="5">
        <f t="shared" si="818"/>
        <v>1.4720244499176081E-2</v>
      </c>
      <c r="AT547" s="5">
        <f t="shared" si="819"/>
        <v>2.4121083311166532E-2</v>
      </c>
      <c r="AU547" s="5">
        <f t="shared" si="820"/>
        <v>2.6350407433191846E-2</v>
      </c>
      <c r="AV547" s="5">
        <f t="shared" si="821"/>
        <v>2.1589327983471258E-2</v>
      </c>
      <c r="AW547" s="5">
        <f t="shared" si="822"/>
        <v>4.2253629927247191E-3</v>
      </c>
      <c r="AX547" s="5">
        <f t="shared" si="823"/>
        <v>2.4431687143108764E-3</v>
      </c>
      <c r="AY547" s="5">
        <f t="shared" si="824"/>
        <v>8.0135933829396534E-3</v>
      </c>
      <c r="AZ547" s="5">
        <f t="shared" si="825"/>
        <v>1.3142293148020996E-2</v>
      </c>
      <c r="BA547" s="5">
        <f t="shared" si="826"/>
        <v>1.4368907175169586E-2</v>
      </c>
      <c r="BB547" s="5">
        <f t="shared" si="827"/>
        <v>1.1782503883639031E-2</v>
      </c>
      <c r="BC547" s="5">
        <f t="shared" si="828"/>
        <v>7.7293225476671827E-3</v>
      </c>
      <c r="BD547" s="5">
        <f t="shared" si="829"/>
        <v>2.4554202667516401E-3</v>
      </c>
      <c r="BE547" s="5">
        <f t="shared" si="830"/>
        <v>8.0470669928829099E-3</v>
      </c>
      <c r="BF547" s="5">
        <f t="shared" si="831"/>
        <v>1.3186192210104346E-2</v>
      </c>
      <c r="BG547" s="5">
        <f t="shared" si="832"/>
        <v>1.4404889396811517E-2</v>
      </c>
      <c r="BH547" s="5">
        <f t="shared" si="833"/>
        <v>1.18021659642976E-2</v>
      </c>
      <c r="BI547" s="5">
        <f t="shared" si="834"/>
        <v>7.7357690218520592E-3</v>
      </c>
      <c r="BJ547" s="8">
        <f t="shared" si="835"/>
        <v>0.3723519809135602</v>
      </c>
      <c r="BK547" s="8">
        <f t="shared" si="836"/>
        <v>0.16175554934684472</v>
      </c>
      <c r="BL547" s="8">
        <f t="shared" si="837"/>
        <v>0.36465840073031602</v>
      </c>
      <c r="BM547" s="8">
        <f t="shared" si="838"/>
        <v>0.8620749061495544</v>
      </c>
      <c r="BN547" s="8">
        <f t="shared" si="839"/>
        <v>4.1252776677267108E-2</v>
      </c>
    </row>
    <row r="548" spans="1:66" x14ac:dyDescent="0.25">
      <c r="A548" t="s">
        <v>16</v>
      </c>
      <c r="B548" t="s">
        <v>56</v>
      </c>
      <c r="C548" t="s">
        <v>467</v>
      </c>
      <c r="D548" s="10"/>
      <c r="E548">
        <f>VLOOKUP(A548,home!$A$2:$E$405,3,FALSE)</f>
        <v>1.4629629629629599</v>
      </c>
      <c r="F548">
        <f>VLOOKUP(B548,home!$B$2:$E$405,3,FALSE)</f>
        <v>0.91</v>
      </c>
      <c r="G548" t="e">
        <f>VLOOKUP(C548,away!$B$2:$E$405,4,FALSE)</f>
        <v>#N/A</v>
      </c>
      <c r="H548">
        <f>VLOOKUP(A548,away!$A$2:$E$405,3,FALSE)</f>
        <v>1.25925925925926</v>
      </c>
      <c r="I548" t="e">
        <f>VLOOKUP(C548,away!$B$2:$E$405,3,FALSE)</f>
        <v>#N/A</v>
      </c>
      <c r="J548">
        <f>VLOOKUP(B548,home!$B$2:$E$405,4,FALSE)</f>
        <v>0.26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236</v>
      </c>
      <c r="C549" t="s">
        <v>449</v>
      </c>
      <c r="D549" s="10"/>
      <c r="E549">
        <f>VLOOKUP(A549,home!$A$2:$E$405,3,FALSE)</f>
        <v>1.4629629629629599</v>
      </c>
      <c r="F549">
        <f>VLOOKUP(B549,home!$B$2:$E$405,3,FALSE)</f>
        <v>0</v>
      </c>
      <c r="G549">
        <f>VLOOKUP(C549,away!$B$2:$E$405,4,FALSE)</f>
        <v>2.0499999999999998</v>
      </c>
      <c r="H549">
        <f>VLOOKUP(A549,away!$A$2:$E$405,3,FALSE)</f>
        <v>1.25925925925926</v>
      </c>
      <c r="I549">
        <f>VLOOKUP(C549,away!$B$2:$E$405,3,FALSE)</f>
        <v>0.68</v>
      </c>
      <c r="J549">
        <f>VLOOKUP(B549,home!$B$2:$E$405,4,FALSE)</f>
        <v>1.06</v>
      </c>
      <c r="K549" s="3">
        <f t="shared" si="784"/>
        <v>0</v>
      </c>
      <c r="L549" s="3">
        <f t="shared" si="785"/>
        <v>0.90767407407407474</v>
      </c>
      <c r="M549" s="5">
        <f t="shared" si="786"/>
        <v>0.40346155522100896</v>
      </c>
      <c r="N549" s="5">
        <f t="shared" si="787"/>
        <v>0</v>
      </c>
      <c r="O549" s="5">
        <f t="shared" si="788"/>
        <v>0.36621159355971544</v>
      </c>
      <c r="P549" s="5">
        <f t="shared" si="789"/>
        <v>0</v>
      </c>
      <c r="Q549" s="5">
        <f t="shared" si="790"/>
        <v>0</v>
      </c>
      <c r="R549" s="5">
        <f t="shared" si="791"/>
        <v>0.16620038454975306</v>
      </c>
      <c r="S549" s="5">
        <f t="shared" si="792"/>
        <v>0</v>
      </c>
      <c r="T549" s="5">
        <f t="shared" si="793"/>
        <v>0</v>
      </c>
      <c r="U549" s="5">
        <f t="shared" si="794"/>
        <v>0</v>
      </c>
      <c r="V549" s="5">
        <f t="shared" si="795"/>
        <v>0</v>
      </c>
      <c r="W549" s="5">
        <f t="shared" si="796"/>
        <v>0</v>
      </c>
      <c r="X549" s="5">
        <f t="shared" si="797"/>
        <v>0</v>
      </c>
      <c r="Y549" s="5">
        <f t="shared" si="798"/>
        <v>0</v>
      </c>
      <c r="Z549" s="5">
        <f t="shared" si="799"/>
        <v>5.028526005231742E-2</v>
      </c>
      <c r="AA549" s="5">
        <f t="shared" si="800"/>
        <v>0</v>
      </c>
      <c r="AB549" s="5">
        <f t="shared" si="801"/>
        <v>0</v>
      </c>
      <c r="AC549" s="5">
        <f t="shared" si="802"/>
        <v>0</v>
      </c>
      <c r="AD549" s="5">
        <f t="shared" si="803"/>
        <v>0</v>
      </c>
      <c r="AE549" s="5">
        <f t="shared" si="804"/>
        <v>0</v>
      </c>
      <c r="AF549" s="5">
        <f t="shared" si="805"/>
        <v>0</v>
      </c>
      <c r="AG549" s="5">
        <f t="shared" si="806"/>
        <v>0</v>
      </c>
      <c r="AH549" s="5">
        <f t="shared" si="807"/>
        <v>1.1410656714390318E-2</v>
      </c>
      <c r="AI549" s="5">
        <f t="shared" si="808"/>
        <v>0</v>
      </c>
      <c r="AJ549" s="5">
        <f t="shared" si="809"/>
        <v>0</v>
      </c>
      <c r="AK549" s="5">
        <f t="shared" si="810"/>
        <v>0</v>
      </c>
      <c r="AL549" s="5">
        <f t="shared" si="811"/>
        <v>0</v>
      </c>
      <c r="AM549" s="5">
        <f t="shared" si="812"/>
        <v>0</v>
      </c>
      <c r="AN549" s="5">
        <f t="shared" si="813"/>
        <v>0</v>
      </c>
      <c r="AO549" s="5">
        <f t="shared" si="814"/>
        <v>0</v>
      </c>
      <c r="AP549" s="5">
        <f t="shared" si="815"/>
        <v>0</v>
      </c>
      <c r="AQ549" s="5">
        <f t="shared" si="816"/>
        <v>0</v>
      </c>
      <c r="AR549" s="5">
        <f t="shared" si="817"/>
        <v>2.0714314535622714E-3</v>
      </c>
      <c r="AS549" s="5">
        <f t="shared" si="818"/>
        <v>0</v>
      </c>
      <c r="AT549" s="5">
        <f t="shared" si="819"/>
        <v>0</v>
      </c>
      <c r="AU549" s="5">
        <f t="shared" si="820"/>
        <v>0</v>
      </c>
      <c r="AV549" s="5">
        <f t="shared" si="821"/>
        <v>0</v>
      </c>
      <c r="AW549" s="5">
        <f t="shared" si="822"/>
        <v>0</v>
      </c>
      <c r="AX549" s="5">
        <f t="shared" si="823"/>
        <v>0</v>
      </c>
      <c r="AY549" s="5">
        <f t="shared" si="824"/>
        <v>0</v>
      </c>
      <c r="AZ549" s="5">
        <f t="shared" si="825"/>
        <v>0</v>
      </c>
      <c r="BA549" s="5">
        <f t="shared" si="826"/>
        <v>0</v>
      </c>
      <c r="BB549" s="5">
        <f t="shared" si="827"/>
        <v>0</v>
      </c>
      <c r="BC549" s="5">
        <f t="shared" si="828"/>
        <v>0</v>
      </c>
      <c r="BD549" s="5">
        <f t="shared" si="829"/>
        <v>3.1336410443667486E-4</v>
      </c>
      <c r="BE549" s="5">
        <f t="shared" si="830"/>
        <v>0</v>
      </c>
      <c r="BF549" s="5">
        <f t="shared" si="831"/>
        <v>0</v>
      </c>
      <c r="BG549" s="5">
        <f t="shared" si="832"/>
        <v>0</v>
      </c>
      <c r="BH549" s="5">
        <f t="shared" si="833"/>
        <v>0</v>
      </c>
      <c r="BI549" s="5">
        <f t="shared" si="834"/>
        <v>0</v>
      </c>
      <c r="BJ549" s="8">
        <f t="shared" si="835"/>
        <v>0</v>
      </c>
      <c r="BK549" s="8">
        <f t="shared" si="836"/>
        <v>0.40346155522100896</v>
      </c>
      <c r="BL549" s="8">
        <f t="shared" si="837"/>
        <v>0.54620743038185782</v>
      </c>
      <c r="BM549" s="8">
        <f t="shared" si="838"/>
        <v>6.408071232470669E-2</v>
      </c>
      <c r="BN549" s="8">
        <f t="shared" si="839"/>
        <v>0.93587353333047751</v>
      </c>
    </row>
    <row r="550" spans="1:66" x14ac:dyDescent="0.25">
      <c r="A550" t="s">
        <v>91</v>
      </c>
      <c r="B550" t="s">
        <v>98</v>
      </c>
      <c r="C550" t="s">
        <v>118</v>
      </c>
      <c r="D550" s="10"/>
      <c r="E550">
        <f>VLOOKUP(A550,home!$A$2:$E$405,3,FALSE)</f>
        <v>1.4025974025974</v>
      </c>
      <c r="F550">
        <f>VLOOKUP(B550,home!$B$2:$E$405,3,FALSE)</f>
        <v>0.89</v>
      </c>
      <c r="G550">
        <f>VLOOKUP(C550,away!$B$2:$E$405,4,FALSE)</f>
        <v>1.07</v>
      </c>
      <c r="H550">
        <f>VLOOKUP(A550,away!$A$2:$E$405,3,FALSE)</f>
        <v>1.05194805194805</v>
      </c>
      <c r="I550">
        <f>VLOOKUP(C550,away!$B$2:$E$405,3,FALSE)</f>
        <v>1.07</v>
      </c>
      <c r="J550">
        <f>VLOOKUP(B550,home!$B$2:$E$405,4,FALSE)</f>
        <v>0.71</v>
      </c>
      <c r="K550" s="3">
        <f t="shared" si="784"/>
        <v>1.335693506493504</v>
      </c>
      <c r="L550" s="3">
        <f t="shared" si="785"/>
        <v>0.79916493506493347</v>
      </c>
      <c r="M550" s="5">
        <f t="shared" si="786"/>
        <v>0.11826133008136765</v>
      </c>
      <c r="N550" s="5">
        <f t="shared" si="787"/>
        <v>0.15796089065896765</v>
      </c>
      <c r="O550" s="5">
        <f t="shared" si="788"/>
        <v>9.4510308175168839E-2</v>
      </c>
      <c r="P550" s="5">
        <f t="shared" si="789"/>
        <v>0.12623680492627293</v>
      </c>
      <c r="Q550" s="5">
        <f t="shared" si="790"/>
        <v>0.10549366796655675</v>
      </c>
      <c r="R550" s="5">
        <f t="shared" si="791"/>
        <v>3.7764662147887818E-2</v>
      </c>
      <c r="S550" s="5">
        <f t="shared" si="792"/>
        <v>3.3687535281037309E-2</v>
      </c>
      <c r="T550" s="5">
        <f t="shared" si="793"/>
        <v>8.4306840310254968E-2</v>
      </c>
      <c r="U550" s="5">
        <f t="shared" si="794"/>
        <v>5.0442014005854775E-2</v>
      </c>
      <c r="V550" s="5">
        <f t="shared" si="795"/>
        <v>3.9954892147127923E-3</v>
      </c>
      <c r="W550" s="5">
        <f t="shared" si="796"/>
        <v>4.6969069093037212E-2</v>
      </c>
      <c r="X550" s="5">
        <f t="shared" si="797"/>
        <v>3.7536033051797452E-2</v>
      </c>
      <c r="Y550" s="5">
        <f t="shared" si="798"/>
        <v>1.4998740708217452E-2</v>
      </c>
      <c r="Z550" s="5">
        <f t="shared" si="799"/>
        <v>1.0060064591055309E-2</v>
      </c>
      <c r="AA550" s="5">
        <f t="shared" si="800"/>
        <v>1.3437162949177801E-2</v>
      </c>
      <c r="AB550" s="5">
        <f t="shared" si="801"/>
        <v>8.9739656484559473E-3</v>
      </c>
      <c r="AC550" s="5">
        <f t="shared" si="802"/>
        <v>2.6655891672054682E-4</v>
      </c>
      <c r="AD550" s="5">
        <f t="shared" si="803"/>
        <v>1.5684070148403634E-2</v>
      </c>
      <c r="AE550" s="5">
        <f t="shared" si="804"/>
        <v>1.253415890170285E-2</v>
      </c>
      <c r="AF550" s="5">
        <f t="shared" si="805"/>
        <v>5.0084301423864571E-3</v>
      </c>
      <c r="AG550" s="5">
        <f t="shared" si="806"/>
        <v>1.3341872498391764E-3</v>
      </c>
      <c r="AH550" s="5">
        <f t="shared" si="807"/>
        <v>2.0099127164149378E-3</v>
      </c>
      <c r="AI550" s="5">
        <f t="shared" si="808"/>
        <v>2.6846273639341512E-3</v>
      </c>
      <c r="AJ550" s="5">
        <f t="shared" si="809"/>
        <v>1.79291966868081E-3</v>
      </c>
      <c r="AK550" s="5">
        <f t="shared" si="810"/>
        <v>7.9826371970714751E-4</v>
      </c>
      <c r="AL550" s="5">
        <f t="shared" si="811"/>
        <v>1.1381419758515598E-5</v>
      </c>
      <c r="AM550" s="5">
        <f t="shared" si="812"/>
        <v>4.1898221305222676E-3</v>
      </c>
      <c r="AN550" s="5">
        <f t="shared" si="813"/>
        <v>3.3483589308724491E-3</v>
      </c>
      <c r="AO550" s="5">
        <f t="shared" si="814"/>
        <v>1.3379455237823852E-3</v>
      </c>
      <c r="AP550" s="5">
        <f t="shared" si="815"/>
        <v>3.5641304921132282E-4</v>
      </c>
      <c r="AQ550" s="5">
        <f t="shared" si="816"/>
        <v>7.1208202832315424E-5</v>
      </c>
      <c r="AR550" s="5">
        <f t="shared" si="817"/>
        <v>3.2125035309998569E-4</v>
      </c>
      <c r="AS550" s="5">
        <f t="shared" si="818"/>
        <v>4.2909201059439613E-4</v>
      </c>
      <c r="AT550" s="5">
        <f t="shared" si="819"/>
        <v>2.8656770611958841E-4</v>
      </c>
      <c r="AU550" s="5">
        <f t="shared" si="820"/>
        <v>1.2758887474489101E-4</v>
      </c>
      <c r="AV550" s="5">
        <f t="shared" si="821"/>
        <v>4.2604907874390982E-5</v>
      </c>
      <c r="AW550" s="5">
        <f t="shared" si="822"/>
        <v>3.3747155671897459E-7</v>
      </c>
      <c r="AX550" s="5">
        <f t="shared" si="823"/>
        <v>9.3271970218356296E-4</v>
      </c>
      <c r="AY550" s="5">
        <f t="shared" si="824"/>
        <v>7.4539688022931116E-4</v>
      </c>
      <c r="AZ550" s="5">
        <f t="shared" si="825"/>
        <v>2.9784752469303068E-4</v>
      </c>
      <c r="BA550" s="5">
        <f t="shared" si="826"/>
        <v>7.9343099243519018E-5</v>
      </c>
      <c r="BB550" s="5">
        <f t="shared" si="827"/>
        <v>1.5852055688699359E-5</v>
      </c>
      <c r="BC550" s="5">
        <f t="shared" si="828"/>
        <v>2.5336814110210276E-6</v>
      </c>
      <c r="BD550" s="5">
        <f t="shared" si="829"/>
        <v>4.2788669595789485E-5</v>
      </c>
      <c r="BE550" s="5">
        <f t="shared" si="830"/>
        <v>5.7152548130592026E-5</v>
      </c>
      <c r="BF550" s="5">
        <f t="shared" si="831"/>
        <v>3.816914370879462E-5</v>
      </c>
      <c r="BG550" s="5">
        <f t="shared" si="832"/>
        <v>1.6994092466751453E-5</v>
      </c>
      <c r="BH550" s="5">
        <f t="shared" si="833"/>
        <v>5.6747247391475211E-6</v>
      </c>
      <c r="BI550" s="5">
        <f t="shared" si="834"/>
        <v>1.5159385970434775E-6</v>
      </c>
      <c r="BJ550" s="8">
        <f t="shared" si="835"/>
        <v>0.49320352901183334</v>
      </c>
      <c r="BK550" s="8">
        <f t="shared" si="836"/>
        <v>0.28320449672009901</v>
      </c>
      <c r="BL550" s="8">
        <f t="shared" si="837"/>
        <v>0.21378323536495361</v>
      </c>
      <c r="BM550" s="8">
        <f t="shared" si="838"/>
        <v>0.35927860232304704</v>
      </c>
      <c r="BN550" s="8">
        <f t="shared" si="839"/>
        <v>0.64022766395622166</v>
      </c>
    </row>
    <row r="551" spans="1:66" x14ac:dyDescent="0.25">
      <c r="A551" t="s">
        <v>114</v>
      </c>
      <c r="B551" t="s">
        <v>110</v>
      </c>
      <c r="C551" t="s">
        <v>121</v>
      </c>
      <c r="D551" s="10"/>
      <c r="E551">
        <f>VLOOKUP(A551,home!$A$2:$E$405,3,FALSE)</f>
        <v>1.26829268292683</v>
      </c>
      <c r="F551">
        <f>VLOOKUP(B551,home!$B$2:$E$405,3,FALSE)</f>
        <v>0.59</v>
      </c>
      <c r="G551">
        <f>VLOOKUP(C551,away!$B$2:$E$405,4,FALSE)</f>
        <v>0.79</v>
      </c>
      <c r="H551">
        <f>VLOOKUP(A551,away!$A$2:$E$405,3,FALSE)</f>
        <v>1.0243902439024399</v>
      </c>
      <c r="I551">
        <f>VLOOKUP(C551,away!$B$2:$E$405,3,FALSE)</f>
        <v>1.18</v>
      </c>
      <c r="J551">
        <f>VLOOKUP(B551,home!$B$2:$E$405,4,FALSE)</f>
        <v>0.73</v>
      </c>
      <c r="K551" s="3">
        <f t="shared" si="784"/>
        <v>0.5911512195121954</v>
      </c>
      <c r="L551" s="3">
        <f t="shared" si="785"/>
        <v>0.88240975609756178</v>
      </c>
      <c r="M551" s="5">
        <f t="shared" si="786"/>
        <v>0.22910818220356063</v>
      </c>
      <c r="N551" s="5">
        <f t="shared" si="787"/>
        <v>0.13543758130985711</v>
      </c>
      <c r="O551" s="5">
        <f t="shared" si="788"/>
        <v>0.2021672951781997</v>
      </c>
      <c r="P551" s="5">
        <f t="shared" si="789"/>
        <v>0.11951144309007472</v>
      </c>
      <c r="Q551" s="5">
        <f t="shared" si="790"/>
        <v>4.0032045679552077E-2</v>
      </c>
      <c r="R551" s="5">
        <f t="shared" si="791"/>
        <v>8.9197196814549476E-2</v>
      </c>
      <c r="S551" s="5">
        <f t="shared" si="792"/>
        <v>1.5585415688888249E-2</v>
      </c>
      <c r="T551" s="5">
        <f t="shared" si="793"/>
        <v>3.532466766418E-2</v>
      </c>
      <c r="U551" s="5">
        <f t="shared" si="794"/>
        <v>5.2729031673990227E-2</v>
      </c>
      <c r="V551" s="5">
        <f t="shared" si="795"/>
        <v>9.033265431508833E-4</v>
      </c>
      <c r="W551" s="5">
        <f t="shared" si="796"/>
        <v>7.8883308743450415E-3</v>
      </c>
      <c r="X551" s="5">
        <f t="shared" si="797"/>
        <v>6.9607401228476747E-3</v>
      </c>
      <c r="Y551" s="5">
        <f t="shared" si="798"/>
        <v>3.0711124970302641E-3</v>
      </c>
      <c r="Z551" s="5">
        <f t="shared" si="799"/>
        <v>2.6236158895237612E-2</v>
      </c>
      <c r="AA551" s="5">
        <f t="shared" si="800"/>
        <v>1.5509537326235447E-2</v>
      </c>
      <c r="AB551" s="5">
        <f t="shared" si="801"/>
        <v>4.5842409522369992E-3</v>
      </c>
      <c r="AC551" s="5">
        <f t="shared" si="802"/>
        <v>2.9450568317550044E-5</v>
      </c>
      <c r="AD551" s="5">
        <f t="shared" si="803"/>
        <v>1.1657991040711932E-3</v>
      </c>
      <c r="AE551" s="5">
        <f t="shared" si="804"/>
        <v>1.0287125030822176E-3</v>
      </c>
      <c r="AF551" s="5">
        <f t="shared" si="805"/>
        <v>4.5387297446964589E-4</v>
      </c>
      <c r="AG551" s="5">
        <f t="shared" si="806"/>
        <v>1.3350064690034508E-4</v>
      </c>
      <c r="AH551" s="5">
        <f t="shared" si="807"/>
        <v>5.7877606429208722E-3</v>
      </c>
      <c r="AI551" s="5">
        <f t="shared" si="808"/>
        <v>3.4214417623073617E-3</v>
      </c>
      <c r="AJ551" s="5">
        <f t="shared" si="809"/>
        <v>1.0112947351389758E-3</v>
      </c>
      <c r="AK551" s="5">
        <f t="shared" si="810"/>
        <v>1.9927603865455609E-4</v>
      </c>
      <c r="AL551" s="5">
        <f t="shared" si="811"/>
        <v>6.1450095506864723E-7</v>
      </c>
      <c r="AM551" s="5">
        <f t="shared" si="812"/>
        <v>1.3783271241558212E-4</v>
      </c>
      <c r="AN551" s="5">
        <f t="shared" si="813"/>
        <v>1.2162493014489921E-4</v>
      </c>
      <c r="AO551" s="5">
        <f t="shared" si="814"/>
        <v>5.3661512472271745E-5</v>
      </c>
      <c r="AP551" s="5">
        <f t="shared" si="815"/>
        <v>1.5783814044161199E-5</v>
      </c>
      <c r="AQ551" s="5">
        <f t="shared" si="816"/>
        <v>3.481947875249387E-6</v>
      </c>
      <c r="AR551" s="5">
        <f t="shared" si="817"/>
        <v>1.0214352914541753E-3</v>
      </c>
      <c r="AS551" s="5">
        <f t="shared" si="818"/>
        <v>6.0382271819593041E-4</v>
      </c>
      <c r="AT551" s="5">
        <f t="shared" si="819"/>
        <v>1.7847526811534645E-4</v>
      </c>
      <c r="AU551" s="5">
        <f t="shared" si="820"/>
        <v>3.5168624133051041E-5</v>
      </c>
      <c r="AV551" s="5">
        <f t="shared" si="821"/>
        <v>5.1974937612047858E-6</v>
      </c>
      <c r="AW551" s="5">
        <f t="shared" si="822"/>
        <v>8.9040779307034536E-9</v>
      </c>
      <c r="AX551" s="5">
        <f t="shared" si="823"/>
        <v>1.3579996005524181E-5</v>
      </c>
      <c r="AY551" s="5">
        <f t="shared" si="824"/>
        <v>1.1983120963040457E-5</v>
      </c>
      <c r="AZ551" s="5">
        <f t="shared" si="825"/>
        <v>5.2870114231420533E-6</v>
      </c>
      <c r="BA551" s="5">
        <f t="shared" si="826"/>
        <v>1.555103486793268E-6</v>
      </c>
      <c r="BB551" s="5">
        <f t="shared" si="827"/>
        <v>3.4305962212192876E-7</v>
      </c>
      <c r="BC551" s="5">
        <f t="shared" si="828"/>
        <v>6.0543831496706604E-8</v>
      </c>
      <c r="BD551" s="5">
        <f t="shared" si="829"/>
        <v>1.5022074440025339E-4</v>
      </c>
      <c r="BE551" s="5">
        <f t="shared" si="830"/>
        <v>8.8803176248239578E-5</v>
      </c>
      <c r="BF551" s="5">
        <f t="shared" si="831"/>
        <v>2.6248052967851622E-5</v>
      </c>
      <c r="BG551" s="5">
        <f t="shared" si="832"/>
        <v>5.1721895072553961E-6</v>
      </c>
      <c r="BH551" s="5">
        <f t="shared" si="833"/>
        <v>7.6438653369055187E-7</v>
      </c>
      <c r="BI551" s="5">
        <f t="shared" si="834"/>
        <v>9.0373606313973924E-8</v>
      </c>
      <c r="BJ551" s="8">
        <f t="shared" si="835"/>
        <v>0.23186155712861981</v>
      </c>
      <c r="BK551" s="8">
        <f t="shared" si="836"/>
        <v>0.36515041571591017</v>
      </c>
      <c r="BL551" s="8">
        <f t="shared" si="837"/>
        <v>0.37672247344315685</v>
      </c>
      <c r="BM551" s="8">
        <f t="shared" si="838"/>
        <v>0.18450488669024562</v>
      </c>
      <c r="BN551" s="8">
        <f t="shared" si="839"/>
        <v>0.81545374427579376</v>
      </c>
    </row>
    <row r="552" spans="1:66" x14ac:dyDescent="0.25">
      <c r="A552" t="s">
        <v>19</v>
      </c>
      <c r="B552" t="s">
        <v>245</v>
      </c>
      <c r="C552" t="s">
        <v>253</v>
      </c>
      <c r="D552" s="10"/>
      <c r="E552">
        <f>VLOOKUP(A552,home!$A$2:$E$405,3,FALSE)</f>
        <v>1.5510204081632699</v>
      </c>
      <c r="F552">
        <f>VLOOKUP(B552,home!$B$2:$E$405,3,FALSE)</f>
        <v>0.43</v>
      </c>
      <c r="G552">
        <f>VLOOKUP(C552,away!$B$2:$E$405,4,FALSE)</f>
        <v>0.97</v>
      </c>
      <c r="H552">
        <f>VLOOKUP(A552,away!$A$2:$E$405,3,FALSE)</f>
        <v>1.4285714285714299</v>
      </c>
      <c r="I552">
        <f>VLOOKUP(C552,away!$B$2:$E$405,3,FALSE)</f>
        <v>0.32</v>
      </c>
      <c r="J552">
        <f>VLOOKUP(B552,home!$B$2:$E$405,4,FALSE)</f>
        <v>0.7</v>
      </c>
      <c r="K552" s="3">
        <f t="shared" si="784"/>
        <v>0.64693061224489989</v>
      </c>
      <c r="L552" s="3">
        <f t="shared" si="785"/>
        <v>0.32000000000000028</v>
      </c>
      <c r="M552" s="5">
        <f t="shared" si="786"/>
        <v>0.38024837846453402</v>
      </c>
      <c r="N552" s="5">
        <f t="shared" si="787"/>
        <v>0.24599431628519144</v>
      </c>
      <c r="O552" s="5">
        <f t="shared" si="788"/>
        <v>0.12167948110865101</v>
      </c>
      <c r="P552" s="5">
        <f t="shared" si="789"/>
        <v>7.8718181211261326E-2</v>
      </c>
      <c r="Q552" s="5">
        <f t="shared" si="790"/>
        <v>7.9570626821572205E-2</v>
      </c>
      <c r="R552" s="5">
        <f t="shared" si="791"/>
        <v>1.9468716977384178E-2</v>
      </c>
      <c r="S552" s="5">
        <f t="shared" si="792"/>
        <v>4.0740160932645044E-3</v>
      </c>
      <c r="T552" s="5">
        <f t="shared" si="793"/>
        <v>2.546260058290313E-2</v>
      </c>
      <c r="U552" s="5">
        <f t="shared" si="794"/>
        <v>1.2594908993801824E-2</v>
      </c>
      <c r="V552" s="5">
        <f t="shared" si="795"/>
        <v>9.3710425795953206E-5</v>
      </c>
      <c r="W552" s="5">
        <f t="shared" si="796"/>
        <v>1.7158891442130057E-2</v>
      </c>
      <c r="X552" s="5">
        <f t="shared" si="797"/>
        <v>5.4908452614816231E-3</v>
      </c>
      <c r="Y552" s="5">
        <f t="shared" si="798"/>
        <v>8.7853524183706042E-4</v>
      </c>
      <c r="Z552" s="5">
        <f t="shared" si="799"/>
        <v>2.0766631442543145E-3</v>
      </c>
      <c r="AA552" s="5">
        <f t="shared" si="800"/>
        <v>1.3434569593388625E-3</v>
      </c>
      <c r="AB552" s="5">
        <f t="shared" si="801"/>
        <v>4.3456171661488091E-4</v>
      </c>
      <c r="AC552" s="5">
        <f t="shared" si="802"/>
        <v>1.2124828626781258E-6</v>
      </c>
      <c r="AD552" s="5">
        <f t="shared" si="803"/>
        <v>2.7751530365252423E-3</v>
      </c>
      <c r="AE552" s="5">
        <f t="shared" si="804"/>
        <v>8.8804897168807842E-4</v>
      </c>
      <c r="AF552" s="5">
        <f t="shared" si="805"/>
        <v>1.4208783547009265E-4</v>
      </c>
      <c r="AG552" s="5">
        <f t="shared" si="806"/>
        <v>1.5156035783476566E-5</v>
      </c>
      <c r="AH552" s="5">
        <f t="shared" si="807"/>
        <v>1.6613305154034524E-4</v>
      </c>
      <c r="AI552" s="5">
        <f t="shared" si="808"/>
        <v>1.0747655674710905E-4</v>
      </c>
      <c r="AJ552" s="5">
        <f t="shared" si="809"/>
        <v>3.4764937329190489E-5</v>
      </c>
      <c r="AK552" s="5">
        <f t="shared" si="810"/>
        <v>7.4968340636762605E-6</v>
      </c>
      <c r="AL552" s="5">
        <f t="shared" si="811"/>
        <v>1.0040221192816767E-8</v>
      </c>
      <c r="AM552" s="5">
        <f t="shared" si="812"/>
        <v>3.5906629059851368E-4</v>
      </c>
      <c r="AN552" s="5">
        <f t="shared" si="813"/>
        <v>1.1490121299152449E-4</v>
      </c>
      <c r="AO552" s="5">
        <f t="shared" si="814"/>
        <v>1.8384194078643932E-5</v>
      </c>
      <c r="AP552" s="5">
        <f t="shared" si="815"/>
        <v>1.9609807017220212E-6</v>
      </c>
      <c r="AQ552" s="5">
        <f t="shared" si="816"/>
        <v>1.5687845613776178E-7</v>
      </c>
      <c r="AR552" s="5">
        <f t="shared" si="817"/>
        <v>1.0632515298582109E-5</v>
      </c>
      <c r="AS552" s="5">
        <f t="shared" si="818"/>
        <v>6.8784996318149892E-6</v>
      </c>
      <c r="AT552" s="5">
        <f t="shared" si="819"/>
        <v>2.2249559890681944E-6</v>
      </c>
      <c r="AU552" s="5">
        <f t="shared" si="820"/>
        <v>4.7979738007528129E-7</v>
      </c>
      <c r="AV552" s="5">
        <f t="shared" si="821"/>
        <v>7.7598903211400165E-8</v>
      </c>
      <c r="AW552" s="5">
        <f t="shared" si="822"/>
        <v>5.7736235051939314E-11</v>
      </c>
      <c r="AX552" s="5">
        <f t="shared" si="823"/>
        <v>3.8715162535566919E-5</v>
      </c>
      <c r="AY552" s="5">
        <f t="shared" si="824"/>
        <v>1.2388852011381427E-5</v>
      </c>
      <c r="AZ552" s="5">
        <f t="shared" si="825"/>
        <v>1.98221632182103E-6</v>
      </c>
      <c r="BA552" s="5">
        <f t="shared" si="826"/>
        <v>2.1143640766091007E-7</v>
      </c>
      <c r="BB552" s="5">
        <f t="shared" si="827"/>
        <v>1.6914912612872815E-8</v>
      </c>
      <c r="BC552" s="5">
        <f t="shared" si="828"/>
        <v>1.0825544072238615E-9</v>
      </c>
      <c r="BD552" s="5">
        <f t="shared" si="829"/>
        <v>5.6706748259104618E-7</v>
      </c>
      <c r="BE552" s="5">
        <f t="shared" si="830"/>
        <v>3.6685331369679962E-7</v>
      </c>
      <c r="BF552" s="5">
        <f t="shared" si="831"/>
        <v>1.1866431941697043E-7</v>
      </c>
      <c r="BG552" s="5">
        <f t="shared" si="832"/>
        <v>2.5589193604015016E-8</v>
      </c>
      <c r="BH552" s="5">
        <f t="shared" si="833"/>
        <v>4.1386081712746774E-9</v>
      </c>
      <c r="BI552" s="5">
        <f t="shared" si="834"/>
        <v>5.3547846361689465E-10</v>
      </c>
      <c r="BJ552" s="8">
        <f t="shared" si="835"/>
        <v>0.37892404673615243</v>
      </c>
      <c r="BK552" s="8">
        <f t="shared" si="836"/>
        <v>0.46314789756995112</v>
      </c>
      <c r="BL552" s="8">
        <f t="shared" si="837"/>
        <v>0.15585837335106978</v>
      </c>
      <c r="BM552" s="8">
        <f t="shared" si="838"/>
        <v>7.4314891138558201E-2</v>
      </c>
      <c r="BN552" s="8">
        <f t="shared" si="839"/>
        <v>0.92567970086859419</v>
      </c>
    </row>
    <row r="553" spans="1:66" x14ac:dyDescent="0.25">
      <c r="A553" t="s">
        <v>22</v>
      </c>
      <c r="B553" t="s">
        <v>167</v>
      </c>
      <c r="C553" t="s">
        <v>175</v>
      </c>
      <c r="D553" s="10"/>
      <c r="E553">
        <f>VLOOKUP(A553,home!$A$2:$E$405,3,FALSE)</f>
        <v>1.8</v>
      </c>
      <c r="F553">
        <f>VLOOKUP(B553,home!$B$2:$E$405,3,FALSE)</f>
        <v>1.39</v>
      </c>
      <c r="G553">
        <f>VLOOKUP(C553,away!$B$2:$E$405,4,FALSE)</f>
        <v>0</v>
      </c>
      <c r="H553">
        <f>VLOOKUP(A553,away!$A$2:$E$405,3,FALSE)</f>
        <v>1.36666666666667</v>
      </c>
      <c r="I553">
        <f>VLOOKUP(C553,away!$B$2:$E$405,3,FALSE)</f>
        <v>0</v>
      </c>
      <c r="J553">
        <f>VLOOKUP(B553,home!$B$2:$E$405,4,FALSE)</f>
        <v>0.73</v>
      </c>
      <c r="K553" s="3">
        <f t="shared" si="784"/>
        <v>0</v>
      </c>
      <c r="L553" s="3">
        <f t="shared" si="785"/>
        <v>0</v>
      </c>
      <c r="M553" s="5">
        <f t="shared" si="786"/>
        <v>1</v>
      </c>
      <c r="N553" s="5">
        <f t="shared" si="787"/>
        <v>0</v>
      </c>
      <c r="O553" s="5">
        <f t="shared" si="788"/>
        <v>0</v>
      </c>
      <c r="P553" s="5">
        <f t="shared" si="789"/>
        <v>0</v>
      </c>
      <c r="Q553" s="5">
        <f t="shared" si="790"/>
        <v>0</v>
      </c>
      <c r="R553" s="5">
        <f t="shared" si="791"/>
        <v>0</v>
      </c>
      <c r="S553" s="5">
        <f t="shared" si="792"/>
        <v>0</v>
      </c>
      <c r="T553" s="5">
        <f t="shared" si="793"/>
        <v>0</v>
      </c>
      <c r="U553" s="5">
        <f t="shared" si="794"/>
        <v>0</v>
      </c>
      <c r="V553" s="5">
        <f t="shared" si="795"/>
        <v>0</v>
      </c>
      <c r="W553" s="5">
        <f t="shared" si="796"/>
        <v>0</v>
      </c>
      <c r="X553" s="5">
        <f t="shared" si="797"/>
        <v>0</v>
      </c>
      <c r="Y553" s="5">
        <f t="shared" si="798"/>
        <v>0</v>
      </c>
      <c r="Z553" s="5">
        <f t="shared" si="799"/>
        <v>0</v>
      </c>
      <c r="AA553" s="5">
        <f t="shared" si="800"/>
        <v>0</v>
      </c>
      <c r="AB553" s="5">
        <f t="shared" si="801"/>
        <v>0</v>
      </c>
      <c r="AC553" s="5">
        <f t="shared" si="802"/>
        <v>0</v>
      </c>
      <c r="AD553" s="5">
        <f t="shared" si="803"/>
        <v>0</v>
      </c>
      <c r="AE553" s="5">
        <f t="shared" si="804"/>
        <v>0</v>
      </c>
      <c r="AF553" s="5">
        <f t="shared" si="805"/>
        <v>0</v>
      </c>
      <c r="AG553" s="5">
        <f t="shared" si="806"/>
        <v>0</v>
      </c>
      <c r="AH553" s="5">
        <f t="shared" si="807"/>
        <v>0</v>
      </c>
      <c r="AI553" s="5">
        <f t="shared" si="808"/>
        <v>0</v>
      </c>
      <c r="AJ553" s="5">
        <f t="shared" si="809"/>
        <v>0</v>
      </c>
      <c r="AK553" s="5">
        <f t="shared" si="810"/>
        <v>0</v>
      </c>
      <c r="AL553" s="5">
        <f t="shared" si="811"/>
        <v>0</v>
      </c>
      <c r="AM553" s="5">
        <f t="shared" si="812"/>
        <v>0</v>
      </c>
      <c r="AN553" s="5">
        <f t="shared" si="813"/>
        <v>0</v>
      </c>
      <c r="AO553" s="5">
        <f t="shared" si="814"/>
        <v>0</v>
      </c>
      <c r="AP553" s="5">
        <f t="shared" si="815"/>
        <v>0</v>
      </c>
      <c r="AQ553" s="5">
        <f t="shared" si="816"/>
        <v>0</v>
      </c>
      <c r="AR553" s="5">
        <f t="shared" si="817"/>
        <v>0</v>
      </c>
      <c r="AS553" s="5">
        <f t="shared" si="818"/>
        <v>0</v>
      </c>
      <c r="AT553" s="5">
        <f t="shared" si="819"/>
        <v>0</v>
      </c>
      <c r="AU553" s="5">
        <f t="shared" si="820"/>
        <v>0</v>
      </c>
      <c r="AV553" s="5">
        <f t="shared" si="821"/>
        <v>0</v>
      </c>
      <c r="AW553" s="5">
        <f t="shared" si="822"/>
        <v>0</v>
      </c>
      <c r="AX553" s="5">
        <f t="shared" si="823"/>
        <v>0</v>
      </c>
      <c r="AY553" s="5">
        <f t="shared" si="824"/>
        <v>0</v>
      </c>
      <c r="AZ553" s="5">
        <f t="shared" si="825"/>
        <v>0</v>
      </c>
      <c r="BA553" s="5">
        <f t="shared" si="826"/>
        <v>0</v>
      </c>
      <c r="BB553" s="5">
        <f t="shared" si="827"/>
        <v>0</v>
      </c>
      <c r="BC553" s="5">
        <f t="shared" si="828"/>
        <v>0</v>
      </c>
      <c r="BD553" s="5">
        <f t="shared" si="829"/>
        <v>0</v>
      </c>
      <c r="BE553" s="5">
        <f t="shared" si="830"/>
        <v>0</v>
      </c>
      <c r="BF553" s="5">
        <f t="shared" si="831"/>
        <v>0</v>
      </c>
      <c r="BG553" s="5">
        <f t="shared" si="832"/>
        <v>0</v>
      </c>
      <c r="BH553" s="5">
        <f t="shared" si="833"/>
        <v>0</v>
      </c>
      <c r="BI553" s="5">
        <f t="shared" si="834"/>
        <v>0</v>
      </c>
      <c r="BJ553" s="8">
        <f t="shared" si="835"/>
        <v>0</v>
      </c>
      <c r="BK553" s="8">
        <f t="shared" si="836"/>
        <v>1</v>
      </c>
      <c r="BL553" s="8">
        <f t="shared" si="837"/>
        <v>0</v>
      </c>
      <c r="BM553" s="8">
        <f t="shared" si="838"/>
        <v>0</v>
      </c>
      <c r="BN553" s="8">
        <f t="shared" si="839"/>
        <v>1</v>
      </c>
    </row>
    <row r="554" spans="1:66" x14ac:dyDescent="0.25">
      <c r="A554" t="s">
        <v>22</v>
      </c>
      <c r="B554" t="s">
        <v>163</v>
      </c>
      <c r="C554" t="s">
        <v>263</v>
      </c>
      <c r="D554" s="10"/>
      <c r="E554">
        <f>VLOOKUP(A554,home!$A$2:$E$405,3,FALSE)</f>
        <v>1.8</v>
      </c>
      <c r="F554">
        <f>VLOOKUP(B554,home!$B$2:$E$405,3,FALSE)</f>
        <v>0.83</v>
      </c>
      <c r="G554">
        <f>VLOOKUP(C554,away!$B$2:$E$405,4,FALSE)</f>
        <v>0.83</v>
      </c>
      <c r="H554">
        <f>VLOOKUP(A554,away!$A$2:$E$405,3,FALSE)</f>
        <v>1.36666666666667</v>
      </c>
      <c r="I554">
        <f>VLOOKUP(C554,away!$B$2:$E$405,3,FALSE)</f>
        <v>1.39</v>
      </c>
      <c r="J554">
        <f>VLOOKUP(B554,home!$B$2:$E$405,4,FALSE)</f>
        <v>2.2000000000000002</v>
      </c>
      <c r="K554" s="3">
        <f t="shared" si="784"/>
        <v>1.2400199999999999</v>
      </c>
      <c r="L554" s="3">
        <f t="shared" si="785"/>
        <v>4.1792666666666776</v>
      </c>
      <c r="M554" s="5">
        <f t="shared" si="786"/>
        <v>4.4303058057392772E-3</v>
      </c>
      <c r="N554" s="5">
        <f t="shared" si="787"/>
        <v>5.4936678052328177E-3</v>
      </c>
      <c r="O554" s="5">
        <f t="shared" si="788"/>
        <v>1.8515429377066021E-2</v>
      </c>
      <c r="P554" s="5">
        <f t="shared" si="789"/>
        <v>2.2959502736149405E-2</v>
      </c>
      <c r="Q554" s="5">
        <f t="shared" si="790"/>
        <v>3.4061289759223998E-3</v>
      </c>
      <c r="R554" s="5">
        <f t="shared" si="791"/>
        <v>3.8690458407296485E-2</v>
      </c>
      <c r="S554" s="5">
        <f t="shared" si="792"/>
        <v>2.9746183954636133E-2</v>
      </c>
      <c r="T554" s="5">
        <f t="shared" si="793"/>
        <v>1.4235121291439995E-2</v>
      </c>
      <c r="U554" s="5">
        <f t="shared" si="794"/>
        <v>4.7976942234215787E-2</v>
      </c>
      <c r="V554" s="5">
        <f t="shared" si="795"/>
        <v>1.7128428646862474E-2</v>
      </c>
      <c r="W554" s="5">
        <f t="shared" si="796"/>
        <v>1.4078893509077649E-3</v>
      </c>
      <c r="X554" s="5">
        <f t="shared" si="797"/>
        <v>5.8839450346038083E-3</v>
      </c>
      <c r="Y554" s="5">
        <f t="shared" si="798"/>
        <v>1.2295287675809301E-2</v>
      </c>
      <c r="Z554" s="5">
        <f t="shared" si="799"/>
        <v>5.3899247713222583E-2</v>
      </c>
      <c r="AA554" s="5">
        <f t="shared" si="800"/>
        <v>6.6836145149350268E-2</v>
      </c>
      <c r="AB554" s="5">
        <f t="shared" si="801"/>
        <v>4.1439078354048663E-2</v>
      </c>
      <c r="AC554" s="5">
        <f t="shared" si="802"/>
        <v>5.5478704747949697E-3</v>
      </c>
      <c r="AD554" s="5">
        <f t="shared" si="803"/>
        <v>4.3645273822816159E-4</v>
      </c>
      <c r="AE554" s="5">
        <f t="shared" si="804"/>
        <v>1.8240523804523533E-3</v>
      </c>
      <c r="AF554" s="5">
        <f t="shared" si="805"/>
        <v>3.8116006559392622E-3</v>
      </c>
      <c r="AG554" s="5">
        <f t="shared" si="806"/>
        <v>5.3098985226706008E-3</v>
      </c>
      <c r="AH554" s="5">
        <f t="shared" si="807"/>
        <v>5.6314832331570322E-2</v>
      </c>
      <c r="AI554" s="5">
        <f t="shared" si="808"/>
        <v>6.9831518387793834E-2</v>
      </c>
      <c r="AJ554" s="5">
        <f t="shared" si="809"/>
        <v>4.329623971561606E-2</v>
      </c>
      <c r="AK554" s="5">
        <f t="shared" si="810"/>
        <v>1.7896067724052743E-2</v>
      </c>
      <c r="AL554" s="5">
        <f t="shared" si="811"/>
        <v>1.1500456440803413E-3</v>
      </c>
      <c r="AM554" s="5">
        <f t="shared" si="812"/>
        <v>1.0824202489153699E-4</v>
      </c>
      <c r="AN554" s="5">
        <f t="shared" si="813"/>
        <v>4.5237228656170539E-4</v>
      </c>
      <c r="AO554" s="5">
        <f t="shared" si="814"/>
        <v>9.4529220907556071E-4</v>
      </c>
      <c r="AP554" s="5">
        <f t="shared" si="815"/>
        <v>1.3168760732163998E-3</v>
      </c>
      <c r="AQ554" s="5">
        <f t="shared" si="816"/>
        <v>1.3758940692310516E-3</v>
      </c>
      <c r="AR554" s="5">
        <f t="shared" si="817"/>
        <v>4.7070940320450935E-2</v>
      </c>
      <c r="AS554" s="5">
        <f t="shared" si="818"/>
        <v>5.8368907416165572E-2</v>
      </c>
      <c r="AT554" s="5">
        <f t="shared" si="819"/>
        <v>3.6189306287096816E-2</v>
      </c>
      <c r="AU554" s="5">
        <f t="shared" si="820"/>
        <v>1.4958487860708599E-2</v>
      </c>
      <c r="AV554" s="5">
        <f t="shared" si="821"/>
        <v>4.637206029258969E-3</v>
      </c>
      <c r="AW554" s="5">
        <f t="shared" si="822"/>
        <v>1.6555463706963147E-4</v>
      </c>
      <c r="AX554" s="5">
        <f t="shared" si="823"/>
        <v>2.2370379284333942E-5</v>
      </c>
      <c r="AY554" s="5">
        <f t="shared" si="824"/>
        <v>9.3491780463707621E-5</v>
      </c>
      <c r="AZ554" s="5">
        <f t="shared" si="825"/>
        <v>1.9536354084964607E-4</v>
      </c>
      <c r="BA554" s="5">
        <f t="shared" si="826"/>
        <v>2.721587780516332E-4</v>
      </c>
      <c r="BB554" s="5">
        <f t="shared" si="827"/>
        <v>2.8435602728798138E-4</v>
      </c>
      <c r="BC554" s="5">
        <f t="shared" si="828"/>
        <v>2.3767993326208407E-4</v>
      </c>
      <c r="BD554" s="5">
        <f t="shared" si="829"/>
        <v>3.2787001974986192E-2</v>
      </c>
      <c r="BE554" s="5">
        <f t="shared" si="830"/>
        <v>4.065653818902238E-2</v>
      </c>
      <c r="BF554" s="5">
        <f t="shared" si="831"/>
        <v>2.5207460242575766E-2</v>
      </c>
      <c r="BG554" s="5">
        <f t="shared" si="832"/>
        <v>1.0419251616666269E-2</v>
      </c>
      <c r="BH554" s="5">
        <f t="shared" si="833"/>
        <v>3.2300200974246262E-3</v>
      </c>
      <c r="BI554" s="5">
        <f t="shared" si="834"/>
        <v>8.0105790424169702E-4</v>
      </c>
      <c r="BJ554" s="8">
        <f t="shared" si="835"/>
        <v>5.94081415333821E-2</v>
      </c>
      <c r="BK554" s="8">
        <f t="shared" si="836"/>
        <v>8.1055829042726318E-2</v>
      </c>
      <c r="BL554" s="8">
        <f t="shared" si="837"/>
        <v>0.67512288961960809</v>
      </c>
      <c r="BM554" s="8">
        <f t="shared" si="838"/>
        <v>0.77606267765813852</v>
      </c>
      <c r="BN554" s="8">
        <f t="shared" si="839"/>
        <v>9.3495493107406402E-2</v>
      </c>
    </row>
    <row r="555" spans="1:66" x14ac:dyDescent="0.25">
      <c r="A555" t="s">
        <v>25</v>
      </c>
      <c r="B555" t="s">
        <v>172</v>
      </c>
      <c r="C555" t="s">
        <v>478</v>
      </c>
      <c r="D555" s="10"/>
      <c r="E555">
        <f>VLOOKUP(A555,home!$A$2:$E$405,3,FALSE)</f>
        <v>1.5333333333333301</v>
      </c>
      <c r="F555">
        <f>VLOOKUP(B555,home!$B$2:$E$405,3,FALSE)</f>
        <v>0.98</v>
      </c>
      <c r="G555">
        <f>VLOOKUP(C555,away!$B$2:$E$405,4,FALSE)</f>
        <v>1.96</v>
      </c>
      <c r="H555">
        <f>VLOOKUP(A555,away!$A$2:$E$405,3,FALSE)</f>
        <v>1.2</v>
      </c>
      <c r="I555">
        <f>VLOOKUP(C555,away!$B$2:$E$405,3,FALSE)</f>
        <v>0.98</v>
      </c>
      <c r="J555">
        <f>VLOOKUP(B555,home!$B$2:$E$405,4,FALSE)</f>
        <v>0</v>
      </c>
      <c r="K555" s="3">
        <f t="shared" si="784"/>
        <v>2.9452266666666604</v>
      </c>
      <c r="L555" s="3">
        <f t="shared" si="785"/>
        <v>0</v>
      </c>
      <c r="M555" s="5">
        <f t="shared" si="786"/>
        <v>5.2590138033902181E-2</v>
      </c>
      <c r="N555" s="5">
        <f t="shared" si="787"/>
        <v>0.1548898769411293</v>
      </c>
      <c r="O555" s="5">
        <f t="shared" si="788"/>
        <v>0</v>
      </c>
      <c r="P555" s="5">
        <f t="shared" si="789"/>
        <v>0</v>
      </c>
      <c r="Q555" s="5">
        <f t="shared" si="790"/>
        <v>0.22809289798186574</v>
      </c>
      <c r="R555" s="5">
        <f t="shared" si="791"/>
        <v>0</v>
      </c>
      <c r="S555" s="5">
        <f t="shared" si="792"/>
        <v>0</v>
      </c>
      <c r="T555" s="5">
        <f t="shared" si="793"/>
        <v>0</v>
      </c>
      <c r="U555" s="5">
        <f t="shared" si="794"/>
        <v>0</v>
      </c>
      <c r="V555" s="5">
        <f t="shared" si="795"/>
        <v>0</v>
      </c>
      <c r="W555" s="5">
        <f t="shared" si="796"/>
        <v>0.22392842853782299</v>
      </c>
      <c r="X555" s="5">
        <f t="shared" si="797"/>
        <v>0</v>
      </c>
      <c r="Y555" s="5">
        <f t="shared" si="798"/>
        <v>0</v>
      </c>
      <c r="Z555" s="5">
        <f t="shared" si="799"/>
        <v>0</v>
      </c>
      <c r="AA555" s="5">
        <f t="shared" si="800"/>
        <v>0</v>
      </c>
      <c r="AB555" s="5">
        <f t="shared" si="801"/>
        <v>0</v>
      </c>
      <c r="AC555" s="5">
        <f t="shared" si="802"/>
        <v>0</v>
      </c>
      <c r="AD555" s="5">
        <f t="shared" si="803"/>
        <v>0.16487999478858897</v>
      </c>
      <c r="AE555" s="5">
        <f t="shared" si="804"/>
        <v>0</v>
      </c>
      <c r="AF555" s="5">
        <f t="shared" si="805"/>
        <v>0</v>
      </c>
      <c r="AG555" s="5">
        <f t="shared" si="806"/>
        <v>0</v>
      </c>
      <c r="AH555" s="5">
        <f t="shared" si="807"/>
        <v>0</v>
      </c>
      <c r="AI555" s="5">
        <f t="shared" si="808"/>
        <v>0</v>
      </c>
      <c r="AJ555" s="5">
        <f t="shared" si="809"/>
        <v>0</v>
      </c>
      <c r="AK555" s="5">
        <f t="shared" si="810"/>
        <v>0</v>
      </c>
      <c r="AL555" s="5">
        <f t="shared" si="811"/>
        <v>0</v>
      </c>
      <c r="AM555" s="5">
        <f t="shared" si="812"/>
        <v>9.7121791490242401E-2</v>
      </c>
      <c r="AN555" s="5">
        <f t="shared" si="813"/>
        <v>0</v>
      </c>
      <c r="AO555" s="5">
        <f t="shared" si="814"/>
        <v>0</v>
      </c>
      <c r="AP555" s="5">
        <f t="shared" si="815"/>
        <v>0</v>
      </c>
      <c r="AQ555" s="5">
        <f t="shared" si="816"/>
        <v>0</v>
      </c>
      <c r="AR555" s="5">
        <f t="shared" si="817"/>
        <v>0</v>
      </c>
      <c r="AS555" s="5">
        <f t="shared" si="818"/>
        <v>0</v>
      </c>
      <c r="AT555" s="5">
        <f t="shared" si="819"/>
        <v>0</v>
      </c>
      <c r="AU555" s="5">
        <f t="shared" si="820"/>
        <v>0</v>
      </c>
      <c r="AV555" s="5">
        <f t="shared" si="821"/>
        <v>0</v>
      </c>
      <c r="AW555" s="5">
        <f t="shared" si="822"/>
        <v>0</v>
      </c>
      <c r="AX555" s="5">
        <f t="shared" si="823"/>
        <v>4.7674281701916885E-2</v>
      </c>
      <c r="AY555" s="5">
        <f t="shared" si="824"/>
        <v>0</v>
      </c>
      <c r="AZ555" s="5">
        <f t="shared" si="825"/>
        <v>0</v>
      </c>
      <c r="BA555" s="5">
        <f t="shared" si="826"/>
        <v>0</v>
      </c>
      <c r="BB555" s="5">
        <f t="shared" si="827"/>
        <v>0</v>
      </c>
      <c r="BC555" s="5">
        <f t="shared" si="828"/>
        <v>0</v>
      </c>
      <c r="BD555" s="5">
        <f t="shared" si="829"/>
        <v>0</v>
      </c>
      <c r="BE555" s="5">
        <f t="shared" si="830"/>
        <v>0</v>
      </c>
      <c r="BF555" s="5">
        <f t="shared" si="831"/>
        <v>0</v>
      </c>
      <c r="BG555" s="5">
        <f t="shared" si="832"/>
        <v>0</v>
      </c>
      <c r="BH555" s="5">
        <f t="shared" si="833"/>
        <v>0</v>
      </c>
      <c r="BI555" s="5">
        <f t="shared" si="834"/>
        <v>0</v>
      </c>
      <c r="BJ555" s="8">
        <f t="shared" si="835"/>
        <v>0.91658727144156626</v>
      </c>
      <c r="BK555" s="8">
        <f t="shared" si="836"/>
        <v>5.2590138033902181E-2</v>
      </c>
      <c r="BL555" s="8">
        <f t="shared" si="837"/>
        <v>0</v>
      </c>
      <c r="BM555" s="8">
        <f t="shared" si="838"/>
        <v>0.53360449651857123</v>
      </c>
      <c r="BN555" s="8">
        <f t="shared" si="839"/>
        <v>0.43557291295689726</v>
      </c>
    </row>
    <row r="556" spans="1:66" x14ac:dyDescent="0.25">
      <c r="A556" t="s">
        <v>25</v>
      </c>
      <c r="B556" t="s">
        <v>173</v>
      </c>
      <c r="C556" t="s">
        <v>171</v>
      </c>
      <c r="D556" s="10"/>
      <c r="E556">
        <f>VLOOKUP(A556,home!$A$2:$E$405,3,FALSE)</f>
        <v>1.5333333333333301</v>
      </c>
      <c r="F556">
        <f>VLOOKUP(B556,home!$B$2:$E$405,3,FALSE)</f>
        <v>3.26</v>
      </c>
      <c r="G556">
        <f>VLOOKUP(C556,away!$B$2:$E$405,4,FALSE)</f>
        <v>1.96</v>
      </c>
      <c r="H556">
        <f>VLOOKUP(A556,away!$A$2:$E$405,3,FALSE)</f>
        <v>1.2</v>
      </c>
      <c r="I556">
        <f>VLOOKUP(C556,away!$B$2:$E$405,3,FALSE)</f>
        <v>0.33</v>
      </c>
      <c r="J556">
        <f>VLOOKUP(B556,home!$B$2:$E$405,4,FALSE)</f>
        <v>0.83</v>
      </c>
      <c r="K556" s="3">
        <f t="shared" si="784"/>
        <v>9.7973866666666467</v>
      </c>
      <c r="L556" s="3">
        <f t="shared" si="785"/>
        <v>0.32867999999999997</v>
      </c>
      <c r="M556" s="5">
        <f t="shared" si="786"/>
        <v>4.0022583860333322E-5</v>
      </c>
      <c r="N556" s="5">
        <f t="shared" si="787"/>
        <v>3.9211672947877743E-4</v>
      </c>
      <c r="O556" s="5">
        <f t="shared" si="788"/>
        <v>1.3154622863214356E-5</v>
      </c>
      <c r="P556" s="5">
        <f t="shared" si="789"/>
        <v>1.2888092664508456E-4</v>
      </c>
      <c r="Q556" s="5">
        <f t="shared" si="790"/>
        <v>1.9208596085861537E-3</v>
      </c>
      <c r="R556" s="5">
        <f t="shared" si="791"/>
        <v>2.1618307213406472E-6</v>
      </c>
      <c r="S556" s="5">
        <f t="shared" si="792"/>
        <v>1.0375575269490693E-4</v>
      </c>
      <c r="T556" s="5">
        <f t="shared" si="793"/>
        <v>6.3134813615009695E-4</v>
      </c>
      <c r="U556" s="5">
        <f t="shared" si="794"/>
        <v>2.1180291484853195E-5</v>
      </c>
      <c r="V556" s="5">
        <f t="shared" si="795"/>
        <v>3.712386652813194E-5</v>
      </c>
      <c r="W556" s="5">
        <f t="shared" si="796"/>
        <v>6.2731347725668331E-3</v>
      </c>
      <c r="X556" s="5">
        <f t="shared" si="797"/>
        <v>2.0618539370472668E-3</v>
      </c>
      <c r="Y556" s="5">
        <f t="shared" si="798"/>
        <v>3.3884507601434781E-4</v>
      </c>
      <c r="Z556" s="5">
        <f t="shared" si="799"/>
        <v>2.3685017383008128E-7</v>
      </c>
      <c r="AA556" s="5">
        <f t="shared" si="800"/>
        <v>2.3205127350805158E-6</v>
      </c>
      <c r="AB556" s="5">
        <f t="shared" si="801"/>
        <v>1.1367480265254001E-5</v>
      </c>
      <c r="AC556" s="5">
        <f t="shared" si="802"/>
        <v>7.4716539034104156E-6</v>
      </c>
      <c r="AD556" s="5">
        <f t="shared" si="803"/>
        <v>1.5365081744737297E-2</v>
      </c>
      <c r="AE556" s="5">
        <f t="shared" si="804"/>
        <v>5.0501950678602543E-3</v>
      </c>
      <c r="AF556" s="5">
        <f t="shared" si="805"/>
        <v>8.2994905745215422E-4</v>
      </c>
      <c r="AG556" s="5">
        <f t="shared" si="806"/>
        <v>9.0929218734458006E-5</v>
      </c>
      <c r="AH556" s="5">
        <f t="shared" si="807"/>
        <v>1.946197878361778E-8</v>
      </c>
      <c r="AI556" s="5">
        <f t="shared" si="808"/>
        <v>1.90676531441566E-7</v>
      </c>
      <c r="AJ556" s="5">
        <f t="shared" si="809"/>
        <v>9.3406585339592151E-7</v>
      </c>
      <c r="AK556" s="5">
        <f t="shared" si="810"/>
        <v>3.0504681126166021E-6</v>
      </c>
      <c r="AL556" s="5">
        <f t="shared" si="811"/>
        <v>9.6241030514502951E-7</v>
      </c>
      <c r="AM556" s="5">
        <f t="shared" si="812"/>
        <v>3.0107529403626467E-2</v>
      </c>
      <c r="AN556" s="5">
        <f t="shared" si="813"/>
        <v>9.8957427643839458E-3</v>
      </c>
      <c r="AO556" s="5">
        <f t="shared" si="814"/>
        <v>1.6262663658988578E-3</v>
      </c>
      <c r="AP556" s="5">
        <f t="shared" si="815"/>
        <v>1.7817374304787882E-4</v>
      </c>
      <c r="AQ556" s="5">
        <f t="shared" si="816"/>
        <v>1.4640536466244205E-5</v>
      </c>
      <c r="AR556" s="5">
        <f t="shared" si="817"/>
        <v>1.2793526373198989E-9</v>
      </c>
      <c r="AS556" s="5">
        <f t="shared" si="818"/>
        <v>1.2534312470842789E-8</v>
      </c>
      <c r="AT556" s="5">
        <f t="shared" si="819"/>
        <v>6.1401752938834322E-8</v>
      </c>
      <c r="AU556" s="5">
        <f t="shared" si="820"/>
        <v>2.0052557185096504E-7</v>
      </c>
      <c r="AV556" s="5">
        <f t="shared" si="821"/>
        <v>4.9115664099458725E-7</v>
      </c>
      <c r="AW556" s="5">
        <f t="shared" si="822"/>
        <v>8.608773678930808E-8</v>
      </c>
      <c r="AX556" s="5">
        <f t="shared" si="823"/>
        <v>4.9162517857560657E-2</v>
      </c>
      <c r="AY556" s="5">
        <f t="shared" si="824"/>
        <v>1.6158736369423034E-2</v>
      </c>
      <c r="AZ556" s="5">
        <f t="shared" si="825"/>
        <v>2.6555267349509817E-3</v>
      </c>
      <c r="BA556" s="5">
        <f t="shared" si="826"/>
        <v>2.9093950908122947E-4</v>
      </c>
      <c r="BB556" s="5">
        <f t="shared" si="827"/>
        <v>2.3906499461204632E-5</v>
      </c>
      <c r="BC556" s="5">
        <f t="shared" si="828"/>
        <v>1.5715176485817483E-6</v>
      </c>
      <c r="BD556" s="5">
        <f t="shared" si="829"/>
        <v>7.0082937472383992E-11</v>
      </c>
      <c r="BE556" s="5">
        <f t="shared" si="830"/>
        <v>6.8662963715276718E-10</v>
      </c>
      <c r="BF556" s="5">
        <f t="shared" si="831"/>
        <v>3.3635880259893404E-9</v>
      </c>
      <c r="BG556" s="5">
        <f t="shared" si="832"/>
        <v>1.0984790825995853E-8</v>
      </c>
      <c r="BH556" s="5">
        <f t="shared" si="833"/>
        <v>2.6905560793683462E-8</v>
      </c>
      <c r="BI556" s="5">
        <f t="shared" si="834"/>
        <v>5.272083651584466E-8</v>
      </c>
      <c r="BJ556" s="8">
        <f t="shared" si="835"/>
        <v>0.14306986465017671</v>
      </c>
      <c r="BK556" s="8">
        <f t="shared" si="836"/>
        <v>1.6476953563360045E-2</v>
      </c>
      <c r="BL556" s="8">
        <f t="shared" si="837"/>
        <v>5.524103966560911E-5</v>
      </c>
      <c r="BM556" s="8">
        <f t="shared" si="838"/>
        <v>0.14094644951953506</v>
      </c>
      <c r="BN556" s="8">
        <f t="shared" si="839"/>
        <v>2.4971963021549041E-3</v>
      </c>
    </row>
    <row r="557" spans="1:66" x14ac:dyDescent="0.25">
      <c r="A557" t="s">
        <v>178</v>
      </c>
      <c r="B557" t="s">
        <v>185</v>
      </c>
      <c r="C557" t="s">
        <v>268</v>
      </c>
      <c r="D557" s="10"/>
      <c r="E557">
        <f>VLOOKUP(A557,home!$A$2:$E$405,3,FALSE)</f>
        <v>1.70588235294118</v>
      </c>
      <c r="F557">
        <f>VLOOKUP(B557,home!$B$2:$E$405,3,FALSE)</f>
        <v>1.17</v>
      </c>
      <c r="G557">
        <f>VLOOKUP(C557,away!$B$2:$E$405,4,FALSE)</f>
        <v>1.47</v>
      </c>
      <c r="H557">
        <f>VLOOKUP(A557,away!$A$2:$E$405,3,FALSE)</f>
        <v>1.1470588235294099</v>
      </c>
      <c r="I557">
        <f>VLOOKUP(C557,away!$B$2:$E$405,3,FALSE)</f>
        <v>1.17</v>
      </c>
      <c r="J557">
        <f>VLOOKUP(B557,home!$B$2:$E$405,4,FALSE)</f>
        <v>1.31</v>
      </c>
      <c r="K557" s="3">
        <f t="shared" si="784"/>
        <v>2.9339470588235352</v>
      </c>
      <c r="L557" s="3">
        <f t="shared" si="785"/>
        <v>1.7580970588235265</v>
      </c>
      <c r="M557" s="5">
        <f t="shared" si="786"/>
        <v>9.1679266687864323E-3</v>
      </c>
      <c r="N557" s="5">
        <f t="shared" si="787"/>
        <v>2.6898211485395802E-2</v>
      </c>
      <c r="O557" s="5">
        <f t="shared" si="788"/>
        <v>1.6118104911903193E-2</v>
      </c>
      <c r="P557" s="5">
        <f t="shared" si="789"/>
        <v>4.7289666500087549E-2</v>
      </c>
      <c r="Q557" s="5">
        <f t="shared" si="790"/>
        <v>3.9458964237595227E-2</v>
      </c>
      <c r="R557" s="5">
        <f t="shared" si="791"/>
        <v>1.4168596419713025E-2</v>
      </c>
      <c r="S557" s="5">
        <f t="shared" si="792"/>
        <v>6.0981960220716058E-2</v>
      </c>
      <c r="T557" s="5">
        <f t="shared" si="793"/>
        <v>6.937268897033888E-2</v>
      </c>
      <c r="U557" s="5">
        <f t="shared" si="794"/>
        <v>4.1569911793274697E-2</v>
      </c>
      <c r="V557" s="5">
        <f t="shared" si="795"/>
        <v>3.4950548139110159E-2</v>
      </c>
      <c r="W557" s="5">
        <f t="shared" si="796"/>
        <v>3.8590170689705196E-2</v>
      </c>
      <c r="X557" s="5">
        <f t="shared" si="797"/>
        <v>6.7845265589068546E-2</v>
      </c>
      <c r="Y557" s="5">
        <f t="shared" si="798"/>
        <v>5.963928094362124E-2</v>
      </c>
      <c r="Z557" s="5">
        <f t="shared" si="799"/>
        <v>8.3032558977183379E-3</v>
      </c>
      <c r="AA557" s="5">
        <f t="shared" si="800"/>
        <v>2.4361313219769892E-2</v>
      </c>
      <c r="AB557" s="5">
        <f t="shared" si="801"/>
        <v>3.5737401635111396E-2</v>
      </c>
      <c r="AC557" s="5">
        <f t="shared" si="802"/>
        <v>1.1267540532916898E-2</v>
      </c>
      <c r="AD557" s="5">
        <f t="shared" si="803"/>
        <v>2.8305379448639686E-2</v>
      </c>
      <c r="AE557" s="5">
        <f t="shared" si="804"/>
        <v>4.9763604357537315E-2</v>
      </c>
      <c r="AF557" s="5">
        <f t="shared" si="805"/>
        <v>4.3744623228722003E-2</v>
      </c>
      <c r="AG557" s="5">
        <f t="shared" si="806"/>
        <v>2.5635764479253156E-2</v>
      </c>
      <c r="AH557" s="5">
        <f t="shared" si="807"/>
        <v>3.6494824431094262E-3</v>
      </c>
      <c r="AI557" s="5">
        <f t="shared" si="808"/>
        <v>1.070738828018903E-2</v>
      </c>
      <c r="AJ557" s="5">
        <f t="shared" si="809"/>
        <v>1.5707455176171101E-2</v>
      </c>
      <c r="AK557" s="5">
        <f t="shared" si="810"/>
        <v>1.5361613971909906E-2</v>
      </c>
      <c r="AL557" s="5">
        <f t="shared" si="811"/>
        <v>2.3247927402909362E-3</v>
      </c>
      <c r="AM557" s="5">
        <f t="shared" si="812"/>
        <v>1.6609296956444114E-2</v>
      </c>
      <c r="AN557" s="5">
        <f t="shared" si="813"/>
        <v>2.9200756128250942E-2</v>
      </c>
      <c r="AO557" s="5">
        <f t="shared" si="814"/>
        <v>2.5668881732250532E-2</v>
      </c>
      <c r="AP557" s="5">
        <f t="shared" si="815"/>
        <v>1.5042795158919535E-2</v>
      </c>
      <c r="AQ557" s="5">
        <f t="shared" si="816"/>
        <v>6.6116734813453024E-3</v>
      </c>
      <c r="AR557" s="5">
        <f t="shared" si="817"/>
        <v>1.2832288698917558E-3</v>
      </c>
      <c r="AS557" s="5">
        <f t="shared" si="818"/>
        <v>3.7649255686163664E-3</v>
      </c>
      <c r="AT557" s="5">
        <f t="shared" si="819"/>
        <v>5.5230461493657578E-3</v>
      </c>
      <c r="AU557" s="5">
        <f t="shared" si="820"/>
        <v>5.4014416685594395E-3</v>
      </c>
      <c r="AV557" s="5">
        <f t="shared" si="821"/>
        <v>3.9618859742192132E-3</v>
      </c>
      <c r="AW557" s="5">
        <f t="shared" si="822"/>
        <v>3.3310170864018064E-4</v>
      </c>
      <c r="AX557" s="5">
        <f t="shared" si="823"/>
        <v>8.1217996590809867E-3</v>
      </c>
      <c r="AY557" s="5">
        <f t="shared" si="824"/>
        <v>1.42789120929842E-2</v>
      </c>
      <c r="AZ557" s="5">
        <f t="shared" si="825"/>
        <v>1.2551856676937607E-2</v>
      </c>
      <c r="BA557" s="5">
        <f t="shared" si="826"/>
        <v>7.3557941021661494E-3</v>
      </c>
      <c r="BB557" s="5">
        <f t="shared" si="827"/>
        <v>3.2330499940824362E-3</v>
      </c>
      <c r="BC557" s="5">
        <f t="shared" si="828"/>
        <v>1.1368031371251502E-3</v>
      </c>
      <c r="BD557" s="5">
        <f t="shared" si="829"/>
        <v>3.7600681699235551E-4</v>
      </c>
      <c r="BE557" s="5">
        <f t="shared" si="830"/>
        <v>1.1031840948123206E-3</v>
      </c>
      <c r="BF557" s="5">
        <f t="shared" si="831"/>
        <v>1.6183418651577566E-3</v>
      </c>
      <c r="BG557" s="5">
        <f t="shared" si="832"/>
        <v>1.582709785150198E-3</v>
      </c>
      <c r="BH557" s="5">
        <f t="shared" si="833"/>
        <v>1.160896679778163E-3</v>
      </c>
      <c r="BI557" s="5">
        <f t="shared" si="834"/>
        <v>6.8120187984663E-4</v>
      </c>
      <c r="BJ557" s="8">
        <f t="shared" si="835"/>
        <v>0.5890655725494639</v>
      </c>
      <c r="BK557" s="8">
        <f t="shared" si="836"/>
        <v>0.18026134689489223</v>
      </c>
      <c r="BL557" s="8">
        <f t="shared" si="837"/>
        <v>0.20383813720354166</v>
      </c>
      <c r="BM557" s="8">
        <f t="shared" si="838"/>
        <v>0.81442103193779103</v>
      </c>
      <c r="BN557" s="8">
        <f t="shared" si="839"/>
        <v>0.15310147022348122</v>
      </c>
    </row>
    <row r="558" spans="1:66" x14ac:dyDescent="0.25">
      <c r="A558" t="s">
        <v>28</v>
      </c>
      <c r="B558" t="s">
        <v>294</v>
      </c>
      <c r="C558" t="s">
        <v>275</v>
      </c>
      <c r="D558" s="10"/>
      <c r="E558">
        <f>VLOOKUP(A558,home!$A$2:$E$405,3,FALSE)</f>
        <v>1.3333333333333299</v>
      </c>
      <c r="F558">
        <f>VLOOKUP(B558,home!$B$2:$E$405,3,FALSE)</f>
        <v>0.75</v>
      </c>
      <c r="G558">
        <f>VLOOKUP(C558,away!$B$2:$E$405,4,FALSE)</f>
        <v>1.1200000000000001</v>
      </c>
      <c r="H558">
        <f>VLOOKUP(A558,away!$A$2:$E$405,3,FALSE)</f>
        <v>1.13333333333333</v>
      </c>
      <c r="I558">
        <f>VLOOKUP(C558,away!$B$2:$E$405,3,FALSE)</f>
        <v>1.1200000000000001</v>
      </c>
      <c r="J558">
        <f>VLOOKUP(B558,home!$B$2:$E$405,4,FALSE)</f>
        <v>1.32</v>
      </c>
      <c r="K558" s="3">
        <f t="shared" si="784"/>
        <v>1.1199999999999972</v>
      </c>
      <c r="L558" s="3">
        <f t="shared" si="785"/>
        <v>1.6755199999999952</v>
      </c>
      <c r="M558" s="5">
        <f t="shared" si="786"/>
        <v>6.1083102859234857E-2</v>
      </c>
      <c r="N558" s="5">
        <f t="shared" si="787"/>
        <v>6.8413075202342855E-2</v>
      </c>
      <c r="O558" s="5">
        <f t="shared" si="788"/>
        <v>0.10234596050270489</v>
      </c>
      <c r="P558" s="5">
        <f t="shared" si="789"/>
        <v>0.11462747576302917</v>
      </c>
      <c r="Q558" s="5">
        <f t="shared" si="790"/>
        <v>3.831132211331191E-2</v>
      </c>
      <c r="R558" s="5">
        <f t="shared" si="791"/>
        <v>8.574135187074583E-2</v>
      </c>
      <c r="S558" s="5">
        <f t="shared" si="792"/>
        <v>5.3776975893331518E-2</v>
      </c>
      <c r="T558" s="5">
        <f t="shared" si="793"/>
        <v>6.4191386427296188E-2</v>
      </c>
      <c r="U558" s="5">
        <f t="shared" si="794"/>
        <v>9.6030314095235075E-2</v>
      </c>
      <c r="V558" s="5">
        <f t="shared" si="795"/>
        <v>1.1212991831849966E-2</v>
      </c>
      <c r="W558" s="5">
        <f t="shared" si="796"/>
        <v>1.4302893588969749E-2</v>
      </c>
      <c r="X558" s="5">
        <f t="shared" si="797"/>
        <v>2.396478426619052E-2</v>
      </c>
      <c r="Y558" s="5">
        <f t="shared" si="798"/>
        <v>2.007673766684372E-2</v>
      </c>
      <c r="Z558" s="5">
        <f t="shared" si="799"/>
        <v>4.7887116628823889E-2</v>
      </c>
      <c r="AA558" s="5">
        <f t="shared" si="800"/>
        <v>5.363357062428261E-2</v>
      </c>
      <c r="AB558" s="5">
        <f t="shared" si="801"/>
        <v>3.0034799549598194E-2</v>
      </c>
      <c r="AC558" s="5">
        <f t="shared" si="802"/>
        <v>1.3151314451870797E-3</v>
      </c>
      <c r="AD558" s="5">
        <f t="shared" si="803"/>
        <v>4.0048102049115176E-3</v>
      </c>
      <c r="AE558" s="5">
        <f t="shared" si="804"/>
        <v>6.7101395945333266E-3</v>
      </c>
      <c r="AF558" s="5">
        <f t="shared" si="805"/>
        <v>5.6214865467162254E-3</v>
      </c>
      <c r="AG558" s="5">
        <f t="shared" si="806"/>
        <v>3.1396377129179818E-3</v>
      </c>
      <c r="AH558" s="5">
        <f t="shared" si="807"/>
        <v>2.0058955413481683E-2</v>
      </c>
      <c r="AI558" s="5">
        <f t="shared" si="808"/>
        <v>2.2466030063099426E-2</v>
      </c>
      <c r="AJ558" s="5">
        <f t="shared" si="809"/>
        <v>1.2580976835335649E-2</v>
      </c>
      <c r="AK558" s="5">
        <f t="shared" si="810"/>
        <v>4.6968980185252982E-3</v>
      </c>
      <c r="AL558" s="5">
        <f t="shared" si="811"/>
        <v>9.8718100948984942E-5</v>
      </c>
      <c r="AM558" s="5">
        <f t="shared" si="812"/>
        <v>8.9707748590017733E-4</v>
      </c>
      <c r="AN558" s="5">
        <f t="shared" si="813"/>
        <v>1.5030712691754607E-3</v>
      </c>
      <c r="AO558" s="5">
        <f t="shared" si="814"/>
        <v>1.2592129864644308E-3</v>
      </c>
      <c r="AP558" s="5">
        <f t="shared" si="815"/>
        <v>7.032788476936258E-4</v>
      </c>
      <c r="AQ558" s="5">
        <f t="shared" si="816"/>
        <v>2.9458944372190497E-4</v>
      </c>
      <c r="AR558" s="5">
        <f t="shared" si="817"/>
        <v>6.7218361948793446E-3</v>
      </c>
      <c r="AS558" s="5">
        <f t="shared" si="818"/>
        <v>7.5284565382648461E-3</v>
      </c>
      <c r="AT558" s="5">
        <f t="shared" si="819"/>
        <v>4.2159356614283041E-3</v>
      </c>
      <c r="AU558" s="5">
        <f t="shared" si="820"/>
        <v>1.5739493135998965E-3</v>
      </c>
      <c r="AV558" s="5">
        <f t="shared" si="821"/>
        <v>4.4070580780796977E-4</v>
      </c>
      <c r="AW558" s="5">
        <f t="shared" si="822"/>
        <v>5.1459069667302163E-6</v>
      </c>
      <c r="AX558" s="5">
        <f t="shared" si="823"/>
        <v>1.6745446403469946E-4</v>
      </c>
      <c r="AY558" s="5">
        <f t="shared" si="824"/>
        <v>2.8057330357941882E-4</v>
      </c>
      <c r="AZ558" s="5">
        <f t="shared" si="825"/>
        <v>2.3505309080669329E-4</v>
      </c>
      <c r="BA558" s="5">
        <f t="shared" si="826"/>
        <v>1.3127871823614322E-4</v>
      </c>
      <c r="BB558" s="5">
        <f t="shared" si="827"/>
        <v>5.4990029494755488E-5</v>
      </c>
      <c r="BC558" s="5">
        <f t="shared" si="828"/>
        <v>1.8427378843810487E-5</v>
      </c>
      <c r="BD558" s="5">
        <f t="shared" si="829"/>
        <v>1.8770951635407038E-3</v>
      </c>
      <c r="BE558" s="5">
        <f t="shared" si="830"/>
        <v>2.1023465831655828E-3</v>
      </c>
      <c r="BF558" s="5">
        <f t="shared" si="831"/>
        <v>1.1773140865727237E-3</v>
      </c>
      <c r="BG558" s="5">
        <f t="shared" si="832"/>
        <v>4.3953059232048247E-4</v>
      </c>
      <c r="BH558" s="5">
        <f t="shared" si="833"/>
        <v>1.2306856584973474E-4</v>
      </c>
      <c r="BI558" s="5">
        <f t="shared" si="834"/>
        <v>2.7567358750340499E-5</v>
      </c>
      <c r="BJ558" s="8">
        <f t="shared" si="835"/>
        <v>0.25428128034198522</v>
      </c>
      <c r="BK558" s="8">
        <f t="shared" si="836"/>
        <v>0.242394969197161</v>
      </c>
      <c r="BL558" s="8">
        <f t="shared" si="837"/>
        <v>0.45381666283918859</v>
      </c>
      <c r="BM558" s="8">
        <f t="shared" si="838"/>
        <v>0.52758231329917638</v>
      </c>
      <c r="BN558" s="8">
        <f t="shared" si="839"/>
        <v>0.4705222883113695</v>
      </c>
    </row>
    <row r="559" spans="1:66" x14ac:dyDescent="0.25">
      <c r="A559" t="s">
        <v>28</v>
      </c>
      <c r="B559" t="s">
        <v>464</v>
      </c>
      <c r="C559" t="s">
        <v>279</v>
      </c>
      <c r="D559" s="10"/>
      <c r="E559">
        <f>VLOOKUP(A559,home!$A$2:$E$405,3,FALSE)</f>
        <v>1.3333333333333299</v>
      </c>
      <c r="F559">
        <f>VLOOKUP(B559,home!$B$2:$E$405,3,FALSE)</f>
        <v>0.75</v>
      </c>
      <c r="G559">
        <f>VLOOKUP(C559,away!$B$2:$E$405,4,FALSE)</f>
        <v>1.1200000000000001</v>
      </c>
      <c r="H559">
        <f>VLOOKUP(A559,away!$A$2:$E$405,3,FALSE)</f>
        <v>1.13333333333333</v>
      </c>
      <c r="I559">
        <f>VLOOKUP(C559,away!$B$2:$E$405,3,FALSE)</f>
        <v>1.1200000000000001</v>
      </c>
      <c r="J559">
        <f>VLOOKUP(B559,home!$B$2:$E$405,4,FALSE)</f>
        <v>0.44</v>
      </c>
      <c r="K559" s="3">
        <f t="shared" si="784"/>
        <v>1.1199999999999972</v>
      </c>
      <c r="L559" s="3">
        <f t="shared" si="785"/>
        <v>0.55850666666666504</v>
      </c>
      <c r="M559" s="5">
        <f t="shared" si="786"/>
        <v>0.18665250242490364</v>
      </c>
      <c r="N559" s="5">
        <f t="shared" si="787"/>
        <v>0.20905080271589152</v>
      </c>
      <c r="O559" s="5">
        <f t="shared" si="788"/>
        <v>0.10424666695432454</v>
      </c>
      <c r="P559" s="5">
        <f t="shared" si="789"/>
        <v>0.11675626698884317</v>
      </c>
      <c r="Q559" s="5">
        <f t="shared" si="790"/>
        <v>0.11706844952089898</v>
      </c>
      <c r="R559" s="5">
        <f t="shared" si="791"/>
        <v>2.911122923588489E-2</v>
      </c>
      <c r="S559" s="5">
        <f t="shared" si="792"/>
        <v>1.8258562976746912E-2</v>
      </c>
      <c r="T559" s="5">
        <f t="shared" si="793"/>
        <v>6.5383509513752019E-2</v>
      </c>
      <c r="U559" s="5">
        <f t="shared" si="794"/>
        <v>3.260457674419099E-2</v>
      </c>
      <c r="V559" s="5">
        <f t="shared" si="795"/>
        <v>1.2690258493131368E-3</v>
      </c>
      <c r="W559" s="5">
        <f t="shared" si="796"/>
        <v>4.3705554487802188E-2</v>
      </c>
      <c r="X559" s="5">
        <f t="shared" si="797"/>
        <v>2.4409843551800699E-2</v>
      </c>
      <c r="Y559" s="5">
        <f t="shared" si="798"/>
        <v>6.8165301779854982E-3</v>
      </c>
      <c r="Z559" s="5">
        <f t="shared" si="799"/>
        <v>5.4196052010344132E-3</v>
      </c>
      <c r="AA559" s="5">
        <f t="shared" si="800"/>
        <v>6.0699578251585265E-3</v>
      </c>
      <c r="AB559" s="5">
        <f t="shared" si="801"/>
        <v>3.3991763820887667E-3</v>
      </c>
      <c r="AC559" s="5">
        <f t="shared" si="802"/>
        <v>4.9613157790959804E-5</v>
      </c>
      <c r="AD559" s="5">
        <f t="shared" si="803"/>
        <v>1.2237555256584577E-2</v>
      </c>
      <c r="AE559" s="5">
        <f t="shared" si="804"/>
        <v>6.8347561945041766E-3</v>
      </c>
      <c r="AF559" s="5">
        <f t="shared" si="805"/>
        <v>1.908628449835934E-3</v>
      </c>
      <c r="AG559" s="5">
        <f t="shared" si="806"/>
        <v>3.5532723780767726E-4</v>
      </c>
      <c r="AH559" s="5">
        <f t="shared" si="807"/>
        <v>7.5672140886976272E-4</v>
      </c>
      <c r="AI559" s="5">
        <f t="shared" si="808"/>
        <v>8.4752797793413205E-4</v>
      </c>
      <c r="AJ559" s="5">
        <f t="shared" si="809"/>
        <v>4.7461566764311284E-4</v>
      </c>
      <c r="AK559" s="5">
        <f t="shared" si="810"/>
        <v>1.7718984925342839E-4</v>
      </c>
      <c r="AL559" s="5">
        <f t="shared" si="811"/>
        <v>1.2413757162525002E-6</v>
      </c>
      <c r="AM559" s="5">
        <f t="shared" si="812"/>
        <v>2.741212377474937E-3</v>
      </c>
      <c r="AN559" s="5">
        <f t="shared" si="813"/>
        <v>1.5309853875689308E-3</v>
      </c>
      <c r="AO559" s="5">
        <f t="shared" si="814"/>
        <v>4.2753277276324798E-4</v>
      </c>
      <c r="AP559" s="5">
        <f t="shared" si="815"/>
        <v>7.9593301268919474E-5</v>
      </c>
      <c r="AQ559" s="5">
        <f t="shared" si="816"/>
        <v>1.1113347345174963E-5</v>
      </c>
      <c r="AR559" s="5">
        <f t="shared" si="817"/>
        <v>8.4526790332630758E-5</v>
      </c>
      <c r="AS559" s="5">
        <f t="shared" si="818"/>
        <v>9.4670005172546202E-5</v>
      </c>
      <c r="AT559" s="5">
        <f t="shared" si="819"/>
        <v>5.3015202896625743E-5</v>
      </c>
      <c r="AU559" s="5">
        <f t="shared" si="820"/>
        <v>1.9792342414740232E-5</v>
      </c>
      <c r="AV559" s="5">
        <f t="shared" si="821"/>
        <v>5.5418558761272496E-6</v>
      </c>
      <c r="AW559" s="5">
        <f t="shared" si="822"/>
        <v>2.1569850193581706E-8</v>
      </c>
      <c r="AX559" s="5">
        <f t="shared" si="823"/>
        <v>5.1169297712865393E-4</v>
      </c>
      <c r="AY559" s="5">
        <f t="shared" si="824"/>
        <v>2.8578393901286655E-4</v>
      </c>
      <c r="AZ559" s="5">
        <f t="shared" si="825"/>
        <v>7.9806117582472799E-5</v>
      </c>
      <c r="BA559" s="5">
        <f t="shared" si="826"/>
        <v>1.4857416236864939E-5</v>
      </c>
      <c r="BB559" s="5">
        <f t="shared" si="827"/>
        <v>2.0744915044326558E-6</v>
      </c>
      <c r="BC559" s="5">
        <f t="shared" si="828"/>
        <v>2.3172346703379957E-7</v>
      </c>
      <c r="BD559" s="5">
        <f t="shared" si="829"/>
        <v>7.8681293187849471E-6</v>
      </c>
      <c r="BE559" s="5">
        <f t="shared" si="830"/>
        <v>8.8123048370391168E-6</v>
      </c>
      <c r="BF559" s="5">
        <f t="shared" si="831"/>
        <v>4.9348907087418939E-6</v>
      </c>
      <c r="BG559" s="5">
        <f t="shared" si="832"/>
        <v>1.8423591979303029E-6</v>
      </c>
      <c r="BH559" s="5">
        <f t="shared" si="833"/>
        <v>5.1586057542048339E-7</v>
      </c>
      <c r="BI559" s="5">
        <f t="shared" si="834"/>
        <v>1.1555276889418793E-7</v>
      </c>
      <c r="BJ559" s="8">
        <f t="shared" si="835"/>
        <v>0.49345584095821676</v>
      </c>
      <c r="BK559" s="8">
        <f t="shared" si="836"/>
        <v>0.32327299671232695</v>
      </c>
      <c r="BL559" s="8">
        <f t="shared" si="837"/>
        <v>0.17796929733944764</v>
      </c>
      <c r="BM559" s="8">
        <f t="shared" si="838"/>
        <v>0.23694606000111637</v>
      </c>
      <c r="BN559" s="8">
        <f t="shared" si="839"/>
        <v>0.76288591784074677</v>
      </c>
    </row>
    <row r="560" spans="1:66" x14ac:dyDescent="0.25">
      <c r="A560" t="s">
        <v>304</v>
      </c>
      <c r="B560" t="s">
        <v>332</v>
      </c>
      <c r="C560" t="s">
        <v>335</v>
      </c>
      <c r="D560" s="10"/>
      <c r="E560">
        <f>VLOOKUP(A560,home!$A$2:$E$405,3,FALSE)</f>
        <v>1.2666666666666699</v>
      </c>
      <c r="F560">
        <f>VLOOKUP(B560,home!$B$2:$E$405,3,FALSE)</f>
        <v>1.18</v>
      </c>
      <c r="G560">
        <f>VLOOKUP(C560,away!$B$2:$E$405,4,FALSE)</f>
        <v>1.58</v>
      </c>
      <c r="H560">
        <f>VLOOKUP(A560,away!$A$2:$E$405,3,FALSE)</f>
        <v>1.2666666666666699</v>
      </c>
      <c r="I560">
        <f>VLOOKUP(C560,away!$B$2:$E$405,3,FALSE)</f>
        <v>0.53</v>
      </c>
      <c r="J560">
        <f>VLOOKUP(B560,home!$B$2:$E$405,4,FALSE)</f>
        <v>0</v>
      </c>
      <c r="K560" s="3">
        <f t="shared" si="784"/>
        <v>2.3615733333333391</v>
      </c>
      <c r="L560" s="3">
        <f t="shared" si="785"/>
        <v>0</v>
      </c>
      <c r="M560" s="5">
        <f t="shared" si="786"/>
        <v>9.4271785513403442E-2</v>
      </c>
      <c r="N560" s="5">
        <f t="shared" si="787"/>
        <v>0.22262973475417375</v>
      </c>
      <c r="O560" s="5">
        <f t="shared" si="788"/>
        <v>0</v>
      </c>
      <c r="P560" s="5">
        <f t="shared" si="789"/>
        <v>0</v>
      </c>
      <c r="Q560" s="5">
        <f t="shared" si="790"/>
        <v>0.26287822240126563</v>
      </c>
      <c r="R560" s="5">
        <f t="shared" si="791"/>
        <v>0</v>
      </c>
      <c r="S560" s="5">
        <f t="shared" si="792"/>
        <v>0</v>
      </c>
      <c r="T560" s="5">
        <f t="shared" si="793"/>
        <v>0</v>
      </c>
      <c r="U560" s="5">
        <f t="shared" si="794"/>
        <v>0</v>
      </c>
      <c r="V560" s="5">
        <f t="shared" si="795"/>
        <v>0</v>
      </c>
      <c r="W560" s="5">
        <f t="shared" si="796"/>
        <v>0.20693539997896659</v>
      </c>
      <c r="X560" s="5">
        <f t="shared" si="797"/>
        <v>0</v>
      </c>
      <c r="Y560" s="5">
        <f t="shared" si="798"/>
        <v>0</v>
      </c>
      <c r="Z560" s="5">
        <f t="shared" si="799"/>
        <v>0</v>
      </c>
      <c r="AA560" s="5">
        <f t="shared" si="800"/>
        <v>0</v>
      </c>
      <c r="AB560" s="5">
        <f t="shared" si="801"/>
        <v>0</v>
      </c>
      <c r="AC560" s="5">
        <f t="shared" si="802"/>
        <v>0</v>
      </c>
      <c r="AD560" s="5">
        <f t="shared" si="803"/>
        <v>0.12217328057824899</v>
      </c>
      <c r="AE560" s="5">
        <f t="shared" si="804"/>
        <v>0</v>
      </c>
      <c r="AF560" s="5">
        <f t="shared" si="805"/>
        <v>0</v>
      </c>
      <c r="AG560" s="5">
        <f t="shared" si="806"/>
        <v>0</v>
      </c>
      <c r="AH560" s="5">
        <f t="shared" si="807"/>
        <v>0</v>
      </c>
      <c r="AI560" s="5">
        <f t="shared" si="808"/>
        <v>0</v>
      </c>
      <c r="AJ560" s="5">
        <f t="shared" si="809"/>
        <v>0</v>
      </c>
      <c r="AK560" s="5">
        <f t="shared" si="810"/>
        <v>0</v>
      </c>
      <c r="AL560" s="5">
        <f t="shared" si="811"/>
        <v>0</v>
      </c>
      <c r="AM560" s="5">
        <f t="shared" si="812"/>
        <v>5.7704232291888979E-2</v>
      </c>
      <c r="AN560" s="5">
        <f t="shared" si="813"/>
        <v>0</v>
      </c>
      <c r="AO560" s="5">
        <f t="shared" si="814"/>
        <v>0</v>
      </c>
      <c r="AP560" s="5">
        <f t="shared" si="815"/>
        <v>0</v>
      </c>
      <c r="AQ560" s="5">
        <f t="shared" si="816"/>
        <v>0</v>
      </c>
      <c r="AR560" s="5">
        <f t="shared" si="817"/>
        <v>0</v>
      </c>
      <c r="AS560" s="5">
        <f t="shared" si="818"/>
        <v>0</v>
      </c>
      <c r="AT560" s="5">
        <f t="shared" si="819"/>
        <v>0</v>
      </c>
      <c r="AU560" s="5">
        <f t="shared" si="820"/>
        <v>0</v>
      </c>
      <c r="AV560" s="5">
        <f t="shared" si="821"/>
        <v>0</v>
      </c>
      <c r="AW560" s="5">
        <f t="shared" si="822"/>
        <v>0</v>
      </c>
      <c r="AX560" s="5">
        <f t="shared" si="823"/>
        <v>2.2712129366832905E-2</v>
      </c>
      <c r="AY560" s="5">
        <f t="shared" si="824"/>
        <v>0</v>
      </c>
      <c r="AZ560" s="5">
        <f t="shared" si="825"/>
        <v>0</v>
      </c>
      <c r="BA560" s="5">
        <f t="shared" si="826"/>
        <v>0</v>
      </c>
      <c r="BB560" s="5">
        <f t="shared" si="827"/>
        <v>0</v>
      </c>
      <c r="BC560" s="5">
        <f t="shared" si="828"/>
        <v>0</v>
      </c>
      <c r="BD560" s="5">
        <f t="shared" si="829"/>
        <v>0</v>
      </c>
      <c r="BE560" s="5">
        <f t="shared" si="830"/>
        <v>0</v>
      </c>
      <c r="BF560" s="5">
        <f t="shared" si="831"/>
        <v>0</v>
      </c>
      <c r="BG560" s="5">
        <f t="shared" si="832"/>
        <v>0</v>
      </c>
      <c r="BH560" s="5">
        <f t="shared" si="833"/>
        <v>0</v>
      </c>
      <c r="BI560" s="5">
        <f t="shared" si="834"/>
        <v>0</v>
      </c>
      <c r="BJ560" s="8">
        <f t="shared" si="835"/>
        <v>0.89503299937137681</v>
      </c>
      <c r="BK560" s="8">
        <f t="shared" si="836"/>
        <v>9.4271785513403442E-2</v>
      </c>
      <c r="BL560" s="8">
        <f t="shared" si="837"/>
        <v>0</v>
      </c>
      <c r="BM560" s="8">
        <f t="shared" si="838"/>
        <v>0.4095250422159375</v>
      </c>
      <c r="BN560" s="8">
        <f t="shared" si="839"/>
        <v>0.5797797426688428</v>
      </c>
    </row>
    <row r="561" spans="1:66" x14ac:dyDescent="0.25">
      <c r="A561" t="s">
        <v>301</v>
      </c>
      <c r="B561" t="s">
        <v>355</v>
      </c>
      <c r="C561" t="s">
        <v>336</v>
      </c>
      <c r="D561" s="10"/>
      <c r="E561">
        <f>VLOOKUP(A561,home!$A$2:$E$405,3,FALSE)</f>
        <v>1.23684210526316</v>
      </c>
      <c r="F561">
        <f>VLOOKUP(B561,home!$B$2:$E$405,3,FALSE)</f>
        <v>0.81</v>
      </c>
      <c r="G561">
        <f>VLOOKUP(C561,away!$B$2:$E$405,4,FALSE)</f>
        <v>0.4</v>
      </c>
      <c r="H561">
        <f>VLOOKUP(A561,away!$A$2:$E$405,3,FALSE)</f>
        <v>1.07894736842105</v>
      </c>
      <c r="I561">
        <f>VLOOKUP(C561,away!$B$2:$E$405,3,FALSE)</f>
        <v>0</v>
      </c>
      <c r="J561">
        <f>VLOOKUP(B561,home!$B$2:$E$405,4,FALSE)</f>
        <v>0.46</v>
      </c>
      <c r="K561" s="3">
        <f t="shared" si="784"/>
        <v>0.40073684210526389</v>
      </c>
      <c r="L561" s="3">
        <f t="shared" si="785"/>
        <v>0</v>
      </c>
      <c r="M561" s="5">
        <f t="shared" si="786"/>
        <v>0.66982630792757036</v>
      </c>
      <c r="N561" s="5">
        <f t="shared" si="787"/>
        <v>0.26842407939792262</v>
      </c>
      <c r="O561" s="5">
        <f t="shared" si="788"/>
        <v>0</v>
      </c>
      <c r="P561" s="5">
        <f t="shared" si="789"/>
        <v>0</v>
      </c>
      <c r="Q561" s="5">
        <f t="shared" si="790"/>
        <v>5.3783708961468064E-2</v>
      </c>
      <c r="R561" s="5">
        <f t="shared" si="791"/>
        <v>0</v>
      </c>
      <c r="S561" s="5">
        <f t="shared" si="792"/>
        <v>0</v>
      </c>
      <c r="T561" s="5">
        <f t="shared" si="793"/>
        <v>0</v>
      </c>
      <c r="U561" s="5">
        <f t="shared" si="794"/>
        <v>0</v>
      </c>
      <c r="V561" s="5">
        <f t="shared" si="795"/>
        <v>0</v>
      </c>
      <c r="W561" s="5">
        <f t="shared" si="796"/>
        <v>7.1843712286424333E-3</v>
      </c>
      <c r="X561" s="5">
        <f t="shared" si="797"/>
        <v>0</v>
      </c>
      <c r="Y561" s="5">
        <f t="shared" si="798"/>
        <v>0</v>
      </c>
      <c r="Z561" s="5">
        <f t="shared" si="799"/>
        <v>0</v>
      </c>
      <c r="AA561" s="5">
        <f t="shared" si="800"/>
        <v>0</v>
      </c>
      <c r="AB561" s="5">
        <f t="shared" si="801"/>
        <v>0</v>
      </c>
      <c r="AC561" s="5">
        <f t="shared" si="802"/>
        <v>0</v>
      </c>
      <c r="AD561" s="5">
        <f t="shared" si="803"/>
        <v>7.1976055966952064E-4</v>
      </c>
      <c r="AE561" s="5">
        <f t="shared" si="804"/>
        <v>0</v>
      </c>
      <c r="AF561" s="5">
        <f t="shared" si="805"/>
        <v>0</v>
      </c>
      <c r="AG561" s="5">
        <f t="shared" si="806"/>
        <v>0</v>
      </c>
      <c r="AH561" s="5">
        <f t="shared" si="807"/>
        <v>0</v>
      </c>
      <c r="AI561" s="5">
        <f t="shared" si="808"/>
        <v>0</v>
      </c>
      <c r="AJ561" s="5">
        <f t="shared" si="809"/>
        <v>0</v>
      </c>
      <c r="AK561" s="5">
        <f t="shared" si="810"/>
        <v>0</v>
      </c>
      <c r="AL561" s="5">
        <f t="shared" si="811"/>
        <v>0</v>
      </c>
      <c r="AM561" s="5">
        <f t="shared" si="812"/>
        <v>5.7686914750776214E-5</v>
      </c>
      <c r="AN561" s="5">
        <f t="shared" si="813"/>
        <v>0</v>
      </c>
      <c r="AO561" s="5">
        <f t="shared" si="814"/>
        <v>0</v>
      </c>
      <c r="AP561" s="5">
        <f t="shared" si="815"/>
        <v>0</v>
      </c>
      <c r="AQ561" s="5">
        <f t="shared" si="816"/>
        <v>0</v>
      </c>
      <c r="AR561" s="5">
        <f t="shared" si="817"/>
        <v>0</v>
      </c>
      <c r="AS561" s="5">
        <f t="shared" si="818"/>
        <v>0</v>
      </c>
      <c r="AT561" s="5">
        <f t="shared" si="819"/>
        <v>0</v>
      </c>
      <c r="AU561" s="5">
        <f t="shared" si="820"/>
        <v>0</v>
      </c>
      <c r="AV561" s="5">
        <f t="shared" si="821"/>
        <v>0</v>
      </c>
      <c r="AW561" s="5">
        <f t="shared" si="822"/>
        <v>0</v>
      </c>
      <c r="AX561" s="5">
        <f t="shared" si="823"/>
        <v>3.8528786746702728E-6</v>
      </c>
      <c r="AY561" s="5">
        <f t="shared" si="824"/>
        <v>0</v>
      </c>
      <c r="AZ561" s="5">
        <f t="shared" si="825"/>
        <v>0</v>
      </c>
      <c r="BA561" s="5">
        <f t="shared" si="826"/>
        <v>0</v>
      </c>
      <c r="BB561" s="5">
        <f t="shared" si="827"/>
        <v>0</v>
      </c>
      <c r="BC561" s="5">
        <f t="shared" si="828"/>
        <v>0</v>
      </c>
      <c r="BD561" s="5">
        <f t="shared" si="829"/>
        <v>0</v>
      </c>
      <c r="BE561" s="5">
        <f t="shared" si="830"/>
        <v>0</v>
      </c>
      <c r="BF561" s="5">
        <f t="shared" si="831"/>
        <v>0</v>
      </c>
      <c r="BG561" s="5">
        <f t="shared" si="832"/>
        <v>0</v>
      </c>
      <c r="BH561" s="5">
        <f t="shared" si="833"/>
        <v>0</v>
      </c>
      <c r="BI561" s="5">
        <f t="shared" si="834"/>
        <v>0</v>
      </c>
      <c r="BJ561" s="8">
        <f t="shared" si="835"/>
        <v>0.33017345994112812</v>
      </c>
      <c r="BK561" s="8">
        <f t="shared" si="836"/>
        <v>0.66982630792757036</v>
      </c>
      <c r="BL561" s="8">
        <f t="shared" si="837"/>
        <v>0</v>
      </c>
      <c r="BM561" s="8">
        <f t="shared" si="838"/>
        <v>7.9656715817374001E-3</v>
      </c>
      <c r="BN561" s="8">
        <f t="shared" si="839"/>
        <v>0.99203409628696115</v>
      </c>
    </row>
    <row r="562" spans="1:66" x14ac:dyDescent="0.25">
      <c r="A562" t="s">
        <v>301</v>
      </c>
      <c r="B562" t="s">
        <v>382</v>
      </c>
      <c r="C562" t="s">
        <v>302</v>
      </c>
      <c r="D562" s="10"/>
      <c r="E562">
        <f>VLOOKUP(A562,home!$A$2:$E$405,3,FALSE)</f>
        <v>1.23684210526316</v>
      </c>
      <c r="F562">
        <f>VLOOKUP(B562,home!$B$2:$E$405,3,FALSE)</f>
        <v>1.62</v>
      </c>
      <c r="G562">
        <f>VLOOKUP(C562,away!$B$2:$E$405,4,FALSE)</f>
        <v>2.4300000000000002</v>
      </c>
      <c r="H562">
        <f>VLOOKUP(A562,away!$A$2:$E$405,3,FALSE)</f>
        <v>1.07894736842105</v>
      </c>
      <c r="I562">
        <f>VLOOKUP(C562,away!$B$2:$E$405,3,FALSE)</f>
        <v>0</v>
      </c>
      <c r="J562">
        <f>VLOOKUP(B562,home!$B$2:$E$405,4,FALSE)</f>
        <v>0</v>
      </c>
      <c r="K562" s="3">
        <f t="shared" si="784"/>
        <v>4.8689526315789564</v>
      </c>
      <c r="L562" s="3">
        <f t="shared" si="785"/>
        <v>0</v>
      </c>
      <c r="M562" s="5">
        <f t="shared" si="786"/>
        <v>7.6814063386173893E-3</v>
      </c>
      <c r="N562" s="5">
        <f t="shared" si="787"/>
        <v>3.7400403606638412E-2</v>
      </c>
      <c r="O562" s="5">
        <f t="shared" si="788"/>
        <v>0</v>
      </c>
      <c r="P562" s="5">
        <f t="shared" si="789"/>
        <v>0</v>
      </c>
      <c r="Q562" s="5">
        <f t="shared" si="790"/>
        <v>9.1050396781328619E-2</v>
      </c>
      <c r="R562" s="5">
        <f t="shared" si="791"/>
        <v>0</v>
      </c>
      <c r="S562" s="5">
        <f t="shared" si="792"/>
        <v>0</v>
      </c>
      <c r="T562" s="5">
        <f t="shared" si="793"/>
        <v>0</v>
      </c>
      <c r="U562" s="5">
        <f t="shared" si="794"/>
        <v>0</v>
      </c>
      <c r="V562" s="5">
        <f t="shared" si="795"/>
        <v>0</v>
      </c>
      <c r="W562" s="5">
        <f t="shared" si="796"/>
        <v>0.14777335633825267</v>
      </c>
      <c r="X562" s="5">
        <f t="shared" si="797"/>
        <v>0</v>
      </c>
      <c r="Y562" s="5">
        <f t="shared" si="798"/>
        <v>0</v>
      </c>
      <c r="Z562" s="5">
        <f t="shared" si="799"/>
        <v>0</v>
      </c>
      <c r="AA562" s="5">
        <f t="shared" si="800"/>
        <v>0</v>
      </c>
      <c r="AB562" s="5">
        <f t="shared" si="801"/>
        <v>0</v>
      </c>
      <c r="AC562" s="5">
        <f t="shared" si="802"/>
        <v>0</v>
      </c>
      <c r="AD562" s="5">
        <f t="shared" si="803"/>
        <v>0.1798753680550976</v>
      </c>
      <c r="AE562" s="5">
        <f t="shared" si="804"/>
        <v>0</v>
      </c>
      <c r="AF562" s="5">
        <f t="shared" si="805"/>
        <v>0</v>
      </c>
      <c r="AG562" s="5">
        <f t="shared" si="806"/>
        <v>0</v>
      </c>
      <c r="AH562" s="5">
        <f t="shared" si="807"/>
        <v>0</v>
      </c>
      <c r="AI562" s="5">
        <f t="shared" si="808"/>
        <v>0</v>
      </c>
      <c r="AJ562" s="5">
        <f t="shared" si="809"/>
        <v>0</v>
      </c>
      <c r="AK562" s="5">
        <f t="shared" si="810"/>
        <v>0</v>
      </c>
      <c r="AL562" s="5">
        <f t="shared" si="811"/>
        <v>0</v>
      </c>
      <c r="AM562" s="5">
        <f t="shared" si="812"/>
        <v>0.17516092932962013</v>
      </c>
      <c r="AN562" s="5">
        <f t="shared" si="813"/>
        <v>0</v>
      </c>
      <c r="AO562" s="5">
        <f t="shared" si="814"/>
        <v>0</v>
      </c>
      <c r="AP562" s="5">
        <f t="shared" si="815"/>
        <v>0</v>
      </c>
      <c r="AQ562" s="5">
        <f t="shared" si="816"/>
        <v>0</v>
      </c>
      <c r="AR562" s="5">
        <f t="shared" si="817"/>
        <v>0</v>
      </c>
      <c r="AS562" s="5">
        <f t="shared" si="818"/>
        <v>0</v>
      </c>
      <c r="AT562" s="5">
        <f t="shared" si="819"/>
        <v>0</v>
      </c>
      <c r="AU562" s="5">
        <f t="shared" si="820"/>
        <v>0</v>
      </c>
      <c r="AV562" s="5">
        <f t="shared" si="821"/>
        <v>0</v>
      </c>
      <c r="AW562" s="5">
        <f t="shared" si="822"/>
        <v>0</v>
      </c>
      <c r="AX562" s="5">
        <f t="shared" si="823"/>
        <v>0.14214171130154493</v>
      </c>
      <c r="AY562" s="5">
        <f t="shared" si="824"/>
        <v>0</v>
      </c>
      <c r="AZ562" s="5">
        <f t="shared" si="825"/>
        <v>0</v>
      </c>
      <c r="BA562" s="5">
        <f t="shared" si="826"/>
        <v>0</v>
      </c>
      <c r="BB562" s="5">
        <f t="shared" si="827"/>
        <v>0</v>
      </c>
      <c r="BC562" s="5">
        <f t="shared" si="828"/>
        <v>0</v>
      </c>
      <c r="BD562" s="5">
        <f t="shared" si="829"/>
        <v>0</v>
      </c>
      <c r="BE562" s="5">
        <f t="shared" si="830"/>
        <v>0</v>
      </c>
      <c r="BF562" s="5">
        <f t="shared" si="831"/>
        <v>0</v>
      </c>
      <c r="BG562" s="5">
        <f t="shared" si="832"/>
        <v>0</v>
      </c>
      <c r="BH562" s="5">
        <f t="shared" si="833"/>
        <v>0</v>
      </c>
      <c r="BI562" s="5">
        <f t="shared" si="834"/>
        <v>0</v>
      </c>
      <c r="BJ562" s="8">
        <f t="shared" si="835"/>
        <v>0.77340216541248241</v>
      </c>
      <c r="BK562" s="8">
        <f t="shared" si="836"/>
        <v>7.6814063386173893E-3</v>
      </c>
      <c r="BL562" s="8">
        <f t="shared" si="837"/>
        <v>0</v>
      </c>
      <c r="BM562" s="8">
        <f t="shared" si="838"/>
        <v>0.64495136502451533</v>
      </c>
      <c r="BN562" s="8">
        <f t="shared" si="839"/>
        <v>0.13613220672658444</v>
      </c>
    </row>
    <row r="563" spans="1:66" x14ac:dyDescent="0.25">
      <c r="A563" t="s">
        <v>303</v>
      </c>
      <c r="B563" t="s">
        <v>348</v>
      </c>
      <c r="C563" t="s">
        <v>346</v>
      </c>
      <c r="D563" s="10"/>
      <c r="E563">
        <f>VLOOKUP(A563,home!$A$2:$E$405,3,FALSE)</f>
        <v>1.21818181818182</v>
      </c>
      <c r="F563">
        <f>VLOOKUP(B563,home!$B$2:$E$405,3,FALSE)</f>
        <v>1.0900000000000001</v>
      </c>
      <c r="G563">
        <f>VLOOKUP(C563,away!$B$2:$E$405,4,FALSE)</f>
        <v>2.0499999999999998</v>
      </c>
      <c r="H563">
        <f>VLOOKUP(A563,away!$A$2:$E$405,3,FALSE)</f>
        <v>0.90909090909090895</v>
      </c>
      <c r="I563">
        <f>VLOOKUP(C563,away!$B$2:$E$405,3,FALSE)</f>
        <v>1.23</v>
      </c>
      <c r="J563">
        <f>VLOOKUP(B563,home!$B$2:$E$405,4,FALSE)</f>
        <v>1.1000000000000001</v>
      </c>
      <c r="K563" s="3">
        <f t="shared" si="784"/>
        <v>2.722027272727277</v>
      </c>
      <c r="L563" s="3">
        <f t="shared" si="785"/>
        <v>1.2299999999999998</v>
      </c>
      <c r="M563" s="5">
        <f t="shared" si="786"/>
        <v>1.9215706783702654E-2</v>
      </c>
      <c r="N563" s="5">
        <f t="shared" si="787"/>
        <v>5.2305677929969166E-2</v>
      </c>
      <c r="O563" s="5">
        <f t="shared" si="788"/>
        <v>2.3635319343954259E-2</v>
      </c>
      <c r="P563" s="5">
        <f t="shared" si="789"/>
        <v>6.4335983853862064E-2</v>
      </c>
      <c r="Q563" s="5">
        <f t="shared" si="790"/>
        <v>7.1188740921932669E-2</v>
      </c>
      <c r="R563" s="5">
        <f t="shared" si="791"/>
        <v>1.4535721396531868E-2</v>
      </c>
      <c r="S563" s="5">
        <f t="shared" si="792"/>
        <v>5.3850723070395942E-2</v>
      </c>
      <c r="T563" s="5">
        <f t="shared" si="793"/>
        <v>8.7562151333977156E-2</v>
      </c>
      <c r="U563" s="5">
        <f t="shared" si="794"/>
        <v>3.9566630070125161E-2</v>
      </c>
      <c r="V563" s="5">
        <f t="shared" si="795"/>
        <v>2.0033028703339235E-2</v>
      </c>
      <c r="W563" s="5">
        <f t="shared" si="796"/>
        <v>6.4592564766872348E-2</v>
      </c>
      <c r="X563" s="5">
        <f t="shared" si="797"/>
        <v>7.944885466325298E-2</v>
      </c>
      <c r="Y563" s="5">
        <f t="shared" si="798"/>
        <v>4.886104561790057E-2</v>
      </c>
      <c r="Z563" s="5">
        <f t="shared" si="799"/>
        <v>5.9596457725780662E-3</v>
      </c>
      <c r="AA563" s="5">
        <f t="shared" si="800"/>
        <v>1.6222318328751317E-2</v>
      </c>
      <c r="AB563" s="5">
        <f t="shared" si="801"/>
        <v>2.2078796458862338E-2</v>
      </c>
      <c r="AC563" s="5">
        <f t="shared" si="802"/>
        <v>4.192028381097241E-3</v>
      </c>
      <c r="AD563" s="5">
        <f t="shared" si="803"/>
        <v>4.3955680727707384E-2</v>
      </c>
      <c r="AE563" s="5">
        <f t="shared" si="804"/>
        <v>5.4065487295080074E-2</v>
      </c>
      <c r="AF563" s="5">
        <f t="shared" si="805"/>
        <v>3.3250274686474242E-2</v>
      </c>
      <c r="AG563" s="5">
        <f t="shared" si="806"/>
        <v>1.3632612621454439E-2</v>
      </c>
      <c r="AH563" s="5">
        <f t="shared" si="807"/>
        <v>1.8325910750677553E-3</v>
      </c>
      <c r="AI563" s="5">
        <f t="shared" si="808"/>
        <v>4.9883628860910309E-3</v>
      </c>
      <c r="AJ563" s="5">
        <f t="shared" si="809"/>
        <v>6.7892299111001701E-3</v>
      </c>
      <c r="AK563" s="5">
        <f t="shared" si="810"/>
        <v>6.1601563262768154E-3</v>
      </c>
      <c r="AL563" s="5">
        <f t="shared" si="811"/>
        <v>5.6141212660455807E-4</v>
      </c>
      <c r="AM563" s="5">
        <f t="shared" si="812"/>
        <v>2.3929712346422449E-2</v>
      </c>
      <c r="AN563" s="5">
        <f t="shared" si="813"/>
        <v>2.9433546186099609E-2</v>
      </c>
      <c r="AO563" s="5">
        <f t="shared" si="814"/>
        <v>1.8101630904451254E-2</v>
      </c>
      <c r="AP563" s="5">
        <f t="shared" si="815"/>
        <v>7.4216686708250155E-3</v>
      </c>
      <c r="AQ563" s="5">
        <f t="shared" si="816"/>
        <v>2.2821631162786927E-3</v>
      </c>
      <c r="AR563" s="5">
        <f t="shared" si="817"/>
        <v>4.5081740446666768E-4</v>
      </c>
      <c r="AS563" s="5">
        <f t="shared" si="818"/>
        <v>1.227137269978393E-3</v>
      </c>
      <c r="AT563" s="5">
        <f t="shared" si="819"/>
        <v>1.6701505581306411E-3</v>
      </c>
      <c r="AU563" s="5">
        <f t="shared" si="820"/>
        <v>1.515398456264096E-3</v>
      </c>
      <c r="AV563" s="5">
        <f t="shared" si="821"/>
        <v>1.0312389817499208E-3</v>
      </c>
      <c r="AW563" s="5">
        <f t="shared" si="822"/>
        <v>5.2212786595128728E-5</v>
      </c>
      <c r="AX563" s="5">
        <f t="shared" si="823"/>
        <v>1.0856221605913426E-2</v>
      </c>
      <c r="AY563" s="5">
        <f t="shared" si="824"/>
        <v>1.3353152575273513E-2</v>
      </c>
      <c r="AZ563" s="5">
        <f t="shared" si="825"/>
        <v>8.2121888337932086E-3</v>
      </c>
      <c r="BA563" s="5">
        <f t="shared" si="826"/>
        <v>3.3669974218552157E-3</v>
      </c>
      <c r="BB563" s="5">
        <f t="shared" si="827"/>
        <v>1.0353517072204789E-3</v>
      </c>
      <c r="BC563" s="5">
        <f t="shared" si="828"/>
        <v>2.5469651997623774E-4</v>
      </c>
      <c r="BD563" s="5">
        <f t="shared" si="829"/>
        <v>9.2417567915666852E-5</v>
      </c>
      <c r="BE563" s="5">
        <f t="shared" si="830"/>
        <v>2.5156314034557051E-4</v>
      </c>
      <c r="BF563" s="5">
        <f t="shared" si="831"/>
        <v>3.4238086441678136E-4</v>
      </c>
      <c r="BG563" s="5">
        <f t="shared" si="832"/>
        <v>3.1065668353413964E-4</v>
      </c>
      <c r="BH563" s="5">
        <f t="shared" si="833"/>
        <v>2.1140399125873371E-4</v>
      </c>
      <c r="BI563" s="5">
        <f t="shared" si="834"/>
        <v>1.150894859539344E-4</v>
      </c>
      <c r="BJ563" s="8">
        <f t="shared" si="835"/>
        <v>0.66711042045273006</v>
      </c>
      <c r="BK563" s="8">
        <f t="shared" si="836"/>
        <v>0.17554203549427522</v>
      </c>
      <c r="BL563" s="8">
        <f t="shared" si="837"/>
        <v>0.14302738020077524</v>
      </c>
      <c r="BM563" s="8">
        <f t="shared" si="838"/>
        <v>0.73312139190172765</v>
      </c>
      <c r="BN563" s="8">
        <f t="shared" si="839"/>
        <v>0.24521715022995266</v>
      </c>
    </row>
    <row r="564" spans="1:66" x14ac:dyDescent="0.25">
      <c r="A564" t="s">
        <v>303</v>
      </c>
      <c r="B564" t="s">
        <v>354</v>
      </c>
      <c r="C564" t="s">
        <v>306</v>
      </c>
      <c r="D564" s="10"/>
      <c r="E564">
        <f>VLOOKUP(A564,home!$A$2:$E$405,3,FALSE)</f>
        <v>1.21818181818182</v>
      </c>
      <c r="F564">
        <f>VLOOKUP(B564,home!$B$2:$E$405,3,FALSE)</f>
        <v>0.82</v>
      </c>
      <c r="G564">
        <f>VLOOKUP(C564,away!$B$2:$E$405,4,FALSE)</f>
        <v>0.82</v>
      </c>
      <c r="H564">
        <f>VLOOKUP(A564,away!$A$2:$E$405,3,FALSE)</f>
        <v>0.90909090909090895</v>
      </c>
      <c r="I564">
        <f>VLOOKUP(C564,away!$B$2:$E$405,3,FALSE)</f>
        <v>0.82</v>
      </c>
      <c r="J564">
        <f>VLOOKUP(B564,home!$B$2:$E$405,4,FALSE)</f>
        <v>0</v>
      </c>
      <c r="K564" s="3">
        <f t="shared" si="784"/>
        <v>0.81910545454545569</v>
      </c>
      <c r="L564" s="3">
        <f t="shared" si="785"/>
        <v>0</v>
      </c>
      <c r="M564" s="5">
        <f t="shared" si="786"/>
        <v>0.44082581691238509</v>
      </c>
      <c r="N564" s="5">
        <f t="shared" si="787"/>
        <v>0.36108283113739104</v>
      </c>
      <c r="O564" s="5">
        <f t="shared" si="788"/>
        <v>0</v>
      </c>
      <c r="P564" s="5">
        <f t="shared" si="789"/>
        <v>0</v>
      </c>
      <c r="Q564" s="5">
        <f t="shared" si="790"/>
        <v>0.14788245826367633</v>
      </c>
      <c r="R564" s="5">
        <f t="shared" si="791"/>
        <v>0</v>
      </c>
      <c r="S564" s="5">
        <f t="shared" si="792"/>
        <v>0</v>
      </c>
      <c r="T564" s="5">
        <f t="shared" si="793"/>
        <v>0</v>
      </c>
      <c r="U564" s="5">
        <f t="shared" si="794"/>
        <v>0</v>
      </c>
      <c r="V564" s="5">
        <f t="shared" si="795"/>
        <v>0</v>
      </c>
      <c r="W564" s="5">
        <f t="shared" si="796"/>
        <v>4.0377109398455999E-2</v>
      </c>
      <c r="X564" s="5">
        <f t="shared" si="797"/>
        <v>0</v>
      </c>
      <c r="Y564" s="5">
        <f t="shared" si="798"/>
        <v>0</v>
      </c>
      <c r="Z564" s="5">
        <f t="shared" si="799"/>
        <v>0</v>
      </c>
      <c r="AA564" s="5">
        <f t="shared" si="800"/>
        <v>0</v>
      </c>
      <c r="AB564" s="5">
        <f t="shared" si="801"/>
        <v>0</v>
      </c>
      <c r="AC564" s="5">
        <f t="shared" si="802"/>
        <v>0</v>
      </c>
      <c r="AD564" s="5">
        <f t="shared" si="803"/>
        <v>8.268277636763471E-3</v>
      </c>
      <c r="AE564" s="5">
        <f t="shared" si="804"/>
        <v>0</v>
      </c>
      <c r="AF564" s="5">
        <f t="shared" si="805"/>
        <v>0</v>
      </c>
      <c r="AG564" s="5">
        <f t="shared" si="806"/>
        <v>0</v>
      </c>
      <c r="AH564" s="5">
        <f t="shared" si="807"/>
        <v>0</v>
      </c>
      <c r="AI564" s="5">
        <f t="shared" si="808"/>
        <v>0</v>
      </c>
      <c r="AJ564" s="5">
        <f t="shared" si="809"/>
        <v>0</v>
      </c>
      <c r="AK564" s="5">
        <f t="shared" si="810"/>
        <v>0</v>
      </c>
      <c r="AL564" s="5">
        <f t="shared" si="811"/>
        <v>0</v>
      </c>
      <c r="AM564" s="5">
        <f t="shared" si="812"/>
        <v>1.3545182623938344E-3</v>
      </c>
      <c r="AN564" s="5">
        <f t="shared" si="813"/>
        <v>0</v>
      </c>
      <c r="AO564" s="5">
        <f t="shared" si="814"/>
        <v>0</v>
      </c>
      <c r="AP564" s="5">
        <f t="shared" si="815"/>
        <v>0</v>
      </c>
      <c r="AQ564" s="5">
        <f t="shared" si="816"/>
        <v>0</v>
      </c>
      <c r="AR564" s="5">
        <f t="shared" si="817"/>
        <v>0</v>
      </c>
      <c r="AS564" s="5">
        <f t="shared" si="818"/>
        <v>0</v>
      </c>
      <c r="AT564" s="5">
        <f t="shared" si="819"/>
        <v>0</v>
      </c>
      <c r="AU564" s="5">
        <f t="shared" si="820"/>
        <v>0</v>
      </c>
      <c r="AV564" s="5">
        <f t="shared" si="821"/>
        <v>0</v>
      </c>
      <c r="AW564" s="5">
        <f t="shared" si="822"/>
        <v>0</v>
      </c>
      <c r="AX564" s="5">
        <f t="shared" si="823"/>
        <v>1.8491554950137034E-4</v>
      </c>
      <c r="AY564" s="5">
        <f t="shared" si="824"/>
        <v>0</v>
      </c>
      <c r="AZ564" s="5">
        <f t="shared" si="825"/>
        <v>0</v>
      </c>
      <c r="BA564" s="5">
        <f t="shared" si="826"/>
        <v>0</v>
      </c>
      <c r="BB564" s="5">
        <f t="shared" si="827"/>
        <v>0</v>
      </c>
      <c r="BC564" s="5">
        <f t="shared" si="828"/>
        <v>0</v>
      </c>
      <c r="BD564" s="5">
        <f t="shared" si="829"/>
        <v>0</v>
      </c>
      <c r="BE564" s="5">
        <f t="shared" si="830"/>
        <v>0</v>
      </c>
      <c r="BF564" s="5">
        <f t="shared" si="831"/>
        <v>0</v>
      </c>
      <c r="BG564" s="5">
        <f t="shared" si="832"/>
        <v>0</v>
      </c>
      <c r="BH564" s="5">
        <f t="shared" si="833"/>
        <v>0</v>
      </c>
      <c r="BI564" s="5">
        <f t="shared" si="834"/>
        <v>0</v>
      </c>
      <c r="BJ564" s="8">
        <f t="shared" si="835"/>
        <v>0.55915011024818206</v>
      </c>
      <c r="BK564" s="8">
        <f t="shared" si="836"/>
        <v>0.44082581691238509</v>
      </c>
      <c r="BL564" s="8">
        <f t="shared" si="837"/>
        <v>0</v>
      </c>
      <c r="BM564" s="8">
        <f t="shared" si="838"/>
        <v>5.0184820847114675E-2</v>
      </c>
      <c r="BN564" s="8">
        <f t="shared" si="839"/>
        <v>0.94979110631345243</v>
      </c>
    </row>
    <row r="565" spans="1:66" x14ac:dyDescent="0.25">
      <c r="A565" t="s">
        <v>35</v>
      </c>
      <c r="B565" t="s">
        <v>217</v>
      </c>
      <c r="C565" t="s">
        <v>284</v>
      </c>
      <c r="D565" s="10"/>
      <c r="E565">
        <f>VLOOKUP(A565,home!$A$2:$E$405,3,FALSE)</f>
        <v>1.5</v>
      </c>
      <c r="F565">
        <f>VLOOKUP(B565,home!$B$2:$E$405,3,FALSE)</f>
        <v>1.33</v>
      </c>
      <c r="G565">
        <f>VLOOKUP(C565,away!$B$2:$E$405,4,FALSE)</f>
        <v>2</v>
      </c>
      <c r="H565">
        <f>VLOOKUP(A565,away!$A$2:$E$405,3,FALSE)</f>
        <v>1.0249999999999999</v>
      </c>
      <c r="I565">
        <f>VLOOKUP(C565,away!$B$2:$E$405,3,FALSE)</f>
        <v>0.67</v>
      </c>
      <c r="J565">
        <f>VLOOKUP(B565,home!$B$2:$E$405,4,FALSE)</f>
        <v>1.46</v>
      </c>
      <c r="K565" s="3">
        <f t="shared" si="784"/>
        <v>3.99</v>
      </c>
      <c r="L565" s="3">
        <f t="shared" si="785"/>
        <v>1.0026549999999999</v>
      </c>
      <c r="M565" s="5">
        <f t="shared" si="786"/>
        <v>6.7876194184391444E-3</v>
      </c>
      <c r="N565" s="5">
        <f t="shared" si="787"/>
        <v>2.7082601479572185E-2</v>
      </c>
      <c r="O565" s="5">
        <f t="shared" si="788"/>
        <v>6.805640547995098E-3</v>
      </c>
      <c r="P565" s="5">
        <f t="shared" si="789"/>
        <v>2.715450578650044E-2</v>
      </c>
      <c r="Q565" s="5">
        <f t="shared" si="790"/>
        <v>5.402978995174653E-2</v>
      </c>
      <c r="R565" s="5">
        <f t="shared" si="791"/>
        <v>3.4118547618250121E-3</v>
      </c>
      <c r="S565" s="5">
        <f t="shared" si="792"/>
        <v>2.7158534496865193E-2</v>
      </c>
      <c r="T565" s="5">
        <f t="shared" si="793"/>
        <v>5.41732390440684E-2</v>
      </c>
      <c r="U565" s="5">
        <f t="shared" si="794"/>
        <v>1.3613300499681796E-2</v>
      </c>
      <c r="V565" s="5">
        <f t="shared" si="795"/>
        <v>1.2072250579973106E-2</v>
      </c>
      <c r="W565" s="5">
        <f t="shared" si="796"/>
        <v>7.185962063582288E-2</v>
      </c>
      <c r="X565" s="5">
        <f t="shared" si="797"/>
        <v>7.2050407928610963E-2</v>
      </c>
      <c r="Y565" s="5">
        <f t="shared" si="798"/>
        <v>3.6120850880830703E-2</v>
      </c>
      <c r="Z565" s="5">
        <f t="shared" si="799"/>
        <v>1.1403044120725527E-3</v>
      </c>
      <c r="AA565" s="5">
        <f t="shared" si="800"/>
        <v>4.5498146041694845E-3</v>
      </c>
      <c r="AB565" s="5">
        <f t="shared" si="801"/>
        <v>9.0768801353181255E-3</v>
      </c>
      <c r="AC565" s="5">
        <f t="shared" si="802"/>
        <v>3.0185104123124436E-3</v>
      </c>
      <c r="AD565" s="5">
        <f t="shared" si="803"/>
        <v>7.1679971584233323E-2</v>
      </c>
      <c r="AE565" s="5">
        <f t="shared" si="804"/>
        <v>7.1870281908789455E-2</v>
      </c>
      <c r="AF565" s="5">
        <f t="shared" si="805"/>
        <v>3.6030548753628634E-2</v>
      </c>
      <c r="AG565" s="5">
        <f t="shared" si="806"/>
        <v>1.2042069953523174E-2</v>
      </c>
      <c r="AH565" s="5">
        <f t="shared" si="807"/>
        <v>2.8583298007165119E-4</v>
      </c>
      <c r="AI565" s="5">
        <f t="shared" si="808"/>
        <v>1.1404735904858882E-3</v>
      </c>
      <c r="AJ565" s="5">
        <f t="shared" si="809"/>
        <v>2.2752448130193476E-3</v>
      </c>
      <c r="AK565" s="5">
        <f t="shared" si="810"/>
        <v>3.0260756013157325E-3</v>
      </c>
      <c r="AL565" s="5">
        <f t="shared" si="811"/>
        <v>4.8303331937015847E-4</v>
      </c>
      <c r="AM565" s="5">
        <f t="shared" si="812"/>
        <v>5.7200617324218189E-2</v>
      </c>
      <c r="AN565" s="5">
        <f t="shared" si="813"/>
        <v>5.7352484963213976E-2</v>
      </c>
      <c r="AO565" s="5">
        <f t="shared" si="814"/>
        <v>2.8752377905395646E-2</v>
      </c>
      <c r="AP565" s="5">
        <f t="shared" si="815"/>
        <v>9.6095718229114915E-3</v>
      </c>
      <c r="AQ565" s="5">
        <f t="shared" si="816"/>
        <v>2.4087713090253297E-3</v>
      </c>
      <c r="AR565" s="5">
        <f t="shared" si="817"/>
        <v>5.7318373326748295E-5</v>
      </c>
      <c r="AS565" s="5">
        <f t="shared" si="818"/>
        <v>2.2870030957372568E-4</v>
      </c>
      <c r="AT565" s="5">
        <f t="shared" si="819"/>
        <v>4.5625711759958291E-4</v>
      </c>
      <c r="AU565" s="5">
        <f t="shared" si="820"/>
        <v>6.0682196640744518E-4</v>
      </c>
      <c r="AV565" s="5">
        <f t="shared" si="821"/>
        <v>6.0530491149142669E-4</v>
      </c>
      <c r="AW565" s="5">
        <f t="shared" si="822"/>
        <v>5.3678331489000349E-5</v>
      </c>
      <c r="AX565" s="5">
        <f t="shared" si="823"/>
        <v>3.8038410520605088E-2</v>
      </c>
      <c r="AY565" s="5">
        <f t="shared" si="824"/>
        <v>3.8139402500537288E-2</v>
      </c>
      <c r="AZ565" s="5">
        <f t="shared" si="825"/>
        <v>1.9120331307088102E-2</v>
      </c>
      <c r="BA565" s="5">
        <f t="shared" si="826"/>
        <v>6.3903652622361411E-3</v>
      </c>
      <c r="BB565" s="5">
        <f t="shared" si="827"/>
        <v>1.6018329205018439E-3</v>
      </c>
      <c r="BC565" s="5">
        <f t="shared" si="828"/>
        <v>3.2121715738115531E-4</v>
      </c>
      <c r="BD565" s="5">
        <f t="shared" si="829"/>
        <v>9.5784256013217959E-6</v>
      </c>
      <c r="BE565" s="5">
        <f t="shared" si="830"/>
        <v>3.8217918149273966E-5</v>
      </c>
      <c r="BF565" s="5">
        <f t="shared" si="831"/>
        <v>7.6244746707801586E-5</v>
      </c>
      <c r="BG565" s="5">
        <f t="shared" si="832"/>
        <v>1.014055131213761E-4</v>
      </c>
      <c r="BH565" s="5">
        <f t="shared" si="833"/>
        <v>1.0115199933857268E-4</v>
      </c>
      <c r="BI565" s="5">
        <f t="shared" si="834"/>
        <v>8.0719295472180994E-5</v>
      </c>
      <c r="BJ565" s="8">
        <f t="shared" si="835"/>
        <v>0.76587476511394059</v>
      </c>
      <c r="BK565" s="8">
        <f t="shared" si="836"/>
        <v>0.11481385651399778</v>
      </c>
      <c r="BL565" s="8">
        <f t="shared" si="837"/>
        <v>4.6546838110671583E-2</v>
      </c>
      <c r="BM565" s="8">
        <f t="shared" si="838"/>
        <v>0.76501802803555574</v>
      </c>
      <c r="BN565" s="8">
        <f t="shared" si="839"/>
        <v>0.1252720119460784</v>
      </c>
    </row>
    <row r="566" spans="1:66" x14ac:dyDescent="0.25">
      <c r="A566" t="s">
        <v>35</v>
      </c>
      <c r="B566" t="s">
        <v>474</v>
      </c>
      <c r="C566" t="s">
        <v>211</v>
      </c>
      <c r="D566" s="10"/>
      <c r="E566">
        <f>VLOOKUP(A566,home!$A$2:$E$405,3,FALSE)</f>
        <v>1.5</v>
      </c>
      <c r="F566">
        <f>VLOOKUP(B566,home!$B$2:$E$405,3,FALSE)</f>
        <v>0.33</v>
      </c>
      <c r="G566">
        <f>VLOOKUP(C566,away!$B$2:$E$405,4,FALSE)</f>
        <v>0.33</v>
      </c>
      <c r="H566">
        <f>VLOOKUP(A566,away!$A$2:$E$405,3,FALSE)</f>
        <v>1.0249999999999999</v>
      </c>
      <c r="I566">
        <f>VLOOKUP(C566,away!$B$2:$E$405,3,FALSE)</f>
        <v>0.67</v>
      </c>
      <c r="J566">
        <f>VLOOKUP(B566,home!$B$2:$E$405,4,FALSE)</f>
        <v>0.98</v>
      </c>
      <c r="K566" s="3">
        <f t="shared" si="784"/>
        <v>0.16335</v>
      </c>
      <c r="L566" s="3">
        <f t="shared" si="785"/>
        <v>0.67301499999999992</v>
      </c>
      <c r="M566" s="5">
        <f t="shared" si="786"/>
        <v>0.43328264678487571</v>
      </c>
      <c r="N566" s="5">
        <f t="shared" si="787"/>
        <v>7.0776720352309447E-2</v>
      </c>
      <c r="O566" s="5">
        <f t="shared" si="788"/>
        <v>0.29160572052592304</v>
      </c>
      <c r="P566" s="5">
        <f t="shared" si="789"/>
        <v>4.7633794447909522E-2</v>
      </c>
      <c r="Q566" s="5">
        <f t="shared" si="790"/>
        <v>5.7806886347748733E-3</v>
      </c>
      <c r="R566" s="5">
        <f t="shared" si="791"/>
        <v>9.8127511999877029E-2</v>
      </c>
      <c r="S566" s="5">
        <f t="shared" si="792"/>
        <v>1.3091791180320691E-3</v>
      </c>
      <c r="T566" s="5">
        <f t="shared" si="793"/>
        <v>3.89049016153301E-3</v>
      </c>
      <c r="U566" s="5">
        <f t="shared" si="794"/>
        <v>1.6029129085179911E-2</v>
      </c>
      <c r="V566" s="5">
        <f t="shared" si="795"/>
        <v>1.5991913891820713E-5</v>
      </c>
      <c r="W566" s="5">
        <f t="shared" si="796"/>
        <v>3.1475849616349196E-4</v>
      </c>
      <c r="X566" s="5">
        <f t="shared" si="797"/>
        <v>2.1183718929547246E-4</v>
      </c>
      <c r="Y566" s="5">
        <f t="shared" si="798"/>
        <v>7.1284802976846192E-5</v>
      </c>
      <c r="Z566" s="5">
        <f t="shared" si="799"/>
        <v>2.2013762496199085E-2</v>
      </c>
      <c r="AA566" s="5">
        <f t="shared" si="800"/>
        <v>3.5959481037541197E-3</v>
      </c>
      <c r="AB566" s="5">
        <f t="shared" si="801"/>
        <v>2.9369906137411772E-4</v>
      </c>
      <c r="AC566" s="5">
        <f t="shared" si="802"/>
        <v>1.09881440095192E-7</v>
      </c>
      <c r="AD566" s="5">
        <f t="shared" si="803"/>
        <v>1.2853950087076602E-5</v>
      </c>
      <c r="AE566" s="5">
        <f t="shared" si="804"/>
        <v>8.6509012178538568E-6</v>
      </c>
      <c r="AF566" s="5">
        <f t="shared" si="805"/>
        <v>2.911093141566956E-6</v>
      </c>
      <c r="AG566" s="5">
        <f t="shared" si="806"/>
        <v>6.5306978355722837E-7</v>
      </c>
      <c r="AH566" s="5">
        <f t="shared" si="807"/>
        <v>3.703898091594856E-3</v>
      </c>
      <c r="AI566" s="5">
        <f t="shared" si="808"/>
        <v>6.0503175326201961E-4</v>
      </c>
      <c r="AJ566" s="5">
        <f t="shared" si="809"/>
        <v>4.9415968447675447E-5</v>
      </c>
      <c r="AK566" s="5">
        <f t="shared" si="810"/>
        <v>2.690699481975929E-6</v>
      </c>
      <c r="AL566" s="5">
        <f t="shared" si="811"/>
        <v>4.8320143628861942E-10</v>
      </c>
      <c r="AM566" s="5">
        <f t="shared" si="812"/>
        <v>4.1993854934479272E-7</v>
      </c>
      <c r="AN566" s="5">
        <f t="shared" si="813"/>
        <v>2.8262494278728558E-7</v>
      </c>
      <c r="AO566" s="5">
        <f t="shared" si="814"/>
        <v>9.5105412934992491E-8</v>
      </c>
      <c r="AP566" s="5">
        <f t="shared" si="815"/>
        <v>2.133578982881466E-8</v>
      </c>
      <c r="AQ566" s="5">
        <f t="shared" si="816"/>
        <v>3.5898266479099238E-9</v>
      </c>
      <c r="AR566" s="5">
        <f t="shared" si="817"/>
        <v>4.9855579482294241E-4</v>
      </c>
      <c r="AS566" s="5">
        <f t="shared" si="818"/>
        <v>8.1439089084327633E-5</v>
      </c>
      <c r="AT566" s="5">
        <f t="shared" si="819"/>
        <v>6.6515376009624588E-6</v>
      </c>
      <c r="AU566" s="5">
        <f t="shared" si="820"/>
        <v>3.6217622237240596E-7</v>
      </c>
      <c r="AV566" s="5">
        <f t="shared" si="821"/>
        <v>1.4790371481133128E-8</v>
      </c>
      <c r="AW566" s="5">
        <f t="shared" si="822"/>
        <v>1.4756032339461733E-12</v>
      </c>
      <c r="AX566" s="5">
        <f t="shared" si="823"/>
        <v>1.1432827005911971E-8</v>
      </c>
      <c r="AY566" s="5">
        <f t="shared" si="824"/>
        <v>7.6944640673838416E-9</v>
      </c>
      <c r="AZ566" s="5">
        <f t="shared" si="825"/>
        <v>2.5892448671551679E-9</v>
      </c>
      <c r="BA566" s="5">
        <f t="shared" si="826"/>
        <v>5.8086687808947856E-10</v>
      </c>
      <c r="BB566" s="5">
        <f t="shared" si="827"/>
        <v>9.7733030489347577E-11</v>
      </c>
      <c r="BC566" s="5">
        <f t="shared" si="828"/>
        <v>1.3155159102957652E-11</v>
      </c>
      <c r="BD566" s="5">
        <f t="shared" si="829"/>
        <v>5.5922588042127068E-5</v>
      </c>
      <c r="BE566" s="5">
        <f t="shared" si="830"/>
        <v>9.1349547566814562E-6</v>
      </c>
      <c r="BF566" s="5">
        <f t="shared" si="831"/>
        <v>7.4609742975195787E-7</v>
      </c>
      <c r="BG566" s="5">
        <f t="shared" si="832"/>
        <v>4.0625005049994114E-8</v>
      </c>
      <c r="BH566" s="5">
        <f t="shared" si="833"/>
        <v>1.6590236437291345E-9</v>
      </c>
      <c r="BI566" s="5">
        <f t="shared" si="834"/>
        <v>5.4200302440630844E-11</v>
      </c>
      <c r="BJ566" s="8">
        <f t="shared" si="835"/>
        <v>8.107169365409575E-2</v>
      </c>
      <c r="BK566" s="8">
        <f t="shared" si="836"/>
        <v>0.48224173032381473</v>
      </c>
      <c r="BL566" s="8">
        <f t="shared" si="837"/>
        <v>0.41466591465545433</v>
      </c>
      <c r="BM566" s="8">
        <f t="shared" si="838"/>
        <v>5.2786010690905848E-2</v>
      </c>
      <c r="BN566" s="8">
        <f t="shared" si="839"/>
        <v>0.94720708274566956</v>
      </c>
    </row>
    <row r="567" spans="1:66" x14ac:dyDescent="0.25">
      <c r="A567" t="s">
        <v>10</v>
      </c>
      <c r="B567" t="s">
        <v>41</v>
      </c>
      <c r="C567" t="s">
        <v>223</v>
      </c>
      <c r="D567" s="10"/>
      <c r="E567">
        <f>VLOOKUP(A567,home!$A$2:$E$405,3,FALSE)</f>
        <v>1.57377049180328</v>
      </c>
      <c r="F567">
        <f>VLOOKUP(B567,home!$B$2:$E$405,3,FALSE)</f>
        <v>1.27</v>
      </c>
      <c r="G567">
        <f>VLOOKUP(C567,away!$B$2:$E$405,4,FALSE)</f>
        <v>2.12</v>
      </c>
      <c r="H567">
        <f>VLOOKUP(A567,away!$A$2:$E$405,3,FALSE)</f>
        <v>1.5409836065573801</v>
      </c>
      <c r="I567">
        <f>VLOOKUP(C567,away!$B$2:$E$405,3,FALSE)</f>
        <v>1.27</v>
      </c>
      <c r="J567">
        <f>VLOOKUP(B567,home!$B$2:$E$405,4,FALSE)</f>
        <v>0.65</v>
      </c>
      <c r="K567" s="3">
        <f t="shared" si="784"/>
        <v>4.2372196721311512</v>
      </c>
      <c r="L567" s="3">
        <f t="shared" si="785"/>
        <v>1.2720819672131172</v>
      </c>
      <c r="M567" s="5">
        <f t="shared" si="786"/>
        <v>4.0489340123158989E-3</v>
      </c>
      <c r="N567" s="5">
        <f t="shared" si="787"/>
        <v>1.7156222848145837E-2</v>
      </c>
      <c r="O567" s="5">
        <f t="shared" si="788"/>
        <v>5.150575943502907E-3</v>
      </c>
      <c r="P567" s="5">
        <f t="shared" si="789"/>
        <v>2.1824121710615985E-2</v>
      </c>
      <c r="Q567" s="5">
        <f t="shared" si="790"/>
        <v>3.6347342475814746E-2</v>
      </c>
      <c r="R567" s="5">
        <f t="shared" si="791"/>
        <v>3.2759773892458684E-3</v>
      </c>
      <c r="S567" s="5">
        <f t="shared" si="792"/>
        <v>2.9408499063643161E-2</v>
      </c>
      <c r="T567" s="5">
        <f t="shared" si="793"/>
        <v>4.6236798919603313E-2</v>
      </c>
      <c r="U567" s="5">
        <f t="shared" si="794"/>
        <v>1.3881035839169444E-2</v>
      </c>
      <c r="V567" s="5">
        <f t="shared" si="795"/>
        <v>1.7612719818194022E-2</v>
      </c>
      <c r="W567" s="5">
        <f t="shared" si="796"/>
        <v>5.1337224856070132E-2</v>
      </c>
      <c r="X567" s="5">
        <f t="shared" si="797"/>
        <v>6.5305157986171827E-2</v>
      </c>
      <c r="Y567" s="5">
        <f t="shared" si="798"/>
        <v>4.1536756920106437E-2</v>
      </c>
      <c r="Z567" s="5">
        <f t="shared" si="799"/>
        <v>1.3891039206191922E-3</v>
      </c>
      <c r="AA567" s="5">
        <f t="shared" si="800"/>
        <v>5.8859384590821502E-3</v>
      </c>
      <c r="AB567" s="5">
        <f t="shared" si="801"/>
        <v>1.2470007113888106E-2</v>
      </c>
      <c r="AC567" s="5">
        <f t="shared" si="802"/>
        <v>5.9333848705308183E-3</v>
      </c>
      <c r="AD567" s="5">
        <f t="shared" si="803"/>
        <v>5.4381774768190179E-2</v>
      </c>
      <c r="AE567" s="5">
        <f t="shared" si="804"/>
        <v>6.9178075027660019E-2</v>
      </c>
      <c r="AF567" s="5">
        <f t="shared" si="805"/>
        <v>4.4000090884601196E-2</v>
      </c>
      <c r="AG567" s="5">
        <f t="shared" si="806"/>
        <v>1.8657240723346482E-2</v>
      </c>
      <c r="AH567" s="5">
        <f t="shared" si="807"/>
        <v>4.4176351200117899E-4</v>
      </c>
      <c r="AI567" s="5">
        <f t="shared" si="808"/>
        <v>1.8718490434811415E-3</v>
      </c>
      <c r="AJ567" s="5">
        <f t="shared" si="809"/>
        <v>3.9657177951490869E-3</v>
      </c>
      <c r="AK567" s="5">
        <f t="shared" si="810"/>
        <v>5.6012058185754268E-3</v>
      </c>
      <c r="AL567" s="5">
        <f t="shared" si="811"/>
        <v>1.2792593129600171E-3</v>
      </c>
      <c r="AM567" s="5">
        <f t="shared" si="812"/>
        <v>4.6085505170636178E-2</v>
      </c>
      <c r="AN567" s="5">
        <f t="shared" si="813"/>
        <v>5.8624540077473142E-2</v>
      </c>
      <c r="AO567" s="5">
        <f t="shared" si="814"/>
        <v>3.7287610134358141E-2</v>
      </c>
      <c r="AP567" s="5">
        <f t="shared" si="815"/>
        <v>1.5810965484130024E-2</v>
      </c>
      <c r="AQ567" s="5">
        <f t="shared" si="816"/>
        <v>5.0282110191477046E-3</v>
      </c>
      <c r="AR567" s="5">
        <f t="shared" si="817"/>
        <v>1.1239187947788706E-4</v>
      </c>
      <c r="AS567" s="5">
        <f t="shared" si="818"/>
        <v>4.7622908271149645E-4</v>
      </c>
      <c r="AT567" s="5">
        <f t="shared" si="819"/>
        <v>1.0089436188530632E-3</v>
      </c>
      <c r="AU567" s="5">
        <f t="shared" si="820"/>
        <v>1.4250385832917975E-3</v>
      </c>
      <c r="AV567" s="5">
        <f t="shared" si="821"/>
        <v>1.5095503796674779E-3</v>
      </c>
      <c r="AW567" s="5">
        <f t="shared" si="822"/>
        <v>1.9153677143825105E-4</v>
      </c>
      <c r="AX567" s="5">
        <f t="shared" si="823"/>
        <v>3.2545734851520243E-2</v>
      </c>
      <c r="AY567" s="5">
        <f t="shared" si="824"/>
        <v>4.1400842414318371E-2</v>
      </c>
      <c r="AZ567" s="5">
        <f t="shared" si="825"/>
        <v>2.6332632531343193E-2</v>
      </c>
      <c r="BA567" s="5">
        <f t="shared" si="826"/>
        <v>1.1165755664123726E-2</v>
      </c>
      <c r="BB567" s="5">
        <f t="shared" si="827"/>
        <v>3.5509391076598792E-3</v>
      </c>
      <c r="BC567" s="5">
        <f t="shared" si="828"/>
        <v>9.0341712110519391E-4</v>
      </c>
      <c r="BD567" s="5">
        <f t="shared" si="829"/>
        <v>2.3828613857501695E-5</v>
      </c>
      <c r="BE567" s="5">
        <f t="shared" si="830"/>
        <v>1.0096707139662314E-4</v>
      </c>
      <c r="BF567" s="5">
        <f t="shared" si="831"/>
        <v>2.1390983057962106E-4</v>
      </c>
      <c r="BG567" s="5">
        <f t="shared" si="832"/>
        <v>3.0212764739807061E-4</v>
      </c>
      <c r="BH567" s="5">
        <f t="shared" si="833"/>
        <v>3.2004530276245229E-4</v>
      </c>
      <c r="BI567" s="5">
        <f t="shared" si="834"/>
        <v>2.7122045056764658E-4</v>
      </c>
      <c r="BJ567" s="8">
        <f t="shared" si="835"/>
        <v>0.72287283898552601</v>
      </c>
      <c r="BK567" s="8">
        <f t="shared" si="836"/>
        <v>0.12150776120257828</v>
      </c>
      <c r="BL567" s="8">
        <f t="shared" si="837"/>
        <v>5.8308323374658966E-2</v>
      </c>
      <c r="BM567" s="8">
        <f t="shared" si="838"/>
        <v>0.77506554746086109</v>
      </c>
      <c r="BN567" s="8">
        <f t="shared" si="839"/>
        <v>8.7803174379641247E-2</v>
      </c>
    </row>
    <row r="568" spans="1:66" x14ac:dyDescent="0.25">
      <c r="A568" t="s">
        <v>10</v>
      </c>
      <c r="B568" t="s">
        <v>221</v>
      </c>
      <c r="C568" t="s">
        <v>225</v>
      </c>
      <c r="D568" s="10"/>
      <c r="E568">
        <f>VLOOKUP(A568,home!$A$2:$E$405,3,FALSE)</f>
        <v>1.57377049180328</v>
      </c>
      <c r="F568">
        <f>VLOOKUP(B568,home!$B$2:$E$405,3,FALSE)</f>
        <v>0.42</v>
      </c>
      <c r="G568">
        <f>VLOOKUP(C568,away!$B$2:$E$405,4,FALSE)</f>
        <v>0.32</v>
      </c>
      <c r="H568">
        <f>VLOOKUP(A568,away!$A$2:$E$405,3,FALSE)</f>
        <v>1.5409836065573801</v>
      </c>
      <c r="I568">
        <f>VLOOKUP(C568,away!$B$2:$E$405,3,FALSE)</f>
        <v>0.48</v>
      </c>
      <c r="J568">
        <f>VLOOKUP(B568,home!$B$2:$E$405,4,FALSE)</f>
        <v>0.87</v>
      </c>
      <c r="K568" s="3">
        <f t="shared" si="784"/>
        <v>0.21151475409836082</v>
      </c>
      <c r="L568" s="3">
        <f t="shared" si="785"/>
        <v>0.6435147540983619</v>
      </c>
      <c r="M568" s="5">
        <f t="shared" si="786"/>
        <v>0.42527064192736114</v>
      </c>
      <c r="N568" s="5">
        <f t="shared" si="787"/>
        <v>8.9951015252517849E-2</v>
      </c>
      <c r="O568" s="5">
        <f t="shared" si="788"/>
        <v>0.27366793256513833</v>
      </c>
      <c r="P568" s="5">
        <f t="shared" si="789"/>
        <v>5.7884805461122027E-2</v>
      </c>
      <c r="Q568" s="5">
        <f t="shared" si="790"/>
        <v>9.512983436017107E-3</v>
      </c>
      <c r="R568" s="5">
        <f t="shared" si="791"/>
        <v>8.8054676164631043E-2</v>
      </c>
      <c r="S568" s="5">
        <f t="shared" si="792"/>
        <v>1.9697166774118946E-3</v>
      </c>
      <c r="T568" s="5">
        <f t="shared" si="793"/>
        <v>6.1217451965703386E-3</v>
      </c>
      <c r="U568" s="5">
        <f t="shared" si="794"/>
        <v>1.8624863176172728E-2</v>
      </c>
      <c r="V568" s="5">
        <f t="shared" si="795"/>
        <v>2.9789308905025856E-5</v>
      </c>
      <c r="W568" s="5">
        <f t="shared" si="796"/>
        <v>6.7071211740364601E-4</v>
      </c>
      <c r="X568" s="5">
        <f t="shared" si="797"/>
        <v>4.3161314330179894E-4</v>
      </c>
      <c r="Y568" s="5">
        <f t="shared" si="798"/>
        <v>1.388747128887391E-4</v>
      </c>
      <c r="Z568" s="5">
        <f t="shared" si="799"/>
        <v>1.8888161093097815E-2</v>
      </c>
      <c r="AA568" s="5">
        <f t="shared" si="800"/>
        <v>3.9951247489768103E-3</v>
      </c>
      <c r="AB568" s="5">
        <f t="shared" si="801"/>
        <v>4.2251391443605277E-4</v>
      </c>
      <c r="AC568" s="5">
        <f t="shared" si="802"/>
        <v>2.5341926128703058E-7</v>
      </c>
      <c r="AD568" s="5">
        <f t="shared" si="803"/>
        <v>3.5466377145855767E-5</v>
      </c>
      <c r="AE568" s="5">
        <f t="shared" si="804"/>
        <v>2.2823136967775139E-5</v>
      </c>
      <c r="AF568" s="5">
        <f t="shared" si="805"/>
        <v>7.3435126867855254E-6</v>
      </c>
      <c r="AG568" s="5">
        <f t="shared" si="806"/>
        <v>1.5752195869516632E-6</v>
      </c>
      <c r="AH568" s="5">
        <f t="shared" si="807"/>
        <v>3.0387025852987707E-3</v>
      </c>
      <c r="AI568" s="5">
        <f t="shared" si="808"/>
        <v>6.4273043010752283E-4</v>
      </c>
      <c r="AJ568" s="5">
        <f t="shared" si="809"/>
        <v>6.7973484437863177E-5</v>
      </c>
      <c r="AK568" s="5">
        <f t="shared" si="810"/>
        <v>4.7924649486944626E-6</v>
      </c>
      <c r="AL568" s="5">
        <f t="shared" si="811"/>
        <v>1.3797448677124157E-9</v>
      </c>
      <c r="AM568" s="5">
        <f t="shared" si="812"/>
        <v>1.5003324081530818E-6</v>
      </c>
      <c r="AN568" s="5">
        <f t="shared" si="813"/>
        <v>9.654860406984336E-7</v>
      </c>
      <c r="AO568" s="5">
        <f t="shared" si="814"/>
        <v>3.1065225603272678E-7</v>
      </c>
      <c r="AP568" s="5">
        <f t="shared" si="815"/>
        <v>6.6636436717000534E-8</v>
      </c>
      <c r="AQ568" s="5">
        <f t="shared" si="816"/>
        <v>1.0720382546982908E-8</v>
      </c>
      <c r="AR568" s="5">
        <f t="shared" si="817"/>
        <v>3.910899893913191E-4</v>
      </c>
      <c r="AS568" s="5">
        <f t="shared" si="818"/>
        <v>8.27213029364354E-5</v>
      </c>
      <c r="AT568" s="5">
        <f t="shared" si="819"/>
        <v>8.7483880246480722E-6</v>
      </c>
      <c r="AU568" s="5">
        <f t="shared" si="820"/>
        <v>6.1680438059682722E-7</v>
      </c>
      <c r="AV568" s="5">
        <f t="shared" si="821"/>
        <v>3.2615806722182412E-8</v>
      </c>
      <c r="AW568" s="5">
        <f t="shared" si="822"/>
        <v>5.2166951909569274E-12</v>
      </c>
      <c r="AX568" s="5">
        <f t="shared" si="823"/>
        <v>5.2890406729383416E-8</v>
      </c>
      <c r="AY568" s="5">
        <f t="shared" si="824"/>
        <v>3.4035757080621516E-8</v>
      </c>
      <c r="AZ568" s="5">
        <f t="shared" si="825"/>
        <v>1.0951255924143867E-8</v>
      </c>
      <c r="BA568" s="5">
        <f t="shared" si="826"/>
        <v>2.3490982543645572E-9</v>
      </c>
      <c r="BB568" s="5">
        <f t="shared" si="827"/>
        <v>3.7791984637757466E-10</v>
      </c>
      <c r="BC568" s="5">
        <f t="shared" si="828"/>
        <v>4.8639399402111141E-11</v>
      </c>
      <c r="BD568" s="5">
        <f t="shared" si="829"/>
        <v>4.1945363058914278E-5</v>
      </c>
      <c r="BE568" s="5">
        <f t="shared" si="830"/>
        <v>8.8720631529727219E-6</v>
      </c>
      <c r="BF568" s="5">
        <f t="shared" si="831"/>
        <v>9.3828612807307645E-7</v>
      </c>
      <c r="BG568" s="5">
        <f t="shared" si="832"/>
        <v>6.6153786551093283E-8</v>
      </c>
      <c r="BH568" s="5">
        <f t="shared" si="833"/>
        <v>3.4981254737574854E-9</v>
      </c>
      <c r="BI568" s="5">
        <f t="shared" si="834"/>
        <v>1.4798102987740535E-10</v>
      </c>
      <c r="BJ568" s="8">
        <f t="shared" si="835"/>
        <v>0.10689710658568824</v>
      </c>
      <c r="BK568" s="8">
        <f t="shared" si="836"/>
        <v>0.48515524220956335</v>
      </c>
      <c r="BL568" s="8">
        <f t="shared" si="837"/>
        <v>0.38905434414692053</v>
      </c>
      <c r="BM568" s="8">
        <f t="shared" si="838"/>
        <v>5.5652765197942038E-2</v>
      </c>
      <c r="BN568" s="8">
        <f t="shared" si="839"/>
        <v>0.94434205480678757</v>
      </c>
    </row>
    <row r="569" spans="1:66" x14ac:dyDescent="0.25">
      <c r="A569" t="s">
        <v>10</v>
      </c>
      <c r="B569" t="s">
        <v>11</v>
      </c>
      <c r="C569" t="s">
        <v>447</v>
      </c>
      <c r="D569" s="10"/>
      <c r="E569">
        <f>VLOOKUP(A569,home!$A$2:$E$405,3,FALSE)</f>
        <v>1.57377049180328</v>
      </c>
      <c r="F569">
        <f>VLOOKUP(B569,home!$B$2:$E$405,3,FALSE)</f>
        <v>0.64</v>
      </c>
      <c r="G569">
        <f>VLOOKUP(C569,away!$B$2:$E$405,4,FALSE)</f>
        <v>1.27</v>
      </c>
      <c r="H569">
        <f>VLOOKUP(A569,away!$A$2:$E$405,3,FALSE)</f>
        <v>1.5409836065573801</v>
      </c>
      <c r="I569">
        <f>VLOOKUP(C569,away!$B$2:$E$405,3,FALSE)</f>
        <v>0.42</v>
      </c>
      <c r="J569">
        <f>VLOOKUP(B569,home!$B$2:$E$405,4,FALSE)</f>
        <v>0.81</v>
      </c>
      <c r="K569" s="3">
        <f t="shared" si="784"/>
        <v>1.279160655737706</v>
      </c>
      <c r="L569" s="3">
        <f t="shared" si="785"/>
        <v>0.52424262295082069</v>
      </c>
      <c r="M569" s="5">
        <f t="shared" si="786"/>
        <v>0.16473728622417322</v>
      </c>
      <c r="N569" s="5">
        <f t="shared" si="787"/>
        <v>0.21072545507096357</v>
      </c>
      <c r="O569" s="5">
        <f t="shared" si="788"/>
        <v>8.6362307027960661E-2</v>
      </c>
      <c r="P569" s="5">
        <f t="shared" si="789"/>
        <v>0.11047126528890726</v>
      </c>
      <c r="Q569" s="5">
        <f t="shared" si="790"/>
        <v>0.13477585564460018</v>
      </c>
      <c r="R569" s="5">
        <f t="shared" si="791"/>
        <v>2.2637401180211094E-2</v>
      </c>
      <c r="S569" s="5">
        <f t="shared" si="792"/>
        <v>1.8520246287663675E-2</v>
      </c>
      <c r="T569" s="5">
        <f t="shared" si="793"/>
        <v>7.0655248073566365E-2</v>
      </c>
      <c r="U569" s="5">
        <f t="shared" si="794"/>
        <v>2.8956872937876348E-2</v>
      </c>
      <c r="V569" s="5">
        <f t="shared" si="795"/>
        <v>1.3799446566336567E-3</v>
      </c>
      <c r="W569" s="5">
        <f t="shared" si="796"/>
        <v>5.746665729465239E-2</v>
      </c>
      <c r="X569" s="5">
        <f t="shared" si="797"/>
        <v>3.0126471152364481E-2</v>
      </c>
      <c r="Y569" s="5">
        <f t="shared" si="798"/>
        <v>7.8967901285838943E-3</v>
      </c>
      <c r="Z569" s="5">
        <f t="shared" si="799"/>
        <v>3.9558301905012897E-3</v>
      </c>
      <c r="AA569" s="5">
        <f t="shared" si="800"/>
        <v>5.0601423404686447E-3</v>
      </c>
      <c r="AB569" s="5">
        <f t="shared" si="801"/>
        <v>3.236367497180002E-3</v>
      </c>
      <c r="AC569" s="5">
        <f t="shared" si="802"/>
        <v>5.7836114299414673E-5</v>
      </c>
      <c r="AD569" s="5">
        <f t="shared" si="803"/>
        <v>1.8377271757020402E-2</v>
      </c>
      <c r="AE569" s="5">
        <f t="shared" si="804"/>
        <v>9.6341491485804117E-3</v>
      </c>
      <c r="AF569" s="5">
        <f t="shared" si="805"/>
        <v>2.5253158097756053E-3</v>
      </c>
      <c r="AG569" s="5">
        <f t="shared" si="806"/>
        <v>4.4129272796531311E-4</v>
      </c>
      <c r="AH569" s="5">
        <f t="shared" si="807"/>
        <v>5.1845369875411012E-4</v>
      </c>
      <c r="AI569" s="5">
        <f t="shared" si="808"/>
        <v>6.6318557326794673E-4</v>
      </c>
      <c r="AJ569" s="5">
        <f t="shared" si="809"/>
        <v>4.2416044638860667E-4</v>
      </c>
      <c r="AK569" s="5">
        <f t="shared" si="810"/>
        <v>1.808564515801494E-4</v>
      </c>
      <c r="AL569" s="5">
        <f t="shared" si="811"/>
        <v>1.551374038626759E-6</v>
      </c>
      <c r="AM569" s="5">
        <f t="shared" si="812"/>
        <v>4.7014965982760436E-3</v>
      </c>
      <c r="AN569" s="5">
        <f t="shared" si="813"/>
        <v>2.4647249084745939E-3</v>
      </c>
      <c r="AO569" s="5">
        <f t="shared" si="814"/>
        <v>6.4605692543547131E-4</v>
      </c>
      <c r="AP569" s="5">
        <f t="shared" si="815"/>
        <v>1.128968590552781E-4</v>
      </c>
      <c r="AQ569" s="5">
        <f t="shared" si="816"/>
        <v>1.4796336378512024E-5</v>
      </c>
      <c r="AR569" s="5">
        <f t="shared" si="817"/>
        <v>5.4359105382681903E-5</v>
      </c>
      <c r="AS569" s="5">
        <f t="shared" si="818"/>
        <v>6.9534028886626451E-5</v>
      </c>
      <c r="AT569" s="5">
        <f t="shared" si="819"/>
        <v>4.4472596993350849E-5</v>
      </c>
      <c r="AU569" s="5">
        <f t="shared" si="820"/>
        <v>1.8962532110791138E-5</v>
      </c>
      <c r="AV569" s="5">
        <f t="shared" si="821"/>
        <v>6.0640312523217261E-6</v>
      </c>
      <c r="AW569" s="5">
        <f t="shared" si="822"/>
        <v>2.8898243060476524E-8</v>
      </c>
      <c r="AX569" s="5">
        <f t="shared" si="823"/>
        <v>1.0023282452665638E-3</v>
      </c>
      <c r="AY569" s="5">
        <f t="shared" si="824"/>
        <v>5.2546318835623696E-4</v>
      </c>
      <c r="AZ569" s="5">
        <f t="shared" si="825"/>
        <v>1.3773510006398739E-4</v>
      </c>
      <c r="BA569" s="5">
        <f t="shared" si="826"/>
        <v>2.4068870043312837E-5</v>
      </c>
      <c r="BB569" s="5">
        <f t="shared" si="827"/>
        <v>3.1544818907421883E-6</v>
      </c>
      <c r="BC569" s="5">
        <f t="shared" si="828"/>
        <v>3.3074277209070998E-7</v>
      </c>
      <c r="BD569" s="5">
        <f t="shared" si="829"/>
        <v>4.7495599978462019E-6</v>
      </c>
      <c r="BE569" s="5">
        <f t="shared" si="830"/>
        <v>6.0754502813105257E-6</v>
      </c>
      <c r="BF569" s="5">
        <f t="shared" si="831"/>
        <v>3.8857384828715024E-6</v>
      </c>
      <c r="BG569" s="5">
        <f t="shared" si="832"/>
        <v>1.6568279285917167E-6</v>
      </c>
      <c r="BH569" s="5">
        <f t="shared" si="833"/>
        <v>5.2983727489548153E-7</v>
      </c>
      <c r="BI569" s="5">
        <f t="shared" si="834"/>
        <v>1.3554939919791654E-7</v>
      </c>
      <c r="BJ569" s="8">
        <f t="shared" si="835"/>
        <v>0.55225755906408536</v>
      </c>
      <c r="BK569" s="8">
        <f t="shared" si="836"/>
        <v>0.29569359313407212</v>
      </c>
      <c r="BL569" s="8">
        <f t="shared" si="837"/>
        <v>0.14825017241167807</v>
      </c>
      <c r="BM569" s="8">
        <f t="shared" si="838"/>
        <v>0.26992215007340786</v>
      </c>
      <c r="BN569" s="8">
        <f t="shared" si="839"/>
        <v>0.72970957043681595</v>
      </c>
    </row>
    <row r="570" spans="1:66" x14ac:dyDescent="0.25">
      <c r="A570" t="s">
        <v>10</v>
      </c>
      <c r="B570" t="s">
        <v>453</v>
      </c>
      <c r="C570" t="s">
        <v>222</v>
      </c>
      <c r="D570" s="10"/>
      <c r="E570">
        <f>VLOOKUP(A570,home!$A$2:$E$405,3,FALSE)</f>
        <v>1.57377049180328</v>
      </c>
      <c r="F570">
        <f>VLOOKUP(B570,home!$B$2:$E$405,3,FALSE)</f>
        <v>1.27</v>
      </c>
      <c r="G570">
        <f>VLOOKUP(C570,away!$B$2:$E$405,4,FALSE)</f>
        <v>0.79</v>
      </c>
      <c r="H570">
        <f>VLOOKUP(A570,away!$A$2:$E$405,3,FALSE)</f>
        <v>1.5409836065573801</v>
      </c>
      <c r="I570">
        <f>VLOOKUP(C570,away!$B$2:$E$405,3,FALSE)</f>
        <v>0.64</v>
      </c>
      <c r="J570">
        <f>VLOOKUP(B570,home!$B$2:$E$405,4,FALSE)</f>
        <v>0.22</v>
      </c>
      <c r="K570" s="3">
        <f t="shared" si="784"/>
        <v>1.578963934426231</v>
      </c>
      <c r="L570" s="3">
        <f t="shared" si="785"/>
        <v>0.21697049180327913</v>
      </c>
      <c r="M570" s="5">
        <f t="shared" si="786"/>
        <v>0.16597229100262334</v>
      </c>
      <c r="N570" s="5">
        <f t="shared" si="787"/>
        <v>0.26206426160723745</v>
      </c>
      <c r="O570" s="5">
        <f t="shared" si="788"/>
        <v>3.6011089604556144E-2</v>
      </c>
      <c r="P570" s="5">
        <f t="shared" si="789"/>
        <v>5.686021172498551E-2</v>
      </c>
      <c r="Q570" s="5">
        <f t="shared" si="790"/>
        <v>0.20689500878993441</v>
      </c>
      <c r="R570" s="5">
        <f t="shared" si="791"/>
        <v>3.9066719109362479E-3</v>
      </c>
      <c r="S570" s="5">
        <f t="shared" si="792"/>
        <v>4.8699148181293077E-3</v>
      </c>
      <c r="T570" s="5">
        <f t="shared" si="793"/>
        <v>4.4890111808795825E-2</v>
      </c>
      <c r="U570" s="5">
        <f t="shared" si="794"/>
        <v>6.1684940510043406E-3</v>
      </c>
      <c r="V570" s="5">
        <f t="shared" si="795"/>
        <v>1.8537524544925412E-4</v>
      </c>
      <c r="W570" s="5">
        <f t="shared" si="796"/>
        <v>0.10889325236403485</v>
      </c>
      <c r="X570" s="5">
        <f t="shared" si="797"/>
        <v>2.3626622519483227E-2</v>
      </c>
      <c r="Y570" s="5">
        <f t="shared" si="798"/>
        <v>2.5631399538513519E-3</v>
      </c>
      <c r="Z570" s="5">
        <f t="shared" si="799"/>
        <v>2.8254417527663156E-4</v>
      </c>
      <c r="AA570" s="5">
        <f t="shared" si="800"/>
        <v>4.4612706264400472E-4</v>
      </c>
      <c r="AB570" s="5">
        <f t="shared" si="801"/>
        <v>3.5220927104319773E-4</v>
      </c>
      <c r="AC570" s="5">
        <f t="shared" si="802"/>
        <v>3.9692151477295173E-6</v>
      </c>
      <c r="AD570" s="5">
        <f t="shared" si="803"/>
        <v>4.2984629546296248E-2</v>
      </c>
      <c r="AE570" s="5">
        <f t="shared" si="804"/>
        <v>9.3263962126416584E-3</v>
      </c>
      <c r="AF570" s="5">
        <f t="shared" si="805"/>
        <v>1.01177638650455E-3</v>
      </c>
      <c r="AG570" s="5">
        <f t="shared" si="806"/>
        <v>7.3175206724945664E-5</v>
      </c>
      <c r="AH570" s="5">
        <f t="shared" si="807"/>
        <v>1.5325937166480653E-5</v>
      </c>
      <c r="AI570" s="5">
        <f t="shared" si="808"/>
        <v>2.4199102047155492E-5</v>
      </c>
      <c r="AJ570" s="5">
        <f t="shared" si="809"/>
        <v>1.910475468897925E-5</v>
      </c>
      <c r="AK570" s="5">
        <f t="shared" si="810"/>
        <v>1.0055239543319557E-5</v>
      </c>
      <c r="AL570" s="5">
        <f t="shared" si="811"/>
        <v>5.4392311468027544E-8</v>
      </c>
      <c r="AM570" s="5">
        <f t="shared" si="812"/>
        <v>1.3574235957654784E-2</v>
      </c>
      <c r="AN570" s="5">
        <f t="shared" si="813"/>
        <v>2.945208651586114E-3</v>
      </c>
      <c r="AO570" s="5">
        <f t="shared" si="814"/>
        <v>3.1951168479895574E-4</v>
      </c>
      <c r="AP570" s="5">
        <f t="shared" si="815"/>
        <v>2.3108202462574592E-5</v>
      </c>
      <c r="AQ570" s="5">
        <f t="shared" si="816"/>
        <v>1.2534495132486381E-6</v>
      </c>
      <c r="AR570" s="5">
        <f t="shared" si="817"/>
        <v>6.6505522487149196E-7</v>
      </c>
      <c r="AS570" s="5">
        <f t="shared" si="818"/>
        <v>1.0500982144738126E-6</v>
      </c>
      <c r="AT570" s="5">
        <f t="shared" si="819"/>
        <v>8.2903360412976582E-7</v>
      </c>
      <c r="AU570" s="5">
        <f t="shared" si="820"/>
        <v>4.3633805378276462E-7</v>
      </c>
      <c r="AV570" s="5">
        <f t="shared" si="821"/>
        <v>1.7224051253517963E-7</v>
      </c>
      <c r="AW570" s="5">
        <f t="shared" si="822"/>
        <v>5.1761624512413359E-10</v>
      </c>
      <c r="AX570" s="5">
        <f t="shared" si="823"/>
        <v>3.5722048357547673E-3</v>
      </c>
      <c r="AY570" s="5">
        <f t="shared" si="824"/>
        <v>7.7506304003576376E-4</v>
      </c>
      <c r="AZ570" s="5">
        <f t="shared" si="825"/>
        <v>8.4082904487552116E-5</v>
      </c>
      <c r="BA570" s="5">
        <f t="shared" si="826"/>
        <v>6.0811697129707799E-6</v>
      </c>
      <c r="BB570" s="5">
        <f t="shared" si="827"/>
        <v>3.2985859584061874E-7</v>
      </c>
      <c r="BC570" s="5">
        <f t="shared" si="828"/>
        <v>1.4313916353015622E-8</v>
      </c>
      <c r="BD570" s="5">
        <f t="shared" si="829"/>
        <v>2.4049559869451354E-8</v>
      </c>
      <c r="BE570" s="5">
        <f t="shared" si="830"/>
        <v>3.7973387672688102E-8</v>
      </c>
      <c r="BF570" s="5">
        <f t="shared" si="831"/>
        <v>2.9979304801580078E-8</v>
      </c>
      <c r="BG570" s="5">
        <f t="shared" si="832"/>
        <v>1.5778747020288696E-8</v>
      </c>
      <c r="BH570" s="5">
        <f t="shared" si="833"/>
        <v>6.228518118867803E-9</v>
      </c>
      <c r="BI570" s="5">
        <f t="shared" si="834"/>
        <v>1.9669210949225144E-9</v>
      </c>
      <c r="BJ570" s="8">
        <f t="shared" si="835"/>
        <v>0.72362946846402365</v>
      </c>
      <c r="BK570" s="8">
        <f t="shared" si="836"/>
        <v>0.22866687943868239</v>
      </c>
      <c r="BL570" s="8">
        <f t="shared" si="837"/>
        <v>4.6956545675678245E-2</v>
      </c>
      <c r="BM570" s="8">
        <f t="shared" si="838"/>
        <v>0.26705084059096801</v>
      </c>
      <c r="BN570" s="8">
        <f t="shared" si="839"/>
        <v>0.73170953464027311</v>
      </c>
    </row>
    <row r="571" spans="1:66" x14ac:dyDescent="0.25">
      <c r="A571" t="s">
        <v>13</v>
      </c>
      <c r="B571" t="s">
        <v>50</v>
      </c>
      <c r="C571" t="s">
        <v>15</v>
      </c>
      <c r="D571" s="10"/>
      <c r="E571">
        <f>VLOOKUP(A571,home!$A$2:$E$405,3,FALSE)</f>
        <v>1.8333333333333299</v>
      </c>
      <c r="F571">
        <f>VLOOKUP(B571,home!$B$2:$E$405,3,FALSE)</f>
        <v>0.27</v>
      </c>
      <c r="G571">
        <f>VLOOKUP(C571,away!$B$2:$E$405,4,FALSE)</f>
        <v>0.55000000000000004</v>
      </c>
      <c r="H571">
        <f>VLOOKUP(A571,away!$A$2:$E$405,3,FALSE)</f>
        <v>1.3333333333333299</v>
      </c>
      <c r="I571">
        <f>VLOOKUP(C571,away!$B$2:$E$405,3,FALSE)</f>
        <v>1.36</v>
      </c>
      <c r="J571">
        <f>VLOOKUP(B571,home!$B$2:$E$405,4,FALSE)</f>
        <v>3</v>
      </c>
      <c r="K571" s="3">
        <f t="shared" si="784"/>
        <v>0.27224999999999955</v>
      </c>
      <c r="L571" s="3">
        <f t="shared" si="785"/>
        <v>5.4399999999999862</v>
      </c>
      <c r="M571" s="5">
        <f t="shared" si="786"/>
        <v>3.3052274105909284E-3</v>
      </c>
      <c r="N571" s="5">
        <f t="shared" si="787"/>
        <v>8.9984816253337865E-4</v>
      </c>
      <c r="O571" s="5">
        <f t="shared" si="788"/>
        <v>1.7980437113614602E-2</v>
      </c>
      <c r="P571" s="5">
        <f t="shared" si="789"/>
        <v>4.895174004181567E-3</v>
      </c>
      <c r="Q571" s="5">
        <f t="shared" si="790"/>
        <v>1.2249183112485594E-4</v>
      </c>
      <c r="R571" s="5">
        <f t="shared" si="791"/>
        <v>4.8906788949031617E-2</v>
      </c>
      <c r="S571" s="5">
        <f t="shared" si="792"/>
        <v>1.8124871267882598E-3</v>
      </c>
      <c r="T571" s="5">
        <f t="shared" si="793"/>
        <v>6.6635556131921451E-4</v>
      </c>
      <c r="U571" s="5">
        <f t="shared" si="794"/>
        <v>1.3314873291373834E-2</v>
      </c>
      <c r="V571" s="5">
        <f t="shared" si="795"/>
        <v>2.9826288158427486E-4</v>
      </c>
      <c r="W571" s="5">
        <f t="shared" si="796"/>
        <v>1.1116133674580658E-5</v>
      </c>
      <c r="X571" s="5">
        <f t="shared" si="797"/>
        <v>6.0471767189718625E-5</v>
      </c>
      <c r="Y571" s="5">
        <f t="shared" si="798"/>
        <v>1.6448320675603432E-4</v>
      </c>
      <c r="Z571" s="5">
        <f t="shared" si="799"/>
        <v>8.8684310627577118E-2</v>
      </c>
      <c r="AA571" s="5">
        <f t="shared" si="800"/>
        <v>2.4144303568357828E-2</v>
      </c>
      <c r="AB571" s="5">
        <f t="shared" si="801"/>
        <v>3.2866433232427031E-3</v>
      </c>
      <c r="AC571" s="5">
        <f t="shared" si="802"/>
        <v>2.760870363384827E-5</v>
      </c>
      <c r="AD571" s="5">
        <f t="shared" si="803"/>
        <v>7.5659184822614462E-7</v>
      </c>
      <c r="AE571" s="5">
        <f t="shared" si="804"/>
        <v>4.1158596543502162E-6</v>
      </c>
      <c r="AF571" s="5">
        <f t="shared" si="805"/>
        <v>1.1195138259832564E-5</v>
      </c>
      <c r="AG571" s="5">
        <f t="shared" si="806"/>
        <v>2.0300517377829668E-5</v>
      </c>
      <c r="AH571" s="5">
        <f t="shared" si="807"/>
        <v>0.12061066245350456</v>
      </c>
      <c r="AI571" s="5">
        <f t="shared" si="808"/>
        <v>3.2836252852966555E-2</v>
      </c>
      <c r="AJ571" s="5">
        <f t="shared" si="809"/>
        <v>4.4698349196100641E-3</v>
      </c>
      <c r="AK571" s="5">
        <f t="shared" si="810"/>
        <v>4.0563751895461271E-4</v>
      </c>
      <c r="AL571" s="5">
        <f t="shared" si="811"/>
        <v>1.6355837771949791E-6</v>
      </c>
      <c r="AM571" s="5">
        <f t="shared" si="812"/>
        <v>4.1196426135913521E-8</v>
      </c>
      <c r="AN571" s="5">
        <f t="shared" si="813"/>
        <v>2.2410855817936896E-7</v>
      </c>
      <c r="AO571" s="5">
        <f t="shared" si="814"/>
        <v>6.0957527824788224E-7</v>
      </c>
      <c r="AP571" s="5">
        <f t="shared" si="815"/>
        <v>1.1053631712228238E-6</v>
      </c>
      <c r="AQ571" s="5">
        <f t="shared" si="816"/>
        <v>1.5032939128630364E-6</v>
      </c>
      <c r="AR571" s="5">
        <f t="shared" si="817"/>
        <v>0.13122440074941261</v>
      </c>
      <c r="AS571" s="5">
        <f t="shared" si="818"/>
        <v>3.5725843104027516E-2</v>
      </c>
      <c r="AT571" s="5">
        <f t="shared" si="819"/>
        <v>4.8631803925357365E-3</v>
      </c>
      <c r="AU571" s="5">
        <f t="shared" si="820"/>
        <v>4.413336206226174E-4</v>
      </c>
      <c r="AV571" s="5">
        <f t="shared" si="821"/>
        <v>3.0038269553626835E-5</v>
      </c>
      <c r="AW571" s="5">
        <f t="shared" si="822"/>
        <v>6.7287916593801118E-8</v>
      </c>
      <c r="AX571" s="5">
        <f t="shared" si="823"/>
        <v>1.8692878359170718E-9</v>
      </c>
      <c r="AY571" s="5">
        <f t="shared" si="824"/>
        <v>1.0168925827388845E-8</v>
      </c>
      <c r="AZ571" s="5">
        <f t="shared" si="825"/>
        <v>2.76594782504976E-8</v>
      </c>
      <c r="BA571" s="5">
        <f t="shared" si="826"/>
        <v>5.0155853894235525E-8</v>
      </c>
      <c r="BB571" s="5">
        <f t="shared" si="827"/>
        <v>6.8211961296160127E-8</v>
      </c>
      <c r="BC571" s="5">
        <f t="shared" si="828"/>
        <v>7.4214613890222025E-8</v>
      </c>
      <c r="BD571" s="5">
        <f t="shared" si="829"/>
        <v>0.11897679001280045</v>
      </c>
      <c r="BE571" s="5">
        <f t="shared" si="830"/>
        <v>3.2391431080984863E-2</v>
      </c>
      <c r="BF571" s="5">
        <f t="shared" si="831"/>
        <v>4.4092835558990568E-3</v>
      </c>
      <c r="BG571" s="5">
        <f t="shared" si="832"/>
        <v>4.0014248269783876E-4</v>
      </c>
      <c r="BH571" s="5">
        <f t="shared" si="833"/>
        <v>2.7234697728621594E-5</v>
      </c>
      <c r="BI571" s="5">
        <f t="shared" si="834"/>
        <v>1.4829292913234438E-6</v>
      </c>
      <c r="BJ571" s="8">
        <f t="shared" si="835"/>
        <v>1.9648505872056641E-3</v>
      </c>
      <c r="BK571" s="8">
        <f t="shared" si="836"/>
        <v>1.0340405879481901E-2</v>
      </c>
      <c r="BL571" s="8">
        <f t="shared" si="837"/>
        <v>0.59444659488621066</v>
      </c>
      <c r="BM571" s="8">
        <f t="shared" si="838"/>
        <v>0.61932625162838917</v>
      </c>
      <c r="BN571" s="8">
        <f t="shared" si="839"/>
        <v>7.6109967471076956E-2</v>
      </c>
    </row>
    <row r="572" spans="1:66" x14ac:dyDescent="0.25">
      <c r="A572" t="s">
        <v>13</v>
      </c>
      <c r="B572" t="s">
        <v>48</v>
      </c>
      <c r="C572" t="s">
        <v>229</v>
      </c>
      <c r="D572" s="10"/>
      <c r="E572">
        <f>VLOOKUP(A572,home!$A$2:$E$405,3,FALSE)</f>
        <v>1.8333333333333299</v>
      </c>
      <c r="F572">
        <f>VLOOKUP(B572,home!$B$2:$E$405,3,FALSE)</f>
        <v>0.27</v>
      </c>
      <c r="G572">
        <f>VLOOKUP(C572,away!$B$2:$E$405,4,FALSE)</f>
        <v>1.64</v>
      </c>
      <c r="H572">
        <f>VLOOKUP(A572,away!$A$2:$E$405,3,FALSE)</f>
        <v>1.3333333333333299</v>
      </c>
      <c r="I572">
        <f>VLOOKUP(C572,away!$B$2:$E$405,3,FALSE)</f>
        <v>0.82</v>
      </c>
      <c r="J572">
        <f>VLOOKUP(B572,home!$B$2:$E$405,4,FALSE)</f>
        <v>0.37</v>
      </c>
      <c r="K572" s="3">
        <f t="shared" si="784"/>
        <v>0.81179999999999852</v>
      </c>
      <c r="L572" s="3">
        <f t="shared" si="785"/>
        <v>0.40453333333333225</v>
      </c>
      <c r="M572" s="5">
        <f t="shared" si="786"/>
        <v>0.29631466456670918</v>
      </c>
      <c r="N572" s="5">
        <f t="shared" si="787"/>
        <v>0.24054824469525407</v>
      </c>
      <c r="O572" s="5">
        <f t="shared" si="788"/>
        <v>0.1198691589727191</v>
      </c>
      <c r="P572" s="5">
        <f t="shared" si="789"/>
        <v>9.7309783254053178E-2</v>
      </c>
      <c r="Q572" s="5">
        <f t="shared" si="790"/>
        <v>9.7638532521803434E-2</v>
      </c>
      <c r="R572" s="5">
        <f t="shared" si="791"/>
        <v>2.4245535221548587E-2</v>
      </c>
      <c r="S572" s="5">
        <f t="shared" si="792"/>
        <v>7.9891370975490594E-3</v>
      </c>
      <c r="T572" s="5">
        <f t="shared" si="793"/>
        <v>3.9498041022820105E-2</v>
      </c>
      <c r="U572" s="5">
        <f t="shared" si="794"/>
        <v>1.9682525492853105E-2</v>
      </c>
      <c r="V572" s="5">
        <f t="shared" si="795"/>
        <v>2.915148778996707E-4</v>
      </c>
      <c r="W572" s="5">
        <f t="shared" si="796"/>
        <v>2.642098690039997E-2</v>
      </c>
      <c r="X572" s="5">
        <f t="shared" si="797"/>
        <v>1.0688169900775105E-2</v>
      </c>
      <c r="Y572" s="5">
        <f t="shared" si="798"/>
        <v>2.1618604985967722E-3</v>
      </c>
      <c r="Z572" s="5">
        <f t="shared" si="799"/>
        <v>3.2693757272079208E-3</v>
      </c>
      <c r="AA572" s="5">
        <f t="shared" si="800"/>
        <v>2.654079215347385E-3</v>
      </c>
      <c r="AB572" s="5">
        <f t="shared" si="801"/>
        <v>1.0772907535095014E-3</v>
      </c>
      <c r="AC572" s="5">
        <f t="shared" si="802"/>
        <v>5.9833457840394904E-6</v>
      </c>
      <c r="AD572" s="5">
        <f t="shared" si="803"/>
        <v>5.3621392914361627E-3</v>
      </c>
      <c r="AE572" s="5">
        <f t="shared" si="804"/>
        <v>2.1691640813623031E-3</v>
      </c>
      <c r="AF572" s="5">
        <f t="shared" si="805"/>
        <v>4.3874958819021403E-4</v>
      </c>
      <c r="AG572" s="5">
        <f t="shared" si="806"/>
        <v>5.9162944469738041E-5</v>
      </c>
      <c r="AH572" s="5">
        <f t="shared" si="807"/>
        <v>3.3064286521162681E-4</v>
      </c>
      <c r="AI572" s="5">
        <f t="shared" si="808"/>
        <v>2.6841587797879815E-4</v>
      </c>
      <c r="AJ572" s="5">
        <f t="shared" si="809"/>
        <v>1.0895000487159394E-4</v>
      </c>
      <c r="AK572" s="5">
        <f t="shared" si="810"/>
        <v>2.9481871318253281E-5</v>
      </c>
      <c r="AL572" s="5">
        <f t="shared" si="811"/>
        <v>7.8597268512555431E-8</v>
      </c>
      <c r="AM572" s="5">
        <f t="shared" si="812"/>
        <v>8.7059693535757412E-4</v>
      </c>
      <c r="AN572" s="5">
        <f t="shared" si="813"/>
        <v>3.5218548024998299E-4</v>
      </c>
      <c r="AO572" s="5">
        <f t="shared" si="814"/>
        <v>7.1235383138563049E-5</v>
      </c>
      <c r="AP572" s="5">
        <f t="shared" si="815"/>
        <v>9.6056956641066547E-6</v>
      </c>
      <c r="AQ572" s="5">
        <f t="shared" si="816"/>
        <v>9.7145602149665031E-7</v>
      </c>
      <c r="AR572" s="5">
        <f t="shared" si="817"/>
        <v>2.6751212081388613E-5</v>
      </c>
      <c r="AS572" s="5">
        <f t="shared" si="818"/>
        <v>2.1716633967671234E-5</v>
      </c>
      <c r="AT572" s="5">
        <f t="shared" si="819"/>
        <v>8.8147817274777369E-6</v>
      </c>
      <c r="AU572" s="5">
        <f t="shared" si="820"/>
        <v>2.3852799354554721E-6</v>
      </c>
      <c r="AV572" s="5">
        <f t="shared" si="821"/>
        <v>4.8409256290068705E-7</v>
      </c>
      <c r="AW572" s="5">
        <f t="shared" si="822"/>
        <v>7.1698209875239004E-10</v>
      </c>
      <c r="AX572" s="5">
        <f t="shared" si="823"/>
        <v>1.1779176535387953E-4</v>
      </c>
      <c r="AY572" s="5">
        <f t="shared" si="824"/>
        <v>4.7650695477822596E-5</v>
      </c>
      <c r="AZ572" s="5">
        <f t="shared" si="825"/>
        <v>9.6381473386475589E-6</v>
      </c>
      <c r="BA572" s="5">
        <f t="shared" si="826"/>
        <v>1.2996506233536275E-6</v>
      </c>
      <c r="BB572" s="5">
        <f t="shared" si="827"/>
        <v>1.3143799970849649E-7</v>
      </c>
      <c r="BC572" s="5">
        <f t="shared" si="828"/>
        <v>1.0634210429748727E-8</v>
      </c>
      <c r="BD572" s="5">
        <f t="shared" si="829"/>
        <v>1.8036261656651743E-6</v>
      </c>
      <c r="BE572" s="5">
        <f t="shared" si="830"/>
        <v>1.4641837212869856E-6</v>
      </c>
      <c r="BF572" s="5">
        <f t="shared" si="831"/>
        <v>5.9431217247038627E-7</v>
      </c>
      <c r="BG572" s="5">
        <f t="shared" si="832"/>
        <v>1.6082087387048628E-7</v>
      </c>
      <c r="BH572" s="5">
        <f t="shared" si="833"/>
        <v>3.2638596352015123E-8</v>
      </c>
      <c r="BI572" s="5">
        <f t="shared" si="834"/>
        <v>5.2992025037131675E-9</v>
      </c>
      <c r="BJ572" s="8">
        <f t="shared" si="835"/>
        <v>0.42646616872654342</v>
      </c>
      <c r="BK572" s="8">
        <f t="shared" si="836"/>
        <v>0.40195881243474146</v>
      </c>
      <c r="BL572" s="8">
        <f t="shared" si="837"/>
        <v>0.16833029315636502</v>
      </c>
      <c r="BM572" s="8">
        <f t="shared" si="838"/>
        <v>0.1240510808342746</v>
      </c>
      <c r="BN572" s="8">
        <f t="shared" si="839"/>
        <v>0.87592591923208751</v>
      </c>
    </row>
    <row r="573" spans="1:66" x14ac:dyDescent="0.25">
      <c r="A573" t="s">
        <v>13</v>
      </c>
      <c r="B573" t="s">
        <v>45</v>
      </c>
      <c r="C573" t="s">
        <v>55</v>
      </c>
      <c r="D573" s="10"/>
      <c r="E573">
        <f>VLOOKUP(A573,home!$A$2:$E$405,3,FALSE)</f>
        <v>1.8333333333333299</v>
      </c>
      <c r="F573">
        <f>VLOOKUP(B573,home!$B$2:$E$405,3,FALSE)</f>
        <v>1.36</v>
      </c>
      <c r="G573">
        <f>VLOOKUP(C573,away!$B$2:$E$405,4,FALSE)</f>
        <v>0.82</v>
      </c>
      <c r="H573">
        <f>VLOOKUP(A573,away!$A$2:$E$405,3,FALSE)</f>
        <v>1.3333333333333299</v>
      </c>
      <c r="I573">
        <f>VLOOKUP(C573,away!$B$2:$E$405,3,FALSE)</f>
        <v>0.27</v>
      </c>
      <c r="J573">
        <f>VLOOKUP(B573,home!$B$2:$E$405,4,FALSE)</f>
        <v>0.75</v>
      </c>
      <c r="K573" s="3">
        <f t="shared" si="784"/>
        <v>2.0445333333333293</v>
      </c>
      <c r="L573" s="3">
        <f t="shared" si="785"/>
        <v>0.26999999999999935</v>
      </c>
      <c r="M573" s="5">
        <f t="shared" si="786"/>
        <v>9.8812285644212822E-2</v>
      </c>
      <c r="N573" s="5">
        <f t="shared" si="787"/>
        <v>0.20202501174244747</v>
      </c>
      <c r="O573" s="5">
        <f t="shared" si="788"/>
        <v>2.6679317123937396E-2</v>
      </c>
      <c r="P573" s="5">
        <f t="shared" si="789"/>
        <v>5.4546753170460684E-2</v>
      </c>
      <c r="Q573" s="5">
        <f t="shared" si="790"/>
        <v>0.20652343533724563</v>
      </c>
      <c r="R573" s="5">
        <f t="shared" si="791"/>
        <v>3.6017078117315396E-3</v>
      </c>
      <c r="S573" s="5">
        <f t="shared" si="792"/>
        <v>7.5277792180425658E-3</v>
      </c>
      <c r="T573" s="5">
        <f t="shared" si="793"/>
        <v>5.5761327541056185E-2</v>
      </c>
      <c r="U573" s="5">
        <f t="shared" si="794"/>
        <v>7.3638116780121738E-3</v>
      </c>
      <c r="V573" s="5">
        <f t="shared" si="795"/>
        <v>4.6172386611785683E-4</v>
      </c>
      <c r="W573" s="5">
        <f t="shared" si="796"/>
        <v>0.1407480158871697</v>
      </c>
      <c r="X573" s="5">
        <f t="shared" si="797"/>
        <v>3.8001964289535728E-2</v>
      </c>
      <c r="Y573" s="5">
        <f t="shared" si="798"/>
        <v>5.1302651790873111E-3</v>
      </c>
      <c r="Z573" s="5">
        <f t="shared" si="799"/>
        <v>3.2415370305583776E-4</v>
      </c>
      <c r="AA573" s="5">
        <f t="shared" si="800"/>
        <v>6.6274305102109407E-4</v>
      </c>
      <c r="AB573" s="5">
        <f t="shared" si="801"/>
        <v>6.7750012962382929E-4</v>
      </c>
      <c r="AC573" s="5">
        <f t="shared" si="802"/>
        <v>1.5930165966865171E-5</v>
      </c>
      <c r="AD573" s="5">
        <f t="shared" si="803"/>
        <v>7.1941002520461886E-2</v>
      </c>
      <c r="AE573" s="5">
        <f t="shared" si="804"/>
        <v>1.9424070680524659E-2</v>
      </c>
      <c r="AF573" s="5">
        <f t="shared" si="805"/>
        <v>2.6222495418708226E-3</v>
      </c>
      <c r="AG573" s="5">
        <f t="shared" si="806"/>
        <v>2.3600245876837346E-4</v>
      </c>
      <c r="AH573" s="5">
        <f t="shared" si="807"/>
        <v>2.1880374956268996E-5</v>
      </c>
      <c r="AI573" s="5">
        <f t="shared" si="808"/>
        <v>4.473515594392374E-5</v>
      </c>
      <c r="AJ573" s="5">
        <f t="shared" si="809"/>
        <v>4.5731258749608368E-5</v>
      </c>
      <c r="AK573" s="5">
        <f t="shared" si="810"/>
        <v>3.1166360962955258E-5</v>
      </c>
      <c r="AL573" s="5">
        <f t="shared" si="811"/>
        <v>3.5175335750770976E-7</v>
      </c>
      <c r="AM573" s="5">
        <f t="shared" si="812"/>
        <v>2.9417155537300274E-2</v>
      </c>
      <c r="AN573" s="5">
        <f t="shared" si="813"/>
        <v>7.9426319950710537E-3</v>
      </c>
      <c r="AO573" s="5">
        <f t="shared" si="814"/>
        <v>1.0722553193345896E-3</v>
      </c>
      <c r="AP573" s="5">
        <f t="shared" si="815"/>
        <v>9.6502978740112833E-5</v>
      </c>
      <c r="AQ573" s="5">
        <f t="shared" si="816"/>
        <v>6.5139510649576006E-6</v>
      </c>
      <c r="AR573" s="5">
        <f t="shared" si="817"/>
        <v>1.1815402476385235E-6</v>
      </c>
      <c r="AS573" s="5">
        <f t="shared" si="818"/>
        <v>2.4156984209718773E-6</v>
      </c>
      <c r="AT573" s="5">
        <f t="shared" si="819"/>
        <v>2.469487972478847E-6</v>
      </c>
      <c r="AU573" s="5">
        <f t="shared" si="820"/>
        <v>1.682983491999581E-6</v>
      </c>
      <c r="AV573" s="5">
        <f t="shared" si="821"/>
        <v>8.6022896221071751E-7</v>
      </c>
      <c r="AW573" s="5">
        <f t="shared" si="822"/>
        <v>5.3937859840231957E-9</v>
      </c>
      <c r="AX573" s="5">
        <f t="shared" si="823"/>
        <v>1.0024059177976927E-2</v>
      </c>
      <c r="AY573" s="5">
        <f t="shared" si="824"/>
        <v>2.7064959780537636E-3</v>
      </c>
      <c r="AZ573" s="5">
        <f t="shared" si="825"/>
        <v>3.6537695703725722E-4</v>
      </c>
      <c r="BA573" s="5">
        <f t="shared" si="826"/>
        <v>3.2883926133353069E-5</v>
      </c>
      <c r="BB573" s="5">
        <f t="shared" si="827"/>
        <v>2.2196650140013265E-6</v>
      </c>
      <c r="BC573" s="5">
        <f t="shared" si="828"/>
        <v>1.1986191075607141E-7</v>
      </c>
      <c r="BD573" s="5">
        <f t="shared" si="829"/>
        <v>5.3169311143733386E-8</v>
      </c>
      <c r="BE573" s="5">
        <f t="shared" si="830"/>
        <v>1.0870642894373413E-7</v>
      </c>
      <c r="BF573" s="5">
        <f t="shared" si="831"/>
        <v>1.1112695876154775E-7</v>
      </c>
      <c r="BG573" s="5">
        <f t="shared" si="832"/>
        <v>7.5734257139980891E-8</v>
      </c>
      <c r="BH573" s="5">
        <f t="shared" si="833"/>
        <v>3.8710303299482165E-8</v>
      </c>
      <c r="BI573" s="5">
        <f t="shared" si="834"/>
        <v>1.5828901087846889E-8</v>
      </c>
      <c r="BJ573" s="8">
        <f t="shared" si="835"/>
        <v>0.79407956052580486</v>
      </c>
      <c r="BK573" s="8">
        <f t="shared" si="836"/>
        <v>0.16407131979621206</v>
      </c>
      <c r="BL573" s="8">
        <f t="shared" si="837"/>
        <v>3.9137606160194453E-2</v>
      </c>
      <c r="BM573" s="8">
        <f t="shared" si="838"/>
        <v>0.40271763877096384</v>
      </c>
      <c r="BN573" s="8">
        <f t="shared" si="839"/>
        <v>0.59218851083003554</v>
      </c>
    </row>
    <row r="574" spans="1:66" x14ac:dyDescent="0.25">
      <c r="A574" t="s">
        <v>13</v>
      </c>
      <c r="B574" t="s">
        <v>44</v>
      </c>
      <c r="C574" t="s">
        <v>17</v>
      </c>
      <c r="D574" s="10"/>
      <c r="E574">
        <f>VLOOKUP(A574,home!$A$2:$E$405,3,FALSE)</f>
        <v>1.8333333333333299</v>
      </c>
      <c r="F574">
        <f>VLOOKUP(B574,home!$B$2:$E$405,3,FALSE)</f>
        <v>1.0900000000000001</v>
      </c>
      <c r="G574">
        <f>VLOOKUP(C574,away!$B$2:$E$405,4,FALSE)</f>
        <v>2.1800000000000002</v>
      </c>
      <c r="H574">
        <f>VLOOKUP(A574,away!$A$2:$E$405,3,FALSE)</f>
        <v>1.3333333333333299</v>
      </c>
      <c r="I574">
        <f>VLOOKUP(C574,away!$B$2:$E$405,3,FALSE)</f>
        <v>0.27</v>
      </c>
      <c r="J574">
        <f>VLOOKUP(B574,home!$B$2:$E$405,4,FALSE)</f>
        <v>0</v>
      </c>
      <c r="K574" s="3">
        <f t="shared" si="784"/>
        <v>4.3563666666666592</v>
      </c>
      <c r="L574" s="3">
        <f t="shared" si="785"/>
        <v>0</v>
      </c>
      <c r="M574" s="5">
        <f t="shared" si="786"/>
        <v>1.2824900238030129E-2</v>
      </c>
      <c r="N574" s="5">
        <f t="shared" si="787"/>
        <v>5.5869967900279753E-2</v>
      </c>
      <c r="O574" s="5">
        <f t="shared" si="788"/>
        <v>0</v>
      </c>
      <c r="P574" s="5">
        <f t="shared" si="789"/>
        <v>0</v>
      </c>
      <c r="Q574" s="5">
        <f t="shared" si="790"/>
        <v>0.12169503291425753</v>
      </c>
      <c r="R574" s="5">
        <f t="shared" si="791"/>
        <v>0</v>
      </c>
      <c r="S574" s="5">
        <f t="shared" si="792"/>
        <v>0</v>
      </c>
      <c r="T574" s="5">
        <f t="shared" si="793"/>
        <v>0</v>
      </c>
      <c r="U574" s="5">
        <f t="shared" si="794"/>
        <v>0</v>
      </c>
      <c r="V574" s="5">
        <f t="shared" si="795"/>
        <v>0</v>
      </c>
      <c r="W574" s="5">
        <f t="shared" si="796"/>
        <v>0.17671606162885781</v>
      </c>
      <c r="X574" s="5">
        <f t="shared" si="797"/>
        <v>0</v>
      </c>
      <c r="Y574" s="5">
        <f t="shared" si="798"/>
        <v>0</v>
      </c>
      <c r="Z574" s="5">
        <f t="shared" si="799"/>
        <v>0</v>
      </c>
      <c r="AA574" s="5">
        <f t="shared" si="800"/>
        <v>0</v>
      </c>
      <c r="AB574" s="5">
        <f t="shared" si="801"/>
        <v>0</v>
      </c>
      <c r="AC574" s="5">
        <f t="shared" si="802"/>
        <v>0</v>
      </c>
      <c r="AD574" s="5">
        <f t="shared" si="803"/>
        <v>0.19245999008614179</v>
      </c>
      <c r="AE574" s="5">
        <f t="shared" si="804"/>
        <v>0</v>
      </c>
      <c r="AF574" s="5">
        <f t="shared" si="805"/>
        <v>0</v>
      </c>
      <c r="AG574" s="5">
        <f t="shared" si="806"/>
        <v>0</v>
      </c>
      <c r="AH574" s="5">
        <f t="shared" si="807"/>
        <v>0</v>
      </c>
      <c r="AI574" s="5">
        <f t="shared" si="808"/>
        <v>0</v>
      </c>
      <c r="AJ574" s="5">
        <f t="shared" si="809"/>
        <v>0</v>
      </c>
      <c r="AK574" s="5">
        <f t="shared" si="810"/>
        <v>0</v>
      </c>
      <c r="AL574" s="5">
        <f t="shared" si="811"/>
        <v>0</v>
      </c>
      <c r="AM574" s="5">
        <f t="shared" si="812"/>
        <v>0.16768525709565274</v>
      </c>
      <c r="AN574" s="5">
        <f t="shared" si="813"/>
        <v>0</v>
      </c>
      <c r="AO574" s="5">
        <f t="shared" si="814"/>
        <v>0</v>
      </c>
      <c r="AP574" s="5">
        <f t="shared" si="815"/>
        <v>0</v>
      </c>
      <c r="AQ574" s="5">
        <f t="shared" si="816"/>
        <v>0</v>
      </c>
      <c r="AR574" s="5">
        <f t="shared" si="817"/>
        <v>0</v>
      </c>
      <c r="AS574" s="5">
        <f t="shared" si="818"/>
        <v>0</v>
      </c>
      <c r="AT574" s="5">
        <f t="shared" si="819"/>
        <v>0</v>
      </c>
      <c r="AU574" s="5">
        <f t="shared" si="820"/>
        <v>0</v>
      </c>
      <c r="AV574" s="5">
        <f t="shared" si="821"/>
        <v>0</v>
      </c>
      <c r="AW574" s="5">
        <f t="shared" si="822"/>
        <v>0</v>
      </c>
      <c r="AX574" s="5">
        <f t="shared" si="823"/>
        <v>0.12174974408382175</v>
      </c>
      <c r="AY574" s="5">
        <f t="shared" si="824"/>
        <v>0</v>
      </c>
      <c r="AZ574" s="5">
        <f t="shared" si="825"/>
        <v>0</v>
      </c>
      <c r="BA574" s="5">
        <f t="shared" si="826"/>
        <v>0</v>
      </c>
      <c r="BB574" s="5">
        <f t="shared" si="827"/>
        <v>0</v>
      </c>
      <c r="BC574" s="5">
        <f t="shared" si="828"/>
        <v>0</v>
      </c>
      <c r="BD574" s="5">
        <f t="shared" si="829"/>
        <v>0</v>
      </c>
      <c r="BE574" s="5">
        <f t="shared" si="830"/>
        <v>0</v>
      </c>
      <c r="BF574" s="5">
        <f t="shared" si="831"/>
        <v>0</v>
      </c>
      <c r="BG574" s="5">
        <f t="shared" si="832"/>
        <v>0</v>
      </c>
      <c r="BH574" s="5">
        <f t="shared" si="833"/>
        <v>0</v>
      </c>
      <c r="BI574" s="5">
        <f t="shared" si="834"/>
        <v>0</v>
      </c>
      <c r="BJ574" s="8">
        <f t="shared" si="835"/>
        <v>0.83617605370901138</v>
      </c>
      <c r="BK574" s="8">
        <f t="shared" si="836"/>
        <v>1.2824900238030129E-2</v>
      </c>
      <c r="BL574" s="8">
        <f t="shared" si="837"/>
        <v>0</v>
      </c>
      <c r="BM574" s="8">
        <f t="shared" si="838"/>
        <v>0.65861105289447408</v>
      </c>
      <c r="BN574" s="8">
        <f t="shared" si="839"/>
        <v>0.19038990105256742</v>
      </c>
    </row>
    <row r="575" spans="1:66" x14ac:dyDescent="0.25">
      <c r="A575" t="s">
        <v>13</v>
      </c>
      <c r="B575" t="s">
        <v>53</v>
      </c>
      <c r="C575" t="s">
        <v>228</v>
      </c>
      <c r="D575" s="10"/>
      <c r="E575">
        <f>VLOOKUP(A575,home!$A$2:$E$405,3,FALSE)</f>
        <v>1.8333333333333299</v>
      </c>
      <c r="F575">
        <f>VLOOKUP(B575,home!$B$2:$E$405,3,FALSE)</f>
        <v>1.91</v>
      </c>
      <c r="G575">
        <f>VLOOKUP(C575,away!$B$2:$E$405,4,FALSE)</f>
        <v>0.55000000000000004</v>
      </c>
      <c r="H575">
        <f>VLOOKUP(A575,away!$A$2:$E$405,3,FALSE)</f>
        <v>1.3333333333333299</v>
      </c>
      <c r="I575">
        <f>VLOOKUP(C575,away!$B$2:$E$405,3,FALSE)</f>
        <v>0.82</v>
      </c>
      <c r="J575">
        <f>VLOOKUP(B575,home!$B$2:$E$405,4,FALSE)</f>
        <v>1.5</v>
      </c>
      <c r="K575" s="3">
        <f t="shared" si="784"/>
        <v>1.9259166666666632</v>
      </c>
      <c r="L575" s="3">
        <f t="shared" si="785"/>
        <v>1.6399999999999957</v>
      </c>
      <c r="M575" s="5">
        <f t="shared" si="786"/>
        <v>2.8271058465858794E-2</v>
      </c>
      <c r="N575" s="5">
        <f t="shared" si="787"/>
        <v>5.4447702683705121E-2</v>
      </c>
      <c r="O575" s="5">
        <f t="shared" si="788"/>
        <v>4.6364535884008302E-2</v>
      </c>
      <c r="P575" s="5">
        <f t="shared" si="789"/>
        <v>8.9294232401276166E-2</v>
      </c>
      <c r="Q575" s="5">
        <f t="shared" si="790"/>
        <v>5.2430869030129459E-2</v>
      </c>
      <c r="R575" s="5">
        <f t="shared" si="791"/>
        <v>3.8018919424886714E-2</v>
      </c>
      <c r="S575" s="5">
        <f t="shared" si="792"/>
        <v>7.050903267171775E-2</v>
      </c>
      <c r="T575" s="5">
        <f t="shared" si="793"/>
        <v>8.5986625209412082E-2</v>
      </c>
      <c r="U575" s="5">
        <f t="shared" si="794"/>
        <v>7.3221270569046273E-2</v>
      </c>
      <c r="V575" s="5">
        <f t="shared" si="795"/>
        <v>2.47447794137476E-2</v>
      </c>
      <c r="W575" s="5">
        <f t="shared" si="796"/>
        <v>3.365916150431443E-2</v>
      </c>
      <c r="X575" s="5">
        <f t="shared" si="797"/>
        <v>5.5201024867075517E-2</v>
      </c>
      <c r="Y575" s="5">
        <f t="shared" si="798"/>
        <v>4.5264840391001815E-2</v>
      </c>
      <c r="Z575" s="5">
        <f t="shared" si="799"/>
        <v>2.0783675952271357E-2</v>
      </c>
      <c r="AA575" s="5">
        <f t="shared" si="800"/>
        <v>4.0027627911078542E-2</v>
      </c>
      <c r="AB575" s="5">
        <f t="shared" si="801"/>
        <v>3.8544937860538947E-2</v>
      </c>
      <c r="AC575" s="5">
        <f t="shared" si="802"/>
        <v>4.8847792663074662E-3</v>
      </c>
      <c r="AD575" s="5">
        <f t="shared" si="803"/>
        <v>1.6206185031796033E-2</v>
      </c>
      <c r="AE575" s="5">
        <f t="shared" si="804"/>
        <v>2.657814345214542E-2</v>
      </c>
      <c r="AF575" s="5">
        <f t="shared" si="805"/>
        <v>2.1794077630759193E-2</v>
      </c>
      <c r="AG575" s="5">
        <f t="shared" si="806"/>
        <v>1.1914095771481665E-2</v>
      </c>
      <c r="AH575" s="5">
        <f t="shared" si="807"/>
        <v>8.5213071404312279E-3</v>
      </c>
      <c r="AI575" s="5">
        <f t="shared" si="808"/>
        <v>1.6411327443542147E-2</v>
      </c>
      <c r="AJ575" s="5">
        <f t="shared" si="809"/>
        <v>1.5803424522820915E-2</v>
      </c>
      <c r="AK575" s="5">
        <f t="shared" si="810"/>
        <v>1.0145359559636483E-2</v>
      </c>
      <c r="AL575" s="5">
        <f t="shared" si="811"/>
        <v>6.1714366380918471E-4</v>
      </c>
      <c r="AM575" s="5">
        <f t="shared" si="812"/>
        <v>6.2423523711639594E-3</v>
      </c>
      <c r="AN575" s="5">
        <f t="shared" si="813"/>
        <v>1.0237457888708867E-2</v>
      </c>
      <c r="AO575" s="5">
        <f t="shared" si="814"/>
        <v>8.3947154687412495E-3</v>
      </c>
      <c r="AP575" s="5">
        <f t="shared" si="815"/>
        <v>4.5891111229118724E-3</v>
      </c>
      <c r="AQ575" s="5">
        <f t="shared" si="816"/>
        <v>1.8815355603938617E-3</v>
      </c>
      <c r="AR575" s="5">
        <f t="shared" si="817"/>
        <v>2.794988742061434E-3</v>
      </c>
      <c r="AS575" s="5">
        <f t="shared" si="818"/>
        <v>5.3829154014818073E-3</v>
      </c>
      <c r="AT575" s="5">
        <f t="shared" si="819"/>
        <v>5.1835232434852439E-3</v>
      </c>
      <c r="AU575" s="5">
        <f t="shared" si="820"/>
        <v>3.3276779355607563E-3</v>
      </c>
      <c r="AV575" s="5">
        <f t="shared" si="821"/>
        <v>1.602207599348844E-3</v>
      </c>
      <c r="AW575" s="5">
        <f t="shared" si="822"/>
        <v>5.4145842202412449E-5</v>
      </c>
      <c r="AX575" s="5">
        <f t="shared" si="823"/>
        <v>2.0037084118051372E-3</v>
      </c>
      <c r="AY575" s="5">
        <f t="shared" si="824"/>
        <v>3.2860817953604161E-3</v>
      </c>
      <c r="AZ575" s="5">
        <f t="shared" si="825"/>
        <v>2.6945870721955347E-3</v>
      </c>
      <c r="BA575" s="5">
        <f t="shared" si="826"/>
        <v>1.4730409328002222E-3</v>
      </c>
      <c r="BB575" s="5">
        <f t="shared" si="827"/>
        <v>6.0394678244808913E-4</v>
      </c>
      <c r="BC575" s="5">
        <f t="shared" si="828"/>
        <v>1.9809454464297263E-4</v>
      </c>
      <c r="BD575" s="5">
        <f t="shared" si="829"/>
        <v>7.6396358949679111E-4</v>
      </c>
      <c r="BE575" s="5">
        <f t="shared" si="830"/>
        <v>1.4713302097383589E-3</v>
      </c>
      <c r="BF575" s="5">
        <f t="shared" si="831"/>
        <v>1.4168296865526317E-3</v>
      </c>
      <c r="BG575" s="5">
        <f t="shared" si="832"/>
        <v>9.0956530238660554E-4</v>
      </c>
      <c r="BH575" s="5">
        <f t="shared" si="833"/>
        <v>4.3793674382201683E-4</v>
      </c>
      <c r="BI575" s="5">
        <f t="shared" si="834"/>
        <v>1.6868593477451028E-4</v>
      </c>
      <c r="BJ575" s="8">
        <f t="shared" si="835"/>
        <v>0.445087357522993</v>
      </c>
      <c r="BK575" s="8">
        <f t="shared" si="836"/>
        <v>0.22160710767807737</v>
      </c>
      <c r="BL575" s="8">
        <f t="shared" si="837"/>
        <v>0.31051833470469864</v>
      </c>
      <c r="BM575" s="8">
        <f t="shared" si="838"/>
        <v>0.68593722201501739</v>
      </c>
      <c r="BN575" s="8">
        <f t="shared" si="839"/>
        <v>0.30882731788986456</v>
      </c>
    </row>
    <row r="576" spans="1:66" x14ac:dyDescent="0.25">
      <c r="A576" t="s">
        <v>13</v>
      </c>
      <c r="B576" t="s">
        <v>227</v>
      </c>
      <c r="C576" t="s">
        <v>46</v>
      </c>
      <c r="D576" s="10"/>
      <c r="E576">
        <f>VLOOKUP(A576,home!$A$2:$E$405,3,FALSE)</f>
        <v>1.8333333333333299</v>
      </c>
      <c r="F576">
        <f>VLOOKUP(B576,home!$B$2:$E$405,3,FALSE)</f>
        <v>2.1800000000000002</v>
      </c>
      <c r="G576">
        <f>VLOOKUP(C576,away!$B$2:$E$405,4,FALSE)</f>
        <v>1.64</v>
      </c>
      <c r="H576">
        <f>VLOOKUP(A576,away!$A$2:$E$405,3,FALSE)</f>
        <v>1.3333333333333299</v>
      </c>
      <c r="I576">
        <f>VLOOKUP(C576,away!$B$2:$E$405,3,FALSE)</f>
        <v>0.73</v>
      </c>
      <c r="J576">
        <f>VLOOKUP(B576,home!$B$2:$E$405,4,FALSE)</f>
        <v>0.75</v>
      </c>
      <c r="K576" s="3">
        <f t="shared" si="784"/>
        <v>6.5545333333333211</v>
      </c>
      <c r="L576" s="3">
        <f t="shared" si="785"/>
        <v>0.72999999999999809</v>
      </c>
      <c r="M576" s="5">
        <f t="shared" si="786"/>
        <v>6.8606832687939407E-4</v>
      </c>
      <c r="N576" s="5">
        <f t="shared" si="787"/>
        <v>4.4968577174752094E-3</v>
      </c>
      <c r="O576" s="5">
        <f t="shared" si="788"/>
        <v>5.0082987862195638E-4</v>
      </c>
      <c r="P576" s="5">
        <f t="shared" si="789"/>
        <v>3.2827061337568943E-3</v>
      </c>
      <c r="Q576" s="5">
        <f t="shared" si="790"/>
        <v>1.4737401902224233E-2</v>
      </c>
      <c r="R576" s="5">
        <f t="shared" si="791"/>
        <v>1.8280290569701359E-4</v>
      </c>
      <c r="S576" s="5">
        <f t="shared" si="792"/>
        <v>3.9267807368476258E-3</v>
      </c>
      <c r="T576" s="5">
        <f t="shared" si="793"/>
        <v>1.0758303388623661E-2</v>
      </c>
      <c r="U576" s="5">
        <f t="shared" si="794"/>
        <v>1.1981877388212634E-3</v>
      </c>
      <c r="V576" s="5">
        <f t="shared" si="795"/>
        <v>2.087655235513553E-3</v>
      </c>
      <c r="W576" s="5">
        <f t="shared" si="796"/>
        <v>3.2198930671619531E-2</v>
      </c>
      <c r="X576" s="5">
        <f t="shared" si="797"/>
        <v>2.3505219390282196E-2</v>
      </c>
      <c r="Y576" s="5">
        <f t="shared" si="798"/>
        <v>8.5794050774529798E-3</v>
      </c>
      <c r="Z576" s="5">
        <f t="shared" si="799"/>
        <v>4.4482040386273195E-5</v>
      </c>
      <c r="AA576" s="5">
        <f t="shared" si="800"/>
        <v>2.9155901644650669E-4</v>
      </c>
      <c r="AB576" s="5">
        <f t="shared" si="801"/>
        <v>9.5551664596625326E-4</v>
      </c>
      <c r="AC576" s="5">
        <f t="shared" si="802"/>
        <v>6.2431451597921286E-4</v>
      </c>
      <c r="AD576" s="5">
        <f t="shared" si="803"/>
        <v>5.2762241096204754E-2</v>
      </c>
      <c r="AE576" s="5">
        <f t="shared" si="804"/>
        <v>3.8516436000229373E-2</v>
      </c>
      <c r="AF576" s="5">
        <f t="shared" si="805"/>
        <v>1.4058499140083683E-2</v>
      </c>
      <c r="AG576" s="5">
        <f t="shared" si="806"/>
        <v>3.4209014574203543E-3</v>
      </c>
      <c r="AH576" s="5">
        <f t="shared" si="807"/>
        <v>8.1179723704948345E-6</v>
      </c>
      <c r="AI576" s="5">
        <f t="shared" si="808"/>
        <v>5.3209520501487314E-5</v>
      </c>
      <c r="AJ576" s="5">
        <f t="shared" si="809"/>
        <v>1.7438178788884071E-4</v>
      </c>
      <c r="AK576" s="5">
        <f t="shared" si="810"/>
        <v>3.8099708048122232E-4</v>
      </c>
      <c r="AL576" s="5">
        <f t="shared" si="811"/>
        <v>1.1948903691971225E-4</v>
      </c>
      <c r="AM576" s="5">
        <f t="shared" si="812"/>
        <v>6.9166373601288619E-2</v>
      </c>
      <c r="AN576" s="5">
        <f t="shared" si="813"/>
        <v>5.049145272894056E-2</v>
      </c>
      <c r="AO576" s="5">
        <f t="shared" si="814"/>
        <v>1.8429380246063255E-2</v>
      </c>
      <c r="AP576" s="5">
        <f t="shared" si="815"/>
        <v>4.4844825265420475E-3</v>
      </c>
      <c r="AQ576" s="5">
        <f t="shared" si="816"/>
        <v>8.1841806109392138E-4</v>
      </c>
      <c r="AR576" s="5">
        <f t="shared" si="817"/>
        <v>1.1852239660922434E-6</v>
      </c>
      <c r="AS576" s="5">
        <f t="shared" si="818"/>
        <v>7.768589993217131E-6</v>
      </c>
      <c r="AT576" s="5">
        <f t="shared" si="819"/>
        <v>2.545974103177069E-5</v>
      </c>
      <c r="AU576" s="5">
        <f t="shared" si="820"/>
        <v>5.562557375025834E-5</v>
      </c>
      <c r="AV576" s="5">
        <f t="shared" si="821"/>
        <v>9.1149919332964875E-5</v>
      </c>
      <c r="AW576" s="5">
        <f t="shared" si="822"/>
        <v>1.5881451641234657E-5</v>
      </c>
      <c r="AX576" s="5">
        <f t="shared" si="823"/>
        <v>7.5558883552572023E-2</v>
      </c>
      <c r="AY576" s="5">
        <f t="shared" si="824"/>
        <v>5.5157984993377436E-2</v>
      </c>
      <c r="AZ576" s="5">
        <f t="shared" si="825"/>
        <v>2.0132664522582711E-2</v>
      </c>
      <c r="BA576" s="5">
        <f t="shared" si="826"/>
        <v>4.8989483671617803E-3</v>
      </c>
      <c r="BB576" s="5">
        <f t="shared" si="827"/>
        <v>8.9405807700702238E-4</v>
      </c>
      <c r="BC576" s="5">
        <f t="shared" si="828"/>
        <v>1.3053247924302497E-4</v>
      </c>
      <c r="BD576" s="5">
        <f t="shared" si="829"/>
        <v>1.4420224920788916E-7</v>
      </c>
      <c r="BE576" s="5">
        <f t="shared" si="830"/>
        <v>9.4517844917474801E-7</v>
      </c>
      <c r="BF576" s="5">
        <f t="shared" si="831"/>
        <v>3.0976018255320912E-6</v>
      </c>
      <c r="BG576" s="5">
        <f t="shared" si="832"/>
        <v>6.7677781396147437E-6</v>
      </c>
      <c r="BH576" s="5">
        <f t="shared" si="833"/>
        <v>1.108990685217736E-5</v>
      </c>
      <c r="BI576" s="5">
        <f t="shared" si="834"/>
        <v>1.4537832825231613E-5</v>
      </c>
      <c r="BJ576" s="8">
        <f t="shared" si="835"/>
        <v>0.5031973749974884</v>
      </c>
      <c r="BK576" s="8">
        <f t="shared" si="836"/>
        <v>6.5884998979273829E-2</v>
      </c>
      <c r="BL576" s="8">
        <f t="shared" si="837"/>
        <v>3.9633740952102793E-3</v>
      </c>
      <c r="BM576" s="8">
        <f t="shared" si="838"/>
        <v>0.49406145970596788</v>
      </c>
      <c r="BN576" s="8">
        <f t="shared" si="839"/>
        <v>2.3886666864654703E-2</v>
      </c>
    </row>
    <row r="577" spans="1:66" x14ac:dyDescent="0.25">
      <c r="A577" t="s">
        <v>16</v>
      </c>
      <c r="B577" t="s">
        <v>232</v>
      </c>
      <c r="C577" t="s">
        <v>59</v>
      </c>
      <c r="D577" s="10"/>
      <c r="E577">
        <f>VLOOKUP(A577,home!$A$2:$E$405,3,FALSE)</f>
        <v>1.4629629629629599</v>
      </c>
      <c r="F577">
        <f>VLOOKUP(B577,home!$B$2:$E$405,3,FALSE)</f>
        <v>2.2799999999999998</v>
      </c>
      <c r="G577">
        <f>VLOOKUP(C577,away!$B$2:$E$405,4,FALSE)</f>
        <v>1.59</v>
      </c>
      <c r="H577">
        <f>VLOOKUP(A577,away!$A$2:$E$405,3,FALSE)</f>
        <v>1.25925925925926</v>
      </c>
      <c r="I577">
        <f>VLOOKUP(C577,away!$B$2:$E$405,3,FALSE)</f>
        <v>0.23</v>
      </c>
      <c r="J577">
        <f>VLOOKUP(B577,home!$B$2:$E$405,4,FALSE)</f>
        <v>0.79</v>
      </c>
      <c r="K577" s="3">
        <f t="shared" si="784"/>
        <v>5.3035333333333226</v>
      </c>
      <c r="L577" s="3">
        <f t="shared" si="785"/>
        <v>0.22880740740740754</v>
      </c>
      <c r="M577" s="5">
        <f t="shared" si="786"/>
        <v>3.9567165933409431E-3</v>
      </c>
      <c r="N577" s="5">
        <f t="shared" si="787"/>
        <v>2.0984578343336759E-2</v>
      </c>
      <c r="O577" s="5">
        <f t="shared" si="788"/>
        <v>9.0532606556821083E-4</v>
      </c>
      <c r="P577" s="5">
        <f t="shared" si="789"/>
        <v>4.8014269662765155E-3</v>
      </c>
      <c r="Q577" s="5">
        <f t="shared" si="790"/>
        <v>5.5646205364915539E-2</v>
      </c>
      <c r="R577" s="5">
        <f t="shared" si="791"/>
        <v>1.0357265496050547E-4</v>
      </c>
      <c r="S577" s="5">
        <f t="shared" si="792"/>
        <v>1.4566181560290491E-3</v>
      </c>
      <c r="T577" s="5">
        <f t="shared" si="793"/>
        <v>1.2732263981606496E-2</v>
      </c>
      <c r="U577" s="5">
        <f t="shared" si="794"/>
        <v>5.4930102800487162E-4</v>
      </c>
      <c r="V577" s="5">
        <f t="shared" si="795"/>
        <v>1.9639869261791219E-4</v>
      </c>
      <c r="W577" s="5">
        <f t="shared" si="796"/>
        <v>9.837383500878033E-2</v>
      </c>
      <c r="X577" s="5">
        <f t="shared" si="797"/>
        <v>2.250866214508309E-2</v>
      </c>
      <c r="Y577" s="5">
        <f t="shared" si="798"/>
        <v>2.5750743148128591E-3</v>
      </c>
      <c r="Z577" s="5">
        <f t="shared" si="799"/>
        <v>7.899396886605073E-6</v>
      </c>
      <c r="AA577" s="5">
        <f t="shared" si="800"/>
        <v>4.1894714701339474E-5</v>
      </c>
      <c r="AB577" s="5">
        <f t="shared" si="801"/>
        <v>1.1109500795452176E-4</v>
      </c>
      <c r="AC577" s="5">
        <f t="shared" si="802"/>
        <v>1.489546251025617E-5</v>
      </c>
      <c r="AD577" s="5">
        <f t="shared" si="803"/>
        <v>0.13043222827422482</v>
      </c>
      <c r="AE577" s="5">
        <f t="shared" si="804"/>
        <v>2.9843859993796538E-2</v>
      </c>
      <c r="AF577" s="5">
        <f t="shared" si="805"/>
        <v>3.4142481161051172E-3</v>
      </c>
      <c r="AG577" s="5">
        <f t="shared" si="806"/>
        <v>2.604017532305457E-4</v>
      </c>
      <c r="AH577" s="5">
        <f t="shared" si="807"/>
        <v>4.5186013042656348E-7</v>
      </c>
      <c r="AI577" s="5">
        <f t="shared" si="808"/>
        <v>2.3964552637216224E-6</v>
      </c>
      <c r="AJ577" s="5">
        <f t="shared" si="809"/>
        <v>6.3548401864948616E-6</v>
      </c>
      <c r="AK577" s="5">
        <f t="shared" si="810"/>
        <v>1.123436891902721E-5</v>
      </c>
      <c r="AL577" s="5">
        <f t="shared" si="811"/>
        <v>7.2301842888894735E-7</v>
      </c>
      <c r="AM577" s="5">
        <f t="shared" si="812"/>
        <v>0.13835033407865846</v>
      </c>
      <c r="AN577" s="5">
        <f t="shared" si="813"/>
        <v>3.1655581254486545E-2</v>
      </c>
      <c r="AO577" s="5">
        <f t="shared" si="814"/>
        <v>3.6215157384067976E-3</v>
      </c>
      <c r="AP577" s="5">
        <f t="shared" si="815"/>
        <v>2.7620987566332746E-4</v>
      </c>
      <c r="AQ577" s="5">
        <f t="shared" si="816"/>
        <v>1.5799716387712087E-5</v>
      </c>
      <c r="AR577" s="5">
        <f t="shared" si="817"/>
        <v>2.0677788990735022E-8</v>
      </c>
      <c r="AS577" s="5">
        <f t="shared" si="818"/>
        <v>1.0966534317199601E-7</v>
      </c>
      <c r="AT577" s="5">
        <f t="shared" si="819"/>
        <v>2.908069015120594E-7</v>
      </c>
      <c r="AU577" s="5">
        <f t="shared" si="820"/>
        <v>5.1410136524419563E-7</v>
      </c>
      <c r="AV577" s="5">
        <f t="shared" si="821"/>
        <v>6.8163843182119043E-7</v>
      </c>
      <c r="AW577" s="5">
        <f t="shared" si="822"/>
        <v>2.4371499418824712E-8</v>
      </c>
      <c r="AX577" s="5">
        <f t="shared" si="823"/>
        <v>0.12229093474399437</v>
      </c>
      <c r="AY577" s="5">
        <f t="shared" si="824"/>
        <v>2.7981071728201808E-2</v>
      </c>
      <c r="AZ577" s="5">
        <f t="shared" si="825"/>
        <v>3.2011382393052818E-3</v>
      </c>
      <c r="BA577" s="5">
        <f t="shared" si="826"/>
        <v>2.4414804709605158E-4</v>
      </c>
      <c r="BB577" s="5">
        <f t="shared" si="827"/>
        <v>1.3965720419907301E-5</v>
      </c>
      <c r="BC577" s="5">
        <f t="shared" si="828"/>
        <v>6.3909205637113673E-7</v>
      </c>
      <c r="BD577" s="5">
        <f t="shared" si="829"/>
        <v>7.8853854831458435E-10</v>
      </c>
      <c r="BE577" s="5">
        <f t="shared" si="830"/>
        <v>4.1820404756046665E-9</v>
      </c>
      <c r="BF577" s="5">
        <f t="shared" si="831"/>
        <v>1.1089795531859248E-8</v>
      </c>
      <c r="BG577" s="5">
        <f t="shared" si="832"/>
        <v>1.9605033421022147E-8</v>
      </c>
      <c r="BH577" s="5">
        <f t="shared" si="833"/>
        <v>2.5993987062376201E-8</v>
      </c>
      <c r="BI577" s="5">
        <f t="shared" si="834"/>
        <v>2.7571995370309463E-8</v>
      </c>
      <c r="BJ577" s="8">
        <f t="shared" si="835"/>
        <v>0.70442269553056869</v>
      </c>
      <c r="BK577" s="8">
        <f t="shared" si="836"/>
        <v>3.840785061740537E-2</v>
      </c>
      <c r="BL577" s="8">
        <f t="shared" si="837"/>
        <v>1.7333331169102693E-3</v>
      </c>
      <c r="BM577" s="8">
        <f t="shared" si="838"/>
        <v>0.63019290531667016</v>
      </c>
      <c r="BN577" s="8">
        <f t="shared" si="839"/>
        <v>8.6397825988398472E-2</v>
      </c>
    </row>
    <row r="578" spans="1:66" x14ac:dyDescent="0.25">
      <c r="A578" t="s">
        <v>16</v>
      </c>
      <c r="B578" t="s">
        <v>231</v>
      </c>
      <c r="C578" t="s">
        <v>287</v>
      </c>
      <c r="D578" s="10"/>
      <c r="E578">
        <f>VLOOKUP(A578,home!$A$2:$E$405,3,FALSE)</f>
        <v>1.4629629629629599</v>
      </c>
      <c r="F578">
        <f>VLOOKUP(B578,home!$B$2:$E$405,3,FALSE)</f>
        <v>0.51</v>
      </c>
      <c r="G578">
        <f>VLOOKUP(C578,away!$B$2:$E$405,4,FALSE)</f>
        <v>0.91</v>
      </c>
      <c r="H578">
        <f>VLOOKUP(A578,away!$A$2:$E$405,3,FALSE)</f>
        <v>1.25925925925926</v>
      </c>
      <c r="I578">
        <f>VLOOKUP(C578,away!$B$2:$E$405,3,FALSE)</f>
        <v>1.1399999999999999</v>
      </c>
      <c r="J578">
        <f>VLOOKUP(B578,home!$B$2:$E$405,4,FALSE)</f>
        <v>0.4</v>
      </c>
      <c r="K578" s="3">
        <f t="shared" si="784"/>
        <v>0.67896111111110979</v>
      </c>
      <c r="L578" s="3">
        <f t="shared" si="785"/>
        <v>0.57422222222222252</v>
      </c>
      <c r="M578" s="5">
        <f t="shared" si="786"/>
        <v>0.28559420671513014</v>
      </c>
      <c r="N578" s="5">
        <f t="shared" si="787"/>
        <v>0.19390735991820068</v>
      </c>
      <c r="O578" s="5">
        <f t="shared" si="788"/>
        <v>0.1639945400337548</v>
      </c>
      <c r="P578" s="5">
        <f t="shared" si="789"/>
        <v>0.11134591511747351</v>
      </c>
      <c r="Q578" s="5">
        <f t="shared" si="790"/>
        <v>6.5827778271341689E-2</v>
      </c>
      <c r="R578" s="5">
        <f t="shared" si="791"/>
        <v>4.7084654605246946E-2</v>
      </c>
      <c r="S578" s="5">
        <f t="shared" si="792"/>
        <v>1.0852734861069926E-2</v>
      </c>
      <c r="T578" s="5">
        <f t="shared" si="793"/>
        <v>3.7799773122921557E-2</v>
      </c>
      <c r="U578" s="5">
        <f t="shared" si="794"/>
        <v>3.1968649407061296E-2</v>
      </c>
      <c r="V578" s="5">
        <f t="shared" si="795"/>
        <v>4.701339119243105E-4</v>
      </c>
      <c r="W578" s="5">
        <f t="shared" si="796"/>
        <v>1.4898167159028647E-2</v>
      </c>
      <c r="X578" s="5">
        <f t="shared" si="797"/>
        <v>8.5548586530955657E-3</v>
      </c>
      <c r="Y578" s="5">
        <f t="shared" si="798"/>
        <v>2.4561949732887717E-3</v>
      </c>
      <c r="Z578" s="5">
        <f t="shared" si="799"/>
        <v>9.0123516666635716E-3</v>
      </c>
      <c r="AA578" s="5">
        <f t="shared" si="800"/>
        <v>6.1190363013219591E-3</v>
      </c>
      <c r="AB578" s="5">
        <f t="shared" si="801"/>
        <v>2.077293843037386E-3</v>
      </c>
      <c r="AC578" s="5">
        <f t="shared" si="802"/>
        <v>1.1455828195244335E-5</v>
      </c>
      <c r="AD578" s="5">
        <f t="shared" si="803"/>
        <v>2.5288190319532836E-3</v>
      </c>
      <c r="AE578" s="5">
        <f t="shared" si="804"/>
        <v>1.452104084126064E-3</v>
      </c>
      <c r="AF578" s="5">
        <f t="shared" si="805"/>
        <v>4.1691521704241672E-4</v>
      </c>
      <c r="AG578" s="5">
        <f t="shared" si="806"/>
        <v>7.9800660802785607E-5</v>
      </c>
      <c r="AH578" s="5">
        <f t="shared" si="807"/>
        <v>1.2937731503699262E-3</v>
      </c>
      <c r="AI578" s="5">
        <f t="shared" si="808"/>
        <v>8.7842165570088584E-4</v>
      </c>
      <c r="AJ578" s="5">
        <f t="shared" si="809"/>
        <v>2.9820707168936705E-4</v>
      </c>
      <c r="AK578" s="5">
        <f t="shared" si="810"/>
        <v>6.749033491180103E-5</v>
      </c>
      <c r="AL578" s="5">
        <f t="shared" si="811"/>
        <v>1.7865343817710721E-7</v>
      </c>
      <c r="AM578" s="5">
        <f t="shared" si="812"/>
        <v>3.4339395594678456E-4</v>
      </c>
      <c r="AN578" s="5">
        <f t="shared" si="813"/>
        <v>1.9718444048144262E-4</v>
      </c>
      <c r="AO578" s="5">
        <f t="shared" si="814"/>
        <v>5.6613843800449761E-5</v>
      </c>
      <c r="AP578" s="5">
        <f t="shared" si="815"/>
        <v>1.0836309065212023E-5</v>
      </c>
      <c r="AQ578" s="5">
        <f t="shared" si="816"/>
        <v>1.555612368028215E-6</v>
      </c>
      <c r="AR578" s="5">
        <f t="shared" si="817"/>
        <v>1.4858265869137301E-4</v>
      </c>
      <c r="AS578" s="5">
        <f t="shared" si="818"/>
        <v>1.008818470369374E-4</v>
      </c>
      <c r="AT578" s="5">
        <f t="shared" si="819"/>
        <v>3.4247425477570012E-5</v>
      </c>
      <c r="AU578" s="5">
        <f t="shared" si="820"/>
        <v>7.7508900183152917E-6</v>
      </c>
      <c r="AV578" s="5">
        <f t="shared" si="821"/>
        <v>1.3156382247338398E-6</v>
      </c>
      <c r="AW578" s="5">
        <f t="shared" si="822"/>
        <v>1.9347897291358617E-9</v>
      </c>
      <c r="AX578" s="5">
        <f t="shared" si="823"/>
        <v>3.8858523646411381E-5</v>
      </c>
      <c r="AY578" s="5">
        <f t="shared" si="824"/>
        <v>2.2313427800517123E-5</v>
      </c>
      <c r="AZ578" s="5">
        <f t="shared" si="825"/>
        <v>6.4064330485040293E-6</v>
      </c>
      <c r="BA578" s="5">
        <f t="shared" si="826"/>
        <v>1.2262387405432907E-6</v>
      </c>
      <c r="BB578" s="5">
        <f t="shared" si="827"/>
        <v>1.7603338364243686E-7</v>
      </c>
      <c r="BC578" s="5">
        <f t="shared" si="828"/>
        <v>2.0216456148091439E-8</v>
      </c>
      <c r="BD578" s="5">
        <f t="shared" si="829"/>
        <v>1.4219910742907697E-5</v>
      </c>
      <c r="BE578" s="5">
        <f t="shared" si="830"/>
        <v>9.6547663979054141E-6</v>
      </c>
      <c r="BF578" s="5">
        <f t="shared" si="831"/>
        <v>3.2776054605200334E-6</v>
      </c>
      <c r="BG578" s="5">
        <f t="shared" si="832"/>
        <v>7.4178888175284102E-7</v>
      </c>
      <c r="BH578" s="5">
        <f t="shared" si="833"/>
        <v>1.2591145084119412E-7</v>
      </c>
      <c r="BI578" s="5">
        <f t="shared" si="834"/>
        <v>1.7097795712949812E-8</v>
      </c>
      <c r="BJ578" s="8">
        <f t="shared" si="835"/>
        <v>0.32860035612653915</v>
      </c>
      <c r="BK578" s="8">
        <f t="shared" si="836"/>
        <v>0.40829693851503174</v>
      </c>
      <c r="BL578" s="8">
        <f t="shared" si="837"/>
        <v>0.25410288194327307</v>
      </c>
      <c r="BM578" s="8">
        <f t="shared" si="838"/>
        <v>0.13223576209734891</v>
      </c>
      <c r="BN578" s="8">
        <f t="shared" si="839"/>
        <v>0.86775445466114776</v>
      </c>
    </row>
    <row r="579" spans="1:66" x14ac:dyDescent="0.25">
      <c r="A579" t="s">
        <v>16</v>
      </c>
      <c r="B579" t="s">
        <v>233</v>
      </c>
      <c r="C579" t="s">
        <v>57</v>
      </c>
      <c r="D579" s="10"/>
      <c r="E579">
        <f>VLOOKUP(A579,home!$A$2:$E$405,3,FALSE)</f>
        <v>1.4629629629629599</v>
      </c>
      <c r="F579">
        <f>VLOOKUP(B579,home!$B$2:$E$405,3,FALSE)</f>
        <v>0.68</v>
      </c>
      <c r="G579">
        <f>VLOOKUP(C579,away!$B$2:$E$405,4,FALSE)</f>
        <v>0.91</v>
      </c>
      <c r="H579">
        <f>VLOOKUP(A579,away!$A$2:$E$405,3,FALSE)</f>
        <v>1.25925925925926</v>
      </c>
      <c r="I579">
        <f>VLOOKUP(C579,away!$B$2:$E$405,3,FALSE)</f>
        <v>0.23</v>
      </c>
      <c r="J579">
        <f>VLOOKUP(B579,home!$B$2:$E$405,4,FALSE)</f>
        <v>1.59</v>
      </c>
      <c r="K579" s="3">
        <f t="shared" si="784"/>
        <v>0.90528148148147969</v>
      </c>
      <c r="L579" s="3">
        <f t="shared" si="785"/>
        <v>0.46051111111111137</v>
      </c>
      <c r="M579" s="5">
        <f t="shared" si="786"/>
        <v>0.25517834335026579</v>
      </c>
      <c r="N579" s="5">
        <f t="shared" si="787"/>
        <v>0.23100822871011831</v>
      </c>
      <c r="O579" s="5">
        <f t="shared" si="788"/>
        <v>0.11751246242772358</v>
      </c>
      <c r="P579" s="5">
        <f t="shared" si="789"/>
        <v>0.10638185607910632</v>
      </c>
      <c r="Q579" s="5">
        <f t="shared" si="790"/>
        <v>0.10456373576055419</v>
      </c>
      <c r="R579" s="5">
        <f t="shared" si="791"/>
        <v>2.7057897320996855E-2</v>
      </c>
      <c r="S579" s="5">
        <f t="shared" si="792"/>
        <v>1.1087440997394402E-2</v>
      </c>
      <c r="T579" s="5">
        <f t="shared" si="793"/>
        <v>4.8152762137021458E-2</v>
      </c>
      <c r="U579" s="5">
        <f t="shared" si="794"/>
        <v>2.4495013372525791E-2</v>
      </c>
      <c r="V579" s="5">
        <f t="shared" si="795"/>
        <v>5.1358527311812598E-4</v>
      </c>
      <c r="W579" s="5">
        <f t="shared" si="796"/>
        <v>3.1553204539517501E-2</v>
      </c>
      <c r="X579" s="5">
        <f t="shared" si="797"/>
        <v>1.4530601281609367E-2</v>
      </c>
      <c r="Y579" s="5">
        <f t="shared" si="798"/>
        <v>3.3457516706532336E-3</v>
      </c>
      <c r="Z579" s="5">
        <f t="shared" si="799"/>
        <v>4.1534874532075427E-3</v>
      </c>
      <c r="AA579" s="5">
        <f t="shared" si="800"/>
        <v>3.7600752749544614E-3</v>
      </c>
      <c r="AB579" s="5">
        <f t="shared" si="801"/>
        <v>1.7019632576963286E-3</v>
      </c>
      <c r="AC579" s="5">
        <f t="shared" si="802"/>
        <v>1.3381855286942806E-5</v>
      </c>
      <c r="AD579" s="5">
        <f t="shared" si="803"/>
        <v>7.1411329377556359E-3</v>
      </c>
      <c r="AE579" s="5">
        <f t="shared" si="804"/>
        <v>3.2885710637580029E-3</v>
      </c>
      <c r="AF579" s="5">
        <f t="shared" si="805"/>
        <v>7.572117572695236E-4</v>
      </c>
      <c r="AG579" s="5">
        <f t="shared" si="806"/>
        <v>1.1623480922886184E-4</v>
      </c>
      <c r="AH579" s="5">
        <f t="shared" si="807"/>
        <v>4.7818178051566631E-4</v>
      </c>
      <c r="AI579" s="5">
        <f t="shared" si="808"/>
        <v>4.3288911068267412E-4</v>
      </c>
      <c r="AJ579" s="5">
        <f t="shared" si="809"/>
        <v>1.9594324771800574E-4</v>
      </c>
      <c r="AK579" s="5">
        <f t="shared" si="810"/>
        <v>5.9127931193482944E-5</v>
      </c>
      <c r="AL579" s="5">
        <f t="shared" si="811"/>
        <v>2.2315163340533468E-7</v>
      </c>
      <c r="AM579" s="5">
        <f t="shared" si="812"/>
        <v>1.2929470810695231E-3</v>
      </c>
      <c r="AN579" s="5">
        <f t="shared" si="813"/>
        <v>5.9541649691119425E-4</v>
      </c>
      <c r="AO579" s="5">
        <f t="shared" si="814"/>
        <v>1.3709795628322983E-4</v>
      </c>
      <c r="AP579" s="5">
        <f t="shared" si="815"/>
        <v>2.1045044059684252E-5</v>
      </c>
      <c r="AQ579" s="5">
        <f t="shared" si="816"/>
        <v>2.422869155826872E-6</v>
      </c>
      <c r="AR579" s="5">
        <f t="shared" si="817"/>
        <v>4.4041604611671825E-5</v>
      </c>
      <c r="AS579" s="5">
        <f t="shared" si="818"/>
        <v>3.9870049069675836E-5</v>
      </c>
      <c r="AT579" s="5">
        <f t="shared" si="819"/>
        <v>1.8046808544267715E-5</v>
      </c>
      <c r="AU579" s="5">
        <f t="shared" si="820"/>
        <v>5.4458138583224355E-6</v>
      </c>
      <c r="AV579" s="5">
        <f t="shared" si="821"/>
        <v>1.2324986093836265E-6</v>
      </c>
      <c r="AW579" s="5">
        <f t="shared" si="822"/>
        <v>2.5841714200816914E-9</v>
      </c>
      <c r="AX579" s="5">
        <f t="shared" si="823"/>
        <v>1.9508017483796204E-4</v>
      </c>
      <c r="AY579" s="5">
        <f t="shared" si="824"/>
        <v>8.9836588070379771E-5</v>
      </c>
      <c r="AZ579" s="5">
        <f t="shared" si="825"/>
        <v>2.06853734953609E-5</v>
      </c>
      <c r="BA579" s="5">
        <f t="shared" si="826"/>
        <v>3.1752814440323274E-6</v>
      </c>
      <c r="BB579" s="5">
        <f t="shared" si="827"/>
        <v>3.6556309647045529E-7</v>
      </c>
      <c r="BC579" s="5">
        <f t="shared" si="828"/>
        <v>3.3669173547365562E-8</v>
      </c>
      <c r="BD579" s="5">
        <f t="shared" si="829"/>
        <v>3.380274712472872E-6</v>
      </c>
      <c r="BE579" s="5">
        <f t="shared" si="830"/>
        <v>3.0601000995218242E-6</v>
      </c>
      <c r="BF579" s="5">
        <f t="shared" si="831"/>
        <v>1.3851259757883702E-6</v>
      </c>
      <c r="BG579" s="5">
        <f t="shared" si="832"/>
        <v>4.1797629846672543E-7</v>
      </c>
      <c r="BH579" s="5">
        <f t="shared" si="833"/>
        <v>9.4596550675025549E-8</v>
      </c>
      <c r="BI579" s="5">
        <f t="shared" si="834"/>
        <v>1.7127301107625007E-8</v>
      </c>
      <c r="BJ579" s="8">
        <f t="shared" si="835"/>
        <v>0.44681554076508329</v>
      </c>
      <c r="BK579" s="8">
        <f t="shared" si="836"/>
        <v>0.37326466729487534</v>
      </c>
      <c r="BL579" s="8">
        <f t="shared" si="837"/>
        <v>0.17581054569963819</v>
      </c>
      <c r="BM579" s="8">
        <f t="shared" si="838"/>
        <v>0.15825188356014044</v>
      </c>
      <c r="BN579" s="8">
        <f t="shared" si="839"/>
        <v>0.84170252364876508</v>
      </c>
    </row>
    <row r="580" spans="1:66" x14ac:dyDescent="0.25">
      <c r="A580" t="s">
        <v>16</v>
      </c>
      <c r="B580" t="s">
        <v>230</v>
      </c>
      <c r="C580" t="s">
        <v>58</v>
      </c>
      <c r="D580" s="10"/>
      <c r="E580">
        <f>VLOOKUP(A580,home!$A$2:$E$405,3,FALSE)</f>
        <v>1.4629629629629599</v>
      </c>
      <c r="F580">
        <f>VLOOKUP(B580,home!$B$2:$E$405,3,FALSE)</f>
        <v>1.1399999999999999</v>
      </c>
      <c r="G580">
        <f>VLOOKUP(C580,away!$B$2:$E$405,4,FALSE)</f>
        <v>0.85</v>
      </c>
      <c r="H580">
        <f>VLOOKUP(A580,away!$A$2:$E$405,3,FALSE)</f>
        <v>1.25925925925926</v>
      </c>
      <c r="I580">
        <f>VLOOKUP(C580,away!$B$2:$E$405,3,FALSE)</f>
        <v>0.68</v>
      </c>
      <c r="J580">
        <f>VLOOKUP(B580,home!$B$2:$E$405,4,FALSE)</f>
        <v>1.32</v>
      </c>
      <c r="K580" s="3">
        <f t="shared" si="784"/>
        <v>1.417611111111108</v>
      </c>
      <c r="L580" s="3">
        <f t="shared" si="785"/>
        <v>1.1303111111111119</v>
      </c>
      <c r="M580" s="5">
        <f t="shared" si="786"/>
        <v>7.8244071013958319E-2</v>
      </c>
      <c r="N580" s="5">
        <f t="shared" si="787"/>
        <v>0.1109196644479539</v>
      </c>
      <c r="O580" s="5">
        <f t="shared" si="788"/>
        <v>8.8440142845643971E-2</v>
      </c>
      <c r="P580" s="5">
        <f t="shared" si="789"/>
        <v>0.12537372916623848</v>
      </c>
      <c r="Q580" s="5">
        <f t="shared" si="790"/>
        <v>7.8620474381067604E-2</v>
      </c>
      <c r="R580" s="5">
        <f t="shared" si="791"/>
        <v>4.9982438063342662E-2</v>
      </c>
      <c r="S580" s="5">
        <f t="shared" si="792"/>
        <v>5.0222885137984494E-2</v>
      </c>
      <c r="T580" s="5">
        <f t="shared" si="793"/>
        <v>8.8865595753747237E-2</v>
      </c>
      <c r="U580" s="5">
        <f t="shared" si="794"/>
        <v>7.0855659559017334E-2</v>
      </c>
      <c r="V580" s="5">
        <f t="shared" si="795"/>
        <v>8.941579736953963E-3</v>
      </c>
      <c r="W580" s="5">
        <f t="shared" si="796"/>
        <v>3.7151086014475893E-2</v>
      </c>
      <c r="X580" s="5">
        <f t="shared" si="797"/>
        <v>4.1992285312006737E-2</v>
      </c>
      <c r="Y580" s="5">
        <f t="shared" si="798"/>
        <v>2.3732173334554588E-2</v>
      </c>
      <c r="Z580" s="5">
        <f t="shared" si="799"/>
        <v>1.8831901701139721E-2</v>
      </c>
      <c r="AA580" s="5">
        <f t="shared" si="800"/>
        <v>2.6696313094887847E-2</v>
      </c>
      <c r="AB580" s="5">
        <f t="shared" si="801"/>
        <v>1.8922495034506995E-2</v>
      </c>
      <c r="AC580" s="5">
        <f t="shared" si="802"/>
        <v>8.9546656837040546E-4</v>
      </c>
      <c r="AD580" s="5">
        <f t="shared" si="803"/>
        <v>1.3166448080991384E-2</v>
      </c>
      <c r="AE580" s="5">
        <f t="shared" si="804"/>
        <v>1.488218255981214E-2</v>
      </c>
      <c r="AF580" s="5">
        <f t="shared" si="805"/>
        <v>8.410748152469838E-3</v>
      </c>
      <c r="AG580" s="5">
        <f t="shared" si="806"/>
        <v>3.1689206964979704E-3</v>
      </c>
      <c r="AH580" s="5">
        <f t="shared" si="807"/>
        <v>5.3214769340376219E-3</v>
      </c>
      <c r="AI580" s="5">
        <f t="shared" si="808"/>
        <v>7.5437848292132063E-3</v>
      </c>
      <c r="AJ580" s="5">
        <f t="shared" si="809"/>
        <v>5.3470765968620278E-3</v>
      </c>
      <c r="AK580" s="5">
        <f t="shared" si="810"/>
        <v>2.5266917318912609E-3</v>
      </c>
      <c r="AL580" s="5">
        <f t="shared" si="811"/>
        <v>5.7393733002600997E-5</v>
      </c>
      <c r="AM580" s="5">
        <f t="shared" si="812"/>
        <v>3.7329806186961766E-3</v>
      </c>
      <c r="AN580" s="5">
        <f t="shared" si="813"/>
        <v>4.2194294708747223E-3</v>
      </c>
      <c r="AO580" s="5">
        <f t="shared" si="814"/>
        <v>2.3846340067396896E-3</v>
      </c>
      <c r="AP580" s="5">
        <f t="shared" si="815"/>
        <v>8.9845943791709354E-4</v>
      </c>
      <c r="AQ580" s="5">
        <f t="shared" si="816"/>
        <v>2.5388467139008389E-4</v>
      </c>
      <c r="AR580" s="5">
        <f t="shared" si="817"/>
        <v>1.2029849012128425E-3</v>
      </c>
      <c r="AS580" s="5">
        <f t="shared" si="818"/>
        <v>1.7053647624582242E-3</v>
      </c>
      <c r="AT580" s="5">
        <f t="shared" si="819"/>
        <v>1.2087720178790673E-3</v>
      </c>
      <c r="AU580" s="5">
        <f t="shared" si="820"/>
        <v>5.7118954778185367E-4</v>
      </c>
      <c r="AV580" s="5">
        <f t="shared" si="821"/>
        <v>2.024311623715213E-4</v>
      </c>
      <c r="AW580" s="5">
        <f t="shared" si="822"/>
        <v>2.5545657056252404E-6</v>
      </c>
      <c r="AX580" s="5">
        <f t="shared" si="823"/>
        <v>8.81985800437687E-4</v>
      </c>
      <c r="AY580" s="5">
        <f t="shared" si="824"/>
        <v>9.9691835007694536E-4</v>
      </c>
      <c r="AZ580" s="5">
        <f t="shared" si="825"/>
        <v>5.6341394398126449E-4</v>
      </c>
      <c r="BA580" s="5">
        <f t="shared" si="826"/>
        <v>2.1227768034565221E-4</v>
      </c>
      <c r="BB580" s="5">
        <f t="shared" si="827"/>
        <v>5.9984955183895934E-5</v>
      </c>
      <c r="BC580" s="5">
        <f t="shared" si="828"/>
        <v>1.356033226877192E-5</v>
      </c>
      <c r="BD580" s="5">
        <f t="shared" si="829"/>
        <v>2.2662453338996301E-4</v>
      </c>
      <c r="BE580" s="5">
        <f t="shared" si="830"/>
        <v>3.2126545658398188E-4</v>
      </c>
      <c r="BF580" s="5">
        <f t="shared" si="831"/>
        <v>2.2771474043481804E-4</v>
      </c>
      <c r="BG580" s="5">
        <f t="shared" si="832"/>
        <v>1.0760364873472667E-4</v>
      </c>
      <c r="BH580" s="5">
        <f t="shared" si="833"/>
        <v>3.8135032010611325E-5</v>
      </c>
      <c r="BI580" s="5">
        <f t="shared" si="834"/>
        <v>1.0812129020164064E-5</v>
      </c>
      <c r="BJ580" s="8">
        <f t="shared" si="835"/>
        <v>0.43512710800148935</v>
      </c>
      <c r="BK580" s="8">
        <f t="shared" si="836"/>
        <v>0.26473204370658526</v>
      </c>
      <c r="BL580" s="8">
        <f t="shared" si="837"/>
        <v>0.28145897662128067</v>
      </c>
      <c r="BM580" s="8">
        <f t="shared" si="838"/>
        <v>0.46757514632791874</v>
      </c>
      <c r="BN580" s="8">
        <f t="shared" si="839"/>
        <v>0.53158051991820487</v>
      </c>
    </row>
    <row r="581" spans="1:66" x14ac:dyDescent="0.25">
      <c r="A581" t="s">
        <v>61</v>
      </c>
      <c r="B581" t="s">
        <v>241</v>
      </c>
      <c r="C581" t="s">
        <v>288</v>
      </c>
      <c r="D581" s="10"/>
      <c r="E581">
        <f>VLOOKUP(A581,home!$A$2:$E$405,3,FALSE)</f>
        <v>1.675</v>
      </c>
      <c r="F581">
        <f>VLOOKUP(B581,home!$B$2:$E$405,3,FALSE)</f>
        <v>2.99</v>
      </c>
      <c r="G581">
        <f>VLOOKUP(C581,away!$B$2:$E$405,4,FALSE)</f>
        <v>2.09</v>
      </c>
      <c r="H581">
        <f>VLOOKUP(A581,away!$A$2:$E$405,3,FALSE)</f>
        <v>1.0249999999999999</v>
      </c>
      <c r="I581">
        <f>VLOOKUP(C581,away!$B$2:$E$405,3,FALSE)</f>
        <v>0</v>
      </c>
      <c r="J581">
        <f>VLOOKUP(B581,home!$B$2:$E$405,4,FALSE)</f>
        <v>0</v>
      </c>
      <c r="K581" s="3">
        <f t="shared" si="784"/>
        <v>10.467242499999999</v>
      </c>
      <c r="L581" s="3">
        <f t="shared" si="785"/>
        <v>0</v>
      </c>
      <c r="M581" s="5">
        <f t="shared" si="786"/>
        <v>2.8453411285298563E-5</v>
      </c>
      <c r="N581" s="5">
        <f t="shared" si="787"/>
        <v>2.9782875587545677E-4</v>
      </c>
      <c r="O581" s="5">
        <f t="shared" si="788"/>
        <v>0</v>
      </c>
      <c r="P581" s="5">
        <f t="shared" si="789"/>
        <v>0</v>
      </c>
      <c r="Q581" s="5">
        <f t="shared" si="790"/>
        <v>1.5587229056108537E-3</v>
      </c>
      <c r="R581" s="5">
        <f t="shared" si="791"/>
        <v>0</v>
      </c>
      <c r="S581" s="5">
        <f t="shared" si="792"/>
        <v>0</v>
      </c>
      <c r="T581" s="5">
        <f t="shared" si="793"/>
        <v>0</v>
      </c>
      <c r="U581" s="5">
        <f t="shared" si="794"/>
        <v>0</v>
      </c>
      <c r="V581" s="5">
        <f t="shared" si="795"/>
        <v>0</v>
      </c>
      <c r="W581" s="5">
        <f t="shared" si="796"/>
        <v>5.4385102144444697E-3</v>
      </c>
      <c r="X581" s="5">
        <f t="shared" si="797"/>
        <v>0</v>
      </c>
      <c r="Y581" s="5">
        <f t="shared" si="798"/>
        <v>0</v>
      </c>
      <c r="Z581" s="5">
        <f t="shared" si="799"/>
        <v>0</v>
      </c>
      <c r="AA581" s="5">
        <f t="shared" si="800"/>
        <v>0</v>
      </c>
      <c r="AB581" s="5">
        <f t="shared" si="801"/>
        <v>0</v>
      </c>
      <c r="AC581" s="5">
        <f t="shared" si="802"/>
        <v>0</v>
      </c>
      <c r="AD581" s="5">
        <f t="shared" si="803"/>
        <v>1.4231551313329314E-2</v>
      </c>
      <c r="AE581" s="5">
        <f t="shared" si="804"/>
        <v>0</v>
      </c>
      <c r="AF581" s="5">
        <f t="shared" si="805"/>
        <v>0</v>
      </c>
      <c r="AG581" s="5">
        <f t="shared" si="806"/>
        <v>0</v>
      </c>
      <c r="AH581" s="5">
        <f t="shared" si="807"/>
        <v>0</v>
      </c>
      <c r="AI581" s="5">
        <f t="shared" si="808"/>
        <v>0</v>
      </c>
      <c r="AJ581" s="5">
        <f t="shared" si="809"/>
        <v>0</v>
      </c>
      <c r="AK581" s="5">
        <f t="shared" si="810"/>
        <v>0</v>
      </c>
      <c r="AL581" s="5">
        <f t="shared" si="811"/>
        <v>0</v>
      </c>
      <c r="AM581" s="5">
        <f t="shared" si="812"/>
        <v>2.9793019749562284E-2</v>
      </c>
      <c r="AN581" s="5">
        <f t="shared" si="813"/>
        <v>0</v>
      </c>
      <c r="AO581" s="5">
        <f t="shared" si="814"/>
        <v>0</v>
      </c>
      <c r="AP581" s="5">
        <f t="shared" si="815"/>
        <v>0</v>
      </c>
      <c r="AQ581" s="5">
        <f t="shared" si="816"/>
        <v>0</v>
      </c>
      <c r="AR581" s="5">
        <f t="shared" si="817"/>
        <v>0</v>
      </c>
      <c r="AS581" s="5">
        <f t="shared" si="818"/>
        <v>0</v>
      </c>
      <c r="AT581" s="5">
        <f t="shared" si="819"/>
        <v>0</v>
      </c>
      <c r="AU581" s="5">
        <f t="shared" si="820"/>
        <v>0</v>
      </c>
      <c r="AV581" s="5">
        <f t="shared" si="821"/>
        <v>0</v>
      </c>
      <c r="AW581" s="5">
        <f t="shared" si="822"/>
        <v>0</v>
      </c>
      <c r="AX581" s="5">
        <f t="shared" si="823"/>
        <v>5.1975127087659591E-2</v>
      </c>
      <c r="AY581" s="5">
        <f t="shared" si="824"/>
        <v>0</v>
      </c>
      <c r="AZ581" s="5">
        <f t="shared" si="825"/>
        <v>0</v>
      </c>
      <c r="BA581" s="5">
        <f t="shared" si="826"/>
        <v>0</v>
      </c>
      <c r="BB581" s="5">
        <f t="shared" si="827"/>
        <v>0</v>
      </c>
      <c r="BC581" s="5">
        <f t="shared" si="828"/>
        <v>0</v>
      </c>
      <c r="BD581" s="5">
        <f t="shared" si="829"/>
        <v>0</v>
      </c>
      <c r="BE581" s="5">
        <f t="shared" si="830"/>
        <v>0</v>
      </c>
      <c r="BF581" s="5">
        <f t="shared" si="831"/>
        <v>0</v>
      </c>
      <c r="BG581" s="5">
        <f t="shared" si="832"/>
        <v>0</v>
      </c>
      <c r="BH581" s="5">
        <f t="shared" si="833"/>
        <v>0</v>
      </c>
      <c r="BI581" s="5">
        <f t="shared" si="834"/>
        <v>0</v>
      </c>
      <c r="BJ581" s="8">
        <f t="shared" si="835"/>
        <v>0.10329476002648197</v>
      </c>
      <c r="BK581" s="8">
        <f t="shared" si="836"/>
        <v>2.8453411285298563E-5</v>
      </c>
      <c r="BL581" s="8">
        <f t="shared" si="837"/>
        <v>0</v>
      </c>
      <c r="BM581" s="8">
        <f t="shared" si="838"/>
        <v>0.10143820836499566</v>
      </c>
      <c r="BN581" s="8">
        <f t="shared" si="839"/>
        <v>1.885005072771609E-3</v>
      </c>
    </row>
    <row r="582" spans="1:66" x14ac:dyDescent="0.25">
      <c r="A582" t="s">
        <v>61</v>
      </c>
      <c r="B582" t="s">
        <v>311</v>
      </c>
      <c r="C582" t="s">
        <v>318</v>
      </c>
      <c r="D582" s="10"/>
      <c r="E582">
        <f>VLOOKUP(A582,home!$A$2:$E$405,3,FALSE)</f>
        <v>1.675</v>
      </c>
      <c r="F582">
        <f>VLOOKUP(B582,home!$B$2:$E$405,3,FALSE)</f>
        <v>0.9</v>
      </c>
      <c r="G582">
        <f>VLOOKUP(C582,away!$B$2:$E$405,4,FALSE)</f>
        <v>0.3</v>
      </c>
      <c r="H582">
        <f>VLOOKUP(A582,away!$A$2:$E$405,3,FALSE)</f>
        <v>1.0249999999999999</v>
      </c>
      <c r="I582">
        <f>VLOOKUP(C582,away!$B$2:$E$405,3,FALSE)</f>
        <v>0.3</v>
      </c>
      <c r="J582">
        <f>VLOOKUP(B582,home!$B$2:$E$405,4,FALSE)</f>
        <v>0.49</v>
      </c>
      <c r="K582" s="3">
        <f t="shared" si="784"/>
        <v>0.45224999999999999</v>
      </c>
      <c r="L582" s="3">
        <f t="shared" si="785"/>
        <v>0.15067499999999998</v>
      </c>
      <c r="M582" s="5">
        <f t="shared" si="786"/>
        <v>0.54720870748438089</v>
      </c>
      <c r="N582" s="5">
        <f t="shared" si="787"/>
        <v>0.24747513795981121</v>
      </c>
      <c r="O582" s="5">
        <f t="shared" si="788"/>
        <v>8.2450672000209085E-2</v>
      </c>
      <c r="P582" s="5">
        <f t="shared" si="789"/>
        <v>3.7288316412094548E-2</v>
      </c>
      <c r="Q582" s="5">
        <f t="shared" si="790"/>
        <v>5.5960315571162315E-2</v>
      </c>
      <c r="R582" s="5">
        <f t="shared" si="791"/>
        <v>6.2116275018157512E-3</v>
      </c>
      <c r="S582" s="5">
        <f t="shared" si="792"/>
        <v>6.3523228058654717E-4</v>
      </c>
      <c r="T582" s="5">
        <f t="shared" si="793"/>
        <v>8.4318205486848801E-3</v>
      </c>
      <c r="U582" s="5">
        <f t="shared" si="794"/>
        <v>2.8092085376961728E-3</v>
      </c>
      <c r="V582" s="5">
        <f t="shared" si="795"/>
        <v>4.8096095998382461E-6</v>
      </c>
      <c r="W582" s="5">
        <f t="shared" si="796"/>
        <v>8.4360175723527213E-3</v>
      </c>
      <c r="X582" s="5">
        <f t="shared" si="797"/>
        <v>1.271096947714246E-3</v>
      </c>
      <c r="Y582" s="5">
        <f t="shared" si="798"/>
        <v>9.5761266298422014E-5</v>
      </c>
      <c r="Z582" s="5">
        <f t="shared" si="799"/>
        <v>3.1197899127869614E-4</v>
      </c>
      <c r="AA582" s="5">
        <f t="shared" si="800"/>
        <v>1.4109249880579032E-4</v>
      </c>
      <c r="AB582" s="5">
        <f t="shared" si="801"/>
        <v>3.1904541292459333E-5</v>
      </c>
      <c r="AC582" s="5">
        <f t="shared" si="802"/>
        <v>2.0483757171222332E-8</v>
      </c>
      <c r="AD582" s="5">
        <f t="shared" si="803"/>
        <v>9.5379723677412921E-4</v>
      </c>
      <c r="AE582" s="5">
        <f t="shared" si="804"/>
        <v>1.4371339865094189E-4</v>
      </c>
      <c r="AF582" s="5">
        <f t="shared" si="805"/>
        <v>1.0827008170865333E-5</v>
      </c>
      <c r="AG582" s="5">
        <f t="shared" si="806"/>
        <v>5.4378648538171146E-7</v>
      </c>
      <c r="AH582" s="5">
        <f t="shared" si="807"/>
        <v>1.175185862772938E-5</v>
      </c>
      <c r="AI582" s="5">
        <f t="shared" si="808"/>
        <v>5.3147780643906113E-6</v>
      </c>
      <c r="AJ582" s="5">
        <f t="shared" si="809"/>
        <v>1.2018041898103269E-6</v>
      </c>
      <c r="AK582" s="5">
        <f t="shared" si="810"/>
        <v>1.8117198161390684E-7</v>
      </c>
      <c r="AL582" s="5">
        <f t="shared" si="811"/>
        <v>5.5832797121990362E-11</v>
      </c>
      <c r="AM582" s="5">
        <f t="shared" si="812"/>
        <v>8.6270960066219991E-5</v>
      </c>
      <c r="AN582" s="5">
        <f t="shared" si="813"/>
        <v>1.2998876907977696E-5</v>
      </c>
      <c r="AO582" s="5">
        <f t="shared" si="814"/>
        <v>9.7930288905476945E-7</v>
      </c>
      <c r="AP582" s="5">
        <f t="shared" si="815"/>
        <v>4.918548760277581E-8</v>
      </c>
      <c r="AQ582" s="5">
        <f t="shared" si="816"/>
        <v>1.8527558361370603E-9</v>
      </c>
      <c r="AR582" s="5">
        <f t="shared" si="817"/>
        <v>3.5414225974662519E-7</v>
      </c>
      <c r="AS582" s="5">
        <f t="shared" si="818"/>
        <v>1.601608369704112E-7</v>
      </c>
      <c r="AT582" s="5">
        <f t="shared" si="819"/>
        <v>3.6216369259934235E-8</v>
      </c>
      <c r="AU582" s="5">
        <f t="shared" si="820"/>
        <v>5.459617665935088E-9</v>
      </c>
      <c r="AV582" s="5">
        <f t="shared" si="821"/>
        <v>6.1727802235478554E-10</v>
      </c>
      <c r="AW582" s="5">
        <f t="shared" si="822"/>
        <v>1.0568337174859595E-13</v>
      </c>
      <c r="AX582" s="5">
        <f t="shared" si="823"/>
        <v>6.5026736149913341E-6</v>
      </c>
      <c r="AY582" s="5">
        <f t="shared" si="824"/>
        <v>9.7979034693881897E-7</v>
      </c>
      <c r="AZ582" s="5">
        <f t="shared" si="825"/>
        <v>7.3814955262503278E-8</v>
      </c>
      <c r="BA582" s="5">
        <f t="shared" si="826"/>
        <v>3.7073561280592273E-9</v>
      </c>
      <c r="BB582" s="5">
        <f t="shared" si="827"/>
        <v>1.3965147114883097E-10</v>
      </c>
      <c r="BC582" s="5">
        <f t="shared" si="828"/>
        <v>4.2083970830700246E-12</v>
      </c>
      <c r="BD582" s="5">
        <f t="shared" si="829"/>
        <v>8.8933974978871209E-9</v>
      </c>
      <c r="BE582" s="5">
        <f t="shared" si="830"/>
        <v>4.022039018419449E-9</v>
      </c>
      <c r="BF582" s="5">
        <f t="shared" si="831"/>
        <v>9.0948357304009806E-10</v>
      </c>
      <c r="BG582" s="5">
        <f t="shared" si="832"/>
        <v>1.3710464863579482E-10</v>
      </c>
      <c r="BH582" s="5">
        <f t="shared" si="833"/>
        <v>1.5501394336384546E-11</v>
      </c>
      <c r="BI582" s="5">
        <f t="shared" si="834"/>
        <v>1.4021011177259822E-12</v>
      </c>
      <c r="BJ582" s="8">
        <f t="shared" si="835"/>
        <v>0.32288689160434497</v>
      </c>
      <c r="BK582" s="8">
        <f t="shared" si="836"/>
        <v>0.58513806611659869</v>
      </c>
      <c r="BL582" s="8">
        <f t="shared" si="837"/>
        <v>9.1663525267972681E-2</v>
      </c>
      <c r="BM582" s="8">
        <f t="shared" si="838"/>
        <v>2.3404705260480066E-2</v>
      </c>
      <c r="BN582" s="8">
        <f t="shared" si="839"/>
        <v>0.97659477692947372</v>
      </c>
    </row>
    <row r="583" spans="1:66" x14ac:dyDescent="0.25">
      <c r="A583" t="s">
        <v>61</v>
      </c>
      <c r="B583" t="s">
        <v>65</v>
      </c>
      <c r="C583" t="s">
        <v>337</v>
      </c>
      <c r="D583" s="10"/>
      <c r="E583">
        <f>VLOOKUP(A583,home!$A$2:$E$405,3,FALSE)</f>
        <v>1.675</v>
      </c>
      <c r="F583">
        <f>VLOOKUP(B583,home!$B$2:$E$405,3,FALSE)</f>
        <v>0.6</v>
      </c>
      <c r="G583">
        <f>VLOOKUP(C583,away!$B$2:$E$405,4,FALSE)</f>
        <v>0.6</v>
      </c>
      <c r="H583">
        <f>VLOOKUP(A583,away!$A$2:$E$405,3,FALSE)</f>
        <v>1.0249999999999999</v>
      </c>
      <c r="I583">
        <f>VLOOKUP(C583,away!$B$2:$E$405,3,FALSE)</f>
        <v>1.19</v>
      </c>
      <c r="J583">
        <f>VLOOKUP(B583,home!$B$2:$E$405,4,FALSE)</f>
        <v>0.98</v>
      </c>
      <c r="K583" s="3">
        <f t="shared" si="784"/>
        <v>0.60299999999999987</v>
      </c>
      <c r="L583" s="3">
        <f t="shared" si="785"/>
        <v>1.1953549999999999</v>
      </c>
      <c r="M583" s="5">
        <f t="shared" si="786"/>
        <v>0.1655710286668591</v>
      </c>
      <c r="N583" s="5">
        <f t="shared" si="787"/>
        <v>9.9839330286115996E-2</v>
      </c>
      <c r="O583" s="5">
        <f t="shared" si="788"/>
        <v>0.19791615697207332</v>
      </c>
      <c r="P583" s="5">
        <f t="shared" si="789"/>
        <v>0.11934344265416018</v>
      </c>
      <c r="Q583" s="5">
        <f t="shared" si="790"/>
        <v>3.0101558081263965E-2</v>
      </c>
      <c r="R583" s="5">
        <f t="shared" si="791"/>
        <v>0.11829003390867639</v>
      </c>
      <c r="S583" s="5">
        <f t="shared" si="792"/>
        <v>2.150566046974994E-2</v>
      </c>
      <c r="T583" s="5">
        <f t="shared" si="793"/>
        <v>3.5982047960229281E-2</v>
      </c>
      <c r="U583" s="5">
        <f t="shared" si="794"/>
        <v>7.1328890446931831E-2</v>
      </c>
      <c r="V583" s="5">
        <f t="shared" si="795"/>
        <v>1.7223622176448009E-3</v>
      </c>
      <c r="W583" s="5">
        <f t="shared" si="796"/>
        <v>6.0504131743340569E-3</v>
      </c>
      <c r="X583" s="5">
        <f t="shared" si="797"/>
        <v>7.2323916400060858E-3</v>
      </c>
      <c r="Y583" s="5">
        <f t="shared" si="798"/>
        <v>4.3226377544197383E-3</v>
      </c>
      <c r="Z583" s="5">
        <f t="shared" si="799"/>
        <v>4.7132861160968591E-2</v>
      </c>
      <c r="AA583" s="5">
        <f t="shared" si="800"/>
        <v>2.8421115280064049E-2</v>
      </c>
      <c r="AB583" s="5">
        <f t="shared" si="801"/>
        <v>8.5689662569393074E-3</v>
      </c>
      <c r="AC583" s="5">
        <f t="shared" si="802"/>
        <v>7.759231725435618E-5</v>
      </c>
      <c r="AD583" s="5">
        <f t="shared" si="803"/>
        <v>9.1209978603085855E-4</v>
      </c>
      <c r="AE583" s="5">
        <f t="shared" si="804"/>
        <v>1.0902830397309167E-3</v>
      </c>
      <c r="AF583" s="5">
        <f t="shared" si="805"/>
        <v>6.516376414787752E-4</v>
      </c>
      <c r="AG583" s="5">
        <f t="shared" si="806"/>
        <v>2.5964610430995362E-4</v>
      </c>
      <c r="AH583" s="5">
        <f t="shared" si="807"/>
        <v>1.4085125313267409E-2</v>
      </c>
      <c r="AI583" s="5">
        <f t="shared" si="808"/>
        <v>8.4933305639002445E-3</v>
      </c>
      <c r="AJ583" s="5">
        <f t="shared" si="809"/>
        <v>2.560739165015923E-3</v>
      </c>
      <c r="AK583" s="5">
        <f t="shared" si="810"/>
        <v>5.1470857216820052E-4</v>
      </c>
      <c r="AL583" s="5">
        <f t="shared" si="811"/>
        <v>2.2371387891249324E-6</v>
      </c>
      <c r="AM583" s="5">
        <f t="shared" si="812"/>
        <v>1.0999923419532154E-4</v>
      </c>
      <c r="AN583" s="5">
        <f t="shared" si="813"/>
        <v>1.3148813459154857E-4</v>
      </c>
      <c r="AO583" s="5">
        <f t="shared" si="814"/>
        <v>7.8587499562340291E-5</v>
      </c>
      <c r="AP583" s="5">
        <f t="shared" si="815"/>
        <v>3.1313320179780404E-5</v>
      </c>
      <c r="AQ583" s="5">
        <f t="shared" si="816"/>
        <v>9.3576334608753567E-6</v>
      </c>
      <c r="AR583" s="5">
        <f t="shared" si="817"/>
        <v>3.3673449937681528E-3</v>
      </c>
      <c r="AS583" s="5">
        <f t="shared" si="818"/>
        <v>2.0305090312421952E-3</v>
      </c>
      <c r="AT583" s="5">
        <f t="shared" si="819"/>
        <v>6.1219847291952168E-4</v>
      </c>
      <c r="AU583" s="5">
        <f t="shared" si="820"/>
        <v>1.2305189305682386E-4</v>
      </c>
      <c r="AV583" s="5">
        <f t="shared" si="821"/>
        <v>1.8550072878316189E-5</v>
      </c>
      <c r="AW583" s="5">
        <f t="shared" si="822"/>
        <v>4.479243187434664E-8</v>
      </c>
      <c r="AX583" s="5">
        <f t="shared" si="823"/>
        <v>1.1054923036629812E-5</v>
      </c>
      <c r="AY583" s="5">
        <f t="shared" si="824"/>
        <v>1.3214557526450627E-5</v>
      </c>
      <c r="AZ583" s="5">
        <f t="shared" si="825"/>
        <v>7.8980437060151962E-6</v>
      </c>
      <c r="BA583" s="5">
        <f t="shared" si="826"/>
        <v>3.1469886780679298E-6</v>
      </c>
      <c r="BB583" s="5">
        <f t="shared" si="827"/>
        <v>9.4044216281797302E-7</v>
      </c>
      <c r="BC583" s="5">
        <f t="shared" si="828"/>
        <v>2.2483244830705561E-7</v>
      </c>
      <c r="BD583" s="5">
        <f t="shared" si="829"/>
        <v>6.7086211250428675E-4</v>
      </c>
      <c r="BE583" s="5">
        <f t="shared" si="830"/>
        <v>4.0452985384008478E-4</v>
      </c>
      <c r="BF583" s="5">
        <f t="shared" si="831"/>
        <v>1.2196575093278552E-4</v>
      </c>
      <c r="BG583" s="5">
        <f t="shared" si="832"/>
        <v>2.4515115937489889E-5</v>
      </c>
      <c r="BH583" s="5">
        <f t="shared" si="833"/>
        <v>3.695653727576599E-6</v>
      </c>
      <c r="BI583" s="5">
        <f t="shared" si="834"/>
        <v>4.4569583954573784E-7</v>
      </c>
      <c r="BJ583" s="8">
        <f t="shared" si="835"/>
        <v>0.18683927107746773</v>
      </c>
      <c r="BK583" s="8">
        <f t="shared" si="836"/>
        <v>0.30823553802198395</v>
      </c>
      <c r="BL583" s="8">
        <f t="shared" si="837"/>
        <v>0.45755673512568346</v>
      </c>
      <c r="BM583" s="8">
        <f t="shared" si="838"/>
        <v>0.26868968505186036</v>
      </c>
      <c r="BN583" s="8">
        <f t="shared" si="839"/>
        <v>0.7310615505691489</v>
      </c>
    </row>
    <row r="584" spans="1:66" x14ac:dyDescent="0.25">
      <c r="A584" t="s">
        <v>61</v>
      </c>
      <c r="B584" t="s">
        <v>289</v>
      </c>
      <c r="C584" t="s">
        <v>71</v>
      </c>
      <c r="D584" s="10"/>
      <c r="E584">
        <f>VLOOKUP(A584,home!$A$2:$E$405,3,FALSE)</f>
        <v>1.675</v>
      </c>
      <c r="F584">
        <f>VLOOKUP(B584,home!$B$2:$E$405,3,FALSE)</f>
        <v>1.19</v>
      </c>
      <c r="G584">
        <f>VLOOKUP(C584,away!$B$2:$E$405,4,FALSE)</f>
        <v>1.49</v>
      </c>
      <c r="H584">
        <f>VLOOKUP(A584,away!$A$2:$E$405,3,FALSE)</f>
        <v>1.0249999999999999</v>
      </c>
      <c r="I584">
        <f>VLOOKUP(C584,away!$B$2:$E$405,3,FALSE)</f>
        <v>0.9</v>
      </c>
      <c r="J584">
        <f>VLOOKUP(B584,home!$B$2:$E$405,4,FALSE)</f>
        <v>2.93</v>
      </c>
      <c r="K584" s="3">
        <f t="shared" si="784"/>
        <v>2.9699425000000002</v>
      </c>
      <c r="L584" s="3">
        <f t="shared" si="785"/>
        <v>2.702925</v>
      </c>
      <c r="M584" s="5">
        <f t="shared" si="786"/>
        <v>3.4379926840176303E-3</v>
      </c>
      <c r="N584" s="5">
        <f t="shared" si="787"/>
        <v>1.021064058695303E-2</v>
      </c>
      <c r="O584" s="5">
        <f t="shared" si="788"/>
        <v>9.2926363754483529E-3</v>
      </c>
      <c r="P584" s="5">
        <f t="shared" si="789"/>
        <v>2.7598595708490017E-2</v>
      </c>
      <c r="Q584" s="5">
        <f t="shared" si="790"/>
        <v>1.516250771570838E-2</v>
      </c>
      <c r="R584" s="5">
        <f t="shared" si="791"/>
        <v>1.2558649587554373E-2</v>
      </c>
      <c r="S584" s="5">
        <f t="shared" si="792"/>
        <v>5.5387151390806903E-2</v>
      </c>
      <c r="T584" s="5">
        <f t="shared" si="793"/>
        <v>4.0983121167481068E-2</v>
      </c>
      <c r="U584" s="5">
        <f t="shared" si="794"/>
        <v>3.72984671526852E-2</v>
      </c>
      <c r="V584" s="5">
        <f t="shared" si="795"/>
        <v>4.9402457873680042E-2</v>
      </c>
      <c r="W584" s="5">
        <f t="shared" si="796"/>
        <v>1.5010592023820078E-2</v>
      </c>
      <c r="X584" s="5">
        <f t="shared" si="797"/>
        <v>4.0572504445983877E-2</v>
      </c>
      <c r="Y584" s="5">
        <f t="shared" si="798"/>
        <v>5.4832218289830509E-2</v>
      </c>
      <c r="Z584" s="5">
        <f t="shared" si="799"/>
        <v>1.1315029312146802E-2</v>
      </c>
      <c r="AA584" s="5">
        <f t="shared" si="800"/>
        <v>3.3604986442890554E-2</v>
      </c>
      <c r="AB584" s="5">
        <f t="shared" si="801"/>
        <v>4.9902438724332254E-2</v>
      </c>
      <c r="AC584" s="5">
        <f t="shared" si="802"/>
        <v>2.4786237696921419E-2</v>
      </c>
      <c r="AD584" s="5">
        <f t="shared" si="803"/>
        <v>1.1145148800426066E-2</v>
      </c>
      <c r="AE584" s="5">
        <f t="shared" si="804"/>
        <v>3.0124501321391623E-2</v>
      </c>
      <c r="AF584" s="5">
        <f t="shared" si="805"/>
        <v>4.071213386706124E-2</v>
      </c>
      <c r="AG584" s="5">
        <f t="shared" si="806"/>
        <v>3.6680614810875506E-2</v>
      </c>
      <c r="AH584" s="5">
        <f t="shared" si="807"/>
        <v>7.6459189008835984E-3</v>
      </c>
      <c r="AI584" s="5">
        <f t="shared" si="808"/>
        <v>2.2707939495287488E-2</v>
      </c>
      <c r="AJ584" s="5">
        <f t="shared" si="809"/>
        <v>3.3720637297241438E-2</v>
      </c>
      <c r="AK584" s="5">
        <f t="shared" si="810"/>
        <v>3.3382784612054156E-2</v>
      </c>
      <c r="AL584" s="5">
        <f t="shared" si="811"/>
        <v>7.9588924841163013E-3</v>
      </c>
      <c r="AM584" s="5">
        <f t="shared" si="812"/>
        <v>6.6200902182418763E-3</v>
      </c>
      <c r="AN584" s="5">
        <f t="shared" si="813"/>
        <v>1.7893607353141421E-2</v>
      </c>
      <c r="AO584" s="5">
        <f t="shared" si="814"/>
        <v>2.4182539327494895E-2</v>
      </c>
      <c r="AP584" s="5">
        <f t="shared" si="815"/>
        <v>2.1787863370589716E-2</v>
      </c>
      <c r="AQ584" s="5">
        <f t="shared" si="816"/>
        <v>1.4722740150237801E-2</v>
      </c>
      <c r="AR584" s="5">
        <f t="shared" si="817"/>
        <v>4.1332690690341596E-3</v>
      </c>
      <c r="AS584" s="5">
        <f t="shared" si="818"/>
        <v>1.2275571472059984E-2</v>
      </c>
      <c r="AT584" s="5">
        <f t="shared" si="819"/>
        <v>1.8228870713329261E-2</v>
      </c>
      <c r="AU584" s="5">
        <f t="shared" si="820"/>
        <v>1.8046232619507295E-2</v>
      </c>
      <c r="AV584" s="5">
        <f t="shared" si="821"/>
        <v>1.3399068305390264E-2</v>
      </c>
      <c r="AW584" s="5">
        <f t="shared" si="822"/>
        <v>1.774729521172691E-3</v>
      </c>
      <c r="AX584" s="5">
        <f t="shared" si="823"/>
        <v>3.2768812154984716E-3</v>
      </c>
      <c r="AY584" s="5">
        <f t="shared" si="824"/>
        <v>8.8571641594012047E-3</v>
      </c>
      <c r="AZ584" s="5">
        <f t="shared" si="825"/>
        <v>1.1970125217774756E-2</v>
      </c>
      <c r="BA584" s="5">
        <f t="shared" si="826"/>
        <v>1.0784783568084612E-2</v>
      </c>
      <c r="BB584" s="5">
        <f t="shared" si="827"/>
        <v>7.2876152814412747E-3</v>
      </c>
      <c r="BC584" s="5">
        <f t="shared" si="828"/>
        <v>3.9395755069179311E-3</v>
      </c>
      <c r="BD584" s="5">
        <f t="shared" si="829"/>
        <v>1.8619860497365256E-3</v>
      </c>
      <c r="BE584" s="5">
        <f t="shared" si="830"/>
        <v>5.5299915035196207E-3</v>
      </c>
      <c r="BF584" s="5">
        <f t="shared" si="831"/>
        <v>8.2118783954709135E-3</v>
      </c>
      <c r="BG584" s="5">
        <f t="shared" si="832"/>
        <v>8.1296022171802908E-3</v>
      </c>
      <c r="BH584" s="5">
        <f t="shared" si="833"/>
        <v>6.0361127832244945E-3</v>
      </c>
      <c r="BI584" s="5">
        <f t="shared" si="834"/>
        <v>3.5853815779383416E-3</v>
      </c>
      <c r="BJ584" s="8">
        <f t="shared" si="835"/>
        <v>0.42675696839835531</v>
      </c>
      <c r="BK584" s="8">
        <f t="shared" si="836"/>
        <v>0.17742849199743355</v>
      </c>
      <c r="BL584" s="8">
        <f t="shared" si="837"/>
        <v>0.33955242329476854</v>
      </c>
      <c r="BM584" s="8">
        <f t="shared" si="838"/>
        <v>0.86970945570630354</v>
      </c>
      <c r="BN584" s="8">
        <f t="shared" si="839"/>
        <v>7.826102265817178E-2</v>
      </c>
    </row>
    <row r="585" spans="1:66" x14ac:dyDescent="0.25">
      <c r="A585" t="s">
        <v>61</v>
      </c>
      <c r="B585" t="s">
        <v>82</v>
      </c>
      <c r="C585" t="s">
        <v>70</v>
      </c>
      <c r="D585" s="10"/>
      <c r="E585">
        <f>VLOOKUP(A585,home!$A$2:$E$405,3,FALSE)</f>
        <v>1.675</v>
      </c>
      <c r="F585">
        <f>VLOOKUP(B585,home!$B$2:$E$405,3,FALSE)</f>
        <v>0.3</v>
      </c>
      <c r="G585">
        <f>VLOOKUP(C585,away!$B$2:$E$405,4,FALSE)</f>
        <v>1.49</v>
      </c>
      <c r="H585">
        <f>VLOOKUP(A585,away!$A$2:$E$405,3,FALSE)</f>
        <v>1.0249999999999999</v>
      </c>
      <c r="I585">
        <f>VLOOKUP(C585,away!$B$2:$E$405,3,FALSE)</f>
        <v>0.9</v>
      </c>
      <c r="J585">
        <f>VLOOKUP(B585,home!$B$2:$E$405,4,FALSE)</f>
        <v>2.44</v>
      </c>
      <c r="K585" s="3">
        <f t="shared" si="784"/>
        <v>0.74872499999999986</v>
      </c>
      <c r="L585" s="3">
        <f t="shared" si="785"/>
        <v>2.2509000000000001</v>
      </c>
      <c r="M585" s="5">
        <f t="shared" si="786"/>
        <v>4.9805742019592765E-2</v>
      </c>
      <c r="N585" s="5">
        <f t="shared" si="787"/>
        <v>3.7290804193619582E-2</v>
      </c>
      <c r="O585" s="5">
        <f t="shared" si="788"/>
        <v>0.11210774471190135</v>
      </c>
      <c r="P585" s="5">
        <f t="shared" si="789"/>
        <v>8.3937871159418323E-2</v>
      </c>
      <c r="Q585" s="5">
        <f t="shared" si="790"/>
        <v>1.3960278684933906E-2</v>
      </c>
      <c r="R585" s="5">
        <f t="shared" si="791"/>
        <v>0.1261716612860094</v>
      </c>
      <c r="S585" s="5">
        <f t="shared" si="792"/>
        <v>3.5365230639488821E-2</v>
      </c>
      <c r="T585" s="5">
        <f t="shared" si="793"/>
        <v>3.1423191291917729E-2</v>
      </c>
      <c r="U585" s="5">
        <f t="shared" si="794"/>
        <v>9.4467877096367378E-2</v>
      </c>
      <c r="V585" s="5">
        <f t="shared" si="795"/>
        <v>6.6223559608688714E-3</v>
      </c>
      <c r="W585" s="5">
        <f t="shared" si="796"/>
        <v>3.4841365527923797E-3</v>
      </c>
      <c r="X585" s="5">
        <f t="shared" si="797"/>
        <v>7.8424429666803675E-3</v>
      </c>
      <c r="Y585" s="5">
        <f t="shared" si="798"/>
        <v>8.8262774368504208E-3</v>
      </c>
      <c r="Z585" s="5">
        <f t="shared" si="799"/>
        <v>9.4666597462892854E-2</v>
      </c>
      <c r="AA585" s="5">
        <f t="shared" si="800"/>
        <v>7.0879248185404448E-2</v>
      </c>
      <c r="AB585" s="5">
        <f t="shared" si="801"/>
        <v>2.653453254880846E-2</v>
      </c>
      <c r="AC585" s="5">
        <f t="shared" si="802"/>
        <v>6.9754314321397487E-4</v>
      </c>
      <c r="AD585" s="5">
        <f t="shared" si="803"/>
        <v>6.5216503512236835E-4</v>
      </c>
      <c r="AE585" s="5">
        <f t="shared" si="804"/>
        <v>1.4679582775569389E-3</v>
      </c>
      <c r="AF585" s="5">
        <f t="shared" si="805"/>
        <v>1.6521136434764574E-3</v>
      </c>
      <c r="AG585" s="5">
        <f t="shared" si="806"/>
        <v>1.239580866700386E-3</v>
      </c>
      <c r="AH585" s="5">
        <f t="shared" si="807"/>
        <v>5.3271261057306396E-2</v>
      </c>
      <c r="AI585" s="5">
        <f t="shared" si="808"/>
        <v>3.9885524935131721E-2</v>
      </c>
      <c r="AJ585" s="5">
        <f t="shared" si="809"/>
        <v>1.4931644828528243E-2</v>
      </c>
      <c r="AK585" s="5">
        <f t="shared" si="810"/>
        <v>3.7265652580799362E-3</v>
      </c>
      <c r="AL585" s="5">
        <f t="shared" si="811"/>
        <v>4.7022920738896006E-5</v>
      </c>
      <c r="AM585" s="5">
        <f t="shared" si="812"/>
        <v>9.7658453184399084E-5</v>
      </c>
      <c r="AN585" s="5">
        <f t="shared" si="813"/>
        <v>2.1981941227276389E-4</v>
      </c>
      <c r="AO585" s="5">
        <f t="shared" si="814"/>
        <v>2.473957575423822E-4</v>
      </c>
      <c r="AP585" s="5">
        <f t="shared" si="815"/>
        <v>1.8562103688404935E-4</v>
      </c>
      <c r="AQ585" s="5">
        <f t="shared" si="816"/>
        <v>1.044535979805767E-4</v>
      </c>
      <c r="AR585" s="5">
        <f t="shared" si="817"/>
        <v>2.3981656302778188E-2</v>
      </c>
      <c r="AS585" s="5">
        <f t="shared" si="818"/>
        <v>1.7955665615297597E-2</v>
      </c>
      <c r="AT585" s="5">
        <f t="shared" si="819"/>
        <v>6.721927868906844E-3</v>
      </c>
      <c r="AU585" s="5">
        <f t="shared" si="820"/>
        <v>1.6776251478824254E-3</v>
      </c>
      <c r="AV585" s="5">
        <f t="shared" si="821"/>
        <v>3.1401997221206716E-4</v>
      </c>
      <c r="AW585" s="5">
        <f t="shared" si="822"/>
        <v>2.2013324515476238E-6</v>
      </c>
      <c r="AX585" s="5">
        <f t="shared" si="823"/>
        <v>1.2186554226748191E-5</v>
      </c>
      <c r="AY585" s="5">
        <f t="shared" si="824"/>
        <v>2.7430714908987502E-5</v>
      </c>
      <c r="AZ585" s="5">
        <f t="shared" si="825"/>
        <v>3.0871898094319991E-5</v>
      </c>
      <c r="BA585" s="5">
        <f t="shared" si="826"/>
        <v>2.3163185140168291E-5</v>
      </c>
      <c r="BB585" s="5">
        <f t="shared" si="827"/>
        <v>1.3034503358001204E-5</v>
      </c>
      <c r="BC585" s="5">
        <f t="shared" si="828"/>
        <v>5.8678727217049811E-6</v>
      </c>
      <c r="BD585" s="5">
        <f t="shared" si="829"/>
        <v>8.9967183619872378E-3</v>
      </c>
      <c r="BE585" s="5">
        <f t="shared" si="830"/>
        <v>6.7360679555788939E-3</v>
      </c>
      <c r="BF585" s="5">
        <f t="shared" si="831"/>
        <v>2.5217312400204026E-3</v>
      </c>
      <c r="BG585" s="5">
        <f t="shared" si="832"/>
        <v>6.2936107422809193E-4</v>
      </c>
      <c r="BH585" s="5">
        <f t="shared" si="833"/>
        <v>1.1780459257535699E-4</v>
      </c>
      <c r="BI585" s="5">
        <f t="shared" si="834"/>
        <v>1.7640648715196839E-5</v>
      </c>
      <c r="BJ585" s="8">
        <f t="shared" si="835"/>
        <v>0.10880645193596465</v>
      </c>
      <c r="BK585" s="8">
        <f t="shared" si="836"/>
        <v>0.17650319655823066</v>
      </c>
      <c r="BL585" s="8">
        <f t="shared" si="837"/>
        <v>0.61164627868771959</v>
      </c>
      <c r="BM585" s="8">
        <f t="shared" si="838"/>
        <v>0.56832319320687497</v>
      </c>
      <c r="BN585" s="8">
        <f t="shared" si="839"/>
        <v>0.42327410205547533</v>
      </c>
    </row>
    <row r="586" spans="1:66" x14ac:dyDescent="0.25">
      <c r="A586" t="s">
        <v>61</v>
      </c>
      <c r="B586" t="s">
        <v>66</v>
      </c>
      <c r="C586" t="s">
        <v>242</v>
      </c>
      <c r="D586" s="10"/>
      <c r="E586">
        <f>VLOOKUP(A586,home!$A$2:$E$405,3,FALSE)</f>
        <v>1.675</v>
      </c>
      <c r="F586">
        <f>VLOOKUP(B586,home!$B$2:$E$405,3,FALSE)</f>
        <v>1.79</v>
      </c>
      <c r="G586">
        <f>VLOOKUP(C586,away!$B$2:$E$405,4,FALSE)</f>
        <v>1.49</v>
      </c>
      <c r="H586">
        <f>VLOOKUP(A586,away!$A$2:$E$405,3,FALSE)</f>
        <v>1.0249999999999999</v>
      </c>
      <c r="I586">
        <f>VLOOKUP(C586,away!$B$2:$E$405,3,FALSE)</f>
        <v>0.6</v>
      </c>
      <c r="J586">
        <f>VLOOKUP(B586,home!$B$2:$E$405,4,FALSE)</f>
        <v>1.46</v>
      </c>
      <c r="K586" s="3">
        <f t="shared" si="784"/>
        <v>4.4673924999999999</v>
      </c>
      <c r="L586" s="3">
        <f t="shared" si="785"/>
        <v>0.89789999999999981</v>
      </c>
      <c r="M586" s="5">
        <f t="shared" si="786"/>
        <v>4.676092283511569E-3</v>
      </c>
      <c r="N586" s="5">
        <f t="shared" si="787"/>
        <v>2.0889939596667455E-2</v>
      </c>
      <c r="O586" s="5">
        <f t="shared" si="788"/>
        <v>4.1986632613650364E-3</v>
      </c>
      <c r="P586" s="5">
        <f t="shared" si="789"/>
        <v>1.8757076763847701E-2</v>
      </c>
      <c r="Q586" s="5">
        <f t="shared" si="790"/>
        <v>4.6661779739802609E-2</v>
      </c>
      <c r="R586" s="5">
        <f t="shared" si="791"/>
        <v>1.8849898711898328E-3</v>
      </c>
      <c r="S586" s="5">
        <f t="shared" si="792"/>
        <v>1.8809932920136146E-2</v>
      </c>
      <c r="T586" s="5">
        <f t="shared" si="793"/>
        <v>4.1897612028368753E-2</v>
      </c>
      <c r="U586" s="5">
        <f t="shared" si="794"/>
        <v>8.4209896131294242E-3</v>
      </c>
      <c r="V586" s="5">
        <f t="shared" si="795"/>
        <v>8.3835280095329156E-3</v>
      </c>
      <c r="W586" s="5">
        <f t="shared" si="796"/>
        <v>6.9485494948748713E-2</v>
      </c>
      <c r="X586" s="5">
        <f t="shared" si="797"/>
        <v>6.2391025914481445E-2</v>
      </c>
      <c r="Y586" s="5">
        <f t="shared" si="798"/>
        <v>2.8010451084306439E-2</v>
      </c>
      <c r="Z586" s="5">
        <f t="shared" si="799"/>
        <v>5.6417746844711683E-4</v>
      </c>
      <c r="AA586" s="5">
        <f t="shared" si="800"/>
        <v>2.5204021912096359E-3</v>
      </c>
      <c r="AB586" s="5">
        <f t="shared" si="801"/>
        <v>5.6298129229967473E-3</v>
      </c>
      <c r="AC586" s="5">
        <f t="shared" si="802"/>
        <v>2.101788054167034E-3</v>
      </c>
      <c r="AD586" s="5">
        <f t="shared" si="803"/>
        <v>7.7604744748206972E-2</v>
      </c>
      <c r="AE586" s="5">
        <f t="shared" si="804"/>
        <v>6.9681300309415023E-2</v>
      </c>
      <c r="AF586" s="5">
        <f t="shared" si="805"/>
        <v>3.1283419773911865E-2</v>
      </c>
      <c r="AG586" s="5">
        <f t="shared" si="806"/>
        <v>9.363127538331819E-3</v>
      </c>
      <c r="AH586" s="5">
        <f t="shared" si="807"/>
        <v>1.2664373722966649E-4</v>
      </c>
      <c r="AI586" s="5">
        <f t="shared" si="808"/>
        <v>5.6576728187178276E-4</v>
      </c>
      <c r="AJ586" s="5">
        <f t="shared" si="809"/>
        <v>1.2637522558896943E-3</v>
      </c>
      <c r="AK586" s="5">
        <f t="shared" si="810"/>
        <v>1.8818924499399003E-3</v>
      </c>
      <c r="AL586" s="5">
        <f t="shared" si="811"/>
        <v>3.3723371980797336E-4</v>
      </c>
      <c r="AM586" s="5">
        <f t="shared" si="812"/>
        <v>6.9338170930510826E-2</v>
      </c>
      <c r="AN586" s="5">
        <f t="shared" si="813"/>
        <v>6.2258743678505653E-2</v>
      </c>
      <c r="AO586" s="5">
        <f t="shared" si="814"/>
        <v>2.7951062974465108E-2</v>
      </c>
      <c r="AP586" s="5">
        <f t="shared" si="815"/>
        <v>8.3657531482574047E-3</v>
      </c>
      <c r="AQ586" s="5">
        <f t="shared" si="816"/>
        <v>1.8779024379550801E-3</v>
      </c>
      <c r="AR586" s="5">
        <f t="shared" si="817"/>
        <v>2.2742682331703512E-5</v>
      </c>
      <c r="AS586" s="5">
        <f t="shared" si="818"/>
        <v>1.0160048847853476E-4</v>
      </c>
      <c r="AT586" s="5">
        <f t="shared" si="819"/>
        <v>2.2694463011267135E-4</v>
      </c>
      <c r="AU586" s="5">
        <f t="shared" si="820"/>
        <v>3.379502461602074E-4</v>
      </c>
      <c r="AV586" s="5">
        <f t="shared" si="821"/>
        <v>3.7743909876731608E-4</v>
      </c>
      <c r="AW586" s="5">
        <f t="shared" si="822"/>
        <v>3.7576002367645001E-5</v>
      </c>
      <c r="AX586" s="5">
        <f t="shared" si="823"/>
        <v>5.1626804129780338E-2</v>
      </c>
      <c r="AY586" s="5">
        <f t="shared" si="824"/>
        <v>4.635570742812975E-2</v>
      </c>
      <c r="AZ586" s="5">
        <f t="shared" si="825"/>
        <v>2.0811394849858847E-2</v>
      </c>
      <c r="BA586" s="5">
        <f t="shared" si="826"/>
        <v>6.2288504785627521E-3</v>
      </c>
      <c r="BB586" s="5">
        <f t="shared" si="827"/>
        <v>1.398221211175373E-3</v>
      </c>
      <c r="BC586" s="5">
        <f t="shared" si="828"/>
        <v>2.5109256510287353E-4</v>
      </c>
      <c r="BD586" s="5">
        <f t="shared" si="829"/>
        <v>3.4034424109394284E-6</v>
      </c>
      <c r="BE586" s="5">
        <f t="shared" si="830"/>
        <v>1.5204513100812717E-5</v>
      </c>
      <c r="BF586" s="5">
        <f t="shared" si="831"/>
        <v>3.3962263896361243E-5</v>
      </c>
      <c r="BG586" s="5">
        <f t="shared" si="832"/>
        <v>5.0574254337874994E-5</v>
      </c>
      <c r="BH586" s="5">
        <f t="shared" si="833"/>
        <v>5.648376113052881E-5</v>
      </c>
      <c r="BI586" s="5">
        <f t="shared" si="834"/>
        <v>5.0467026169263178E-5</v>
      </c>
      <c r="BJ586" s="8">
        <f t="shared" si="835"/>
        <v>0.75373259951454508</v>
      </c>
      <c r="BK586" s="8">
        <f t="shared" si="836"/>
        <v>9.9421359179133084E-2</v>
      </c>
      <c r="BL586" s="8">
        <f t="shared" si="837"/>
        <v>2.7769685991717936E-2</v>
      </c>
      <c r="BM586" s="8">
        <f t="shared" si="838"/>
        <v>0.73810114921169701</v>
      </c>
      <c r="BN586" s="8">
        <f t="shared" si="839"/>
        <v>9.7068541516384207E-2</v>
      </c>
    </row>
    <row r="587" spans="1:66" x14ac:dyDescent="0.25">
      <c r="A587" t="s">
        <v>61</v>
      </c>
      <c r="B587" t="s">
        <v>239</v>
      </c>
      <c r="C587" t="s">
        <v>69</v>
      </c>
      <c r="D587" s="10"/>
      <c r="E587">
        <f>VLOOKUP(A587,home!$A$2:$E$405,3,FALSE)</f>
        <v>1.675</v>
      </c>
      <c r="F587">
        <f>VLOOKUP(B587,home!$B$2:$E$405,3,FALSE)</f>
        <v>0.9</v>
      </c>
      <c r="G587">
        <f>VLOOKUP(C587,away!$B$2:$E$405,4,FALSE)</f>
        <v>0.3</v>
      </c>
      <c r="H587">
        <f>VLOOKUP(A587,away!$A$2:$E$405,3,FALSE)</f>
        <v>1.0249999999999999</v>
      </c>
      <c r="I587">
        <f>VLOOKUP(C587,away!$B$2:$E$405,3,FALSE)</f>
        <v>0.9</v>
      </c>
      <c r="J587">
        <f>VLOOKUP(B587,home!$B$2:$E$405,4,FALSE)</f>
        <v>0.49</v>
      </c>
      <c r="K587" s="3">
        <f t="shared" si="784"/>
        <v>0.45224999999999999</v>
      </c>
      <c r="L587" s="3">
        <f t="shared" si="785"/>
        <v>0.45202500000000001</v>
      </c>
      <c r="M587" s="5">
        <f t="shared" si="786"/>
        <v>0.40483528431408106</v>
      </c>
      <c r="N587" s="5">
        <f t="shared" si="787"/>
        <v>0.18308675733104313</v>
      </c>
      <c r="O587" s="5">
        <f t="shared" si="788"/>
        <v>0.18299566939207246</v>
      </c>
      <c r="P587" s="5">
        <f t="shared" si="789"/>
        <v>8.2759791482564751E-2</v>
      </c>
      <c r="Q587" s="5">
        <f t="shared" si="790"/>
        <v>4.140049300148213E-2</v>
      </c>
      <c r="R587" s="5">
        <f t="shared" si="791"/>
        <v>4.1359308728475777E-2</v>
      </c>
      <c r="S587" s="5">
        <f t="shared" si="792"/>
        <v>4.2296109995959728E-3</v>
      </c>
      <c r="T587" s="5">
        <f t="shared" si="793"/>
        <v>1.8714057848994957E-2</v>
      </c>
      <c r="U587" s="5">
        <f t="shared" si="794"/>
        <v>1.8704747372453166E-2</v>
      </c>
      <c r="V587" s="5">
        <f t="shared" si="795"/>
        <v>9.6072468082641601E-5</v>
      </c>
      <c r="W587" s="5">
        <f t="shared" si="796"/>
        <v>6.2411243199734321E-3</v>
      </c>
      <c r="X587" s="5">
        <f t="shared" si="797"/>
        <v>2.8211442207359905E-3</v>
      </c>
      <c r="Y587" s="5">
        <f t="shared" si="798"/>
        <v>6.3761385818909301E-4</v>
      </c>
      <c r="Z587" s="5">
        <f t="shared" si="799"/>
        <v>6.2318138426630879E-3</v>
      </c>
      <c r="AA587" s="5">
        <f t="shared" si="800"/>
        <v>2.8183378103443808E-3</v>
      </c>
      <c r="AB587" s="5">
        <f t="shared" si="801"/>
        <v>6.3729663736412315E-4</v>
      </c>
      <c r="AC587" s="5">
        <f t="shared" si="802"/>
        <v>1.2274957454619748E-6</v>
      </c>
      <c r="AD587" s="5">
        <f t="shared" si="803"/>
        <v>7.0563711842699592E-4</v>
      </c>
      <c r="AE587" s="5">
        <f t="shared" si="804"/>
        <v>3.1896561845696277E-4</v>
      </c>
      <c r="AF587" s="5">
        <f t="shared" si="805"/>
        <v>7.2090216841504302E-5</v>
      </c>
      <c r="AG587" s="5">
        <f t="shared" si="806"/>
        <v>1.086219342259366E-5</v>
      </c>
      <c r="AH587" s="5">
        <f t="shared" si="807"/>
        <v>7.0423391305744548E-4</v>
      </c>
      <c r="AI587" s="5">
        <f t="shared" si="808"/>
        <v>3.1848978718022967E-4</v>
      </c>
      <c r="AJ587" s="5">
        <f t="shared" si="809"/>
        <v>7.2018503126129437E-5</v>
      </c>
      <c r="AK587" s="5">
        <f t="shared" si="810"/>
        <v>1.0856789346264015E-5</v>
      </c>
      <c r="AL587" s="5">
        <f t="shared" si="811"/>
        <v>1.003739504695491E-8</v>
      </c>
      <c r="AM587" s="5">
        <f t="shared" si="812"/>
        <v>6.3824877361721784E-5</v>
      </c>
      <c r="AN587" s="5">
        <f t="shared" si="813"/>
        <v>2.8850440189432288E-5</v>
      </c>
      <c r="AO587" s="5">
        <f t="shared" si="814"/>
        <v>6.5205601133140649E-6</v>
      </c>
      <c r="AP587" s="5">
        <f t="shared" si="815"/>
        <v>9.8248539507359676E-7</v>
      </c>
      <c r="AQ587" s="5">
        <f t="shared" si="816"/>
        <v>1.1102699017703563E-7</v>
      </c>
      <c r="AR587" s="5">
        <f t="shared" si="817"/>
        <v>6.3666266909958392E-5</v>
      </c>
      <c r="AS587" s="5">
        <f t="shared" si="818"/>
        <v>2.8793069210028676E-5</v>
      </c>
      <c r="AT587" s="5">
        <f t="shared" si="819"/>
        <v>6.5108327751177346E-6</v>
      </c>
      <c r="AU587" s="5">
        <f t="shared" si="820"/>
        <v>9.8150804084899869E-7</v>
      </c>
      <c r="AV587" s="5">
        <f t="shared" si="821"/>
        <v>1.1097175286848988E-7</v>
      </c>
      <c r="AW587" s="5">
        <f t="shared" si="822"/>
        <v>5.6997990794753653E-11</v>
      </c>
      <c r="AX587" s="5">
        <f t="shared" si="823"/>
        <v>4.8108001311397811E-6</v>
      </c>
      <c r="AY587" s="5">
        <f t="shared" si="824"/>
        <v>2.1746019292784591E-6</v>
      </c>
      <c r="AZ587" s="5">
        <f t="shared" si="825"/>
        <v>4.9148721854104778E-7</v>
      </c>
      <c r="BA587" s="5">
        <f t="shared" si="826"/>
        <v>7.405483665367237E-8</v>
      </c>
      <c r="BB587" s="5">
        <f t="shared" si="827"/>
        <v>8.3686593845940632E-9</v>
      </c>
      <c r="BC587" s="5">
        <f t="shared" si="828"/>
        <v>7.5656865166422658E-10</v>
      </c>
      <c r="BD587" s="5">
        <f t="shared" si="829"/>
        <v>4.7964573833289891E-6</v>
      </c>
      <c r="BE587" s="5">
        <f t="shared" si="830"/>
        <v>2.1691978516105348E-6</v>
      </c>
      <c r="BF587" s="5">
        <f t="shared" si="831"/>
        <v>4.9050986419543221E-7</v>
      </c>
      <c r="BG587" s="5">
        <f t="shared" si="832"/>
        <v>7.3944362027461423E-8</v>
      </c>
      <c r="BH587" s="5">
        <f t="shared" si="833"/>
        <v>8.3603344317298534E-9</v>
      </c>
      <c r="BI587" s="5">
        <f t="shared" si="834"/>
        <v>7.5619224934996533E-10</v>
      </c>
      <c r="BJ587" s="8">
        <f t="shared" si="835"/>
        <v>0.25411659518696017</v>
      </c>
      <c r="BK587" s="8">
        <f t="shared" si="836"/>
        <v>0.49192417139939415</v>
      </c>
      <c r="BL587" s="8">
        <f t="shared" si="837"/>
        <v>0.2477285608080966</v>
      </c>
      <c r="BM587" s="8">
        <f t="shared" si="838"/>
        <v>6.3561662442463446E-2</v>
      </c>
      <c r="BN587" s="8">
        <f t="shared" si="839"/>
        <v>0.93643730424971938</v>
      </c>
    </row>
    <row r="588" spans="1:66" x14ac:dyDescent="0.25">
      <c r="A588" t="s">
        <v>72</v>
      </c>
      <c r="B588" t="s">
        <v>81</v>
      </c>
      <c r="C588" t="s">
        <v>79</v>
      </c>
      <c r="D588" s="10"/>
      <c r="E588">
        <f>VLOOKUP(A588,home!$A$2:$E$405,3,FALSE)</f>
        <v>1.3571428571428601</v>
      </c>
      <c r="F588">
        <f>VLOOKUP(B588,home!$B$2:$E$405,3,FALSE)</f>
        <v>1.23</v>
      </c>
      <c r="G588">
        <f>VLOOKUP(C588,away!$B$2:$E$405,4,FALSE)</f>
        <v>1.23</v>
      </c>
      <c r="H588">
        <f>VLOOKUP(A588,away!$A$2:$E$405,3,FALSE)</f>
        <v>1.2380952380952399</v>
      </c>
      <c r="I588">
        <f>VLOOKUP(C588,away!$B$2:$E$405,3,FALSE)</f>
        <v>1.47</v>
      </c>
      <c r="J588">
        <f>VLOOKUP(B588,home!$B$2:$E$405,4,FALSE)</f>
        <v>1.08</v>
      </c>
      <c r="K588" s="3">
        <f t="shared" si="784"/>
        <v>2.0532214285714327</v>
      </c>
      <c r="L588" s="3">
        <f t="shared" si="785"/>
        <v>1.9656000000000031</v>
      </c>
      <c r="M588" s="5">
        <f t="shared" si="786"/>
        <v>1.7974136264547337E-2</v>
      </c>
      <c r="N588" s="5">
        <f t="shared" si="787"/>
        <v>3.6904881738431476E-2</v>
      </c>
      <c r="O588" s="5">
        <f t="shared" si="788"/>
        <v>3.53299622415943E-2</v>
      </c>
      <c r="P588" s="5">
        <f t="shared" si="789"/>
        <v>7.2540235545061019E-2</v>
      </c>
      <c r="Q588" s="5">
        <f t="shared" si="790"/>
        <v>3.7886947002121044E-2</v>
      </c>
      <c r="R588" s="5">
        <f t="shared" si="791"/>
        <v>3.4722286891038942E-2</v>
      </c>
      <c r="S588" s="5">
        <f t="shared" si="792"/>
        <v>7.3189688999298605E-2</v>
      </c>
      <c r="T588" s="5">
        <f t="shared" si="793"/>
        <v>7.4470583027369225E-2</v>
      </c>
      <c r="U588" s="5">
        <f t="shared" si="794"/>
        <v>7.1292543493686092E-2</v>
      </c>
      <c r="V588" s="5">
        <f t="shared" si="795"/>
        <v>3.2819980896358424E-2</v>
      </c>
      <c r="W588" s="5">
        <f t="shared" si="796"/>
        <v>2.5930097149301709E-2</v>
      </c>
      <c r="X588" s="5">
        <f t="shared" si="797"/>
        <v>5.0968198956667508E-2</v>
      </c>
      <c r="Y588" s="5">
        <f t="shared" si="798"/>
        <v>5.0091545934612923E-2</v>
      </c>
      <c r="Z588" s="5">
        <f t="shared" si="799"/>
        <v>2.2750042371008743E-2</v>
      </c>
      <c r="AA588" s="5">
        <f t="shared" si="800"/>
        <v>4.6710874497063189E-2</v>
      </c>
      <c r="AB588" s="5">
        <f t="shared" si="801"/>
        <v>4.7953884232340503E-2</v>
      </c>
      <c r="AC588" s="5">
        <f t="shared" si="802"/>
        <v>8.278454628380864E-3</v>
      </c>
      <c r="AD588" s="5">
        <f t="shared" si="803"/>
        <v>1.3310057777971318E-2</v>
      </c>
      <c r="AE588" s="5">
        <f t="shared" si="804"/>
        <v>2.6162249568380459E-2</v>
      </c>
      <c r="AF588" s="5">
        <f t="shared" si="805"/>
        <v>2.5712258875804361E-2</v>
      </c>
      <c r="AG588" s="5">
        <f t="shared" si="806"/>
        <v>1.6846672015427038E-2</v>
      </c>
      <c r="AH588" s="5">
        <f t="shared" si="807"/>
        <v>1.1179370821113718E-2</v>
      </c>
      <c r="AI588" s="5">
        <f t="shared" si="808"/>
        <v>2.2953723727856895E-2</v>
      </c>
      <c r="AJ588" s="5">
        <f t="shared" si="809"/>
        <v>2.3564538711772172E-2</v>
      </c>
      <c r="AK588" s="5">
        <f t="shared" si="810"/>
        <v>1.6127738612470563E-2</v>
      </c>
      <c r="AL588" s="5">
        <f t="shared" si="811"/>
        <v>1.3364114744725329E-3</v>
      </c>
      <c r="AM588" s="5">
        <f t="shared" si="812"/>
        <v>5.4656991690509148E-3</v>
      </c>
      <c r="AN588" s="5">
        <f t="shared" si="813"/>
        <v>1.0743378286686494E-2</v>
      </c>
      <c r="AO588" s="5">
        <f t="shared" si="814"/>
        <v>1.0558592180155505E-2</v>
      </c>
      <c r="AP588" s="5">
        <f t="shared" si="815"/>
        <v>6.9179895964378959E-3</v>
      </c>
      <c r="AQ588" s="5">
        <f t="shared" si="816"/>
        <v>3.3995000876895888E-3</v>
      </c>
      <c r="AR588" s="5">
        <f t="shared" si="817"/>
        <v>4.3948342571962307E-3</v>
      </c>
      <c r="AS588" s="5">
        <f t="shared" si="818"/>
        <v>9.0235678718951148E-3</v>
      </c>
      <c r="AT588" s="5">
        <f t="shared" si="819"/>
        <v>9.2636914583718883E-3</v>
      </c>
      <c r="AU588" s="5">
        <f t="shared" si="820"/>
        <v>6.3401366033344359E-3</v>
      </c>
      <c r="AV588" s="5">
        <f t="shared" si="821"/>
        <v>3.2544260835090893E-3</v>
      </c>
      <c r="AW588" s="5">
        <f t="shared" si="822"/>
        <v>1.4981959775195623E-4</v>
      </c>
      <c r="AX588" s="5">
        <f t="shared" si="823"/>
        <v>1.8703817760034043E-3</v>
      </c>
      <c r="AY588" s="5">
        <f t="shared" si="824"/>
        <v>3.6764224189122967E-3</v>
      </c>
      <c r="AZ588" s="5">
        <f t="shared" si="825"/>
        <v>3.6131879533070118E-3</v>
      </c>
      <c r="BA588" s="5">
        <f t="shared" si="826"/>
        <v>2.367360747006757E-3</v>
      </c>
      <c r="BB588" s="5">
        <f t="shared" si="827"/>
        <v>1.1633210710791228E-3</v>
      </c>
      <c r="BC588" s="5">
        <f t="shared" si="828"/>
        <v>4.5732477946262536E-4</v>
      </c>
      <c r="BD588" s="5">
        <f t="shared" si="829"/>
        <v>1.4397477026574866E-3</v>
      </c>
      <c r="BE588" s="5">
        <f t="shared" si="830"/>
        <v>2.9561208348328426E-3</v>
      </c>
      <c r="BF588" s="5">
        <f t="shared" si="831"/>
        <v>3.0347853217626338E-3</v>
      </c>
      <c r="BG588" s="5">
        <f t="shared" si="832"/>
        <v>2.0770287512523636E-3</v>
      </c>
      <c r="BH588" s="5">
        <f t="shared" si="833"/>
        <v>1.0661499849575788E-3</v>
      </c>
      <c r="BI588" s="5">
        <f t="shared" si="834"/>
        <v>4.3780839903720224E-4</v>
      </c>
      <c r="BJ588" s="8">
        <f t="shared" si="835"/>
        <v>0.40851665011187877</v>
      </c>
      <c r="BK588" s="8">
        <f t="shared" si="836"/>
        <v>0.20981533022703111</v>
      </c>
      <c r="BL588" s="8">
        <f t="shared" si="837"/>
        <v>0.3531232204977432</v>
      </c>
      <c r="BM588" s="8">
        <f t="shared" si="838"/>
        <v>0.75532019070370715</v>
      </c>
      <c r="BN588" s="8">
        <f t="shared" si="839"/>
        <v>0.23535844968279412</v>
      </c>
    </row>
    <row r="589" spans="1:66" x14ac:dyDescent="0.25">
      <c r="A589" t="s">
        <v>72</v>
      </c>
      <c r="B589" t="s">
        <v>83</v>
      </c>
      <c r="C589" t="s">
        <v>85</v>
      </c>
      <c r="D589" s="10"/>
      <c r="E589">
        <f>VLOOKUP(A589,home!$A$2:$E$405,3,FALSE)</f>
        <v>1.3571428571428601</v>
      </c>
      <c r="F589">
        <f>VLOOKUP(B589,home!$B$2:$E$405,3,FALSE)</f>
        <v>0.49</v>
      </c>
      <c r="G589">
        <f>VLOOKUP(C589,away!$B$2:$E$405,4,FALSE)</f>
        <v>0.98</v>
      </c>
      <c r="H589">
        <f>VLOOKUP(A589,away!$A$2:$E$405,3,FALSE)</f>
        <v>1.2380952380952399</v>
      </c>
      <c r="I589">
        <f>VLOOKUP(C589,away!$B$2:$E$405,3,FALSE)</f>
        <v>0.49</v>
      </c>
      <c r="J589">
        <f>VLOOKUP(B589,home!$B$2:$E$405,4,FALSE)</f>
        <v>0.54</v>
      </c>
      <c r="K589" s="3">
        <f t="shared" si="784"/>
        <v>0.65170000000000139</v>
      </c>
      <c r="L589" s="3">
        <f t="shared" si="785"/>
        <v>0.3276000000000005</v>
      </c>
      <c r="M589" s="5">
        <f t="shared" si="786"/>
        <v>0.37557390859327305</v>
      </c>
      <c r="N589" s="5">
        <f t="shared" si="787"/>
        <v>0.24476151623023659</v>
      </c>
      <c r="O589" s="5">
        <f t="shared" si="788"/>
        <v>0.12303801245515644</v>
      </c>
      <c r="P589" s="5">
        <f t="shared" si="789"/>
        <v>8.0183872717025637E-2</v>
      </c>
      <c r="Q589" s="5">
        <f t="shared" si="790"/>
        <v>7.9755540063622746E-2</v>
      </c>
      <c r="R589" s="5">
        <f t="shared" si="791"/>
        <v>2.015362644015466E-2</v>
      </c>
      <c r="S589" s="5">
        <f t="shared" si="792"/>
        <v>4.2797524646892666E-3</v>
      </c>
      <c r="T589" s="5">
        <f t="shared" si="793"/>
        <v>2.6127914924842854E-2</v>
      </c>
      <c r="U589" s="5">
        <f t="shared" si="794"/>
        <v>1.313411835104882E-2</v>
      </c>
      <c r="V589" s="5">
        <f t="shared" si="795"/>
        <v>1.0152377439706347E-4</v>
      </c>
      <c r="W589" s="5">
        <f t="shared" si="796"/>
        <v>1.7325561819821027E-2</v>
      </c>
      <c r="X589" s="5">
        <f t="shared" si="797"/>
        <v>5.6758540521733769E-3</v>
      </c>
      <c r="Y589" s="5">
        <f t="shared" si="798"/>
        <v>9.2970489374600066E-4</v>
      </c>
      <c r="Z589" s="5">
        <f t="shared" si="799"/>
        <v>2.2007760072648929E-3</v>
      </c>
      <c r="AA589" s="5">
        <f t="shared" si="800"/>
        <v>1.4342457239345339E-3</v>
      </c>
      <c r="AB589" s="5">
        <f t="shared" si="801"/>
        <v>4.6734896914406879E-4</v>
      </c>
      <c r="AC589" s="5">
        <f t="shared" si="802"/>
        <v>1.3546883212842484E-6</v>
      </c>
      <c r="AD589" s="5">
        <f t="shared" si="803"/>
        <v>2.8227671594943456E-3</v>
      </c>
      <c r="AE589" s="5">
        <f t="shared" si="804"/>
        <v>9.2473852145034908E-4</v>
      </c>
      <c r="AF589" s="5">
        <f t="shared" si="805"/>
        <v>1.5147216981356741E-4</v>
      </c>
      <c r="AG589" s="5">
        <f t="shared" si="806"/>
        <v>1.6540760943641595E-5</v>
      </c>
      <c r="AH589" s="5">
        <f t="shared" si="807"/>
        <v>1.8024355499499499E-4</v>
      </c>
      <c r="AI589" s="5">
        <f t="shared" si="808"/>
        <v>1.1746472479023849E-4</v>
      </c>
      <c r="AJ589" s="5">
        <f t="shared" si="809"/>
        <v>3.8275880572899281E-5</v>
      </c>
      <c r="AK589" s="5">
        <f t="shared" si="810"/>
        <v>8.314797123119509E-6</v>
      </c>
      <c r="AL589" s="5">
        <f t="shared" si="811"/>
        <v>1.1568871366166346E-8</v>
      </c>
      <c r="AM589" s="5">
        <f t="shared" si="812"/>
        <v>3.6791947156849381E-4</v>
      </c>
      <c r="AN589" s="5">
        <f t="shared" si="813"/>
        <v>1.2053041888583878E-4</v>
      </c>
      <c r="AO589" s="5">
        <f t="shared" si="814"/>
        <v>1.9742882613500422E-5</v>
      </c>
      <c r="AP589" s="5">
        <f t="shared" si="815"/>
        <v>2.1559227813942501E-6</v>
      </c>
      <c r="AQ589" s="5">
        <f t="shared" si="816"/>
        <v>1.7657007579618932E-7</v>
      </c>
      <c r="AR589" s="5">
        <f t="shared" si="817"/>
        <v>1.1809557723272091E-5</v>
      </c>
      <c r="AS589" s="5">
        <f t="shared" si="818"/>
        <v>7.6962887682564386E-6</v>
      </c>
      <c r="AT589" s="5">
        <f t="shared" si="819"/>
        <v>2.5078356951363655E-6</v>
      </c>
      <c r="AU589" s="5">
        <f t="shared" si="820"/>
        <v>5.4478550750679115E-7</v>
      </c>
      <c r="AV589" s="5">
        <f t="shared" si="821"/>
        <v>8.8759178810544109E-8</v>
      </c>
      <c r="AW589" s="5">
        <f t="shared" si="822"/>
        <v>6.8608844570908802E-11</v>
      </c>
      <c r="AX589" s="5">
        <f t="shared" si="823"/>
        <v>3.9962186603531327E-5</v>
      </c>
      <c r="AY589" s="5">
        <f t="shared" si="824"/>
        <v>1.3091612331316883E-5</v>
      </c>
      <c r="AZ589" s="5">
        <f t="shared" si="825"/>
        <v>2.1444060998697088E-6</v>
      </c>
      <c r="BA589" s="5">
        <f t="shared" si="826"/>
        <v>2.3416914610577267E-7</v>
      </c>
      <c r="BB589" s="5">
        <f t="shared" si="827"/>
        <v>1.9178453066062806E-8</v>
      </c>
      <c r="BC589" s="5">
        <f t="shared" si="828"/>
        <v>1.2565722448884372E-9</v>
      </c>
      <c r="BD589" s="5">
        <f t="shared" si="829"/>
        <v>6.4480185169065742E-7</v>
      </c>
      <c r="BE589" s="5">
        <f t="shared" si="830"/>
        <v>4.2021736674680239E-7</v>
      </c>
      <c r="BF589" s="5">
        <f t="shared" si="831"/>
        <v>1.3692782895444581E-7</v>
      </c>
      <c r="BG589" s="5">
        <f t="shared" si="832"/>
        <v>2.9745288709870856E-8</v>
      </c>
      <c r="BH589" s="5">
        <f t="shared" si="833"/>
        <v>4.8462511630557174E-9</v>
      </c>
      <c r="BI589" s="5">
        <f t="shared" si="834"/>
        <v>6.3166037659268362E-10</v>
      </c>
      <c r="BJ589" s="8">
        <f t="shared" si="835"/>
        <v>0.3790575886712757</v>
      </c>
      <c r="BK589" s="8">
        <f t="shared" si="836"/>
        <v>0.46015351541890898</v>
      </c>
      <c r="BL589" s="8">
        <f t="shared" si="837"/>
        <v>0.15859553529404041</v>
      </c>
      <c r="BM589" s="8">
        <f t="shared" si="838"/>
        <v>7.6527847348298317E-2</v>
      </c>
      <c r="BN589" s="8">
        <f t="shared" si="839"/>
        <v>0.92346647649946911</v>
      </c>
    </row>
    <row r="590" spans="1:66" x14ac:dyDescent="0.25">
      <c r="A590" t="s">
        <v>72</v>
      </c>
      <c r="B590" t="s">
        <v>89</v>
      </c>
      <c r="C590" t="s">
        <v>74</v>
      </c>
      <c r="D590" s="10"/>
      <c r="E590">
        <f>VLOOKUP(A590,home!$A$2:$E$405,3,FALSE)</f>
        <v>1.3571428571428601</v>
      </c>
      <c r="F590">
        <f>VLOOKUP(B590,home!$B$2:$E$405,3,FALSE)</f>
        <v>0.49</v>
      </c>
      <c r="G590">
        <f>VLOOKUP(C590,away!$B$2:$E$405,4,FALSE)</f>
        <v>0.25</v>
      </c>
      <c r="H590">
        <f>VLOOKUP(A590,away!$A$2:$E$405,3,FALSE)</f>
        <v>1.2380952380952399</v>
      </c>
      <c r="I590">
        <f>VLOOKUP(C590,away!$B$2:$E$405,3,FALSE)</f>
        <v>1.72</v>
      </c>
      <c r="J590">
        <f>VLOOKUP(B590,home!$B$2:$E$405,4,FALSE)</f>
        <v>0.54</v>
      </c>
      <c r="K590" s="3">
        <f t="shared" si="784"/>
        <v>0.16625000000000037</v>
      </c>
      <c r="L590" s="3">
        <f t="shared" si="785"/>
        <v>1.1499428571428589</v>
      </c>
      <c r="M590" s="5">
        <f t="shared" si="786"/>
        <v>0.26815426265631404</v>
      </c>
      <c r="N590" s="5">
        <f t="shared" si="787"/>
        <v>4.4580646166612295E-2</v>
      </c>
      <c r="O590" s="5">
        <f t="shared" si="788"/>
        <v>0.30836207895403833</v>
      </c>
      <c r="P590" s="5">
        <f t="shared" si="789"/>
        <v>5.1265195626108977E-2</v>
      </c>
      <c r="Q590" s="5">
        <f t="shared" si="790"/>
        <v>3.7057662125996554E-3</v>
      </c>
      <c r="R590" s="5">
        <f t="shared" si="791"/>
        <v>0.17729938505345938</v>
      </c>
      <c r="S590" s="5">
        <f t="shared" si="792"/>
        <v>2.450194392352075E-3</v>
      </c>
      <c r="T590" s="5">
        <f t="shared" si="793"/>
        <v>4.2614193864203183E-3</v>
      </c>
      <c r="U590" s="5">
        <f t="shared" si="794"/>
        <v>2.947602276513768E-2</v>
      </c>
      <c r="V590" s="5">
        <f t="shared" si="795"/>
        <v>5.2047029282342974E-5</v>
      </c>
      <c r="W590" s="5">
        <f t="shared" si="796"/>
        <v>2.0536121094823136E-4</v>
      </c>
      <c r="X590" s="5">
        <f t="shared" si="797"/>
        <v>2.3615365766412651E-4</v>
      </c>
      <c r="Y590" s="5">
        <f t="shared" si="798"/>
        <v>1.3578160590951114E-4</v>
      </c>
      <c r="Z590" s="5">
        <f t="shared" si="799"/>
        <v>6.7961387139348989E-2</v>
      </c>
      <c r="AA590" s="5">
        <f t="shared" si="800"/>
        <v>1.1298580611916792E-2</v>
      </c>
      <c r="AB590" s="5">
        <f t="shared" si="801"/>
        <v>9.3919451336558536E-4</v>
      </c>
      <c r="AC590" s="5">
        <f t="shared" si="802"/>
        <v>6.2189043525873739E-7</v>
      </c>
      <c r="AD590" s="5">
        <f t="shared" si="803"/>
        <v>8.5353253300358825E-6</v>
      </c>
      <c r="AE590" s="5">
        <f t="shared" si="804"/>
        <v>9.8151363966652755E-6</v>
      </c>
      <c r="AF590" s="5">
        <f t="shared" si="805"/>
        <v>5.6434229956140664E-6</v>
      </c>
      <c r="AG590" s="5">
        <f t="shared" si="806"/>
        <v>2.1632046545473836E-6</v>
      </c>
      <c r="AH590" s="5">
        <f t="shared" si="807"/>
        <v>1.9537927925603729E-2</v>
      </c>
      <c r="AI590" s="5">
        <f t="shared" si="808"/>
        <v>3.2481805176316262E-3</v>
      </c>
      <c r="AJ590" s="5">
        <f t="shared" si="809"/>
        <v>2.7000500552812952E-4</v>
      </c>
      <c r="AK590" s="5">
        <f t="shared" si="810"/>
        <v>1.4962777389683879E-5</v>
      </c>
      <c r="AL590" s="5">
        <f t="shared" si="811"/>
        <v>4.7556707852758143E-9</v>
      </c>
      <c r="AM590" s="5">
        <f t="shared" si="812"/>
        <v>2.8379956722369373E-7</v>
      </c>
      <c r="AN590" s="5">
        <f t="shared" si="813"/>
        <v>3.2635328518912119E-7</v>
      </c>
      <c r="AO590" s="5">
        <f t="shared" si="814"/>
        <v>1.8764381460416816E-7</v>
      </c>
      <c r="AP590" s="5">
        <f t="shared" si="815"/>
        <v>7.1926554763700684E-8</v>
      </c>
      <c r="AQ590" s="5">
        <f t="shared" si="816"/>
        <v>2.0677856972353065E-8</v>
      </c>
      <c r="AR590" s="5">
        <f t="shared" si="817"/>
        <v>4.4935001322840007E-3</v>
      </c>
      <c r="AS590" s="5">
        <f t="shared" si="818"/>
        <v>7.4704439699221665E-4</v>
      </c>
      <c r="AT590" s="5">
        <f t="shared" si="819"/>
        <v>6.2098065499978136E-5</v>
      </c>
      <c r="AU590" s="5">
        <f t="shared" si="820"/>
        <v>3.4412677964571298E-6</v>
      </c>
      <c r="AV590" s="5">
        <f t="shared" si="821"/>
        <v>1.4302769279024971E-7</v>
      </c>
      <c r="AW590" s="5">
        <f t="shared" si="822"/>
        <v>2.5254989705207307E-11</v>
      </c>
      <c r="AX590" s="5">
        <f t="shared" si="823"/>
        <v>7.8636130084898667E-9</v>
      </c>
      <c r="AY590" s="5">
        <f t="shared" si="824"/>
        <v>9.0427056104485873E-9</v>
      </c>
      <c r="AZ590" s="5">
        <f t="shared" si="825"/>
        <v>5.1992973629905055E-9</v>
      </c>
      <c r="BA590" s="5">
        <f t="shared" si="826"/>
        <v>1.9929649549108779E-9</v>
      </c>
      <c r="BB590" s="5">
        <f t="shared" si="827"/>
        <v>5.7294895360895091E-10</v>
      </c>
      <c r="BC590" s="5">
        <f t="shared" si="828"/>
        <v>1.3177171134201766E-10</v>
      </c>
      <c r="BD590" s="5">
        <f t="shared" si="829"/>
        <v>8.612113967817462E-4</v>
      </c>
      <c r="BE590" s="5">
        <f t="shared" si="830"/>
        <v>1.4317639471496559E-4</v>
      </c>
      <c r="BF590" s="5">
        <f t="shared" si="831"/>
        <v>1.1901537810681541E-5</v>
      </c>
      <c r="BG590" s="5">
        <f t="shared" si="832"/>
        <v>6.5954355367527024E-7</v>
      </c>
      <c r="BH590" s="5">
        <f t="shared" si="833"/>
        <v>2.741227894962847E-8</v>
      </c>
      <c r="BI590" s="5">
        <f t="shared" si="834"/>
        <v>9.1145827507514868E-10</v>
      </c>
      <c r="BJ590" s="8">
        <f t="shared" si="835"/>
        <v>5.3152200533911363E-2</v>
      </c>
      <c r="BK590" s="8">
        <f t="shared" si="836"/>
        <v>0.32192233539286907</v>
      </c>
      <c r="BL590" s="8">
        <f t="shared" si="837"/>
        <v>0.55676954221093466</v>
      </c>
      <c r="BM590" s="8">
        <f t="shared" si="838"/>
        <v>0.14643812159048084</v>
      </c>
      <c r="BN590" s="8">
        <f t="shared" si="839"/>
        <v>0.85336733466913262</v>
      </c>
    </row>
    <row r="591" spans="1:66" x14ac:dyDescent="0.25">
      <c r="A591" t="s">
        <v>72</v>
      </c>
      <c r="B591" t="s">
        <v>68</v>
      </c>
      <c r="C591" t="s">
        <v>76</v>
      </c>
      <c r="D591" s="10"/>
      <c r="E591">
        <f>VLOOKUP(A591,home!$A$2:$E$405,3,FALSE)</f>
        <v>1.3571428571428601</v>
      </c>
      <c r="F591">
        <f>VLOOKUP(B591,home!$B$2:$E$405,3,FALSE)</f>
        <v>1.47</v>
      </c>
      <c r="G591">
        <f>VLOOKUP(C591,away!$B$2:$E$405,4,FALSE)</f>
        <v>0.98</v>
      </c>
      <c r="H591">
        <f>VLOOKUP(A591,away!$A$2:$E$405,3,FALSE)</f>
        <v>1.2380952380952399</v>
      </c>
      <c r="I591">
        <f>VLOOKUP(C591,away!$B$2:$E$405,3,FALSE)</f>
        <v>0.74</v>
      </c>
      <c r="J591">
        <f>VLOOKUP(B591,home!$B$2:$E$405,4,FALSE)</f>
        <v>0.27</v>
      </c>
      <c r="K591" s="3">
        <f t="shared" si="784"/>
        <v>1.9551000000000043</v>
      </c>
      <c r="L591" s="3">
        <f t="shared" si="785"/>
        <v>0.24737142857142896</v>
      </c>
      <c r="M591" s="5">
        <f t="shared" si="786"/>
        <v>0.11052965438293928</v>
      </c>
      <c r="N591" s="5">
        <f t="shared" si="787"/>
        <v>0.21609652728408507</v>
      </c>
      <c r="O591" s="5">
        <f t="shared" si="788"/>
        <v>2.7341878504213997E-2</v>
      </c>
      <c r="P591" s="5">
        <f t="shared" si="789"/>
        <v>5.3456106663588902E-2</v>
      </c>
      <c r="Q591" s="5">
        <f t="shared" si="790"/>
        <v>0.21124516024655787</v>
      </c>
      <c r="R591" s="5">
        <f t="shared" si="791"/>
        <v>3.3817997727069306E-3</v>
      </c>
      <c r="S591" s="5">
        <f t="shared" si="792"/>
        <v>6.4633227969046964E-3</v>
      </c>
      <c r="T591" s="5">
        <f t="shared" si="793"/>
        <v>5.225601706899146E-2</v>
      </c>
      <c r="U591" s="5">
        <f t="shared" si="794"/>
        <v>6.6117567356193344E-3</v>
      </c>
      <c r="V591" s="5">
        <f t="shared" si="795"/>
        <v>3.4732164540056409E-4</v>
      </c>
      <c r="W591" s="5">
        <f t="shared" si="796"/>
        <v>0.13766847093268206</v>
      </c>
      <c r="X591" s="5">
        <f t="shared" si="797"/>
        <v>3.405524632386181E-2</v>
      </c>
      <c r="Y591" s="5">
        <f t="shared" si="798"/>
        <v>4.2121474667428001E-3</v>
      </c>
      <c r="Z591" s="5">
        <f t="shared" si="799"/>
        <v>2.7885354697234916E-4</v>
      </c>
      <c r="AA591" s="5">
        <f t="shared" si="800"/>
        <v>5.4518656968564102E-4</v>
      </c>
      <c r="AB591" s="5">
        <f t="shared" si="801"/>
        <v>5.3294713119619972E-4</v>
      </c>
      <c r="AC591" s="5">
        <f t="shared" si="802"/>
        <v>1.0498575601021904E-5</v>
      </c>
      <c r="AD591" s="5">
        <f t="shared" si="803"/>
        <v>6.728890688012186E-2</v>
      </c>
      <c r="AE591" s="5">
        <f t="shared" si="804"/>
        <v>1.66453530219456E-2</v>
      </c>
      <c r="AF591" s="5">
        <f t="shared" si="805"/>
        <v>2.0587923780572173E-3</v>
      </c>
      <c r="AG591" s="5">
        <f t="shared" si="806"/>
        <v>1.6976213723066117E-4</v>
      </c>
      <c r="AH591" s="5">
        <f t="shared" si="807"/>
        <v>1.7245100069190017E-5</v>
      </c>
      <c r="AI591" s="5">
        <f t="shared" si="808"/>
        <v>3.3715895145273475E-5</v>
      </c>
      <c r="AJ591" s="5">
        <f t="shared" si="809"/>
        <v>3.2958973299262168E-5</v>
      </c>
      <c r="AK591" s="5">
        <f t="shared" si="810"/>
        <v>2.1479362899129203E-5</v>
      </c>
      <c r="AL591" s="5">
        <f t="shared" si="811"/>
        <v>2.0309951398187108E-7</v>
      </c>
      <c r="AM591" s="5">
        <f t="shared" si="812"/>
        <v>2.6311308368265299E-2</v>
      </c>
      <c r="AN591" s="5">
        <f t="shared" si="813"/>
        <v>6.5086659386411807E-3</v>
      </c>
      <c r="AO591" s="5">
        <f t="shared" si="814"/>
        <v>8.0502899566793477E-4</v>
      </c>
      <c r="AP591" s="5">
        <f t="shared" si="815"/>
        <v>6.638039089993327E-5</v>
      </c>
      <c r="AQ591" s="5">
        <f t="shared" si="816"/>
        <v>4.1051530315115932E-6</v>
      </c>
      <c r="AR591" s="5">
        <f t="shared" si="817"/>
        <v>8.5318900799455684E-7</v>
      </c>
      <c r="AS591" s="5">
        <f t="shared" si="818"/>
        <v>1.6680698295301618E-6</v>
      </c>
      <c r="AT591" s="5">
        <f t="shared" si="819"/>
        <v>1.6306216618572137E-6</v>
      </c>
      <c r="AU591" s="5">
        <f t="shared" si="820"/>
        <v>1.0626761370323483E-6</v>
      </c>
      <c r="AV591" s="5">
        <f t="shared" si="821"/>
        <v>5.1940952887798755E-7</v>
      </c>
      <c r="AW591" s="5">
        <f t="shared" si="822"/>
        <v>2.7285058936720816E-9</v>
      </c>
      <c r="AX591" s="5">
        <f t="shared" si="823"/>
        <v>8.5735398317992682E-3</v>
      </c>
      <c r="AY591" s="5">
        <f t="shared" si="824"/>
        <v>2.1208487961062337E-3</v>
      </c>
      <c r="AZ591" s="5">
        <f t="shared" si="825"/>
        <v>2.6231869823839716E-4</v>
      </c>
      <c r="BA591" s="5">
        <f t="shared" si="826"/>
        <v>2.1630050374743305E-5</v>
      </c>
      <c r="BB591" s="5">
        <f t="shared" si="827"/>
        <v>1.3376641153180557E-6</v>
      </c>
      <c r="BC591" s="5">
        <f t="shared" si="828"/>
        <v>6.6179976630992846E-8</v>
      </c>
      <c r="BD591" s="5">
        <f t="shared" si="829"/>
        <v>3.5175763958175658E-8</v>
      </c>
      <c r="BE591" s="5">
        <f t="shared" si="830"/>
        <v>6.8772136114629371E-8</v>
      </c>
      <c r="BF591" s="5">
        <f t="shared" si="831"/>
        <v>6.722820165885612E-8</v>
      </c>
      <c r="BG591" s="5">
        <f t="shared" si="832"/>
        <v>4.3812619021076619E-8</v>
      </c>
      <c r="BH591" s="5">
        <f t="shared" si="833"/>
        <v>2.1414512862026784E-8</v>
      </c>
      <c r="BI591" s="5">
        <f t="shared" si="834"/>
        <v>8.3735028193097288E-9</v>
      </c>
      <c r="BJ591" s="8">
        <f t="shared" si="835"/>
        <v>0.78637161380739284</v>
      </c>
      <c r="BK591" s="8">
        <f t="shared" si="836"/>
        <v>0.1729279559600547</v>
      </c>
      <c r="BL591" s="8">
        <f t="shared" si="837"/>
        <v>3.8524946787736686E-2</v>
      </c>
      <c r="BM591" s="8">
        <f t="shared" si="838"/>
        <v>0.37393139718046425</v>
      </c>
      <c r="BN591" s="8">
        <f t="shared" si="839"/>
        <v>0.62205112685409203</v>
      </c>
    </row>
    <row r="592" spans="1:66" x14ac:dyDescent="0.25">
      <c r="A592" t="s">
        <v>72</v>
      </c>
      <c r="B592" t="s">
        <v>88</v>
      </c>
      <c r="C592" t="s">
        <v>367</v>
      </c>
      <c r="D592" s="10"/>
      <c r="E592">
        <f>VLOOKUP(A592,home!$A$2:$E$405,3,FALSE)</f>
        <v>1.3571428571428601</v>
      </c>
      <c r="F592">
        <f>VLOOKUP(B592,home!$B$2:$E$405,3,FALSE)</f>
        <v>1.47</v>
      </c>
      <c r="G592">
        <f>VLOOKUP(C592,away!$B$2:$E$405,4,FALSE)</f>
        <v>2.21</v>
      </c>
      <c r="H592">
        <f>VLOOKUP(A592,away!$A$2:$E$405,3,FALSE)</f>
        <v>1.2380952380952399</v>
      </c>
      <c r="I592">
        <f>VLOOKUP(C592,away!$B$2:$E$405,3,FALSE)</f>
        <v>0.74</v>
      </c>
      <c r="J592">
        <f>VLOOKUP(B592,home!$B$2:$E$405,4,FALSE)</f>
        <v>1.35</v>
      </c>
      <c r="K592" s="3">
        <f t="shared" si="784"/>
        <v>4.4089500000000097</v>
      </c>
      <c r="L592" s="3">
        <f t="shared" si="785"/>
        <v>1.2368571428571449</v>
      </c>
      <c r="M592" s="5">
        <f t="shared" si="786"/>
        <v>3.532296182567487E-3</v>
      </c>
      <c r="N592" s="5">
        <f t="shared" si="787"/>
        <v>1.5573717254130957E-2</v>
      </c>
      <c r="O592" s="5">
        <f t="shared" si="788"/>
        <v>4.3689457640956218E-3</v>
      </c>
      <c r="P592" s="5">
        <f t="shared" si="789"/>
        <v>1.9262463426609436E-2</v>
      </c>
      <c r="Q592" s="5">
        <f t="shared" si="790"/>
        <v>3.4331870343800419E-2</v>
      </c>
      <c r="R592" s="5">
        <f t="shared" si="791"/>
        <v>2.7018808875385689E-3</v>
      </c>
      <c r="S592" s="5">
        <f t="shared" si="792"/>
        <v>2.6260715274431631E-2</v>
      </c>
      <c r="T592" s="5">
        <f t="shared" si="793"/>
        <v>4.2463619062374933E-2</v>
      </c>
      <c r="U592" s="5">
        <f t="shared" si="794"/>
        <v>1.1912457739113199E-2</v>
      </c>
      <c r="V592" s="5">
        <f t="shared" si="795"/>
        <v>1.5911779678007994E-2</v>
      </c>
      <c r="W592" s="5">
        <f t="shared" si="796"/>
        <v>5.0455833250766406E-2</v>
      </c>
      <c r="X592" s="5">
        <f t="shared" si="797"/>
        <v>6.2406657755019461E-2</v>
      </c>
      <c r="Y592" s="5">
        <f t="shared" si="798"/>
        <v>3.8594060203068534E-2</v>
      </c>
      <c r="Z592" s="5">
        <f t="shared" si="799"/>
        <v>1.1139468916337603E-3</v>
      </c>
      <c r="AA592" s="5">
        <f t="shared" si="800"/>
        <v>4.9113361478686779E-3</v>
      </c>
      <c r="AB592" s="5">
        <f t="shared" si="801"/>
        <v>1.082691775457283E-2</v>
      </c>
      <c r="AC592" s="5">
        <f t="shared" si="802"/>
        <v>5.42317338103839E-3</v>
      </c>
      <c r="AD592" s="5">
        <f t="shared" si="803"/>
        <v>5.5614311502741751E-2</v>
      </c>
      <c r="AE592" s="5">
        <f t="shared" si="804"/>
        <v>6.8786958427248412E-2</v>
      </c>
      <c r="AF592" s="5">
        <f t="shared" si="805"/>
        <v>4.2539820433079849E-2</v>
      </c>
      <c r="AG592" s="5">
        <f t="shared" si="806"/>
        <v>1.7538560252838373E-2</v>
      </c>
      <c r="AH592" s="5">
        <f t="shared" si="807"/>
        <v>3.4444829242018265E-4</v>
      </c>
      <c r="AI592" s="5">
        <f t="shared" si="808"/>
        <v>1.5186552988659676E-3</v>
      </c>
      <c r="AJ592" s="5">
        <f t="shared" si="809"/>
        <v>3.3478376399675618E-3</v>
      </c>
      <c r="AK592" s="5">
        <f t="shared" si="810"/>
        <v>4.9201495875783379E-3</v>
      </c>
      <c r="AL592" s="5">
        <f t="shared" si="811"/>
        <v>1.1829549223415713E-3</v>
      </c>
      <c r="AM592" s="5">
        <f t="shared" si="812"/>
        <v>4.9040143740002748E-2</v>
      </c>
      <c r="AN592" s="5">
        <f t="shared" si="813"/>
        <v>6.0655652071563496E-2</v>
      </c>
      <c r="AO592" s="5">
        <f t="shared" si="814"/>
        <v>3.7511188259685552E-2</v>
      </c>
      <c r="AP592" s="5">
        <f t="shared" si="815"/>
        <v>1.5465327045350381E-2</v>
      </c>
      <c r="AQ592" s="5">
        <f t="shared" si="816"/>
        <v>4.7821000556658513E-3</v>
      </c>
      <c r="AR592" s="5">
        <f t="shared" si="817"/>
        <v>8.5206666164969864E-5</v>
      </c>
      <c r="AS592" s="5">
        <f t="shared" si="818"/>
        <v>3.7567193078804468E-4</v>
      </c>
      <c r="AT592" s="5">
        <f t="shared" si="819"/>
        <v>8.2815937962397675E-4</v>
      </c>
      <c r="AU592" s="5">
        <f t="shared" si="820"/>
        <v>1.2171044322643802E-3</v>
      </c>
      <c r="AV592" s="5">
        <f t="shared" si="821"/>
        <v>1.3415381466580125E-3</v>
      </c>
      <c r="AW592" s="5">
        <f t="shared" si="822"/>
        <v>1.7919273995976013E-4</v>
      </c>
      <c r="AX592" s="5">
        <f t="shared" si="823"/>
        <v>3.60359236237476E-2</v>
      </c>
      <c r="AY592" s="5">
        <f t="shared" si="824"/>
        <v>4.4571289533486748E-2</v>
      </c>
      <c r="AZ592" s="5">
        <f t="shared" si="825"/>
        <v>2.7564158912923499E-2</v>
      </c>
      <c r="BA592" s="5">
        <f t="shared" si="826"/>
        <v>1.1364308946099621E-2</v>
      </c>
      <c r="BB592" s="5">
        <f t="shared" si="827"/>
        <v>3.5140066734046676E-3</v>
      </c>
      <c r="BC592" s="5">
        <f t="shared" si="828"/>
        <v>8.6926485080964714E-4</v>
      </c>
      <c r="BD592" s="5">
        <f t="shared" si="829"/>
        <v>1.7564745610864503E-5</v>
      </c>
      <c r="BE592" s="5">
        <f t="shared" si="830"/>
        <v>7.7442085161021215E-5</v>
      </c>
      <c r="BF592" s="5">
        <f t="shared" si="831"/>
        <v>1.7071914068534264E-4</v>
      </c>
      <c r="BG592" s="5">
        <f t="shared" si="832"/>
        <v>2.508973851082144E-4</v>
      </c>
      <c r="BH592" s="5">
        <f t="shared" si="833"/>
        <v>2.7654850651821604E-4</v>
      </c>
      <c r="BI592" s="5">
        <f t="shared" si="834"/>
        <v>2.438577075626982E-4</v>
      </c>
      <c r="BJ592" s="8">
        <f t="shared" si="835"/>
        <v>0.71967877219780907</v>
      </c>
      <c r="BK592" s="8">
        <f t="shared" si="836"/>
        <v>0.11614467239848325</v>
      </c>
      <c r="BL592" s="8">
        <f t="shared" si="837"/>
        <v>4.97373392381667E-2</v>
      </c>
      <c r="BM592" s="8">
        <f t="shared" si="838"/>
        <v>0.76251146007382342</v>
      </c>
      <c r="BN592" s="8">
        <f t="shared" si="839"/>
        <v>7.9771173858742495E-2</v>
      </c>
    </row>
    <row r="593" spans="1:66" x14ac:dyDescent="0.25">
      <c r="A593" t="s">
        <v>72</v>
      </c>
      <c r="B593" t="s">
        <v>102</v>
      </c>
      <c r="C593" t="s">
        <v>77</v>
      </c>
      <c r="D593" s="10"/>
      <c r="E593">
        <f>VLOOKUP(A593,home!$A$2:$E$405,3,FALSE)</f>
        <v>1.3571428571428601</v>
      </c>
      <c r="F593">
        <f>VLOOKUP(B593,home!$B$2:$E$405,3,FALSE)</f>
        <v>0</v>
      </c>
      <c r="G593">
        <f>VLOOKUP(C593,away!$B$2:$E$405,4,FALSE)</f>
        <v>0.25</v>
      </c>
      <c r="H593">
        <f>VLOOKUP(A593,away!$A$2:$E$405,3,FALSE)</f>
        <v>1.2380952380952399</v>
      </c>
      <c r="I593">
        <f>VLOOKUP(C593,away!$B$2:$E$405,3,FALSE)</f>
        <v>0.98</v>
      </c>
      <c r="J593">
        <f>VLOOKUP(B593,home!$B$2:$E$405,4,FALSE)</f>
        <v>1.08</v>
      </c>
      <c r="K593" s="3">
        <f t="shared" si="784"/>
        <v>0</v>
      </c>
      <c r="L593" s="3">
        <f t="shared" si="785"/>
        <v>1.310400000000002</v>
      </c>
      <c r="M593" s="5">
        <f t="shared" si="786"/>
        <v>0.26971214994485915</v>
      </c>
      <c r="N593" s="5">
        <f t="shared" si="787"/>
        <v>0</v>
      </c>
      <c r="O593" s="5">
        <f t="shared" si="788"/>
        <v>0.35343080128774401</v>
      </c>
      <c r="P593" s="5">
        <f t="shared" si="789"/>
        <v>0</v>
      </c>
      <c r="Q593" s="5">
        <f t="shared" si="790"/>
        <v>0</v>
      </c>
      <c r="R593" s="5">
        <f t="shared" si="791"/>
        <v>0.23156786100373022</v>
      </c>
      <c r="S593" s="5">
        <f t="shared" si="792"/>
        <v>0</v>
      </c>
      <c r="T593" s="5">
        <f t="shared" si="793"/>
        <v>0</v>
      </c>
      <c r="U593" s="5">
        <f t="shared" si="794"/>
        <v>0</v>
      </c>
      <c r="V593" s="5">
        <f t="shared" si="795"/>
        <v>0</v>
      </c>
      <c r="W593" s="5">
        <f t="shared" si="796"/>
        <v>0</v>
      </c>
      <c r="X593" s="5">
        <f t="shared" si="797"/>
        <v>0</v>
      </c>
      <c r="Y593" s="5">
        <f t="shared" si="798"/>
        <v>0</v>
      </c>
      <c r="Z593" s="5">
        <f t="shared" si="799"/>
        <v>0.10114884168642954</v>
      </c>
      <c r="AA593" s="5">
        <f t="shared" si="800"/>
        <v>0</v>
      </c>
      <c r="AB593" s="5">
        <f t="shared" si="801"/>
        <v>0</v>
      </c>
      <c r="AC593" s="5">
        <f t="shared" si="802"/>
        <v>0</v>
      </c>
      <c r="AD593" s="5">
        <f t="shared" si="803"/>
        <v>0</v>
      </c>
      <c r="AE593" s="5">
        <f t="shared" si="804"/>
        <v>0</v>
      </c>
      <c r="AF593" s="5">
        <f t="shared" si="805"/>
        <v>0</v>
      </c>
      <c r="AG593" s="5">
        <f t="shared" si="806"/>
        <v>0</v>
      </c>
      <c r="AH593" s="5">
        <f t="shared" si="807"/>
        <v>3.3136360536474348E-2</v>
      </c>
      <c r="AI593" s="5">
        <f t="shared" si="808"/>
        <v>0</v>
      </c>
      <c r="AJ593" s="5">
        <f t="shared" si="809"/>
        <v>0</v>
      </c>
      <c r="AK593" s="5">
        <f t="shared" si="810"/>
        <v>0</v>
      </c>
      <c r="AL593" s="5">
        <f t="shared" si="811"/>
        <v>0</v>
      </c>
      <c r="AM593" s="5">
        <f t="shared" si="812"/>
        <v>0</v>
      </c>
      <c r="AN593" s="5">
        <f t="shared" si="813"/>
        <v>0</v>
      </c>
      <c r="AO593" s="5">
        <f t="shared" si="814"/>
        <v>0</v>
      </c>
      <c r="AP593" s="5">
        <f t="shared" si="815"/>
        <v>0</v>
      </c>
      <c r="AQ593" s="5">
        <f t="shared" si="816"/>
        <v>0</v>
      </c>
      <c r="AR593" s="5">
        <f t="shared" si="817"/>
        <v>8.6843773693992144E-3</v>
      </c>
      <c r="AS593" s="5">
        <f t="shared" si="818"/>
        <v>0</v>
      </c>
      <c r="AT593" s="5">
        <f t="shared" si="819"/>
        <v>0</v>
      </c>
      <c r="AU593" s="5">
        <f t="shared" si="820"/>
        <v>0</v>
      </c>
      <c r="AV593" s="5">
        <f t="shared" si="821"/>
        <v>0</v>
      </c>
      <c r="AW593" s="5">
        <f t="shared" si="822"/>
        <v>0</v>
      </c>
      <c r="AX593" s="5">
        <f t="shared" si="823"/>
        <v>0</v>
      </c>
      <c r="AY593" s="5">
        <f t="shared" si="824"/>
        <v>0</v>
      </c>
      <c r="AZ593" s="5">
        <f t="shared" si="825"/>
        <v>0</v>
      </c>
      <c r="BA593" s="5">
        <f t="shared" si="826"/>
        <v>0</v>
      </c>
      <c r="BB593" s="5">
        <f t="shared" si="827"/>
        <v>0</v>
      </c>
      <c r="BC593" s="5">
        <f t="shared" si="828"/>
        <v>0</v>
      </c>
      <c r="BD593" s="5">
        <f t="shared" si="829"/>
        <v>1.8966680174767893E-3</v>
      </c>
      <c r="BE593" s="5">
        <f t="shared" si="830"/>
        <v>0</v>
      </c>
      <c r="BF593" s="5">
        <f t="shared" si="831"/>
        <v>0</v>
      </c>
      <c r="BG593" s="5">
        <f t="shared" si="832"/>
        <v>0</v>
      </c>
      <c r="BH593" s="5">
        <f t="shared" si="833"/>
        <v>0</v>
      </c>
      <c r="BI593" s="5">
        <f t="shared" si="834"/>
        <v>0</v>
      </c>
      <c r="BJ593" s="8">
        <f t="shared" si="835"/>
        <v>0</v>
      </c>
      <c r="BK593" s="8">
        <f t="shared" si="836"/>
        <v>0.26971214994485915</v>
      </c>
      <c r="BL593" s="8">
        <f t="shared" si="837"/>
        <v>0.62871606821482462</v>
      </c>
      <c r="BM593" s="8">
        <f t="shared" si="838"/>
        <v>0.1448662476097799</v>
      </c>
      <c r="BN593" s="8">
        <f t="shared" si="839"/>
        <v>0.85471081223633338</v>
      </c>
    </row>
    <row r="594" spans="1:66" x14ac:dyDescent="0.25">
      <c r="A594" t="s">
        <v>72</v>
      </c>
      <c r="B594" t="s">
        <v>78</v>
      </c>
      <c r="C594" t="s">
        <v>237</v>
      </c>
      <c r="D594" s="10"/>
      <c r="E594">
        <f>VLOOKUP(A594,home!$A$2:$E$405,3,FALSE)</f>
        <v>1.3571428571428601</v>
      </c>
      <c r="F594">
        <f>VLOOKUP(B594,home!$B$2:$E$405,3,FALSE)</f>
        <v>0.74</v>
      </c>
      <c r="G594">
        <f>VLOOKUP(C594,away!$B$2:$E$405,4,FALSE)</f>
        <v>0.98</v>
      </c>
      <c r="H594">
        <f>VLOOKUP(A594,away!$A$2:$E$405,3,FALSE)</f>
        <v>1.2380952380952399</v>
      </c>
      <c r="I594">
        <f>VLOOKUP(C594,away!$B$2:$E$405,3,FALSE)</f>
        <v>0</v>
      </c>
      <c r="J594">
        <f>VLOOKUP(B594,home!$B$2:$E$405,4,FALSE)</f>
        <v>1.35</v>
      </c>
      <c r="K594" s="3">
        <f t="shared" si="784"/>
        <v>0.98420000000000207</v>
      </c>
      <c r="L594" s="3">
        <f t="shared" si="785"/>
        <v>0</v>
      </c>
      <c r="M594" s="5">
        <f t="shared" si="786"/>
        <v>0.37373809785063528</v>
      </c>
      <c r="N594" s="5">
        <f t="shared" si="787"/>
        <v>0.36783303590459598</v>
      </c>
      <c r="O594" s="5">
        <f t="shared" si="788"/>
        <v>0</v>
      </c>
      <c r="P594" s="5">
        <f t="shared" si="789"/>
        <v>0</v>
      </c>
      <c r="Q594" s="5">
        <f t="shared" si="790"/>
        <v>0.18101063696865208</v>
      </c>
      <c r="R594" s="5">
        <f t="shared" si="791"/>
        <v>0</v>
      </c>
      <c r="S594" s="5">
        <f t="shared" si="792"/>
        <v>0</v>
      </c>
      <c r="T594" s="5">
        <f t="shared" si="793"/>
        <v>0</v>
      </c>
      <c r="U594" s="5">
        <f t="shared" si="794"/>
        <v>0</v>
      </c>
      <c r="V594" s="5">
        <f t="shared" si="795"/>
        <v>0</v>
      </c>
      <c r="W594" s="5">
        <f t="shared" si="796"/>
        <v>5.9383556301515913E-2</v>
      </c>
      <c r="X594" s="5">
        <f t="shared" si="797"/>
        <v>0</v>
      </c>
      <c r="Y594" s="5">
        <f t="shared" si="798"/>
        <v>0</v>
      </c>
      <c r="Z594" s="5">
        <f t="shared" si="799"/>
        <v>0</v>
      </c>
      <c r="AA594" s="5">
        <f t="shared" si="800"/>
        <v>0</v>
      </c>
      <c r="AB594" s="5">
        <f t="shared" si="801"/>
        <v>0</v>
      </c>
      <c r="AC594" s="5">
        <f t="shared" si="802"/>
        <v>0</v>
      </c>
      <c r="AD594" s="5">
        <f t="shared" si="803"/>
        <v>1.461132402798802E-2</v>
      </c>
      <c r="AE594" s="5">
        <f t="shared" si="804"/>
        <v>0</v>
      </c>
      <c r="AF594" s="5">
        <f t="shared" si="805"/>
        <v>0</v>
      </c>
      <c r="AG594" s="5">
        <f t="shared" si="806"/>
        <v>0</v>
      </c>
      <c r="AH594" s="5">
        <f t="shared" si="807"/>
        <v>0</v>
      </c>
      <c r="AI594" s="5">
        <f t="shared" si="808"/>
        <v>0</v>
      </c>
      <c r="AJ594" s="5">
        <f t="shared" si="809"/>
        <v>0</v>
      </c>
      <c r="AK594" s="5">
        <f t="shared" si="810"/>
        <v>0</v>
      </c>
      <c r="AL594" s="5">
        <f t="shared" si="811"/>
        <v>0</v>
      </c>
      <c r="AM594" s="5">
        <f t="shared" si="812"/>
        <v>2.8760930216691692E-3</v>
      </c>
      <c r="AN594" s="5">
        <f t="shared" si="813"/>
        <v>0</v>
      </c>
      <c r="AO594" s="5">
        <f t="shared" si="814"/>
        <v>0</v>
      </c>
      <c r="AP594" s="5">
        <f t="shared" si="815"/>
        <v>0</v>
      </c>
      <c r="AQ594" s="5">
        <f t="shared" si="816"/>
        <v>0</v>
      </c>
      <c r="AR594" s="5">
        <f t="shared" si="817"/>
        <v>0</v>
      </c>
      <c r="AS594" s="5">
        <f t="shared" si="818"/>
        <v>0</v>
      </c>
      <c r="AT594" s="5">
        <f t="shared" si="819"/>
        <v>0</v>
      </c>
      <c r="AU594" s="5">
        <f t="shared" si="820"/>
        <v>0</v>
      </c>
      <c r="AV594" s="5">
        <f t="shared" si="821"/>
        <v>0</v>
      </c>
      <c r="AW594" s="5">
        <f t="shared" si="822"/>
        <v>0</v>
      </c>
      <c r="AX594" s="5">
        <f t="shared" si="823"/>
        <v>4.7177512532113342E-4</v>
      </c>
      <c r="AY594" s="5">
        <f t="shared" si="824"/>
        <v>0</v>
      </c>
      <c r="AZ594" s="5">
        <f t="shared" si="825"/>
        <v>0</v>
      </c>
      <c r="BA594" s="5">
        <f t="shared" si="826"/>
        <v>0</v>
      </c>
      <c r="BB594" s="5">
        <f t="shared" si="827"/>
        <v>0</v>
      </c>
      <c r="BC594" s="5">
        <f t="shared" si="828"/>
        <v>0</v>
      </c>
      <c r="BD594" s="5">
        <f t="shared" si="829"/>
        <v>0</v>
      </c>
      <c r="BE594" s="5">
        <f t="shared" si="830"/>
        <v>0</v>
      </c>
      <c r="BF594" s="5">
        <f t="shared" si="831"/>
        <v>0</v>
      </c>
      <c r="BG594" s="5">
        <f t="shared" si="832"/>
        <v>0</v>
      </c>
      <c r="BH594" s="5">
        <f t="shared" si="833"/>
        <v>0</v>
      </c>
      <c r="BI594" s="5">
        <f t="shared" si="834"/>
        <v>0</v>
      </c>
      <c r="BJ594" s="8">
        <f t="shared" si="835"/>
        <v>0.62618642134974234</v>
      </c>
      <c r="BK594" s="8">
        <f t="shared" si="836"/>
        <v>0.37373809785063528</v>
      </c>
      <c r="BL594" s="8">
        <f t="shared" si="837"/>
        <v>0</v>
      </c>
      <c r="BM594" s="8">
        <f t="shared" si="838"/>
        <v>7.7342748476494236E-2</v>
      </c>
      <c r="BN594" s="8">
        <f t="shared" si="839"/>
        <v>0.92258177072388337</v>
      </c>
    </row>
    <row r="595" spans="1:66" x14ac:dyDescent="0.25">
      <c r="A595" t="s">
        <v>72</v>
      </c>
      <c r="B595" t="s">
        <v>73</v>
      </c>
      <c r="C595" t="s">
        <v>75</v>
      </c>
      <c r="D595" s="10"/>
      <c r="E595">
        <f>VLOOKUP(A595,home!$A$2:$E$405,3,FALSE)</f>
        <v>1.3571428571428601</v>
      </c>
      <c r="F595">
        <f>VLOOKUP(B595,home!$B$2:$E$405,3,FALSE)</f>
        <v>1.23</v>
      </c>
      <c r="G595">
        <f>VLOOKUP(C595,away!$B$2:$E$405,4,FALSE)</f>
        <v>0.74</v>
      </c>
      <c r="H595">
        <f>VLOOKUP(A595,away!$A$2:$E$405,3,FALSE)</f>
        <v>1.2380952380952399</v>
      </c>
      <c r="I595">
        <f>VLOOKUP(C595,away!$B$2:$E$405,3,FALSE)</f>
        <v>0.98</v>
      </c>
      <c r="J595">
        <f>VLOOKUP(B595,home!$B$2:$E$405,4,FALSE)</f>
        <v>1.35</v>
      </c>
      <c r="K595" s="3">
        <f t="shared" si="784"/>
        <v>1.2352714285714312</v>
      </c>
      <c r="L595" s="3">
        <f t="shared" si="785"/>
        <v>1.6380000000000026</v>
      </c>
      <c r="M595" s="5">
        <f t="shared" si="786"/>
        <v>5.6513743163779606E-2</v>
      </c>
      <c r="N595" s="5">
        <f t="shared" si="787"/>
        <v>6.9809812251840991E-2</v>
      </c>
      <c r="O595" s="5">
        <f t="shared" si="788"/>
        <v>9.2569511302271118E-2</v>
      </c>
      <c r="P595" s="5">
        <f t="shared" si="789"/>
        <v>0.11434847246851572</v>
      </c>
      <c r="Q595" s="5">
        <f t="shared" si="790"/>
        <v>4.3117033254317517E-2</v>
      </c>
      <c r="R595" s="5">
        <f t="shared" si="791"/>
        <v>7.5814429756560192E-2</v>
      </c>
      <c r="S595" s="5">
        <f t="shared" si="792"/>
        <v>5.7842448685398735E-2</v>
      </c>
      <c r="T595" s="5">
        <f t="shared" si="793"/>
        <v>7.0625700470572192E-2</v>
      </c>
      <c r="U595" s="5">
        <f t="shared" si="794"/>
        <v>9.3651398951714537E-2</v>
      </c>
      <c r="V595" s="5">
        <f t="shared" si="795"/>
        <v>1.3004104607982176E-2</v>
      </c>
      <c r="W595" s="5">
        <f t="shared" si="796"/>
        <v>1.7753746421274232E-2</v>
      </c>
      <c r="X595" s="5">
        <f t="shared" si="797"/>
        <v>2.9080636638047233E-2</v>
      </c>
      <c r="Y595" s="5">
        <f t="shared" si="798"/>
        <v>2.381704140656073E-2</v>
      </c>
      <c r="Z595" s="5">
        <f t="shared" si="799"/>
        <v>4.139467864708192E-2</v>
      </c>
      <c r="AA595" s="5">
        <f t="shared" si="800"/>
        <v>5.1133663827636205E-2</v>
      </c>
      <c r="AB595" s="5">
        <f t="shared" si="801"/>
        <v>3.1581976982227755E-2</v>
      </c>
      <c r="AC595" s="5">
        <f t="shared" si="802"/>
        <v>1.6445109349708877E-3</v>
      </c>
      <c r="AD595" s="5">
        <f t="shared" si="803"/>
        <v>5.482673926075589E-3</v>
      </c>
      <c r="AE595" s="5">
        <f t="shared" si="804"/>
        <v>8.9806198909118291E-3</v>
      </c>
      <c r="AF595" s="5">
        <f t="shared" si="805"/>
        <v>7.3551276906568012E-3</v>
      </c>
      <c r="AG595" s="5">
        <f t="shared" si="806"/>
        <v>4.0158997190986191E-3</v>
      </c>
      <c r="AH595" s="5">
        <f t="shared" si="807"/>
        <v>1.6951120905980079E-2</v>
      </c>
      <c r="AI595" s="5">
        <f t="shared" si="808"/>
        <v>2.093923533741707E-2</v>
      </c>
      <c r="AJ595" s="5">
        <f t="shared" si="809"/>
        <v>1.2932819574222291E-2</v>
      </c>
      <c r="AK595" s="5">
        <f t="shared" si="810"/>
        <v>5.3251808369687119E-3</v>
      </c>
      <c r="AL595" s="5">
        <f t="shared" si="811"/>
        <v>1.3309846620969415E-4</v>
      </c>
      <c r="AM595" s="5">
        <f t="shared" si="812"/>
        <v>1.3545180906109459E-3</v>
      </c>
      <c r="AN595" s="5">
        <f t="shared" si="813"/>
        <v>2.2187006324207326E-3</v>
      </c>
      <c r="AO595" s="5">
        <f t="shared" si="814"/>
        <v>1.8171158179525833E-3</v>
      </c>
      <c r="AP595" s="5">
        <f t="shared" si="815"/>
        <v>9.9214523660211187E-4</v>
      </c>
      <c r="AQ595" s="5">
        <f t="shared" si="816"/>
        <v>4.0628347438856561E-4</v>
      </c>
      <c r="AR595" s="5">
        <f t="shared" si="817"/>
        <v>5.5531872087990763E-3</v>
      </c>
      <c r="AS595" s="5">
        <f t="shared" si="818"/>
        <v>6.8596934965378343E-3</v>
      </c>
      <c r="AT595" s="5">
        <f t="shared" si="819"/>
        <v>4.2367916925152242E-3</v>
      </c>
      <c r="AU595" s="5">
        <f t="shared" si="820"/>
        <v>1.7445292421909505E-3</v>
      </c>
      <c r="AV595" s="5">
        <f t="shared" si="821"/>
        <v>5.3874178229646299E-4</v>
      </c>
      <c r="AW595" s="5">
        <f t="shared" si="822"/>
        <v>7.4807793285459585E-6</v>
      </c>
      <c r="AX595" s="5">
        <f t="shared" si="823"/>
        <v>2.7886624946913823E-4</v>
      </c>
      <c r="AY595" s="5">
        <f t="shared" si="824"/>
        <v>4.5678291663044909E-4</v>
      </c>
      <c r="AZ595" s="5">
        <f t="shared" si="825"/>
        <v>3.7410520872033849E-4</v>
      </c>
      <c r="BA595" s="5">
        <f t="shared" si="826"/>
        <v>2.042614439613051E-4</v>
      </c>
      <c r="BB595" s="5">
        <f t="shared" si="827"/>
        <v>8.3645061302154599E-5</v>
      </c>
      <c r="BC595" s="5">
        <f t="shared" si="828"/>
        <v>2.7402122082585858E-5</v>
      </c>
      <c r="BD595" s="5">
        <f t="shared" si="829"/>
        <v>1.5160201080021516E-3</v>
      </c>
      <c r="BE595" s="5">
        <f t="shared" si="830"/>
        <v>1.8726963245548336E-3</v>
      </c>
      <c r="BF595" s="5">
        <f t="shared" si="831"/>
        <v>1.1566441320566591E-3</v>
      </c>
      <c r="BG595" s="5">
        <f t="shared" si="832"/>
        <v>4.7625648311813072E-4</v>
      </c>
      <c r="BH595" s="5">
        <f t="shared" si="833"/>
        <v>1.4707650656693477E-4</v>
      </c>
      <c r="BI595" s="5">
        <f t="shared" si="834"/>
        <v>3.6335881275246595E-5</v>
      </c>
      <c r="BJ595" s="8">
        <f t="shared" si="835"/>
        <v>0.28825211792349664</v>
      </c>
      <c r="BK595" s="8">
        <f t="shared" si="836"/>
        <v>0.24394316124348728</v>
      </c>
      <c r="BL595" s="8">
        <f t="shared" si="837"/>
        <v>0.42503731033291142</v>
      </c>
      <c r="BM595" s="8">
        <f t="shared" si="838"/>
        <v>0.54600496381239028</v>
      </c>
      <c r="BN595" s="8">
        <f t="shared" si="839"/>
        <v>0.45217300219728518</v>
      </c>
    </row>
    <row r="596" spans="1:66" x14ac:dyDescent="0.25">
      <c r="A596" t="s">
        <v>72</v>
      </c>
      <c r="B596" t="s">
        <v>86</v>
      </c>
      <c r="C596" t="s">
        <v>103</v>
      </c>
      <c r="D596" s="10"/>
      <c r="E596">
        <f>VLOOKUP(A596,home!$A$2:$E$405,3,FALSE)</f>
        <v>1.3571428571428601</v>
      </c>
      <c r="F596">
        <f>VLOOKUP(B596,home!$B$2:$E$405,3,FALSE)</f>
        <v>0.98</v>
      </c>
      <c r="G596">
        <f>VLOOKUP(C596,away!$B$2:$E$405,4,FALSE)</f>
        <v>1.23</v>
      </c>
      <c r="H596">
        <f>VLOOKUP(A596,away!$A$2:$E$405,3,FALSE)</f>
        <v>1.2380952380952399</v>
      </c>
      <c r="I596">
        <f>VLOOKUP(C596,away!$B$2:$E$405,3,FALSE)</f>
        <v>0.98</v>
      </c>
      <c r="J596">
        <f>VLOOKUP(B596,home!$B$2:$E$405,4,FALSE)</f>
        <v>1.08</v>
      </c>
      <c r="K596" s="3">
        <f t="shared" si="784"/>
        <v>1.6359000000000037</v>
      </c>
      <c r="L596" s="3">
        <f t="shared" si="785"/>
        <v>1.310400000000002</v>
      </c>
      <c r="M596" s="5">
        <f t="shared" si="786"/>
        <v>5.253372156799805E-2</v>
      </c>
      <c r="N596" s="5">
        <f t="shared" si="787"/>
        <v>8.5939915113088197E-2</v>
      </c>
      <c r="O596" s="5">
        <f t="shared" si="788"/>
        <v>6.8840188742704755E-2</v>
      </c>
      <c r="P596" s="5">
        <f t="shared" si="789"/>
        <v>0.11261566476419096</v>
      </c>
      <c r="Q596" s="5">
        <f t="shared" si="790"/>
        <v>7.0294553566750684E-2</v>
      </c>
      <c r="R596" s="5">
        <f t="shared" si="791"/>
        <v>4.5104091664220226E-2</v>
      </c>
      <c r="S596" s="5">
        <f t="shared" si="792"/>
        <v>6.0353081657583879E-2</v>
      </c>
      <c r="T596" s="5">
        <f t="shared" si="793"/>
        <v>9.2113982993870247E-2</v>
      </c>
      <c r="U596" s="5">
        <f t="shared" si="794"/>
        <v>7.3785783553498033E-2</v>
      </c>
      <c r="V596" s="5">
        <f t="shared" si="795"/>
        <v>1.4375321874898249E-2</v>
      </c>
      <c r="W596" s="5">
        <f t="shared" si="796"/>
        <v>3.8331620059949216E-2</v>
      </c>
      <c r="X596" s="5">
        <f t="shared" si="797"/>
        <v>5.022975492655754E-2</v>
      </c>
      <c r="Y596" s="5">
        <f t="shared" si="798"/>
        <v>3.2910535427880548E-2</v>
      </c>
      <c r="Z596" s="5">
        <f t="shared" si="799"/>
        <v>1.970146723893143E-2</v>
      </c>
      <c r="AA596" s="5">
        <f t="shared" si="800"/>
        <v>3.2229630256167999E-2</v>
      </c>
      <c r="AB596" s="5">
        <f t="shared" si="801"/>
        <v>2.6362226068032683E-2</v>
      </c>
      <c r="AC596" s="5">
        <f t="shared" si="802"/>
        <v>1.926008643616468E-3</v>
      </c>
      <c r="AD596" s="5">
        <f t="shared" si="803"/>
        <v>1.5676674314017775E-2</v>
      </c>
      <c r="AE596" s="5">
        <f t="shared" si="804"/>
        <v>2.0542714021088926E-2</v>
      </c>
      <c r="AF596" s="5">
        <f t="shared" si="805"/>
        <v>1.3459586226617484E-2</v>
      </c>
      <c r="AG596" s="5">
        <f t="shared" si="806"/>
        <v>5.8791472637865268E-3</v>
      </c>
      <c r="AH596" s="5">
        <f t="shared" si="807"/>
        <v>6.4542006674739427E-3</v>
      </c>
      <c r="AI596" s="5">
        <f t="shared" si="808"/>
        <v>1.0558426871920644E-2</v>
      </c>
      <c r="AJ596" s="5">
        <f t="shared" si="809"/>
        <v>8.6362652598875149E-3</v>
      </c>
      <c r="AK596" s="5">
        <f t="shared" si="810"/>
        <v>4.7093554462166705E-3</v>
      </c>
      <c r="AL596" s="5">
        <f t="shared" si="811"/>
        <v>1.6515010722147229E-4</v>
      </c>
      <c r="AM596" s="5">
        <f t="shared" si="812"/>
        <v>5.1290943020603427E-3</v>
      </c>
      <c r="AN596" s="5">
        <f t="shared" si="813"/>
        <v>6.7211651734198847E-3</v>
      </c>
      <c r="AO596" s="5">
        <f t="shared" si="814"/>
        <v>4.4037074216247149E-3</v>
      </c>
      <c r="AP596" s="5">
        <f t="shared" si="815"/>
        <v>1.9235394017656788E-3</v>
      </c>
      <c r="AQ596" s="5">
        <f t="shared" si="816"/>
        <v>6.3015150801843701E-4</v>
      </c>
      <c r="AR596" s="5">
        <f t="shared" si="817"/>
        <v>1.6915169109315742E-3</v>
      </c>
      <c r="AS596" s="5">
        <f t="shared" si="818"/>
        <v>2.7671525145929682E-3</v>
      </c>
      <c r="AT596" s="5">
        <f t="shared" si="819"/>
        <v>2.2633923993113244E-3</v>
      </c>
      <c r="AU596" s="5">
        <f t="shared" si="820"/>
        <v>1.2342278753444676E-3</v>
      </c>
      <c r="AV596" s="5">
        <f t="shared" si="821"/>
        <v>5.04768345319005E-4</v>
      </c>
      <c r="AW596" s="5">
        <f t="shared" si="822"/>
        <v>9.8341537986913078E-6</v>
      </c>
      <c r="AX596" s="5">
        <f t="shared" si="823"/>
        <v>1.398447561456756E-3</v>
      </c>
      <c r="AY596" s="5">
        <f t="shared" si="824"/>
        <v>1.8325256845329362E-3</v>
      </c>
      <c r="AZ596" s="5">
        <f t="shared" si="825"/>
        <v>1.2006708285059815E-3</v>
      </c>
      <c r="BA596" s="5">
        <f t="shared" si="826"/>
        <v>5.2445301789141375E-4</v>
      </c>
      <c r="BB596" s="5">
        <f t="shared" si="827"/>
        <v>1.7181080866122728E-4</v>
      </c>
      <c r="BC596" s="5">
        <f t="shared" si="828"/>
        <v>4.5028176733934538E-5</v>
      </c>
      <c r="BD596" s="5">
        <f t="shared" si="829"/>
        <v>3.69427293347456E-4</v>
      </c>
      <c r="BE596" s="5">
        <f t="shared" si="830"/>
        <v>6.0434610918710452E-4</v>
      </c>
      <c r="BF596" s="5">
        <f t="shared" si="831"/>
        <v>4.9432490000959352E-4</v>
      </c>
      <c r="BG596" s="5">
        <f t="shared" si="832"/>
        <v>2.6955536797523182E-4</v>
      </c>
      <c r="BH596" s="5">
        <f t="shared" si="833"/>
        <v>1.1024140661767073E-4</v>
      </c>
      <c r="BI596" s="5">
        <f t="shared" si="834"/>
        <v>3.6068783417169564E-5</v>
      </c>
      <c r="BJ596" s="8">
        <f t="shared" si="835"/>
        <v>0.44935907779827833</v>
      </c>
      <c r="BK596" s="8">
        <f t="shared" si="836"/>
        <v>0.24380147430004204</v>
      </c>
      <c r="BL596" s="8">
        <f t="shared" si="837"/>
        <v>0.28702519043617597</v>
      </c>
      <c r="BM596" s="8">
        <f t="shared" si="838"/>
        <v>0.56273638282374094</v>
      </c>
      <c r="BN596" s="8">
        <f t="shared" si="839"/>
        <v>0.43532813541895293</v>
      </c>
    </row>
    <row r="597" spans="1:66" x14ac:dyDescent="0.25">
      <c r="A597" t="s">
        <v>72</v>
      </c>
      <c r="B597" t="s">
        <v>80</v>
      </c>
      <c r="C597" t="s">
        <v>90</v>
      </c>
      <c r="D597" s="10"/>
      <c r="E597">
        <f>VLOOKUP(A597,home!$A$2:$E$405,3,FALSE)</f>
        <v>1.3571428571428601</v>
      </c>
      <c r="F597">
        <f>VLOOKUP(B597,home!$B$2:$E$405,3,FALSE)</f>
        <v>1.23</v>
      </c>
      <c r="G597">
        <f>VLOOKUP(C597,away!$B$2:$E$405,4,FALSE)</f>
        <v>1.23</v>
      </c>
      <c r="H597">
        <f>VLOOKUP(A597,away!$A$2:$E$405,3,FALSE)</f>
        <v>1.2380952380952399</v>
      </c>
      <c r="I597">
        <f>VLOOKUP(C597,away!$B$2:$E$405,3,FALSE)</f>
        <v>0.74</v>
      </c>
      <c r="J597">
        <f>VLOOKUP(B597,home!$B$2:$E$405,4,FALSE)</f>
        <v>1.35</v>
      </c>
      <c r="K597" s="3">
        <f t="shared" si="784"/>
        <v>2.0532214285714327</v>
      </c>
      <c r="L597" s="3">
        <f t="shared" si="785"/>
        <v>1.2368571428571449</v>
      </c>
      <c r="M597" s="5">
        <f t="shared" si="786"/>
        <v>3.7250922423038471E-2</v>
      </c>
      <c r="N597" s="5">
        <f t="shared" si="787"/>
        <v>7.6484392153034653E-2</v>
      </c>
      <c r="O597" s="5">
        <f t="shared" si="788"/>
        <v>4.6074069476952514E-2</v>
      </c>
      <c r="P597" s="5">
        <f t="shared" si="789"/>
        <v>9.4600266751567866E-2</v>
      </c>
      <c r="Q597" s="5">
        <f t="shared" si="790"/>
        <v>7.851969645993577E-2</v>
      </c>
      <c r="R597" s="5">
        <f t="shared" si="791"/>
        <v>2.8493520966532543E-2</v>
      </c>
      <c r="S597" s="5">
        <f t="shared" si="792"/>
        <v>6.0060327955348915E-2</v>
      </c>
      <c r="T597" s="5">
        <f t="shared" si="793"/>
        <v>9.7117647421446435E-2</v>
      </c>
      <c r="U597" s="5">
        <f t="shared" si="794"/>
        <v>5.8503507823934014E-2</v>
      </c>
      <c r="V597" s="5">
        <f t="shared" si="795"/>
        <v>1.6947300082154618E-2</v>
      </c>
      <c r="W597" s="5">
        <f t="shared" si="796"/>
        <v>5.3739441112154868E-2</v>
      </c>
      <c r="X597" s="5">
        <f t="shared" si="797"/>
        <v>6.6468011592719659E-2</v>
      </c>
      <c r="Y597" s="5">
        <f t="shared" si="798"/>
        <v>4.1105717454983419E-2</v>
      </c>
      <c r="Z597" s="5">
        <f t="shared" si="799"/>
        <v>1.1747471644201864E-2</v>
      </c>
      <c r="AA597" s="5">
        <f t="shared" si="800"/>
        <v>2.4120160511410547E-2</v>
      </c>
      <c r="AB597" s="5">
        <f t="shared" si="801"/>
        <v>2.4762015211305319E-2</v>
      </c>
      <c r="AC597" s="5">
        <f t="shared" si="802"/>
        <v>2.6898983370864742E-3</v>
      </c>
      <c r="AD597" s="5">
        <f t="shared" si="803"/>
        <v>2.7584743012732241E-2</v>
      </c>
      <c r="AE597" s="5">
        <f t="shared" si="804"/>
        <v>3.4118386429176591E-2</v>
      </c>
      <c r="AF597" s="5">
        <f t="shared" si="805"/>
        <v>2.1099784978843676E-2</v>
      </c>
      <c r="AG597" s="5">
        <f t="shared" si="806"/>
        <v>8.6991399212775627E-3</v>
      </c>
      <c r="AH597" s="5">
        <f t="shared" si="807"/>
        <v>3.6324860534107115E-3</v>
      </c>
      <c r="AI597" s="5">
        <f t="shared" si="808"/>
        <v>7.4582982038497465E-3</v>
      </c>
      <c r="AJ597" s="5">
        <f t="shared" si="809"/>
        <v>7.6567688464100657E-3</v>
      </c>
      <c r="AK597" s="5">
        <f t="shared" si="810"/>
        <v>5.2403472896891054E-3</v>
      </c>
      <c r="AL597" s="5">
        <f t="shared" si="811"/>
        <v>2.7324434797416014E-4</v>
      </c>
      <c r="AM597" s="5">
        <f t="shared" si="812"/>
        <v>1.1327517091075585E-2</v>
      </c>
      <c r="AN597" s="5">
        <f t="shared" si="813"/>
        <v>1.4010520424933226E-2</v>
      </c>
      <c r="AO597" s="5">
        <f t="shared" si="814"/>
        <v>8.6645061313622932E-3</v>
      </c>
      <c r="AP597" s="5">
        <f t="shared" si="815"/>
        <v>3.5722520993016591E-3</v>
      </c>
      <c r="AQ597" s="5">
        <f t="shared" si="816"/>
        <v>1.1045913812769222E-3</v>
      </c>
      <c r="AR597" s="5">
        <f t="shared" si="817"/>
        <v>8.9857326429799945E-4</v>
      </c>
      <c r="AS597" s="5">
        <f t="shared" si="818"/>
        <v>1.8449698813980337E-3</v>
      </c>
      <c r="AT597" s="5">
        <f t="shared" si="819"/>
        <v>1.8940658477776696E-3</v>
      </c>
      <c r="AU597" s="5">
        <f t="shared" si="820"/>
        <v>1.2963121952608095E-3</v>
      </c>
      <c r="AV597" s="5">
        <f t="shared" si="821"/>
        <v>6.654039943569921E-4</v>
      </c>
      <c r="AW597" s="5">
        <f t="shared" si="822"/>
        <v>1.9275427384918059E-5</v>
      </c>
      <c r="AX597" s="5">
        <f t="shared" si="823"/>
        <v>3.8763168039842606E-3</v>
      </c>
      <c r="AY597" s="5">
        <f t="shared" si="824"/>
        <v>4.7944501269851112E-3</v>
      </c>
      <c r="AZ597" s="5">
        <f t="shared" si="825"/>
        <v>2.965024942816941E-3</v>
      </c>
      <c r="BA597" s="5">
        <f t="shared" si="826"/>
        <v>1.2224374264242436E-3</v>
      </c>
      <c r="BB597" s="5">
        <f t="shared" si="827"/>
        <v>3.7799511564218284E-4</v>
      </c>
      <c r="BC597" s="5">
        <f t="shared" si="828"/>
        <v>9.3505191749429235E-5</v>
      </c>
      <c r="BD597" s="5">
        <f t="shared" si="829"/>
        <v>1.8523446005457332E-4</v>
      </c>
      <c r="BE597" s="5">
        <f t="shared" si="830"/>
        <v>3.80327362693909E-4</v>
      </c>
      <c r="BF597" s="5">
        <f t="shared" si="831"/>
        <v>3.9044814547759677E-4</v>
      </c>
      <c r="BG597" s="5">
        <f t="shared" si="832"/>
        <v>2.6722549968019263E-4</v>
      </c>
      <c r="BH597" s="5">
        <f t="shared" si="833"/>
        <v>1.3716828055101995E-4</v>
      </c>
      <c r="BI597" s="5">
        <f t="shared" si="834"/>
        <v>5.6327370589530442E-5</v>
      </c>
      <c r="BJ597" s="8">
        <f t="shared" si="835"/>
        <v>0.55694607727185674</v>
      </c>
      <c r="BK597" s="8">
        <f t="shared" si="836"/>
        <v>0.2166164100241556</v>
      </c>
      <c r="BL597" s="8">
        <f t="shared" si="837"/>
        <v>0.21395723068563291</v>
      </c>
      <c r="BM597" s="8">
        <f t="shared" si="838"/>
        <v>0.63306914669518521</v>
      </c>
      <c r="BN597" s="8">
        <f t="shared" si="839"/>
        <v>0.36142286823106184</v>
      </c>
    </row>
    <row r="598" spans="1:66" x14ac:dyDescent="0.25">
      <c r="A598" t="s">
        <v>72</v>
      </c>
      <c r="B598" t="s">
        <v>365</v>
      </c>
      <c r="C598" t="s">
        <v>326</v>
      </c>
      <c r="D598" s="10"/>
      <c r="E598">
        <f>VLOOKUP(A598,home!$A$2:$E$405,3,FALSE)</f>
        <v>1.3571428571428601</v>
      </c>
      <c r="F598">
        <f>VLOOKUP(B598,home!$B$2:$E$405,3,FALSE)</f>
        <v>1.23</v>
      </c>
      <c r="G598">
        <f>VLOOKUP(C598,away!$B$2:$E$405,4,FALSE)</f>
        <v>0.74</v>
      </c>
      <c r="H598">
        <f>VLOOKUP(A598,away!$A$2:$E$405,3,FALSE)</f>
        <v>1.2380952380952399</v>
      </c>
      <c r="I598">
        <f>VLOOKUP(C598,away!$B$2:$E$405,3,FALSE)</f>
        <v>0.25</v>
      </c>
      <c r="J598">
        <f>VLOOKUP(B598,home!$B$2:$E$405,4,FALSE)</f>
        <v>0.81</v>
      </c>
      <c r="K598" s="3">
        <f t="shared" si="784"/>
        <v>1.2352714285714312</v>
      </c>
      <c r="L598" s="3">
        <f t="shared" si="785"/>
        <v>0.25071428571428611</v>
      </c>
      <c r="M598" s="5">
        <f t="shared" si="786"/>
        <v>0.22627918408590403</v>
      </c>
      <c r="N598" s="5">
        <f t="shared" si="787"/>
        <v>0.27951621098177254</v>
      </c>
      <c r="O598" s="5">
        <f t="shared" si="788"/>
        <v>5.6731424010108882E-2</v>
      </c>
      <c r="P598" s="5">
        <f t="shared" si="789"/>
        <v>7.0078707181858796E-2</v>
      </c>
      <c r="Q598" s="5">
        <f t="shared" si="790"/>
        <v>0.17263919462416391</v>
      </c>
      <c r="R598" s="5">
        <f t="shared" si="791"/>
        <v>7.1116892241243753E-3</v>
      </c>
      <c r="S598" s="5">
        <f t="shared" si="792"/>
        <v>5.4258473002274706E-3</v>
      </c>
      <c r="T598" s="5">
        <f t="shared" si="793"/>
        <v>4.3283112366486874E-2</v>
      </c>
      <c r="U598" s="5">
        <f t="shared" si="794"/>
        <v>8.7848665074401703E-3</v>
      </c>
      <c r="V598" s="5">
        <f t="shared" si="795"/>
        <v>1.867095512033823E-4</v>
      </c>
      <c r="W598" s="5">
        <f t="shared" si="796"/>
        <v>7.1085421523604087E-2</v>
      </c>
      <c r="X598" s="5">
        <f t="shared" si="797"/>
        <v>1.7822130681989339E-2</v>
      </c>
      <c r="Y598" s="5">
        <f t="shared" si="798"/>
        <v>2.23413138192081E-3</v>
      </c>
      <c r="Z598" s="5">
        <f t="shared" si="799"/>
        <v>5.9433402801610958E-4</v>
      </c>
      <c r="AA598" s="5">
        <f t="shared" si="800"/>
        <v>7.3416384383607276E-4</v>
      </c>
      <c r="AB598" s="5">
        <f t="shared" si="801"/>
        <v>4.5344581009043941E-4</v>
      </c>
      <c r="AC598" s="5">
        <f t="shared" si="802"/>
        <v>3.6139990129048906E-6</v>
      </c>
      <c r="AD598" s="5">
        <f t="shared" si="803"/>
        <v>2.1952447549016197E-2</v>
      </c>
      <c r="AE598" s="5">
        <f t="shared" si="804"/>
        <v>5.5037922069319269E-3</v>
      </c>
      <c r="AF598" s="5">
        <f t="shared" si="805"/>
        <v>6.8993966594039623E-4</v>
      </c>
      <c r="AG598" s="5">
        <f t="shared" si="806"/>
        <v>5.7659243510733216E-5</v>
      </c>
      <c r="AH598" s="5">
        <f t="shared" si="807"/>
        <v>3.7252007827438345E-5</v>
      </c>
      <c r="AI598" s="5">
        <f t="shared" si="808"/>
        <v>4.6016340926153907E-5</v>
      </c>
      <c r="AJ598" s="5">
        <f t="shared" si="809"/>
        <v>2.8421335596740082E-5</v>
      </c>
      <c r="AK598" s="5">
        <f t="shared" si="810"/>
        <v>1.1702687941497728E-5</v>
      </c>
      <c r="AL598" s="5">
        <f t="shared" si="811"/>
        <v>4.4770247798797074E-8</v>
      </c>
      <c r="AM598" s="5">
        <f t="shared" si="812"/>
        <v>5.423446248902529E-3</v>
      </c>
      <c r="AN598" s="5">
        <f t="shared" si="813"/>
        <v>1.359735452403422E-3</v>
      </c>
      <c r="AO598" s="5">
        <f t="shared" si="814"/>
        <v>1.7045255135485782E-4</v>
      </c>
      <c r="AP598" s="5">
        <f t="shared" si="815"/>
        <v>1.4244963220370286E-5</v>
      </c>
      <c r="AQ598" s="5">
        <f t="shared" si="816"/>
        <v>8.928539447053531E-7</v>
      </c>
      <c r="AR598" s="5">
        <f t="shared" si="817"/>
        <v>1.8679221067758405E-6</v>
      </c>
      <c r="AS598" s="5">
        <f t="shared" si="818"/>
        <v>2.3073908092971503E-6</v>
      </c>
      <c r="AT598" s="5">
        <f t="shared" si="819"/>
        <v>1.4251269706365412E-6</v>
      </c>
      <c r="AU598" s="5">
        <f t="shared" si="820"/>
        <v>5.8680620963795865E-7</v>
      </c>
      <c r="AV598" s="5">
        <f t="shared" si="821"/>
        <v>1.8121623621851699E-7</v>
      </c>
      <c r="AW598" s="5">
        <f t="shared" si="822"/>
        <v>3.8514873397870818E-10</v>
      </c>
      <c r="AX598" s="5">
        <f t="shared" si="823"/>
        <v>1.1165713659436988E-3</v>
      </c>
      <c r="AY598" s="5">
        <f t="shared" si="824"/>
        <v>2.7994039246159925E-4</v>
      </c>
      <c r="AZ598" s="5">
        <f t="shared" si="825"/>
        <v>3.5092527769293385E-5</v>
      </c>
      <c r="BA598" s="5">
        <f t="shared" si="826"/>
        <v>2.9327326778623813E-6</v>
      </c>
      <c r="BB598" s="5">
        <f t="shared" si="827"/>
        <v>1.8381949463030308E-7</v>
      </c>
      <c r="BC598" s="5">
        <f t="shared" si="828"/>
        <v>9.2172346593195001E-9</v>
      </c>
      <c r="BD598" s="5">
        <f t="shared" si="829"/>
        <v>7.8052459461704862E-8</v>
      </c>
      <c r="BE598" s="5">
        <f t="shared" si="830"/>
        <v>9.6415973102773898E-8</v>
      </c>
      <c r="BF598" s="5">
        <f t="shared" si="831"/>
        <v>5.9549948415884108E-8</v>
      </c>
      <c r="BG598" s="5">
        <f t="shared" si="832"/>
        <v>2.4520116617014729E-8</v>
      </c>
      <c r="BH598" s="5">
        <f t="shared" si="833"/>
        <v>7.5722498705594692E-9</v>
      </c>
      <c r="BI598" s="5">
        <f t="shared" si="834"/>
        <v>1.8707567830211659E-9</v>
      </c>
      <c r="BJ598" s="8">
        <f t="shared" si="835"/>
        <v>0.62318754235074447</v>
      </c>
      <c r="BK598" s="8">
        <f t="shared" si="836"/>
        <v>0.30225404728091593</v>
      </c>
      <c r="BL598" s="8">
        <f t="shared" si="837"/>
        <v>7.3945618211728611E-2</v>
      </c>
      <c r="BM598" s="8">
        <f t="shared" si="838"/>
        <v>0.18734519175615971</v>
      </c>
      <c r="BN598" s="8">
        <f t="shared" si="839"/>
        <v>0.81235641010793258</v>
      </c>
    </row>
    <row r="599" spans="1:66" x14ac:dyDescent="0.25">
      <c r="A599" t="s">
        <v>72</v>
      </c>
      <c r="B599" t="s">
        <v>106</v>
      </c>
      <c r="C599" t="s">
        <v>63</v>
      </c>
      <c r="D599" s="10"/>
      <c r="E599">
        <f>VLOOKUP(A599,home!$A$2:$E$405,3,FALSE)</f>
        <v>1.3571428571428601</v>
      </c>
      <c r="F599">
        <f>VLOOKUP(B599,home!$B$2:$E$405,3,FALSE)</f>
        <v>0.98</v>
      </c>
      <c r="G599">
        <f>VLOOKUP(C599,away!$B$2:$E$405,4,FALSE)</f>
        <v>0.74</v>
      </c>
      <c r="H599">
        <f>VLOOKUP(A599,away!$A$2:$E$405,3,FALSE)</f>
        <v>1.2380952380952399</v>
      </c>
      <c r="I599">
        <f>VLOOKUP(C599,away!$B$2:$E$405,3,FALSE)</f>
        <v>1.23</v>
      </c>
      <c r="J599">
        <f>VLOOKUP(B599,home!$B$2:$E$405,4,FALSE)</f>
        <v>1.08</v>
      </c>
      <c r="K599" s="3">
        <f t="shared" si="784"/>
        <v>0.98420000000000218</v>
      </c>
      <c r="L599" s="3">
        <f t="shared" si="785"/>
        <v>1.6446857142857167</v>
      </c>
      <c r="M599" s="5">
        <f t="shared" si="786"/>
        <v>7.2158823003657377E-2</v>
      </c>
      <c r="N599" s="5">
        <f t="shared" si="787"/>
        <v>7.1018713600199748E-2</v>
      </c>
      <c r="O599" s="5">
        <f t="shared" si="788"/>
        <v>0.11867858535378682</v>
      </c>
      <c r="P599" s="5">
        <f t="shared" si="789"/>
        <v>0.11680346370519724</v>
      </c>
      <c r="Q599" s="5">
        <f t="shared" si="790"/>
        <v>3.4948308962658367E-2</v>
      </c>
      <c r="R599" s="5">
        <f t="shared" si="791"/>
        <v>9.7594486961505661E-2</v>
      </c>
      <c r="S599" s="5">
        <f t="shared" si="792"/>
        <v>4.7267432330623783E-2</v>
      </c>
      <c r="T599" s="5">
        <f t="shared" si="793"/>
        <v>5.7478984489327686E-2</v>
      </c>
      <c r="U599" s="5">
        <f t="shared" si="794"/>
        <v>9.605249406751408E-2</v>
      </c>
      <c r="V599" s="5">
        <f t="shared" si="795"/>
        <v>8.5013086208891846E-3</v>
      </c>
      <c r="W599" s="5">
        <f t="shared" si="796"/>
        <v>1.1465375227016149E-2</v>
      </c>
      <c r="X599" s="5">
        <f t="shared" si="797"/>
        <v>1.8856938844798814E-2</v>
      </c>
      <c r="Y599" s="5">
        <f t="shared" si="798"/>
        <v>1.5506868966600012E-2</v>
      </c>
      <c r="Z599" s="5">
        <f t="shared" si="799"/>
        <v>5.350408616621067E-2</v>
      </c>
      <c r="AA599" s="5">
        <f t="shared" si="800"/>
        <v>5.2658721604784658E-2</v>
      </c>
      <c r="AB599" s="5">
        <f t="shared" si="801"/>
        <v>2.5913356901714587E-2</v>
      </c>
      <c r="AC599" s="5">
        <f t="shared" si="802"/>
        <v>8.6006659651341347E-4</v>
      </c>
      <c r="AD599" s="5">
        <f t="shared" si="803"/>
        <v>2.8210555746073294E-3</v>
      </c>
      <c r="AE599" s="5">
        <f t="shared" si="804"/>
        <v>4.6397498027627576E-3</v>
      </c>
      <c r="AF599" s="5">
        <f t="shared" si="805"/>
        <v>3.8154651092319409E-3</v>
      </c>
      <c r="AG599" s="5">
        <f t="shared" si="806"/>
        <v>2.0917469861697884E-3</v>
      </c>
      <c r="AH599" s="5">
        <f t="shared" si="807"/>
        <v>2.1999351543369686E-2</v>
      </c>
      <c r="AI599" s="5">
        <f t="shared" si="808"/>
        <v>2.1651761788984491E-2</v>
      </c>
      <c r="AJ599" s="5">
        <f t="shared" si="809"/>
        <v>1.0654831976359292E-2</v>
      </c>
      <c r="AK599" s="5">
        <f t="shared" si="810"/>
        <v>3.4954952103776128E-3</v>
      </c>
      <c r="AL599" s="5">
        <f t="shared" si="811"/>
        <v>5.5687580982198274E-5</v>
      </c>
      <c r="AM599" s="5">
        <f t="shared" si="812"/>
        <v>5.5529657930570805E-4</v>
      </c>
      <c r="AN599" s="5">
        <f t="shared" si="813"/>
        <v>9.132883511758235E-4</v>
      </c>
      <c r="AO599" s="5">
        <f t="shared" si="814"/>
        <v>7.510361521012171E-4</v>
      </c>
      <c r="AP599" s="5">
        <f t="shared" si="815"/>
        <v>4.1173947675766215E-4</v>
      </c>
      <c r="AQ599" s="5">
        <f t="shared" si="816"/>
        <v>1.6929550885770074E-4</v>
      </c>
      <c r="AR599" s="5">
        <f t="shared" si="817"/>
        <v>7.2364038413859104E-3</v>
      </c>
      <c r="AS599" s="5">
        <f t="shared" si="818"/>
        <v>7.1220686606920285E-3</v>
      </c>
      <c r="AT599" s="5">
        <f t="shared" si="819"/>
        <v>3.5047699879265548E-3</v>
      </c>
      <c r="AU599" s="5">
        <f t="shared" si="820"/>
        <v>1.1497982073724409E-3</v>
      </c>
      <c r="AV599" s="5">
        <f t="shared" si="821"/>
        <v>2.8290784892398969E-4</v>
      </c>
      <c r="AW599" s="5">
        <f t="shared" si="822"/>
        <v>2.5039297087738544E-6</v>
      </c>
      <c r="AX599" s="5">
        <f t="shared" si="823"/>
        <v>9.1087148892113161E-5</v>
      </c>
      <c r="AY599" s="5">
        <f t="shared" si="824"/>
        <v>1.4980973253787453E-4</v>
      </c>
      <c r="AZ599" s="5">
        <f t="shared" si="825"/>
        <v>1.2319496348300321E-4</v>
      </c>
      <c r="BA599" s="5">
        <f t="shared" si="826"/>
        <v>6.7538998837481979E-5</v>
      </c>
      <c r="BB599" s="5">
        <f t="shared" si="827"/>
        <v>2.7770106636291563E-5</v>
      </c>
      <c r="BC599" s="5">
        <f t="shared" si="828"/>
        <v>9.1346195337799405E-6</v>
      </c>
      <c r="BD599" s="5">
        <f t="shared" si="829"/>
        <v>1.9836016701216155E-3</v>
      </c>
      <c r="BE599" s="5">
        <f t="shared" si="830"/>
        <v>1.9522607637336982E-3</v>
      </c>
      <c r="BF599" s="5">
        <f t="shared" si="831"/>
        <v>9.6070752183335505E-4</v>
      </c>
      <c r="BG599" s="5">
        <f t="shared" si="832"/>
        <v>3.151761143294634E-4</v>
      </c>
      <c r="BH599" s="5">
        <f t="shared" si="833"/>
        <v>7.7549082930764631E-5</v>
      </c>
      <c r="BI599" s="5">
        <f t="shared" si="834"/>
        <v>1.5264761484091747E-5</v>
      </c>
      <c r="BJ599" s="8">
        <f t="shared" si="835"/>
        <v>0.2259123992014912</v>
      </c>
      <c r="BK599" s="8">
        <f t="shared" si="836"/>
        <v>0.24579659157040107</v>
      </c>
      <c r="BL599" s="8">
        <f t="shared" si="837"/>
        <v>0.47329959386913079</v>
      </c>
      <c r="BM599" s="8">
        <f t="shared" si="838"/>
        <v>0.48716298341739939</v>
      </c>
      <c r="BN599" s="8">
        <f t="shared" si="839"/>
        <v>0.51120238158700526</v>
      </c>
    </row>
    <row r="600" spans="1:66" x14ac:dyDescent="0.25">
      <c r="A600" t="s">
        <v>91</v>
      </c>
      <c r="B600" t="s">
        <v>84</v>
      </c>
      <c r="C600" t="s">
        <v>113</v>
      </c>
      <c r="D600" s="10"/>
      <c r="E600">
        <f>VLOOKUP(A600,home!$A$2:$E$405,3,FALSE)</f>
        <v>1.4025974025974</v>
      </c>
      <c r="F600">
        <f>VLOOKUP(B600,home!$B$2:$E$405,3,FALSE)</f>
        <v>1.07</v>
      </c>
      <c r="G600">
        <f>VLOOKUP(C600,away!$B$2:$E$405,4,FALSE)</f>
        <v>1.25</v>
      </c>
      <c r="H600">
        <f>VLOOKUP(A600,away!$A$2:$E$405,3,FALSE)</f>
        <v>1.05194805194805</v>
      </c>
      <c r="I600">
        <f>VLOOKUP(C600,away!$B$2:$E$405,3,FALSE)</f>
        <v>0.18</v>
      </c>
      <c r="J600">
        <f>VLOOKUP(B600,home!$B$2:$E$405,4,FALSE)</f>
        <v>1.43</v>
      </c>
      <c r="K600" s="3">
        <f t="shared" si="784"/>
        <v>1.8759740259740227</v>
      </c>
      <c r="L600" s="3">
        <f t="shared" si="785"/>
        <v>0.27077142857142805</v>
      </c>
      <c r="M600" s="5">
        <f t="shared" si="786"/>
        <v>0.11686387833344816</v>
      </c>
      <c r="N600" s="5">
        <f t="shared" si="787"/>
        <v>0.2192336003281371</v>
      </c>
      <c r="O600" s="5">
        <f t="shared" si="788"/>
        <v>3.164339928474532E-2</v>
      </c>
      <c r="P600" s="5">
        <f t="shared" si="789"/>
        <v>5.9362195151707188E-2</v>
      </c>
      <c r="Q600" s="5">
        <f t="shared" si="790"/>
        <v>0.20563826991817766</v>
      </c>
      <c r="R600" s="5">
        <f t="shared" si="791"/>
        <v>4.2840642145932969E-3</v>
      </c>
      <c r="S600" s="5">
        <f t="shared" si="792"/>
        <v>7.5384076403289813E-3</v>
      </c>
      <c r="T600" s="5">
        <f t="shared" si="793"/>
        <v>5.5680968114701884E-2</v>
      </c>
      <c r="U600" s="5">
        <f t="shared" si="794"/>
        <v>8.0367931921818264E-3</v>
      </c>
      <c r="V600" s="5">
        <f t="shared" si="795"/>
        <v>4.2546786707930621E-4</v>
      </c>
      <c r="W600" s="5">
        <f t="shared" si="796"/>
        <v>0.12859068437091217</v>
      </c>
      <c r="X600" s="5">
        <f t="shared" si="797"/>
        <v>3.4818683308089494E-2</v>
      </c>
      <c r="Y600" s="5">
        <f t="shared" si="798"/>
        <v>4.7139523101537633E-3</v>
      </c>
      <c r="Z600" s="5">
        <f t="shared" si="799"/>
        <v>3.8666739582572006E-4</v>
      </c>
      <c r="AA600" s="5">
        <f t="shared" si="800"/>
        <v>7.2537799126006712E-4</v>
      </c>
      <c r="AB600" s="5">
        <f t="shared" si="801"/>
        <v>6.8039513530854896E-4</v>
      </c>
      <c r="AC600" s="5">
        <f t="shared" si="802"/>
        <v>1.3507545550279727E-5</v>
      </c>
      <c r="AD600" s="5">
        <f t="shared" si="803"/>
        <v>6.0308195965513761E-2</v>
      </c>
      <c r="AE600" s="5">
        <f t="shared" si="804"/>
        <v>1.6329736376147794E-2</v>
      </c>
      <c r="AF600" s="5">
        <f t="shared" si="805"/>
        <v>2.2108130233821762E-3</v>
      </c>
      <c r="AG600" s="5">
        <f t="shared" si="806"/>
        <v>1.9954166688183669E-4</v>
      </c>
      <c r="AH600" s="5">
        <f t="shared" si="807"/>
        <v>2.6174620787431006E-5</v>
      </c>
      <c r="AI600" s="5">
        <f t="shared" si="808"/>
        <v>4.910290873694029E-5</v>
      </c>
      <c r="AJ600" s="5">
        <f t="shared" si="809"/>
        <v>4.6057890695136458E-5</v>
      </c>
      <c r="AK600" s="5">
        <f t="shared" si="810"/>
        <v>2.8801135545075537E-5</v>
      </c>
      <c r="AL600" s="5">
        <f t="shared" si="811"/>
        <v>2.7445180372617532E-7</v>
      </c>
      <c r="AM600" s="5">
        <f t="shared" si="812"/>
        <v>2.2627321836931016E-2</v>
      </c>
      <c r="AN600" s="5">
        <f t="shared" si="813"/>
        <v>6.126832258531281E-3</v>
      </c>
      <c r="AO600" s="5">
        <f t="shared" si="814"/>
        <v>8.2948556163001184E-4</v>
      </c>
      <c r="AP600" s="5">
        <f t="shared" si="815"/>
        <v>7.4866996833977245E-5</v>
      </c>
      <c r="AQ600" s="5">
        <f t="shared" si="816"/>
        <v>5.0679609213971471E-6</v>
      </c>
      <c r="AR600" s="5">
        <f t="shared" si="817"/>
        <v>1.4174678925856182E-6</v>
      </c>
      <c r="AS600" s="5">
        <f t="shared" si="818"/>
        <v>2.6591329491427556E-6</v>
      </c>
      <c r="AT600" s="5">
        <f t="shared" si="819"/>
        <v>2.4942321721017562E-6</v>
      </c>
      <c r="AU600" s="5">
        <f t="shared" si="820"/>
        <v>1.5597049232038879E-6</v>
      </c>
      <c r="AV600" s="5">
        <f t="shared" si="821"/>
        <v>7.3149148102857563E-7</v>
      </c>
      <c r="AW600" s="5">
        <f t="shared" si="822"/>
        <v>3.8725162235438712E-9</v>
      </c>
      <c r="AX600" s="5">
        <f t="shared" si="823"/>
        <v>7.0747113405729024E-3</v>
      </c>
      <c r="AY600" s="5">
        <f t="shared" si="824"/>
        <v>1.9156296964174078E-3</v>
      </c>
      <c r="AZ600" s="5">
        <f t="shared" si="825"/>
        <v>2.5934889475639621E-4</v>
      </c>
      <c r="BA600" s="5">
        <f t="shared" si="826"/>
        <v>2.3408090243870126E-5</v>
      </c>
      <c r="BB600" s="5">
        <f t="shared" si="827"/>
        <v>1.5845605088654048E-6</v>
      </c>
      <c r="BC600" s="5">
        <f t="shared" si="828"/>
        <v>8.5810742528670933E-8</v>
      </c>
      <c r="BD600" s="5">
        <f t="shared" si="829"/>
        <v>6.3968301038256575E-8</v>
      </c>
      <c r="BE600" s="5">
        <f t="shared" si="830"/>
        <v>1.2000287123345644E-7</v>
      </c>
      <c r="BF600" s="5">
        <f t="shared" si="831"/>
        <v>1.1256113473813479E-7</v>
      </c>
      <c r="BG600" s="5">
        <f t="shared" si="832"/>
        <v>7.0387255034301041E-8</v>
      </c>
      <c r="BH600" s="5">
        <f t="shared" si="833"/>
        <v>3.3011165550989519E-8</v>
      </c>
      <c r="BI600" s="5">
        <f t="shared" si="834"/>
        <v>1.2385617828156947E-8</v>
      </c>
      <c r="BJ600" s="8">
        <f t="shared" si="835"/>
        <v>0.76666278839018742</v>
      </c>
      <c r="BK600" s="8">
        <f t="shared" si="836"/>
        <v>0.18611936068633503</v>
      </c>
      <c r="BL600" s="8">
        <f t="shared" si="837"/>
        <v>4.552944071961712E-2</v>
      </c>
      <c r="BM600" s="8">
        <f t="shared" si="838"/>
        <v>0.35975722413725519</v>
      </c>
      <c r="BN600" s="8">
        <f t="shared" si="839"/>
        <v>0.63702540723080869</v>
      </c>
    </row>
    <row r="601" spans="1:66" x14ac:dyDescent="0.25">
      <c r="A601" t="s">
        <v>91</v>
      </c>
      <c r="B601" t="s">
        <v>122</v>
      </c>
      <c r="C601" t="s">
        <v>117</v>
      </c>
      <c r="D601" s="10"/>
      <c r="E601">
        <f>VLOOKUP(A601,home!$A$2:$E$405,3,FALSE)</f>
        <v>1.4025974025974</v>
      </c>
      <c r="F601">
        <f>VLOOKUP(B601,home!$B$2:$E$405,3,FALSE)</f>
        <v>1.07</v>
      </c>
      <c r="G601">
        <f>VLOOKUP(C601,away!$B$2:$E$405,4,FALSE)</f>
        <v>1.07</v>
      </c>
      <c r="H601">
        <f>VLOOKUP(A601,away!$A$2:$E$405,3,FALSE)</f>
        <v>1.05194805194805</v>
      </c>
      <c r="I601">
        <f>VLOOKUP(C601,away!$B$2:$E$405,3,FALSE)</f>
        <v>1.6</v>
      </c>
      <c r="J601">
        <f>VLOOKUP(B601,home!$B$2:$E$405,4,FALSE)</f>
        <v>1.43</v>
      </c>
      <c r="K601" s="3">
        <f t="shared" si="784"/>
        <v>1.6058337662337634</v>
      </c>
      <c r="L601" s="3">
        <f t="shared" si="785"/>
        <v>2.4068571428571386</v>
      </c>
      <c r="M601" s="5">
        <f t="shared" si="786"/>
        <v>1.8084665511743814E-2</v>
      </c>
      <c r="N601" s="5">
        <f t="shared" si="787"/>
        <v>2.9040966529801419E-2</v>
      </c>
      <c r="O601" s="5">
        <f t="shared" si="788"/>
        <v>4.3527206363122739E-2</v>
      </c>
      <c r="P601" s="5">
        <f t="shared" si="789"/>
        <v>6.9897457727727624E-2</v>
      </c>
      <c r="Q601" s="5">
        <f t="shared" si="790"/>
        <v>2.3317482328809848E-2</v>
      </c>
      <c r="R601" s="5">
        <f t="shared" si="791"/>
        <v>5.2381883771849345E-2</v>
      </c>
      <c r="S601" s="5">
        <f t="shared" si="792"/>
        <v>6.7538636443494476E-2</v>
      </c>
      <c r="T601" s="5">
        <f t="shared" si="793"/>
        <v>5.6121848896541079E-2</v>
      </c>
      <c r="U601" s="5">
        <f t="shared" si="794"/>
        <v>8.4116597699768092E-2</v>
      </c>
      <c r="V601" s="5">
        <f t="shared" si="795"/>
        <v>2.900418578830373E-2</v>
      </c>
      <c r="W601" s="5">
        <f t="shared" si="796"/>
        <v>1.2481333489053977E-2</v>
      </c>
      <c r="X601" s="5">
        <f t="shared" si="797"/>
        <v>3.0040786660511572E-2</v>
      </c>
      <c r="Y601" s="5">
        <f t="shared" si="798"/>
        <v>3.6151940975449867E-2</v>
      </c>
      <c r="Z601" s="5">
        <f t="shared" si="799"/>
        <v>4.2025237037529348E-2</v>
      </c>
      <c r="AA601" s="5">
        <f t="shared" si="800"/>
        <v>6.7485544668842393E-2</v>
      </c>
      <c r="AB601" s="5">
        <f t="shared" si="801"/>
        <v>5.4185283180952046E-2</v>
      </c>
      <c r="AC601" s="5">
        <f t="shared" si="802"/>
        <v>7.0063462355324617E-3</v>
      </c>
      <c r="AD601" s="5">
        <f t="shared" si="803"/>
        <v>5.0107366910867885E-3</v>
      </c>
      <c r="AE601" s="5">
        <f t="shared" si="804"/>
        <v>1.2060127395918578E-2</v>
      </c>
      <c r="AF601" s="5">
        <f t="shared" si="805"/>
        <v>1.451350188331685E-2</v>
      </c>
      <c r="AG601" s="5">
        <f t="shared" si="806"/>
        <v>1.1643975225243897E-2</v>
      </c>
      <c r="AH601" s="5">
        <f t="shared" si="807"/>
        <v>2.5287185486010479E-2</v>
      </c>
      <c r="AI601" s="5">
        <f t="shared" si="808"/>
        <v>4.0607016306451971E-2</v>
      </c>
      <c r="AJ601" s="5">
        <f t="shared" si="809"/>
        <v>3.2604058965452813E-2</v>
      </c>
      <c r="AK601" s="5">
        <f t="shared" si="810"/>
        <v>1.7452232934333591E-2</v>
      </c>
      <c r="AL601" s="5">
        <f t="shared" si="811"/>
        <v>1.0831846229192028E-3</v>
      </c>
      <c r="AM601" s="5">
        <f t="shared" si="812"/>
        <v>1.6092820344507195E-3</v>
      </c>
      <c r="AN601" s="5">
        <f t="shared" si="813"/>
        <v>3.8733119594893811E-3</v>
      </c>
      <c r="AO601" s="5">
        <f t="shared" si="814"/>
        <v>4.6612542781054997E-3</v>
      </c>
      <c r="AP601" s="5">
        <f t="shared" si="815"/>
        <v>3.7396577179772059E-3</v>
      </c>
      <c r="AQ601" s="5">
        <f t="shared" si="816"/>
        <v>2.2502054725885672E-3</v>
      </c>
      <c r="AR601" s="5">
        <f t="shared" si="817"/>
        <v>1.2172528601951534E-2</v>
      </c>
      <c r="AS601" s="5">
        <f t="shared" si="818"/>
        <v>1.9547057449460038E-2</v>
      </c>
      <c r="AT601" s="5">
        <f t="shared" si="819"/>
        <v>1.5694662441427081E-2</v>
      </c>
      <c r="AU601" s="5">
        <f t="shared" si="820"/>
        <v>8.4010062993614791E-3</v>
      </c>
      <c r="AV601" s="5">
        <f t="shared" si="821"/>
        <v>3.3726548964643048E-3</v>
      </c>
      <c r="AW601" s="5">
        <f t="shared" si="822"/>
        <v>1.1629227987326533E-4</v>
      </c>
      <c r="AX601" s="5">
        <f t="shared" si="823"/>
        <v>4.3070657171905582E-4</v>
      </c>
      <c r="AY601" s="5">
        <f t="shared" si="824"/>
        <v>1.0366491886175198E-3</v>
      </c>
      <c r="AZ601" s="5">
        <f t="shared" si="825"/>
        <v>1.2475332521305676E-3</v>
      </c>
      <c r="BA601" s="5">
        <f t="shared" si="826"/>
        <v>1.0008781062807507E-3</v>
      </c>
      <c r="BB601" s="5">
        <f t="shared" si="827"/>
        <v>6.0224265480778808E-4</v>
      </c>
      <c r="BC601" s="5">
        <f t="shared" si="828"/>
        <v>2.8990240709147406E-4</v>
      </c>
      <c r="BD601" s="5">
        <f t="shared" si="829"/>
        <v>4.8829229020399753E-3</v>
      </c>
      <c r="BE601" s="5">
        <f t="shared" si="830"/>
        <v>7.8411624740119517E-3</v>
      </c>
      <c r="BF601" s="5">
        <f t="shared" si="831"/>
        <v>6.2958017336467356E-3</v>
      </c>
      <c r="BG601" s="5">
        <f t="shared" si="832"/>
        <v>3.3700036698009971E-3</v>
      </c>
      <c r="BH601" s="5">
        <f t="shared" si="833"/>
        <v>1.3529164213245352E-3</v>
      </c>
      <c r="BI601" s="5">
        <f t="shared" si="834"/>
        <v>4.3451177445101639E-4</v>
      </c>
      <c r="BJ601" s="8">
        <f t="shared" si="835"/>
        <v>0.25112432371899235</v>
      </c>
      <c r="BK601" s="8">
        <f t="shared" si="836"/>
        <v>0.1936511255183388</v>
      </c>
      <c r="BL601" s="8">
        <f t="shared" si="837"/>
        <v>0.50101223804072315</v>
      </c>
      <c r="BM601" s="8">
        <f t="shared" si="838"/>
        <v>0.75064290517378485</v>
      </c>
      <c r="BN601" s="8">
        <f t="shared" si="839"/>
        <v>0.2362496622330548</v>
      </c>
    </row>
    <row r="602" spans="1:66" x14ac:dyDescent="0.25">
      <c r="A602" t="s">
        <v>91</v>
      </c>
      <c r="B602" t="s">
        <v>97</v>
      </c>
      <c r="C602" t="s">
        <v>109</v>
      </c>
      <c r="D602" s="10"/>
      <c r="E602">
        <f>VLOOKUP(A602,home!$A$2:$E$405,3,FALSE)</f>
        <v>1.4025974025974</v>
      </c>
      <c r="F602">
        <f>VLOOKUP(B602,home!$B$2:$E$405,3,FALSE)</f>
        <v>0.53</v>
      </c>
      <c r="G602">
        <f>VLOOKUP(C602,away!$B$2:$E$405,4,FALSE)</f>
        <v>1.07</v>
      </c>
      <c r="H602">
        <f>VLOOKUP(A602,away!$A$2:$E$405,3,FALSE)</f>
        <v>1.05194805194805</v>
      </c>
      <c r="I602">
        <f>VLOOKUP(C602,away!$B$2:$E$405,3,FALSE)</f>
        <v>0.18</v>
      </c>
      <c r="J602">
        <f>VLOOKUP(B602,home!$B$2:$E$405,4,FALSE)</f>
        <v>0.95</v>
      </c>
      <c r="K602" s="3">
        <f t="shared" si="784"/>
        <v>0.79541298701298557</v>
      </c>
      <c r="L602" s="3">
        <f t="shared" si="785"/>
        <v>0.17988311688311653</v>
      </c>
      <c r="M602" s="5">
        <f t="shared" si="786"/>
        <v>0.37708068197169953</v>
      </c>
      <c r="N602" s="5">
        <f t="shared" si="787"/>
        <v>0.29993487159200316</v>
      </c>
      <c r="O602" s="5">
        <f t="shared" si="788"/>
        <v>6.7830448389480519E-2</v>
      </c>
      <c r="P602" s="5">
        <f t="shared" si="789"/>
        <v>5.3953219563906855E-2</v>
      </c>
      <c r="Q602" s="5">
        <f t="shared" si="790"/>
        <v>0.11928604606117574</v>
      </c>
      <c r="R602" s="5">
        <f t="shared" si="791"/>
        <v>6.1007762379395635E-3</v>
      </c>
      <c r="S602" s="5">
        <f t="shared" si="792"/>
        <v>1.9299251065383481E-3</v>
      </c>
      <c r="T602" s="5">
        <f t="shared" si="793"/>
        <v>2.14575457661473E-2</v>
      </c>
      <c r="U602" s="5">
        <f t="shared" si="794"/>
        <v>4.8526366505173522E-3</v>
      </c>
      <c r="V602" s="5">
        <f t="shared" si="795"/>
        <v>3.0681813672843472E-5</v>
      </c>
      <c r="W602" s="5">
        <f t="shared" si="796"/>
        <v>3.1627223402162799E-2</v>
      </c>
      <c r="X602" s="5">
        <f t="shared" si="797"/>
        <v>5.6892035239396888E-3</v>
      </c>
      <c r="Y602" s="5">
        <f t="shared" si="798"/>
        <v>5.1169583123434074E-4</v>
      </c>
      <c r="Z602" s="5">
        <f t="shared" si="799"/>
        <v>3.6580888169567428E-4</v>
      </c>
      <c r="AA602" s="5">
        <f t="shared" si="800"/>
        <v>2.9096913526543608E-4</v>
      </c>
      <c r="AB602" s="5">
        <f t="shared" si="801"/>
        <v>1.1572031450503296E-4</v>
      </c>
      <c r="AC602" s="5">
        <f t="shared" si="802"/>
        <v>2.7437474074746579E-7</v>
      </c>
      <c r="AD602" s="5">
        <f t="shared" si="803"/>
        <v>6.2891760593103262E-3</v>
      </c>
      <c r="AE602" s="5">
        <f t="shared" si="804"/>
        <v>1.1313165921754177E-3</v>
      </c>
      <c r="AF602" s="5">
        <f t="shared" si="805"/>
        <v>1.0175237739104986E-4</v>
      </c>
      <c r="AG602" s="5">
        <f t="shared" si="806"/>
        <v>6.1011782651230709E-6</v>
      </c>
      <c r="AH602" s="5">
        <f t="shared" si="807"/>
        <v>1.6450710455736278E-5</v>
      </c>
      <c r="AI602" s="5">
        <f t="shared" si="808"/>
        <v>1.3085108742082944E-5</v>
      </c>
      <c r="AJ602" s="5">
        <f t="shared" si="809"/>
        <v>5.2040327149649615E-6</v>
      </c>
      <c r="AK602" s="5">
        <f t="shared" si="810"/>
        <v>1.3797850687745258E-6</v>
      </c>
      <c r="AL602" s="5">
        <f t="shared" si="811"/>
        <v>1.5703165224941508E-9</v>
      </c>
      <c r="AM602" s="5">
        <f t="shared" si="812"/>
        <v>1.0004984630373173E-3</v>
      </c>
      <c r="AN602" s="5">
        <f t="shared" si="813"/>
        <v>1.7997278196792019E-4</v>
      </c>
      <c r="AO602" s="5">
        <f t="shared" si="814"/>
        <v>1.6187032487257516E-5</v>
      </c>
      <c r="AP602" s="5">
        <f t="shared" si="815"/>
        <v>9.7059128563204975E-7</v>
      </c>
      <c r="AQ602" s="5">
        <f t="shared" si="816"/>
        <v>4.3648246419771073E-8</v>
      </c>
      <c r="AR602" s="5">
        <f t="shared" si="817"/>
        <v>5.9184101434390322E-7</v>
      </c>
      <c r="AS602" s="5">
        <f t="shared" si="818"/>
        <v>4.7075802905607931E-7</v>
      </c>
      <c r="AT602" s="5">
        <f t="shared" si="819"/>
        <v>1.8722352502592091E-7</v>
      </c>
      <c r="AU602" s="5">
        <f t="shared" si="820"/>
        <v>4.9640007759989412E-8</v>
      </c>
      <c r="AV602" s="5">
        <f t="shared" si="821"/>
        <v>9.8710767119302382E-9</v>
      </c>
      <c r="AW602" s="5">
        <f t="shared" si="822"/>
        <v>6.2411954209161498E-12</v>
      </c>
      <c r="AX602" s="5">
        <f t="shared" si="823"/>
        <v>1.3263491183106892E-4</v>
      </c>
      <c r="AY602" s="5">
        <f t="shared" si="824"/>
        <v>2.3858781347690027E-5</v>
      </c>
      <c r="AZ602" s="5">
        <f t="shared" si="825"/>
        <v>2.1458959769276225E-6</v>
      </c>
      <c r="BA602" s="5">
        <f t="shared" si="826"/>
        <v>1.2867015227889372E-7</v>
      </c>
      <c r="BB602" s="5">
        <f t="shared" si="827"/>
        <v>5.7863970104381595E-9</v>
      </c>
      <c r="BC602" s="5">
        <f t="shared" si="828"/>
        <v>2.0817502595215273E-10</v>
      </c>
      <c r="BD602" s="5">
        <f t="shared" si="829"/>
        <v>1.7743701059907762E-8</v>
      </c>
      <c r="BE602" s="5">
        <f t="shared" si="830"/>
        <v>1.411357026072671E-8</v>
      </c>
      <c r="BF602" s="5">
        <f t="shared" si="831"/>
        <v>5.6130585392511362E-9</v>
      </c>
      <c r="BG602" s="5">
        <f t="shared" si="832"/>
        <v>1.4882332196614974E-9</v>
      </c>
      <c r="BH602" s="5">
        <f t="shared" si="833"/>
        <v>2.9594000765572605E-10</v>
      </c>
      <c r="BI602" s="5">
        <f t="shared" si="834"/>
        <v>4.7078905093217395E-11</v>
      </c>
      <c r="BJ602" s="8">
        <f t="shared" si="835"/>
        <v>0.48739137915470943</v>
      </c>
      <c r="BK602" s="8">
        <f t="shared" si="836"/>
        <v>0.43301864318222255</v>
      </c>
      <c r="BL602" s="8">
        <f t="shared" si="837"/>
        <v>7.9228018999924363E-2</v>
      </c>
      <c r="BM602" s="8">
        <f t="shared" si="838"/>
        <v>7.5793947627240219E-2</v>
      </c>
      <c r="BN602" s="8">
        <f t="shared" si="839"/>
        <v>0.92418604381620539</v>
      </c>
    </row>
    <row r="603" spans="1:66" x14ac:dyDescent="0.25">
      <c r="A603" t="s">
        <v>91</v>
      </c>
      <c r="B603" t="s">
        <v>99</v>
      </c>
      <c r="C603" t="s">
        <v>92</v>
      </c>
      <c r="D603" s="10"/>
      <c r="E603">
        <f>VLOOKUP(A603,home!$A$2:$E$405,3,FALSE)</f>
        <v>1.4025974025974</v>
      </c>
      <c r="F603">
        <f>VLOOKUP(B603,home!$B$2:$E$405,3,FALSE)</f>
        <v>1.43</v>
      </c>
      <c r="G603">
        <f>VLOOKUP(C603,away!$B$2:$E$405,4,FALSE)</f>
        <v>1.25</v>
      </c>
      <c r="H603">
        <f>VLOOKUP(A603,away!$A$2:$E$405,3,FALSE)</f>
        <v>1.05194805194805</v>
      </c>
      <c r="I603">
        <f>VLOOKUP(C603,away!$B$2:$E$405,3,FALSE)</f>
        <v>1.43</v>
      </c>
      <c r="J603">
        <f>VLOOKUP(B603,home!$B$2:$E$405,4,FALSE)</f>
        <v>2.61</v>
      </c>
      <c r="K603" s="3">
        <f t="shared" si="784"/>
        <v>2.5071428571428522</v>
      </c>
      <c r="L603" s="3">
        <f t="shared" si="785"/>
        <v>3.9261857142857064</v>
      </c>
      <c r="M603" s="5">
        <f t="shared" si="786"/>
        <v>1.6070925992905092E-3</v>
      </c>
      <c r="N603" s="5">
        <f t="shared" si="787"/>
        <v>4.0292107310783394E-3</v>
      </c>
      <c r="O603" s="5">
        <f t="shared" si="788"/>
        <v>6.3097440048686809E-3</v>
      </c>
      <c r="P603" s="5">
        <f t="shared" si="789"/>
        <v>1.5819429612206445E-2</v>
      </c>
      <c r="Q603" s="5">
        <f t="shared" si="790"/>
        <v>5.0509034521731954E-3</v>
      </c>
      <c r="R603" s="5">
        <f t="shared" si="791"/>
        <v>1.2386613386357647E-2</v>
      </c>
      <c r="S603" s="5">
        <f t="shared" si="792"/>
        <v>3.8929672342159251E-2</v>
      </c>
      <c r="T603" s="5">
        <f t="shared" si="793"/>
        <v>1.9830784978158759E-2</v>
      </c>
      <c r="U603" s="5">
        <f t="shared" si="794"/>
        <v>3.1055009275796606E-2</v>
      </c>
      <c r="V603" s="5">
        <f t="shared" si="795"/>
        <v>4.2578284378948145E-2</v>
      </c>
      <c r="W603" s="5">
        <f t="shared" si="796"/>
        <v>4.2211121707447334E-3</v>
      </c>
      <c r="X603" s="5">
        <f t="shared" si="797"/>
        <v>1.6572870303175499E-2</v>
      </c>
      <c r="Y603" s="5">
        <f t="shared" si="798"/>
        <v>3.2534083314518736E-2</v>
      </c>
      <c r="Z603" s="5">
        <f t="shared" si="799"/>
        <v>1.6210714841965831E-2</v>
      </c>
      <c r="AA603" s="5">
        <f t="shared" si="800"/>
        <v>4.0642577925214252E-2</v>
      </c>
      <c r="AB603" s="5">
        <f t="shared" si="801"/>
        <v>5.0948374470536351E-2</v>
      </c>
      <c r="AC603" s="5">
        <f t="shared" si="802"/>
        <v>2.6194981431010927E-2</v>
      </c>
      <c r="AD603" s="5">
        <f t="shared" si="803"/>
        <v>2.6457328070203551E-3</v>
      </c>
      <c r="AE603" s="5">
        <f t="shared" si="804"/>
        <v>1.0387638350740341E-2</v>
      </c>
      <c r="AF603" s="5">
        <f t="shared" si="805"/>
        <v>2.039189864892153E-2</v>
      </c>
      <c r="AG603" s="5">
        <f t="shared" si="806"/>
        <v>2.6687460387519239E-2</v>
      </c>
      <c r="AH603" s="5">
        <f t="shared" si="807"/>
        <v>1.5911569257721379E-2</v>
      </c>
      <c r="AI603" s="5">
        <f t="shared" si="808"/>
        <v>3.989257721042995E-2</v>
      </c>
      <c r="AJ603" s="5">
        <f t="shared" si="809"/>
        <v>5.0008195003074594E-2</v>
      </c>
      <c r="AK603" s="5">
        <f t="shared" si="810"/>
        <v>4.1792562966855115E-2</v>
      </c>
      <c r="AL603" s="5">
        <f t="shared" si="811"/>
        <v>1.0314020862864398E-2</v>
      </c>
      <c r="AM603" s="5">
        <f t="shared" si="812"/>
        <v>1.3266460218059177E-3</v>
      </c>
      <c r="AN603" s="5">
        <f t="shared" si="813"/>
        <v>5.208658658728358E-3</v>
      </c>
      <c r="AO603" s="5">
        <f t="shared" si="814"/>
        <v>1.0225080608244914E-2</v>
      </c>
      <c r="AP603" s="5">
        <f t="shared" si="815"/>
        <v>1.338185513717033E-2</v>
      </c>
      <c r="AQ603" s="5">
        <f t="shared" si="816"/>
        <v>1.3134912117549734E-2</v>
      </c>
      <c r="AR603" s="5">
        <f t="shared" si="817"/>
        <v>1.2494355182306661E-2</v>
      </c>
      <c r="AS603" s="5">
        <f t="shared" si="818"/>
        <v>3.132513334992592E-2</v>
      </c>
      <c r="AT603" s="5">
        <f t="shared" si="819"/>
        <v>3.926829216365707E-2</v>
      </c>
      <c r="AU603" s="5">
        <f t="shared" si="820"/>
        <v>3.2817072736770481E-2</v>
      </c>
      <c r="AV603" s="5">
        <f t="shared" si="821"/>
        <v>2.0569272376082894E-2</v>
      </c>
      <c r="AW603" s="5">
        <f t="shared" si="822"/>
        <v>2.8201708810290894E-3</v>
      </c>
      <c r="AX603" s="5">
        <f t="shared" si="823"/>
        <v>5.5434851625461455E-4</v>
      </c>
      <c r="AY603" s="5">
        <f t="shared" si="824"/>
        <v>2.1764752252543458E-3</v>
      </c>
      <c r="AZ603" s="5">
        <f t="shared" si="825"/>
        <v>4.272622968445188E-3</v>
      </c>
      <c r="BA603" s="5">
        <f t="shared" si="826"/>
        <v>5.5917037537461635E-3</v>
      </c>
      <c r="BB603" s="5">
        <f t="shared" si="827"/>
        <v>5.4885168491189858E-3</v>
      </c>
      <c r="BC603" s="5">
        <f t="shared" si="828"/>
        <v>4.3097872891254725E-3</v>
      </c>
      <c r="BD603" s="5">
        <f t="shared" si="829"/>
        <v>8.17585980433066E-3</v>
      </c>
      <c r="BE603" s="5">
        <f t="shared" si="830"/>
        <v>2.0498048509428969E-2</v>
      </c>
      <c r="BF603" s="5">
        <f t="shared" si="831"/>
        <v>2.5695767952891267E-2</v>
      </c>
      <c r="BG603" s="5">
        <f t="shared" si="832"/>
        <v>2.1474320360630517E-2</v>
      </c>
      <c r="BH603" s="5">
        <f t="shared" si="833"/>
        <v>1.3459797226038033E-2</v>
      </c>
      <c r="BI603" s="5">
        <f t="shared" si="834"/>
        <v>6.7491268947704828E-3</v>
      </c>
      <c r="BJ603" s="8">
        <f t="shared" si="835"/>
        <v>0.20802230228949478</v>
      </c>
      <c r="BK603" s="8">
        <f t="shared" si="836"/>
        <v>0.13761995645173403</v>
      </c>
      <c r="BL603" s="8">
        <f t="shared" si="837"/>
        <v>0.52147427005768754</v>
      </c>
      <c r="BM603" s="8">
        <f t="shared" si="838"/>
        <v>0.83876794551068179</v>
      </c>
      <c r="BN603" s="8">
        <f t="shared" si="839"/>
        <v>4.5202993785974817E-2</v>
      </c>
    </row>
    <row r="604" spans="1:66" x14ac:dyDescent="0.25">
      <c r="A604" t="s">
        <v>91</v>
      </c>
      <c r="B604" t="s">
        <v>107</v>
      </c>
      <c r="C604" t="s">
        <v>94</v>
      </c>
      <c r="D604" s="10"/>
      <c r="E604">
        <f>VLOOKUP(A604,home!$A$2:$E$405,3,FALSE)</f>
        <v>1.4025974025974</v>
      </c>
      <c r="F604">
        <f>VLOOKUP(B604,home!$B$2:$E$405,3,FALSE)</f>
        <v>1.07</v>
      </c>
      <c r="G604">
        <f>VLOOKUP(C604,away!$B$2:$E$405,4,FALSE)</f>
        <v>1.07</v>
      </c>
      <c r="H604">
        <f>VLOOKUP(A604,away!$A$2:$E$405,3,FALSE)</f>
        <v>1.05194805194805</v>
      </c>
      <c r="I604">
        <f>VLOOKUP(C604,away!$B$2:$E$405,3,FALSE)</f>
        <v>0.53</v>
      </c>
      <c r="J604">
        <f>VLOOKUP(B604,home!$B$2:$E$405,4,FALSE)</f>
        <v>0.71</v>
      </c>
      <c r="K604" s="3">
        <f t="shared" si="784"/>
        <v>1.6058337662337634</v>
      </c>
      <c r="L604" s="3">
        <f t="shared" si="785"/>
        <v>0.39584805194805123</v>
      </c>
      <c r="M604" s="5">
        <f t="shared" si="786"/>
        <v>0.13510786518813328</v>
      </c>
      <c r="N604" s="5">
        <f t="shared" si="787"/>
        <v>0.21696077200286368</v>
      </c>
      <c r="O604" s="5">
        <f t="shared" si="788"/>
        <v>5.3482185237582476E-2</v>
      </c>
      <c r="P604" s="5">
        <f t="shared" si="789"/>
        <v>8.5883498946478856E-2</v>
      </c>
      <c r="Q604" s="5">
        <f t="shared" si="790"/>
        <v>0.17420146681517173</v>
      </c>
      <c r="R604" s="5">
        <f t="shared" si="791"/>
        <v>1.0585409420110926E-2</v>
      </c>
      <c r="S604" s="5">
        <f t="shared" si="792"/>
        <v>1.3648308669926496E-2</v>
      </c>
      <c r="T604" s="5">
        <f t="shared" si="793"/>
        <v>6.8957311285278822E-2</v>
      </c>
      <c r="U604" s="5">
        <f t="shared" si="794"/>
        <v>1.6998407876223084E-2</v>
      </c>
      <c r="V604" s="5">
        <f t="shared" si="795"/>
        <v>9.639742303863409E-4</v>
      </c>
      <c r="W604" s="5">
        <f t="shared" si="796"/>
        <v>9.3246199179751049E-2</v>
      </c>
      <c r="X604" s="5">
        <f t="shared" si="797"/>
        <v>3.6911326296864416E-2</v>
      </c>
      <c r="Y604" s="5">
        <f t="shared" si="798"/>
        <v>7.3056383047163283E-3</v>
      </c>
      <c r="Z604" s="5">
        <f t="shared" si="799"/>
        <v>1.3967378993411537E-3</v>
      </c>
      <c r="AA604" s="5">
        <f t="shared" si="800"/>
        <v>2.2429288813404402E-3</v>
      </c>
      <c r="AB604" s="5">
        <f t="shared" si="801"/>
        <v>1.8008854664587008E-3</v>
      </c>
      <c r="AC604" s="5">
        <f t="shared" si="802"/>
        <v>3.829786282451823E-5</v>
      </c>
      <c r="AD604" s="5">
        <f t="shared" si="803"/>
        <v>3.7434473803950832E-2</v>
      </c>
      <c r="AE604" s="5">
        <f t="shared" si="804"/>
        <v>1.481836353099429E-2</v>
      </c>
      <c r="AF604" s="5">
        <f t="shared" si="805"/>
        <v>2.9329101684010678E-3</v>
      </c>
      <c r="AG604" s="5">
        <f t="shared" si="806"/>
        <v>3.8699559223339796E-4</v>
      </c>
      <c r="AH604" s="5">
        <f t="shared" si="807"/>
        <v>1.3822399413405221E-4</v>
      </c>
      <c r="AI604" s="5">
        <f t="shared" si="808"/>
        <v>2.2196475708415869E-4</v>
      </c>
      <c r="AJ604" s="5">
        <f t="shared" si="809"/>
        <v>1.7821925091980853E-4</v>
      </c>
      <c r="AK604" s="5">
        <f t="shared" si="810"/>
        <v>9.5396830306638717E-5</v>
      </c>
      <c r="AL604" s="5">
        <f t="shared" si="811"/>
        <v>9.7378622834780604E-7</v>
      </c>
      <c r="AM604" s="5">
        <f t="shared" si="812"/>
        <v>1.2022708411115496E-2</v>
      </c>
      <c r="AN604" s="5">
        <f t="shared" si="813"/>
        <v>4.7591657036795184E-3</v>
      </c>
      <c r="AO604" s="5">
        <f t="shared" si="814"/>
        <v>9.4195323634975697E-4</v>
      </c>
      <c r="AP604" s="5">
        <f t="shared" si="815"/>
        <v>1.2429011787840457E-4</v>
      </c>
      <c r="AQ604" s="5">
        <f t="shared" si="816"/>
        <v>1.2300000259640021E-5</v>
      </c>
      <c r="AR604" s="5">
        <f t="shared" si="817"/>
        <v>1.0943139762088692E-5</v>
      </c>
      <c r="AS604" s="5">
        <f t="shared" si="818"/>
        <v>1.7572863338577336E-5</v>
      </c>
      <c r="AT604" s="5">
        <f t="shared" si="819"/>
        <v>1.4109548659249438E-5</v>
      </c>
      <c r="AU604" s="5">
        <f t="shared" si="820"/>
        <v>7.5525298877803551E-6</v>
      </c>
      <c r="AV604" s="5">
        <f t="shared" si="821"/>
        <v>3.0320268785718483E-6</v>
      </c>
      <c r="AW604" s="5">
        <f t="shared" si="822"/>
        <v>1.7194526676056082E-8</v>
      </c>
      <c r="AX604" s="5">
        <f t="shared" si="823"/>
        <v>3.2177451880253272E-3</v>
      </c>
      <c r="AY604" s="5">
        <f t="shared" si="824"/>
        <v>1.2737381643450414E-3</v>
      </c>
      <c r="AZ604" s="5">
        <f t="shared" si="825"/>
        <v>2.5210338552393569E-4</v>
      </c>
      <c r="BA604" s="5">
        <f t="shared" si="826"/>
        <v>3.3264878016386171E-5</v>
      </c>
      <c r="BB604" s="5">
        <f t="shared" si="827"/>
        <v>3.2919592902690044E-6</v>
      </c>
      <c r="BC604" s="5">
        <f t="shared" si="828"/>
        <v>2.6062313442905512E-7</v>
      </c>
      <c r="BD604" s="5">
        <f t="shared" si="829"/>
        <v>7.2197009283634452E-7</v>
      </c>
      <c r="BE604" s="5">
        <f t="shared" si="830"/>
        <v>1.1593639532875271E-6</v>
      </c>
      <c r="BF604" s="5">
        <f t="shared" si="831"/>
        <v>9.3087289177168744E-7</v>
      </c>
      <c r="BG604" s="5">
        <f t="shared" si="832"/>
        <v>4.9827570722621426E-7</v>
      </c>
      <c r="BH604" s="5">
        <f t="shared" si="833"/>
        <v>2.0003698888946601E-7</v>
      </c>
      <c r="BI604" s="5">
        <f t="shared" si="834"/>
        <v>6.4245230250886491E-8</v>
      </c>
      <c r="BJ604" s="8">
        <f t="shared" si="835"/>
        <v>0.67579627864784375</v>
      </c>
      <c r="BK604" s="8">
        <f t="shared" si="836"/>
        <v>0.23691665684832286</v>
      </c>
      <c r="BL604" s="8">
        <f t="shared" si="837"/>
        <v>8.5800406587550809E-2</v>
      </c>
      <c r="BM604" s="8">
        <f t="shared" si="838"/>
        <v>0.32241516140289939</v>
      </c>
      <c r="BN604" s="8">
        <f t="shared" si="839"/>
        <v>0.67622119761034083</v>
      </c>
    </row>
    <row r="605" spans="1:66" x14ac:dyDescent="0.25">
      <c r="A605" t="s">
        <v>91</v>
      </c>
      <c r="B605" t="s">
        <v>129</v>
      </c>
      <c r="C605" t="s">
        <v>370</v>
      </c>
      <c r="D605" s="10"/>
      <c r="E605">
        <f>VLOOKUP(A605,home!$A$2:$E$405,3,FALSE)</f>
        <v>1.4025974025974</v>
      </c>
      <c r="F605">
        <f>VLOOKUP(B605,home!$B$2:$E$405,3,FALSE)</f>
        <v>1.07</v>
      </c>
      <c r="G605">
        <f>VLOOKUP(C605,away!$B$2:$E$405,4,FALSE)</f>
        <v>0.71</v>
      </c>
      <c r="H605">
        <f>VLOOKUP(A605,away!$A$2:$E$405,3,FALSE)</f>
        <v>1.05194805194805</v>
      </c>
      <c r="I605">
        <f>VLOOKUP(C605,away!$B$2:$E$405,3,FALSE)</f>
        <v>0.36</v>
      </c>
      <c r="J605">
        <f>VLOOKUP(B605,home!$B$2:$E$405,4,FALSE)</f>
        <v>1.19</v>
      </c>
      <c r="K605" s="3">
        <f t="shared" si="784"/>
        <v>1.0655532467532447</v>
      </c>
      <c r="L605" s="3">
        <f t="shared" si="785"/>
        <v>0.45065454545454459</v>
      </c>
      <c r="M605" s="5">
        <f t="shared" si="786"/>
        <v>0.21954286249428334</v>
      </c>
      <c r="N605" s="5">
        <f t="shared" si="787"/>
        <v>0.23393460993228474</v>
      </c>
      <c r="O605" s="5">
        <f t="shared" si="788"/>
        <v>9.8937988905150834E-2</v>
      </c>
      <c r="P605" s="5">
        <f t="shared" si="789"/>
        <v>0.10542369530511997</v>
      </c>
      <c r="Q605" s="5">
        <f t="shared" si="790"/>
        <v>0.12463489157064993</v>
      </c>
      <c r="R605" s="5">
        <f t="shared" si="791"/>
        <v>2.2293427209118762E-2</v>
      </c>
      <c r="S605" s="5">
        <f t="shared" si="792"/>
        <v>1.2656020110966002E-2</v>
      </c>
      <c r="T605" s="5">
        <f t="shared" si="793"/>
        <v>5.6167280408547689E-2</v>
      </c>
      <c r="U605" s="5">
        <f t="shared" si="794"/>
        <v>2.3754833743933619E-2</v>
      </c>
      <c r="V605" s="5">
        <f t="shared" si="795"/>
        <v>6.7526394152490541E-4</v>
      </c>
      <c r="W605" s="5">
        <f t="shared" si="796"/>
        <v>4.4268371123948221E-2</v>
      </c>
      <c r="X605" s="5">
        <f t="shared" si="797"/>
        <v>1.9949742666875971E-2</v>
      </c>
      <c r="Y605" s="5">
        <f t="shared" si="798"/>
        <v>4.4952211067380617E-3</v>
      </c>
      <c r="Z605" s="5">
        <f t="shared" si="799"/>
        <v>3.3488781018497977E-3</v>
      </c>
      <c r="AA605" s="5">
        <f t="shared" si="800"/>
        <v>3.5684079344068947E-3</v>
      </c>
      <c r="AB605" s="5">
        <f t="shared" si="801"/>
        <v>1.9011643301236531E-3</v>
      </c>
      <c r="AC605" s="5">
        <f t="shared" si="802"/>
        <v>2.0266207704574557E-5</v>
      </c>
      <c r="AD605" s="5">
        <f t="shared" si="803"/>
        <v>1.179257664490015E-2</v>
      </c>
      <c r="AE605" s="5">
        <f t="shared" si="804"/>
        <v>5.3143782676453553E-3</v>
      </c>
      <c r="AF605" s="5">
        <f t="shared" si="805"/>
        <v>1.1974743612896137E-3</v>
      </c>
      <c r="AG605" s="5">
        <f t="shared" si="806"/>
        <v>1.7988242132681401E-4</v>
      </c>
      <c r="AH605" s="5">
        <f t="shared" si="807"/>
        <v>3.7729678469294956E-4</v>
      </c>
      <c r="AI605" s="5">
        <f t="shared" si="808"/>
        <v>4.0202981391913232E-4</v>
      </c>
      <c r="AJ605" s="5">
        <f t="shared" si="809"/>
        <v>2.1419208675656711E-4</v>
      </c>
      <c r="AK605" s="5">
        <f t="shared" si="810"/>
        <v>7.6077691157437594E-5</v>
      </c>
      <c r="AL605" s="5">
        <f t="shared" si="811"/>
        <v>3.8927041066397266E-7</v>
      </c>
      <c r="AM605" s="5">
        <f t="shared" si="812"/>
        <v>2.5131236663119686E-3</v>
      </c>
      <c r="AN605" s="5">
        <f t="shared" si="813"/>
        <v>1.1325506035128787E-3</v>
      </c>
      <c r="AO605" s="5">
        <f t="shared" si="814"/>
        <v>2.5519453871518323E-4</v>
      </c>
      <c r="AP605" s="5">
        <f t="shared" si="815"/>
        <v>3.8334859615724362E-5</v>
      </c>
      <c r="AQ605" s="5">
        <f t="shared" si="816"/>
        <v>4.3189446837970087E-6</v>
      </c>
      <c r="AR605" s="5">
        <f t="shared" si="817"/>
        <v>3.400610220145248E-5</v>
      </c>
      <c r="AS605" s="5">
        <f t="shared" si="818"/>
        <v>3.6235312610180344E-5</v>
      </c>
      <c r="AT605" s="5">
        <f t="shared" si="819"/>
        <v>1.9305327499448231E-5</v>
      </c>
      <c r="AU605" s="5">
        <f t="shared" si="820"/>
        <v>6.8569514655572538E-6</v>
      </c>
      <c r="AV605" s="5">
        <f t="shared" si="821"/>
        <v>1.8266117242384874E-6</v>
      </c>
      <c r="AW605" s="5">
        <f t="shared" si="822"/>
        <v>5.1923959807122392E-9</v>
      </c>
      <c r="AX605" s="5">
        <f t="shared" si="823"/>
        <v>4.4631118035518924E-4</v>
      </c>
      <c r="AY605" s="5">
        <f t="shared" si="824"/>
        <v>2.0113216211424905E-4</v>
      </c>
      <c r="AZ605" s="5">
        <f t="shared" si="825"/>
        <v>4.5320561546943338E-5</v>
      </c>
      <c r="BA605" s="5">
        <f t="shared" si="826"/>
        <v>6.8079723545608207E-6</v>
      </c>
      <c r="BB605" s="5">
        <f t="shared" si="827"/>
        <v>7.6701092172792798E-7</v>
      </c>
      <c r="BC605" s="5">
        <f t="shared" si="828"/>
        <v>6.9131391657994134E-8</v>
      </c>
      <c r="BD605" s="5">
        <f t="shared" si="829"/>
        <v>2.5541674217127248E-6</v>
      </c>
      <c r="BE605" s="5">
        <f t="shared" si="830"/>
        <v>2.721601388957358E-6</v>
      </c>
      <c r="BF605" s="5">
        <f t="shared" si="831"/>
        <v>1.4500055981858266E-6</v>
      </c>
      <c r="BG605" s="5">
        <f t="shared" si="832"/>
        <v>5.1501939098576284E-7</v>
      </c>
      <c r="BH605" s="5">
        <f t="shared" si="833"/>
        <v>1.3719514605143955E-7</v>
      </c>
      <c r="BI605" s="5">
        <f t="shared" si="834"/>
        <v>2.9237746662779407E-8</v>
      </c>
      <c r="BJ605" s="8">
        <f t="shared" si="835"/>
        <v>0.50657835913573024</v>
      </c>
      <c r="BK605" s="8">
        <f t="shared" si="836"/>
        <v>0.33851962949212372</v>
      </c>
      <c r="BL605" s="8">
        <f t="shared" si="837"/>
        <v>0.15163105603145327</v>
      </c>
      <c r="BM605" s="8">
        <f t="shared" si="838"/>
        <v>0.19510932037483131</v>
      </c>
      <c r="BN605" s="8">
        <f t="shared" si="839"/>
        <v>0.80476747541660754</v>
      </c>
    </row>
    <row r="606" spans="1:66" x14ac:dyDescent="0.25">
      <c r="A606" t="s">
        <v>91</v>
      </c>
      <c r="B606" t="s">
        <v>105</v>
      </c>
      <c r="C606" t="s">
        <v>351</v>
      </c>
      <c r="D606" s="10"/>
      <c r="E606">
        <f>VLOOKUP(A606,home!$A$2:$E$405,3,FALSE)</f>
        <v>1.4025974025974</v>
      </c>
      <c r="F606">
        <f>VLOOKUP(B606,home!$B$2:$E$405,3,FALSE)</f>
        <v>1.07</v>
      </c>
      <c r="G606">
        <f>VLOOKUP(C606,away!$B$2:$E$405,4,FALSE)</f>
        <v>1.07</v>
      </c>
      <c r="H606">
        <f>VLOOKUP(A606,away!$A$2:$E$405,3,FALSE)</f>
        <v>1.05194805194805</v>
      </c>
      <c r="I606">
        <f>VLOOKUP(C606,away!$B$2:$E$405,3,FALSE)</f>
        <v>1.25</v>
      </c>
      <c r="J606">
        <f>VLOOKUP(B606,home!$B$2:$E$405,4,FALSE)</f>
        <v>0.48</v>
      </c>
      <c r="K606" s="3">
        <f t="shared" si="784"/>
        <v>1.6058337662337634</v>
      </c>
      <c r="L606" s="3">
        <f t="shared" si="785"/>
        <v>0.63116883116882994</v>
      </c>
      <c r="M606" s="5">
        <f t="shared" si="786"/>
        <v>0.10677808208905555</v>
      </c>
      <c r="N606" s="5">
        <f t="shared" si="787"/>
        <v>0.17146784971228604</v>
      </c>
      <c r="O606" s="5">
        <f t="shared" si="788"/>
        <v>6.7394997266598575E-2</v>
      </c>
      <c r="P606" s="5">
        <f t="shared" si="789"/>
        <v>0.10822516228593618</v>
      </c>
      <c r="Q606" s="5">
        <f t="shared" si="790"/>
        <v>0.13767443144574265</v>
      </c>
      <c r="R606" s="5">
        <f t="shared" si="791"/>
        <v>2.1268810825692753E-2</v>
      </c>
      <c r="S606" s="5">
        <f t="shared" si="792"/>
        <v>2.7422963408465593E-2</v>
      </c>
      <c r="T606" s="5">
        <f t="shared" si="793"/>
        <v>8.689580997744259E-2</v>
      </c>
      <c r="U606" s="5">
        <f t="shared" si="794"/>
        <v>3.4154174591535628E-2</v>
      </c>
      <c r="V606" s="5">
        <f t="shared" si="795"/>
        <v>3.0882894974303531E-3</v>
      </c>
      <c r="W606" s="5">
        <f t="shared" si="796"/>
        <v>7.3694083587536305E-2</v>
      </c>
      <c r="X606" s="5">
        <f t="shared" si="797"/>
        <v>4.6513408602003342E-2</v>
      </c>
      <c r="Y606" s="5">
        <f t="shared" si="798"/>
        <v>1.4678906870502325E-2</v>
      </c>
      <c r="Z606" s="5">
        <f t="shared" si="799"/>
        <v>4.474736823067817E-3</v>
      </c>
      <c r="AA606" s="5">
        <f t="shared" si="800"/>
        <v>7.1856834854918984E-3</v>
      </c>
      <c r="AB606" s="5">
        <f t="shared" si="801"/>
        <v>5.7695065872356071E-3</v>
      </c>
      <c r="AC606" s="5">
        <f t="shared" si="802"/>
        <v>1.9563391750576894E-4</v>
      </c>
      <c r="AD606" s="5">
        <f t="shared" si="803"/>
        <v>2.958511194912981E-2</v>
      </c>
      <c r="AE606" s="5">
        <f t="shared" si="804"/>
        <v>1.8673200528931247E-2</v>
      </c>
      <c r="AF606" s="5">
        <f t="shared" si="805"/>
        <v>5.8929710760133548E-3</v>
      </c>
      <c r="AG606" s="5">
        <f t="shared" si="806"/>
        <v>1.2398198887196906E-3</v>
      </c>
      <c r="AH606" s="5">
        <f t="shared" si="807"/>
        <v>7.0607860260095932E-4</v>
      </c>
      <c r="AI606" s="5">
        <f t="shared" si="808"/>
        <v>1.1338448616717712E-3</v>
      </c>
      <c r="AJ606" s="5">
        <f t="shared" si="809"/>
        <v>9.1038318227159068E-4</v>
      </c>
      <c r="AK606" s="5">
        <f t="shared" si="810"/>
        <v>4.8730801810102224E-4</v>
      </c>
      <c r="AL606" s="5">
        <f t="shared" si="811"/>
        <v>7.9314076658679404E-6</v>
      </c>
      <c r="AM606" s="5">
        <f t="shared" si="812"/>
        <v>9.5017543491437203E-3</v>
      </c>
      <c r="AN606" s="5">
        <f t="shared" si="813"/>
        <v>5.9972111866023895E-3</v>
      </c>
      <c r="AO606" s="5">
        <f t="shared" si="814"/>
        <v>1.8926263874602307E-3</v>
      </c>
      <c r="AP606" s="5">
        <f t="shared" si="815"/>
        <v>3.9818892827085298E-4</v>
      </c>
      <c r="AQ606" s="5">
        <f t="shared" si="816"/>
        <v>6.2831110110270818E-5</v>
      </c>
      <c r="AR606" s="5">
        <f t="shared" si="817"/>
        <v>8.9130961263393681E-5</v>
      </c>
      <c r="AS606" s="5">
        <f t="shared" si="818"/>
        <v>1.4312950721363115E-4</v>
      </c>
      <c r="AT606" s="5">
        <f t="shared" si="819"/>
        <v>1.1492109781402399E-4</v>
      </c>
      <c r="AU606" s="5">
        <f t="shared" si="820"/>
        <v>6.1514726440804274E-5</v>
      </c>
      <c r="AV606" s="5">
        <f t="shared" si="821"/>
        <v>2.4695606209819105E-5</v>
      </c>
      <c r="AW606" s="5">
        <f t="shared" si="822"/>
        <v>2.2330266271274881E-7</v>
      </c>
      <c r="AX606" s="5">
        <f t="shared" si="823"/>
        <v>2.5430396620522533E-3</v>
      </c>
      <c r="AY606" s="5">
        <f t="shared" si="824"/>
        <v>1.6050873711134972E-3</v>
      </c>
      <c r="AZ606" s="5">
        <f t="shared" si="825"/>
        <v>5.065405599747779E-4</v>
      </c>
      <c r="BA606" s="5">
        <f t="shared" si="826"/>
        <v>1.065708710596284E-4</v>
      </c>
      <c r="BB606" s="5">
        <f t="shared" si="827"/>
        <v>1.6816053030837432E-5</v>
      </c>
      <c r="BC606" s="5">
        <f t="shared" si="828"/>
        <v>2.1227537072693452E-6</v>
      </c>
      <c r="BD606" s="5">
        <f t="shared" si="829"/>
        <v>9.376114106928404E-6</v>
      </c>
      <c r="BE606" s="5">
        <f t="shared" si="830"/>
        <v>1.5056480628966361E-5</v>
      </c>
      <c r="BF606" s="5">
        <f t="shared" si="831"/>
        <v>1.2089102497319379E-5</v>
      </c>
      <c r="BG606" s="5">
        <f t="shared" si="832"/>
        <v>6.4710296645521228E-6</v>
      </c>
      <c r="BH606" s="5">
        <f t="shared" si="833"/>
        <v>2.5978494844095365E-6</v>
      </c>
      <c r="BI606" s="5">
        <f t="shared" si="834"/>
        <v>8.343428843315607E-7</v>
      </c>
      <c r="BJ606" s="8">
        <f t="shared" si="835"/>
        <v>0.60894838287083308</v>
      </c>
      <c r="BK606" s="8">
        <f t="shared" si="836"/>
        <v>0.24732314997717281</v>
      </c>
      <c r="BL606" s="8">
        <f t="shared" si="837"/>
        <v>0.13949060423940801</v>
      </c>
      <c r="BM606" s="8">
        <f t="shared" si="838"/>
        <v>0.38582267621671928</v>
      </c>
      <c r="BN606" s="8">
        <f t="shared" si="839"/>
        <v>0.61280933362531176</v>
      </c>
    </row>
    <row r="607" spans="1:66" x14ac:dyDescent="0.25">
      <c r="A607" t="s">
        <v>91</v>
      </c>
      <c r="B607" t="s">
        <v>108</v>
      </c>
      <c r="C607" t="s">
        <v>100</v>
      </c>
      <c r="D607" s="10"/>
      <c r="E607">
        <f>VLOOKUP(A607,home!$A$2:$E$405,3,FALSE)</f>
        <v>1.4025974025974</v>
      </c>
      <c r="F607">
        <f>VLOOKUP(B607,home!$B$2:$E$405,3,FALSE)</f>
        <v>1.07</v>
      </c>
      <c r="G607">
        <f>VLOOKUP(C607,away!$B$2:$E$405,4,FALSE)</f>
        <v>1.07</v>
      </c>
      <c r="H607">
        <f>VLOOKUP(A607,away!$A$2:$E$405,3,FALSE)</f>
        <v>1.05194805194805</v>
      </c>
      <c r="I607">
        <f>VLOOKUP(C607,away!$B$2:$E$405,3,FALSE)</f>
        <v>1.07</v>
      </c>
      <c r="J607">
        <f>VLOOKUP(B607,home!$B$2:$E$405,4,FALSE)</f>
        <v>0.48</v>
      </c>
      <c r="K607" s="3">
        <f t="shared" si="784"/>
        <v>1.6058337662337634</v>
      </c>
      <c r="L607" s="3">
        <f t="shared" si="785"/>
        <v>0.54028051948051847</v>
      </c>
      <c r="M607" s="5">
        <f t="shared" si="786"/>
        <v>0.11693766245361072</v>
      </c>
      <c r="N607" s="5">
        <f t="shared" si="787"/>
        <v>0.18778244691245424</v>
      </c>
      <c r="O607" s="5">
        <f t="shared" si="788"/>
        <v>6.3179141017274315E-2</v>
      </c>
      <c r="P607" s="5">
        <f t="shared" si="789"/>
        <v>0.10145519796718366</v>
      </c>
      <c r="Q607" s="5">
        <f t="shared" si="790"/>
        <v>0.15077369697900911</v>
      </c>
      <c r="R607" s="5">
        <f t="shared" si="791"/>
        <v>1.7067229564572951E-2</v>
      </c>
      <c r="S607" s="5">
        <f t="shared" si="792"/>
        <v>2.2005650229761812E-2</v>
      </c>
      <c r="T607" s="5">
        <f t="shared" si="793"/>
        <v>8.1460091327817327E-2</v>
      </c>
      <c r="U607" s="5">
        <f t="shared" si="794"/>
        <v>2.7407133530854416E-2</v>
      </c>
      <c r="V607" s="5">
        <f t="shared" si="795"/>
        <v>2.1213463971719447E-3</v>
      </c>
      <c r="W607" s="5">
        <f t="shared" si="796"/>
        <v>8.0705831222930111E-2</v>
      </c>
      <c r="X607" s="5">
        <f t="shared" si="797"/>
        <v>4.3603788418231731E-2</v>
      </c>
      <c r="Y607" s="5">
        <f t="shared" si="798"/>
        <v>1.1779138728960427E-2</v>
      </c>
      <c r="Z607" s="5">
        <f t="shared" si="799"/>
        <v>3.0736972184135796E-3</v>
      </c>
      <c r="AA607" s="5">
        <f t="shared" si="800"/>
        <v>4.9358467805073209E-3</v>
      </c>
      <c r="AB607" s="5">
        <f t="shared" si="801"/>
        <v>3.9630747125474347E-3</v>
      </c>
      <c r="AC607" s="5">
        <f t="shared" si="802"/>
        <v>1.1503010138384102E-4</v>
      </c>
      <c r="AD607" s="5">
        <f t="shared" si="803"/>
        <v>3.240003722743609E-2</v>
      </c>
      <c r="AE607" s="5">
        <f t="shared" si="804"/>
        <v>1.7505108944427309E-2</v>
      </c>
      <c r="AF607" s="5">
        <f t="shared" si="805"/>
        <v>4.7288346770291284E-3</v>
      </c>
      <c r="AG607" s="5">
        <f t="shared" si="806"/>
        <v>8.5163241861426246E-4</v>
      </c>
      <c r="AH607" s="5">
        <f t="shared" si="807"/>
        <v>4.1516468247257827E-4</v>
      </c>
      <c r="AI607" s="5">
        <f t="shared" si="808"/>
        <v>6.666854656621849E-4</v>
      </c>
      <c r="AJ607" s="5">
        <f t="shared" si="809"/>
        <v>5.3529301610880846E-4</v>
      </c>
      <c r="AK607" s="5">
        <f t="shared" si="810"/>
        <v>2.8653053336554613E-4</v>
      </c>
      <c r="AL607" s="5">
        <f t="shared" si="811"/>
        <v>3.9920078658019878E-6</v>
      </c>
      <c r="AM607" s="5">
        <f t="shared" si="812"/>
        <v>1.040581476140956E-2</v>
      </c>
      <c r="AN607" s="5">
        <f t="shared" si="813"/>
        <v>5.6220590049124051E-3</v>
      </c>
      <c r="AO607" s="5">
        <f t="shared" si="814"/>
        <v>1.5187444798621004E-3</v>
      </c>
      <c r="AP607" s="5">
        <f t="shared" si="815"/>
        <v>2.7351601884602182E-4</v>
      </c>
      <c r="AQ607" s="5">
        <f t="shared" si="816"/>
        <v>3.6943844187092987E-5</v>
      </c>
      <c r="AR607" s="5">
        <f t="shared" si="817"/>
        <v>4.486107806324983E-5</v>
      </c>
      <c r="AS607" s="5">
        <f t="shared" si="818"/>
        <v>7.2039433943615341E-5</v>
      </c>
      <c r="AT607" s="5">
        <f t="shared" si="819"/>
        <v>5.784167776351214E-5</v>
      </c>
      <c r="AU607" s="5">
        <f t="shared" si="820"/>
        <v>3.0961373082753463E-5</v>
      </c>
      <c r="AV607" s="5">
        <f t="shared" si="821"/>
        <v>1.2429704586311669E-5</v>
      </c>
      <c r="AW607" s="5">
        <f t="shared" si="822"/>
        <v>9.6207467345680666E-8</v>
      </c>
      <c r="AX607" s="5">
        <f t="shared" si="823"/>
        <v>2.7850014515075371E-3</v>
      </c>
      <c r="AY607" s="5">
        <f t="shared" si="824"/>
        <v>1.5046820309744901E-3</v>
      </c>
      <c r="AZ607" s="5">
        <f t="shared" si="825"/>
        <v>4.064751946739496E-4</v>
      </c>
      <c r="BA607" s="5">
        <f t="shared" si="826"/>
        <v>7.3203543111462132E-5</v>
      </c>
      <c r="BB607" s="5">
        <f t="shared" si="827"/>
        <v>9.8876120750188209E-6</v>
      </c>
      <c r="BC607" s="5">
        <f t="shared" si="828"/>
        <v>1.0684168376626034E-6</v>
      </c>
      <c r="BD607" s="5">
        <f t="shared" si="829"/>
        <v>4.0395944267447844E-6</v>
      </c>
      <c r="BE607" s="5">
        <f t="shared" si="830"/>
        <v>6.4869171323564979E-6</v>
      </c>
      <c r="BF607" s="5">
        <f t="shared" si="831"/>
        <v>5.2084552849491811E-6</v>
      </c>
      <c r="BG607" s="5">
        <f t="shared" si="832"/>
        <v>2.7879711221633633E-6</v>
      </c>
      <c r="BH607" s="5">
        <f t="shared" si="833"/>
        <v>1.1192545418136416E-6</v>
      </c>
      <c r="BI607" s="5">
        <f t="shared" si="834"/>
        <v>3.5946734725096886E-7</v>
      </c>
      <c r="BJ607" s="8">
        <f t="shared" si="835"/>
        <v>0.63422800321530726</v>
      </c>
      <c r="BK607" s="8">
        <f t="shared" si="836"/>
        <v>0.24414356118795225</v>
      </c>
      <c r="BL607" s="8">
        <f t="shared" si="837"/>
        <v>0.11869423423066026</v>
      </c>
      <c r="BM607" s="8">
        <f t="shared" si="838"/>
        <v>0.3614395351347211</v>
      </c>
      <c r="BN607" s="8">
        <f t="shared" si="839"/>
        <v>0.63719537489410494</v>
      </c>
    </row>
    <row r="608" spans="1:66" x14ac:dyDescent="0.25">
      <c r="A608" t="s">
        <v>91</v>
      </c>
      <c r="B608" t="s">
        <v>371</v>
      </c>
      <c r="C608" t="s">
        <v>95</v>
      </c>
      <c r="D608" s="10"/>
      <c r="E608">
        <f>VLOOKUP(A608,home!$A$2:$E$405,3,FALSE)</f>
        <v>1.4025974025974</v>
      </c>
      <c r="F608">
        <f>VLOOKUP(B608,home!$B$2:$E$405,3,FALSE)</f>
        <v>0.53</v>
      </c>
      <c r="G608">
        <f>VLOOKUP(C608,away!$B$2:$E$405,4,FALSE)</f>
        <v>0.89</v>
      </c>
      <c r="H608">
        <f>VLOOKUP(A608,away!$A$2:$E$405,3,FALSE)</f>
        <v>1.05194805194805</v>
      </c>
      <c r="I608">
        <f>VLOOKUP(C608,away!$B$2:$E$405,3,FALSE)</f>
        <v>0.53</v>
      </c>
      <c r="J608">
        <f>VLOOKUP(B608,home!$B$2:$E$405,4,FALSE)</f>
        <v>1.43</v>
      </c>
      <c r="K608" s="3">
        <f t="shared" si="784"/>
        <v>0.66160519480519364</v>
      </c>
      <c r="L608" s="3">
        <f t="shared" si="785"/>
        <v>0.79727142857142708</v>
      </c>
      <c r="M608" s="5">
        <f t="shared" si="786"/>
        <v>0.23249731012496969</v>
      </c>
      <c r="N608" s="5">
        <f t="shared" si="787"/>
        <v>0.15382142815691408</v>
      </c>
      <c r="O608" s="5">
        <f t="shared" si="788"/>
        <v>0.18536346258234873</v>
      </c>
      <c r="P608" s="5">
        <f t="shared" si="789"/>
        <v>0.12263742977156003</v>
      </c>
      <c r="Q608" s="5">
        <f t="shared" si="790"/>
        <v>5.0884527970484109E-2</v>
      </c>
      <c r="R608" s="5">
        <f t="shared" si="791"/>
        <v>7.3892496308987698E-2</v>
      </c>
      <c r="S608" s="5">
        <f t="shared" si="792"/>
        <v>1.6172164715465089E-2</v>
      </c>
      <c r="T608" s="5">
        <f t="shared" si="793"/>
        <v>4.056878030721061E-2</v>
      </c>
      <c r="U608" s="5">
        <f t="shared" si="794"/>
        <v>4.8887659415149852E-2</v>
      </c>
      <c r="V608" s="5">
        <f t="shared" si="795"/>
        <v>9.4783066210811474E-4</v>
      </c>
      <c r="W608" s="5">
        <f t="shared" si="796"/>
        <v>1.1221822680160825E-2</v>
      </c>
      <c r="X608" s="5">
        <f t="shared" si="797"/>
        <v>8.9468385993870612E-3</v>
      </c>
      <c r="Y608" s="5">
        <f t="shared" si="798"/>
        <v>3.5665293956656536E-3</v>
      </c>
      <c r="Z608" s="5">
        <f t="shared" si="799"/>
        <v>1.9637458697658511E-2</v>
      </c>
      <c r="AA608" s="5">
        <f t="shared" si="800"/>
        <v>1.2992244687143301E-2</v>
      </c>
      <c r="AB608" s="5">
        <f t="shared" si="801"/>
        <v>4.2978682885970922E-3</v>
      </c>
      <c r="AC608" s="5">
        <f t="shared" si="802"/>
        <v>3.1247543304139512E-5</v>
      </c>
      <c r="AD608" s="5">
        <f t="shared" si="803"/>
        <v>1.8561040450942848E-3</v>
      </c>
      <c r="AE608" s="5">
        <f t="shared" si="804"/>
        <v>1.4798187236095251E-3</v>
      </c>
      <c r="AF608" s="5">
        <f t="shared" si="805"/>
        <v>5.8990859389945586E-4</v>
      </c>
      <c r="AG608" s="5">
        <f t="shared" si="806"/>
        <v>1.5677242246159368E-4</v>
      </c>
      <c r="AH608" s="5">
        <f t="shared" si="807"/>
        <v>3.9140961873486485E-3</v>
      </c>
      <c r="AI608" s="5">
        <f t="shared" si="808"/>
        <v>2.589586370517068E-3</v>
      </c>
      <c r="AJ608" s="5">
        <f t="shared" si="809"/>
        <v>8.5664189756540947E-4</v>
      </c>
      <c r="AK608" s="5">
        <f t="shared" si="810"/>
        <v>1.8891957650568454E-4</v>
      </c>
      <c r="AL608" s="5">
        <f t="shared" si="811"/>
        <v>6.5929681430471414E-7</v>
      </c>
      <c r="AM608" s="5">
        <f t="shared" si="812"/>
        <v>2.4560161566666248E-4</v>
      </c>
      <c r="AN608" s="5">
        <f t="shared" si="813"/>
        <v>1.9581115098201061E-4</v>
      </c>
      <c r="AO608" s="5">
        <f t="shared" si="814"/>
        <v>7.8057318036821489E-5</v>
      </c>
      <c r="AP608" s="5">
        <f t="shared" si="815"/>
        <v>2.0744289820556961E-5</v>
      </c>
      <c r="AQ608" s="5">
        <f t="shared" si="816"/>
        <v>4.1347073949837897E-6</v>
      </c>
      <c r="AR608" s="5">
        <f t="shared" si="817"/>
        <v>6.2411941177068679E-4</v>
      </c>
      <c r="AS608" s="5">
        <f t="shared" si="818"/>
        <v>4.1292064500624801E-4</v>
      </c>
      <c r="AT608" s="5">
        <f t="shared" si="819"/>
        <v>1.3659522188922245E-4</v>
      </c>
      <c r="AU608" s="5">
        <f t="shared" si="820"/>
        <v>3.0124036129159229E-5</v>
      </c>
      <c r="AV608" s="5">
        <f t="shared" si="821"/>
        <v>4.9825546978877691E-6</v>
      </c>
      <c r="AW608" s="5">
        <f t="shared" si="822"/>
        <v>9.6601436329458689E-9</v>
      </c>
      <c r="AX608" s="5">
        <f t="shared" si="823"/>
        <v>2.7081884129602091E-5</v>
      </c>
      <c r="AY608" s="5">
        <f t="shared" si="824"/>
        <v>2.1591612448413721E-5</v>
      </c>
      <c r="AZ608" s="5">
        <f t="shared" si="825"/>
        <v>8.6071878509537059E-6</v>
      </c>
      <c r="BA608" s="5">
        <f t="shared" si="826"/>
        <v>2.2874216513041642E-6</v>
      </c>
      <c r="BB608" s="5">
        <f t="shared" si="827"/>
        <v>4.5592398192012089E-7</v>
      </c>
      <c r="BC608" s="5">
        <f t="shared" si="828"/>
        <v>7.2699032877085668E-8</v>
      </c>
      <c r="BD608" s="5">
        <f t="shared" si="829"/>
        <v>8.2932095836928994E-5</v>
      </c>
      <c r="BE608" s="5">
        <f t="shared" si="830"/>
        <v>5.4868305421794393E-5</v>
      </c>
      <c r="BF608" s="5">
        <f t="shared" si="831"/>
        <v>1.8150577948608568E-5</v>
      </c>
      <c r="BG608" s="5">
        <f t="shared" si="832"/>
        <v>4.0028388865053422E-6</v>
      </c>
      <c r="BH608" s="5">
        <f t="shared" si="833"/>
        <v>6.6207475032004258E-7</v>
      </c>
      <c r="BI608" s="5">
        <f t="shared" si="834"/>
        <v>8.7606418832218359E-8</v>
      </c>
      <c r="BJ608" s="8">
        <f t="shared" si="835"/>
        <v>0.27369697670588328</v>
      </c>
      <c r="BK608" s="8">
        <f t="shared" si="836"/>
        <v>0.37230823372666977</v>
      </c>
      <c r="BL608" s="8">
        <f t="shared" si="837"/>
        <v>0.33435242068291982</v>
      </c>
      <c r="BM608" s="8">
        <f t="shared" si="838"/>
        <v>0.18087685294556216</v>
      </c>
      <c r="BN608" s="8">
        <f t="shared" si="839"/>
        <v>0.81909665491526429</v>
      </c>
    </row>
    <row r="609" spans="1:66" x14ac:dyDescent="0.25">
      <c r="A609" t="s">
        <v>91</v>
      </c>
      <c r="B609" t="s">
        <v>93</v>
      </c>
      <c r="C609" t="s">
        <v>389</v>
      </c>
      <c r="D609" s="10"/>
      <c r="E609">
        <f>VLOOKUP(A609,home!$A$2:$E$405,3,FALSE)</f>
        <v>1.4025974025974</v>
      </c>
      <c r="F609">
        <f>VLOOKUP(B609,home!$B$2:$E$405,3,FALSE)</f>
        <v>1.43</v>
      </c>
      <c r="G609">
        <f>VLOOKUP(C609,away!$B$2:$E$405,4,FALSE)</f>
        <v>0.89</v>
      </c>
      <c r="H609">
        <f>VLOOKUP(A609,away!$A$2:$E$405,3,FALSE)</f>
        <v>1.05194805194805</v>
      </c>
      <c r="I609">
        <f>VLOOKUP(C609,away!$B$2:$E$405,3,FALSE)</f>
        <v>0.89</v>
      </c>
      <c r="J609">
        <f>VLOOKUP(B609,home!$B$2:$E$405,4,FALSE)</f>
        <v>0.71</v>
      </c>
      <c r="K609" s="3">
        <f t="shared" si="784"/>
        <v>1.7850857142857108</v>
      </c>
      <c r="L609" s="3">
        <f t="shared" si="785"/>
        <v>0.66472597402597278</v>
      </c>
      <c r="M609" s="5">
        <f t="shared" si="786"/>
        <v>8.6309838120472174E-2</v>
      </c>
      <c r="N609" s="5">
        <f t="shared" si="787"/>
        <v>0.15407045903116712</v>
      </c>
      <c r="O609" s="5">
        <f t="shared" si="788"/>
        <v>5.7372391212654895E-2</v>
      </c>
      <c r="P609" s="5">
        <f t="shared" si="789"/>
        <v>0.10241463594812129</v>
      </c>
      <c r="Q609" s="5">
        <f t="shared" si="790"/>
        <v>0.1375144877049892</v>
      </c>
      <c r="R609" s="5">
        <f t="shared" si="791"/>
        <v>1.9068459315515589E-2</v>
      </c>
      <c r="S609" s="5">
        <f t="shared" si="792"/>
        <v>3.0381118435611896E-2</v>
      </c>
      <c r="T609" s="5">
        <f t="shared" si="793"/>
        <v>9.1409451782381607E-2</v>
      </c>
      <c r="U609" s="5">
        <f t="shared" si="794"/>
        <v>3.4038834317565159E-2</v>
      </c>
      <c r="V609" s="5">
        <f t="shared" si="795"/>
        <v>4.0055575123775769E-3</v>
      </c>
      <c r="W609" s="5">
        <f t="shared" si="796"/>
        <v>8.1825049169831396E-2</v>
      </c>
      <c r="X609" s="5">
        <f t="shared" si="797"/>
        <v>5.4391235509139282E-2</v>
      </c>
      <c r="Y609" s="5">
        <f t="shared" si="798"/>
        <v>1.8077633501144341E-2</v>
      </c>
      <c r="Z609" s="5">
        <f t="shared" si="799"/>
        <v>4.2251000638935787E-3</v>
      </c>
      <c r="AA609" s="5">
        <f t="shared" si="800"/>
        <v>7.5421657654840702E-3</v>
      </c>
      <c r="AB609" s="5">
        <f t="shared" si="801"/>
        <v>6.7317061813701859E-3</v>
      </c>
      <c r="AC609" s="5">
        <f t="shared" si="802"/>
        <v>2.9706036656187138E-4</v>
      </c>
      <c r="AD609" s="5">
        <f t="shared" si="803"/>
        <v>3.6516181585947972E-2</v>
      </c>
      <c r="AE609" s="5">
        <f t="shared" si="804"/>
        <v>2.4273254372428554E-2</v>
      </c>
      <c r="AF609" s="5">
        <f t="shared" si="805"/>
        <v>8.0675313277463849E-3</v>
      </c>
      <c r="AG609" s="5">
        <f t="shared" si="806"/>
        <v>1.7875658732737555E-3</v>
      </c>
      <c r="AH609" s="5">
        <f t="shared" si="807"/>
        <v>7.0213343883221467E-4</v>
      </c>
      <c r="AI609" s="5">
        <f t="shared" si="808"/>
        <v>1.2533683711816862E-3</v>
      </c>
      <c r="AJ609" s="5">
        <f t="shared" si="809"/>
        <v>1.1186849870669896E-3</v>
      </c>
      <c r="AK609" s="5">
        <f t="shared" si="810"/>
        <v>6.6564952973305921E-4</v>
      </c>
      <c r="AL609" s="5">
        <f t="shared" si="811"/>
        <v>1.4099588162167263E-5</v>
      </c>
      <c r="AM609" s="5">
        <f t="shared" si="812"/>
        <v>1.3036902817867742E-2</v>
      </c>
      <c r="AN609" s="5">
        <f t="shared" si="813"/>
        <v>8.6659679238890834E-3</v>
      </c>
      <c r="AO609" s="5">
        <f t="shared" si="814"/>
        <v>2.8802469845425034E-3</v>
      </c>
      <c r="AP609" s="5">
        <f t="shared" si="815"/>
        <v>6.3819166074512894E-4</v>
      </c>
      <c r="AQ609" s="5">
        <f t="shared" si="816"/>
        <v>1.0605564332601475E-4</v>
      </c>
      <c r="AR609" s="5">
        <f t="shared" si="817"/>
        <v>9.334526680478994E-5</v>
      </c>
      <c r="AS609" s="5">
        <f t="shared" si="818"/>
        <v>1.6662930226941868E-4</v>
      </c>
      <c r="AT609" s="5">
        <f t="shared" si="819"/>
        <v>1.4872379353126749E-4</v>
      </c>
      <c r="AU609" s="5">
        <f t="shared" si="820"/>
        <v>8.8494906402347706E-5</v>
      </c>
      <c r="AV609" s="5">
        <f t="shared" si="821"/>
        <v>3.9492748301470498E-5</v>
      </c>
      <c r="AW609" s="5">
        <f t="shared" si="822"/>
        <v>4.6473528784080648E-7</v>
      </c>
      <c r="AX609" s="5">
        <f t="shared" si="823"/>
        <v>3.8786648297844638E-3</v>
      </c>
      <c r="AY609" s="5">
        <f t="shared" si="824"/>
        <v>2.5782492568987617E-3</v>
      </c>
      <c r="AZ609" s="5">
        <f t="shared" si="825"/>
        <v>8.5691462428688474E-4</v>
      </c>
      <c r="BA609" s="5">
        <f t="shared" si="826"/>
        <v>1.8987113609540002E-4</v>
      </c>
      <c r="BB609" s="5">
        <f t="shared" si="827"/>
        <v>3.1553068970108204E-5</v>
      </c>
      <c r="BC609" s="5">
        <f t="shared" si="828"/>
        <v>4.1948289009327741E-6</v>
      </c>
      <c r="BD609" s="5">
        <f t="shared" si="829"/>
        <v>1.0341503899588047E-5</v>
      </c>
      <c r="BE609" s="5">
        <f t="shared" si="830"/>
        <v>1.8460470875384592E-5</v>
      </c>
      <c r="BF609" s="5">
        <f t="shared" si="831"/>
        <v>1.6476761419318241E-5</v>
      </c>
      <c r="BG609" s="5">
        <f t="shared" si="832"/>
        <v>9.804143809106311E-6</v>
      </c>
      <c r="BH609" s="5">
        <f t="shared" si="833"/>
        <v>4.3753092636095923E-6</v>
      </c>
      <c r="BI609" s="5">
        <f t="shared" si="834"/>
        <v>1.5620604124102848E-6</v>
      </c>
      <c r="BJ609" s="8">
        <f t="shared" si="835"/>
        <v>0.64079966263335641</v>
      </c>
      <c r="BK609" s="8">
        <f t="shared" si="836"/>
        <v>0.22600055922820575</v>
      </c>
      <c r="BL609" s="8">
        <f t="shared" si="837"/>
        <v>0.12909109938639254</v>
      </c>
      <c r="BM609" s="8">
        <f t="shared" si="838"/>
        <v>0.44078836545731731</v>
      </c>
      <c r="BN609" s="8">
        <f t="shared" si="839"/>
        <v>0.55675027133292032</v>
      </c>
    </row>
    <row r="610" spans="1:66" x14ac:dyDescent="0.25">
      <c r="A610" t="s">
        <v>91</v>
      </c>
      <c r="B610" t="s">
        <v>111</v>
      </c>
      <c r="C610" t="s">
        <v>101</v>
      </c>
      <c r="D610" s="10"/>
      <c r="E610">
        <f>VLOOKUP(A610,home!$A$2:$E$405,3,FALSE)</f>
        <v>1.4025974025974</v>
      </c>
      <c r="F610">
        <f>VLOOKUP(B610,home!$B$2:$E$405,3,FALSE)</f>
        <v>0.89</v>
      </c>
      <c r="G610">
        <f>VLOOKUP(C610,away!$B$2:$E$405,4,FALSE)</f>
        <v>0.36</v>
      </c>
      <c r="H610">
        <f>VLOOKUP(A610,away!$A$2:$E$405,3,FALSE)</f>
        <v>1.05194805194805</v>
      </c>
      <c r="I610">
        <f>VLOOKUP(C610,away!$B$2:$E$405,3,FALSE)</f>
        <v>0.18</v>
      </c>
      <c r="J610">
        <f>VLOOKUP(B610,home!$B$2:$E$405,4,FALSE)</f>
        <v>0.48</v>
      </c>
      <c r="K610" s="3">
        <f t="shared" ref="K610:K673" si="840">E610*F610*G610</f>
        <v>0.44939220779220695</v>
      </c>
      <c r="L610" s="3">
        <f t="shared" ref="L610:L673" si="841">H610*I610*J610</f>
        <v>9.0888311688311518E-2</v>
      </c>
      <c r="M610" s="5">
        <f t="shared" ref="M610:M673" si="842">_xlfn.POISSON.DIST(0,K610,FALSE) * _xlfn.POISSON.DIST(0,L610,FALSE)</f>
        <v>0.58258480306339044</v>
      </c>
      <c r="N610" s="5">
        <f t="shared" ref="N610:N673" si="843">_xlfn.POISSON.DIST(1,K610,FALSE) * _xlfn.POISSON.DIST(0,L610,FALSE)</f>
        <v>0.26180907087484512</v>
      </c>
      <c r="O610" s="5">
        <f t="shared" ref="O610:O673" si="844">_xlfn.POISSON.DIST(0,K610,FALSE) * _xlfn.POISSON.DIST(1,L610,FALSE)</f>
        <v>5.2950149165699005E-2</v>
      </c>
      <c r="P610" s="5">
        <f t="shared" ref="P610:P673" si="845">_xlfn.POISSON.DIST(1,K610,FALSE) * _xlfn.POISSON.DIST(1,L610,FALSE)</f>
        <v>2.3795384436500158E-2</v>
      </c>
      <c r="Q610" s="5">
        <f t="shared" ref="Q610:Q673" si="846">_xlfn.POISSON.DIST(2,K610,FALSE) * _xlfn.POISSON.DIST(0,L610,FALSE)</f>
        <v>5.8827478190236503E-2</v>
      </c>
      <c r="R610" s="5">
        <f t="shared" ref="R610:R673" si="847">_xlfn.POISSON.DIST(0,K610,FALSE) * _xlfn.POISSON.DIST(2,L610,FALSE)</f>
        <v>2.4062748306573189E-3</v>
      </c>
      <c r="S610" s="5">
        <f t="shared" ref="S610:S673" si="848">_xlfn.POISSON.DIST(2,K610,FALSE) * _xlfn.POISSON.DIST(2,L610,FALSE)</f>
        <v>2.4297763926534488E-4</v>
      </c>
      <c r="T610" s="5">
        <f t="shared" ref="T610:T673" si="849">_xlfn.POISSON.DIST(2,K610,FALSE) * _xlfn.POISSON.DIST(1,L610,FALSE)</f>
        <v>5.3467301735915622E-3</v>
      </c>
      <c r="U610" s="5">
        <f t="shared" ref="U610:U673" si="850">_xlfn.POISSON.DIST(1,K610,FALSE) * _xlfn.POISSON.DIST(2,L610,FALSE)</f>
        <v>1.0813611587039114E-3</v>
      </c>
      <c r="V610" s="5">
        <f t="shared" ref="V610:V673" si="851">_xlfn.POISSON.DIST(3,K610,FALSE) * _xlfn.POISSON.DIST(3,L610,FALSE)</f>
        <v>1.1026999951843226E-6</v>
      </c>
      <c r="W610" s="5">
        <f t="shared" ref="W610:W673" si="852">_xlfn.POISSON.DIST(3,K610,FALSE) * _xlfn.POISSON.DIST(0,L610,FALSE)</f>
        <v>8.812203434252765E-3</v>
      </c>
      <c r="X610" s="5">
        <f t="shared" ref="X610:X673" si="853">_xlfn.POISSON.DIST(3,K610,FALSE) * _xlfn.POISSON.DIST(1,L610,FALSE)</f>
        <v>8.0092629239317443E-4</v>
      </c>
      <c r="Y610" s="5">
        <f t="shared" ref="Y610:Y673" si="854">_xlfn.POISSON.DIST(3,K610,FALSE) * _xlfn.POISSON.DIST(2,L610,FALSE)</f>
        <v>3.6397419251197273E-5</v>
      </c>
      <c r="Z610" s="5">
        <f t="shared" ref="Z610:Z673" si="855">_xlfn.POISSON.DIST(0,K610,FALSE) * _xlfn.POISSON.DIST(3,L610,FALSE)</f>
        <v>7.2900752272173804E-5</v>
      </c>
      <c r="AA610" s="5">
        <f t="shared" ref="AA610:AA673" si="856">_xlfn.POISSON.DIST(1,K610,FALSE) * _xlfn.POISSON.DIST(3,L610,FALSE)</f>
        <v>3.2761030013304932E-5</v>
      </c>
      <c r="AB610" s="5">
        <f t="shared" ref="AB610:AB673" si="857">_xlfn.POISSON.DIST(2,K610,FALSE) * _xlfn.POISSON.DIST(3,L610,FALSE)</f>
        <v>7.3612758036129272E-6</v>
      </c>
      <c r="AC610" s="5">
        <f t="shared" ref="AC610:AC673" si="858">_xlfn.POISSON.DIST(4,K610,FALSE) * _xlfn.POISSON.DIST(4,L610,FALSE)</f>
        <v>2.8149518067546852E-9</v>
      </c>
      <c r="AD610" s="5">
        <f t="shared" ref="AD610:AD673" si="859">_xlfn.POISSON.DIST(4,K610,FALSE) * _xlfn.POISSON.DIST(0,L610,FALSE)</f>
        <v>9.9003388920822916E-4</v>
      </c>
      <c r="AE610" s="5">
        <f t="shared" ref="AE610:AE673" si="860">_xlfn.POISSON.DIST(4,K610,FALSE) * _xlfn.POISSON.DIST(1,L610,FALSE)</f>
        <v>8.9982508704348793E-5</v>
      </c>
      <c r="AF610" s="5">
        <f t="shared" ref="AF610:AF673" si="861">_xlfn.POISSON.DIST(4,K610,FALSE) * _xlfn.POISSON.DIST(2,L610,FALSE)</f>
        <v>4.0891791488085276E-6</v>
      </c>
      <c r="AG610" s="5">
        <f t="shared" ref="AG610:AG673" si="862">_xlfn.POISSON.DIST(4,K610,FALSE) * _xlfn.POISSON.DIST(3,L610,FALSE)</f>
        <v>1.238861963420846E-7</v>
      </c>
      <c r="AH610" s="5">
        <f t="shared" ref="AH610:AH673" si="863">_xlfn.POISSON.DIST(0,K610,FALSE) * _xlfn.POISSON.DIST(4,L610,FALSE)</f>
        <v>1.6564565737064285E-6</v>
      </c>
      <c r="AI610" s="5">
        <f t="shared" ref="AI610:AI673" si="864">_xlfn.POISSON.DIST(1,K610,FALSE) * _xlfn.POISSON.DIST(4,L610,FALSE)</f>
        <v>7.4439867676984642E-7</v>
      </c>
      <c r="AJ610" s="5">
        <f t="shared" ref="AJ610:AJ673" si="865">_xlfn.POISSON.DIST(2,K610,FALSE) * _xlfn.POISSON.DIST(4,L610,FALSE)</f>
        <v>1.6726348241559934E-7</v>
      </c>
      <c r="AK610" s="5">
        <f t="shared" ref="AK610:AK673" si="866">_xlfn.POISSON.DIST(3,K610,FALSE) * _xlfn.POISSON.DIST(4,L610,FALSE)</f>
        <v>2.5055635215253071E-8</v>
      </c>
      <c r="AL610" s="5">
        <f t="shared" ref="AL610:AL673" si="867">_xlfn.POISSON.DIST(5,K610,FALSE) * _xlfn.POISSON.DIST(5,L610,FALSE)</f>
        <v>4.5990118561098263E-12</v>
      </c>
      <c r="AM610" s="5">
        <f t="shared" ref="AM610:AM673" si="868">_xlfn.POISSON.DIST(5,K610,FALSE) * _xlfn.POISSON.DIST(0,L610,FALSE)</f>
        <v>8.8982703052078275E-5</v>
      </c>
      <c r="AN610" s="5">
        <f t="shared" ref="AN610:AN673" si="869">_xlfn.POISSON.DIST(5,K610,FALSE) * _xlfn.POISSON.DIST(1,L610,FALSE)</f>
        <v>8.0874876498657571E-6</v>
      </c>
      <c r="AO610" s="5">
        <f t="shared" ref="AO610:AO673" si="870">_xlfn.POISSON.DIST(5,K610,FALSE) * _xlfn.POISSON.DIST(2,L610,FALSE)</f>
        <v>3.6752904914818439E-7</v>
      </c>
      <c r="AP610" s="5">
        <f t="shared" ref="AP610:AP673" si="871">_xlfn.POISSON.DIST(5,K610,FALSE) * _xlfn.POISSON.DIST(3,L610,FALSE)</f>
        <v>1.1134698257829647E-8</v>
      </c>
      <c r="AQ610" s="5">
        <f t="shared" ref="AQ610:AQ673" si="872">_xlfn.POISSON.DIST(5,K610,FALSE) * _xlfn.POISSON.DIST(4,L610,FALSE)</f>
        <v>2.5300348145322998E-10</v>
      </c>
      <c r="AR610" s="5">
        <f t="shared" ref="AR610:AR673" si="873">_xlfn.POISSON.DIST(0,K610,FALSE) * _xlfn.POISSON.DIST(5,L610,FALSE)</f>
        <v>3.011050827383652E-8</v>
      </c>
      <c r="AS610" s="5">
        <f t="shared" ref="AS610:AS673" si="874">_xlfn.POISSON.DIST(1,K610,FALSE) * _xlfn.POISSON.DIST(5,L610,FALSE)</f>
        <v>1.3531427790924907E-8</v>
      </c>
      <c r="AT610" s="5">
        <f t="shared" ref="AT610:AT673" si="875">_xlfn.POISSON.DIST(2,K610,FALSE) * _xlfn.POISSON.DIST(5,L610,FALSE)</f>
        <v>3.0404591047722843E-9</v>
      </c>
      <c r="AU610" s="5">
        <f t="shared" ref="AU610:AU673" si="876">_xlfn.POISSON.DIST(3,K610,FALSE) * _xlfn.POISSON.DIST(5,L610,FALSE)</f>
        <v>4.5545287659851154E-10</v>
      </c>
      <c r="AV610" s="5">
        <f t="shared" ref="AV610:AV673" si="877">_xlfn.POISSON.DIST(4,K610,FALSE) * _xlfn.POISSON.DIST(5,L610,FALSE)</f>
        <v>5.1169243439979144E-11</v>
      </c>
      <c r="AW610" s="5">
        <f t="shared" ref="AW610:AW673" si="878">_xlfn.POISSON.DIST(6,K610,FALSE) * _xlfn.POISSON.DIST(6,L610,FALSE)</f>
        <v>5.2178982054875115E-15</v>
      </c>
      <c r="AX610" s="5">
        <f t="shared" ref="AX610:AX673" si="879">_xlfn.POISSON.DIST(6,K610,FALSE) * _xlfn.POISSON.DIST(0,L610,FALSE)</f>
        <v>6.6646888966486361E-6</v>
      </c>
      <c r="AY610" s="5">
        <f t="shared" ref="AY610:AY673" si="880">_xlfn.POISSON.DIST(6,K610,FALSE) * _xlfn.POISSON.DIST(1,L610,FALSE)</f>
        <v>6.0574232174423012E-7</v>
      </c>
      <c r="AZ610" s="5">
        <f t="shared" ref="AZ610:AZ673" si="881">_xlfn.POISSON.DIST(6,K610,FALSE) * _xlfn.POISSON.DIST(2,L610,FALSE)</f>
        <v>2.7527448470745528E-8</v>
      </c>
      <c r="BA610" s="5">
        <f t="shared" ref="BA610:BA673" si="882">_xlfn.POISSON.DIST(6,K610,FALSE) * _xlfn.POISSON.DIST(3,L610,FALSE)</f>
        <v>8.3397443886435122E-10</v>
      </c>
      <c r="BB610" s="5">
        <f t="shared" ref="BB610:BB673" si="883">_xlfn.POISSON.DIST(6,K610,FALSE) * _xlfn.POISSON.DIST(4,L610,FALSE)</f>
        <v>1.8949632184896956E-11</v>
      </c>
      <c r="BC610" s="5">
        <f t="shared" ref="BC610:BC673" si="884">_xlfn.POISSON.DIST(6,K610,FALSE) * _xlfn.POISSON.DIST(5,L610,FALSE)</f>
        <v>3.4446001527995516E-13</v>
      </c>
      <c r="BD610" s="5">
        <f t="shared" ref="BD610:BD673" si="885">_xlfn.POISSON.DIST(0,K610,FALSE) * _xlfn.POISSON.DIST(6,L610,FALSE)</f>
        <v>4.5611554351432208E-10</v>
      </c>
      <c r="BE610" s="5">
        <f t="shared" ref="BE610:BE673" si="886">_xlfn.POISSON.DIST(1,K610,FALSE) * _xlfn.POISSON.DIST(6,L610,FALSE)</f>
        <v>2.0497477110824363E-10</v>
      </c>
      <c r="BF610" s="5">
        <f t="shared" ref="BF610:BF673" si="887">_xlfn.POISSON.DIST(2,K610,FALSE) * _xlfn.POISSON.DIST(6,L610,FALSE)</f>
        <v>4.6057032465017928E-11</v>
      </c>
      <c r="BG610" s="5">
        <f t="shared" ref="BG610:BG673" si="888">_xlfn.POISSON.DIST(3,K610,FALSE) * _xlfn.POISSON.DIST(6,L610,FALSE)</f>
        <v>6.8992238346039235E-12</v>
      </c>
      <c r="BH610" s="5">
        <f t="shared" ref="BH610:BH673" si="889">_xlfn.POISSON.DIST(4,K610,FALSE) * _xlfn.POISSON.DIST(6,L610,FALSE)</f>
        <v>7.7511435777131793E-13</v>
      </c>
      <c r="BI610" s="5">
        <f t="shared" ref="BI610:BI673" si="890">_xlfn.POISSON.DIST(5,K610,FALSE) * _xlfn.POISSON.DIST(6,L610,FALSE)</f>
        <v>6.966607050605823E-14</v>
      </c>
      <c r="BJ610" s="8">
        <f t="shared" ref="BJ610:BJ673" si="891">SUM(N610,Q610,T610,W610,X610,Y610,AD610,AE610,AF610,AG610,AM610,AN610,AO610,AP610,AQ610,AX610,AY610,AZ610,BA610,BB610,BC610)</f>
        <v>0.33682178376721628</v>
      </c>
      <c r="BK610" s="8">
        <f t="shared" ref="BK610:BK673" si="892">SUM(M610,P610,S610,V610,AC610,AL610,AY610)</f>
        <v>0.6066248764010238</v>
      </c>
      <c r="BL610" s="8">
        <f t="shared" ref="BL610:BL673" si="893">SUM(O610,R610,U610,AA610,AB610,AH610,AI610,AJ610,AK610,AR610,AS610,AT610,AU610,AV610,BD610,BE610,BF610,BG610,BH610,BI610)</f>
        <v>5.6480548539153907E-2</v>
      </c>
      <c r="BM610" s="8">
        <f t="shared" ref="BM610:BM673" si="894">SUM(S610:BI610)</f>
        <v>1.762634315602097E-2</v>
      </c>
      <c r="BN610" s="8">
        <f t="shared" ref="BN610:BN673" si="895">SUM(M610:R610)</f>
        <v>0.98237316056132851</v>
      </c>
    </row>
    <row r="611" spans="1:66" x14ac:dyDescent="0.25">
      <c r="A611" t="s">
        <v>114</v>
      </c>
      <c r="B611" t="s">
        <v>115</v>
      </c>
      <c r="C611" t="s">
        <v>96</v>
      </c>
      <c r="D611" s="10"/>
      <c r="E611">
        <f>VLOOKUP(A611,home!$A$2:$E$405,3,FALSE)</f>
        <v>1.26829268292683</v>
      </c>
      <c r="F611">
        <f>VLOOKUP(B611,home!$B$2:$E$405,3,FALSE)</f>
        <v>1.18</v>
      </c>
      <c r="G611">
        <f>VLOOKUP(C611,away!$B$2:$E$405,4,FALSE)</f>
        <v>1.58</v>
      </c>
      <c r="H611">
        <f>VLOOKUP(A611,away!$A$2:$E$405,3,FALSE)</f>
        <v>1.0243902439024399</v>
      </c>
      <c r="I611">
        <f>VLOOKUP(C611,away!$B$2:$E$405,3,FALSE)</f>
        <v>0.59</v>
      </c>
      <c r="J611">
        <f>VLOOKUP(B611,home!$B$2:$E$405,4,FALSE)</f>
        <v>1.46</v>
      </c>
      <c r="K611" s="3">
        <f t="shared" si="840"/>
        <v>2.3646048780487816</v>
      </c>
      <c r="L611" s="3">
        <f t="shared" si="841"/>
        <v>0.88240975609756178</v>
      </c>
      <c r="M611" s="5">
        <f t="shared" si="842"/>
        <v>3.8890135985661621E-2</v>
      </c>
      <c r="N611" s="5">
        <f t="shared" si="843"/>
        <v>9.1959805259675939E-2</v>
      </c>
      <c r="O611" s="5">
        <f t="shared" si="844"/>
        <v>3.4317035409708686E-2</v>
      </c>
      <c r="P611" s="5">
        <f t="shared" si="845"/>
        <v>8.1146229329969927E-2</v>
      </c>
      <c r="Q611" s="5">
        <f t="shared" si="846"/>
        <v>0.10872430205072288</v>
      </c>
      <c r="R611" s="5">
        <f t="shared" si="847"/>
        <v>1.5140843422936213E-2</v>
      </c>
      <c r="S611" s="5">
        <f t="shared" si="848"/>
        <v>4.2328924594785315E-2</v>
      </c>
      <c r="T611" s="5">
        <f t="shared" si="849"/>
        <v>9.5939384854456009E-2</v>
      </c>
      <c r="U611" s="5">
        <f t="shared" si="850"/>
        <v>3.5802112215647781E-2</v>
      </c>
      <c r="V611" s="5">
        <f t="shared" si="851"/>
        <v>9.8134927916649906E-3</v>
      </c>
      <c r="W611" s="5">
        <f t="shared" si="852"/>
        <v>8.5696671663862828E-2</v>
      </c>
      <c r="X611" s="5">
        <f t="shared" si="853"/>
        <v>7.5619579141282034E-2</v>
      </c>
      <c r="Y611" s="5">
        <f t="shared" si="854"/>
        <v>3.3363727193129473E-2</v>
      </c>
      <c r="Z611" s="5">
        <f t="shared" si="855"/>
        <v>4.4534759839815067E-3</v>
      </c>
      <c r="AA611" s="5">
        <f t="shared" si="856"/>
        <v>1.0530711035995769E-2</v>
      </c>
      <c r="AB611" s="5">
        <f t="shared" si="857"/>
        <v>1.2450485342518868E-2</v>
      </c>
      <c r="AC611" s="5">
        <f t="shared" si="858"/>
        <v>1.279771715271919E-3</v>
      </c>
      <c r="AD611" s="5">
        <f t="shared" si="859"/>
        <v>5.0659691962228699E-2</v>
      </c>
      <c r="AE611" s="5">
        <f t="shared" si="860"/>
        <v>4.470260642836784E-2</v>
      </c>
      <c r="AF611" s="5">
        <f t="shared" si="861"/>
        <v>1.9723008017690679E-2</v>
      </c>
      <c r="AG611" s="5">
        <f t="shared" si="862"/>
        <v>5.8012582314668978E-3</v>
      </c>
      <c r="AH611" s="5">
        <f t="shared" si="863"/>
        <v>9.8244766420286719E-4</v>
      </c>
      <c r="AI611" s="5">
        <f t="shared" si="864"/>
        <v>2.3231005392017313E-3</v>
      </c>
      <c r="AJ611" s="5">
        <f t="shared" si="865"/>
        <v>2.7466074335970848E-3</v>
      </c>
      <c r="AK611" s="5">
        <f t="shared" si="866"/>
        <v>2.1648804451895706E-3</v>
      </c>
      <c r="AL611" s="5">
        <f t="shared" si="867"/>
        <v>1.0681232807800105E-4</v>
      </c>
      <c r="AM611" s="5">
        <f t="shared" si="868"/>
        <v>2.3958030946866916E-2</v>
      </c>
      <c r="AN611" s="5">
        <f t="shared" si="869"/>
        <v>2.1140800244402673E-2</v>
      </c>
      <c r="AO611" s="5">
        <f t="shared" si="870"/>
        <v>9.3274241936853169E-3</v>
      </c>
      <c r="AP611" s="5">
        <f t="shared" si="871"/>
        <v>2.7435367025894536E-3</v>
      </c>
      <c r="AQ611" s="5">
        <f t="shared" si="872"/>
        <v>6.0523088814416694E-4</v>
      </c>
      <c r="AR611" s="5">
        <f t="shared" si="873"/>
        <v>1.7338428074957436E-4</v>
      </c>
      <c r="AS611" s="5">
        <f t="shared" si="874"/>
        <v>4.0998531603742298E-4</v>
      </c>
      <c r="AT611" s="5">
        <f t="shared" si="875"/>
        <v>4.8472663911523095E-4</v>
      </c>
      <c r="AU611" s="5">
        <f t="shared" si="876"/>
        <v>3.8206232512402218E-4</v>
      </c>
      <c r="AV611" s="5">
        <f t="shared" si="877"/>
        <v>2.2585660942673054E-4</v>
      </c>
      <c r="AW611" s="5">
        <f t="shared" si="878"/>
        <v>6.1908140927796633E-6</v>
      </c>
      <c r="AX611" s="5">
        <f t="shared" si="879"/>
        <v>9.4418794742341973E-3</v>
      </c>
      <c r="AY611" s="5">
        <f t="shared" si="880"/>
        <v>8.331606563961572E-3</v>
      </c>
      <c r="AZ611" s="5">
        <f t="shared" si="881"/>
        <v>3.6759454580030876E-3</v>
      </c>
      <c r="BA611" s="5">
        <f t="shared" si="882"/>
        <v>1.0812300450081485E-3</v>
      </c>
      <c r="BB611" s="5">
        <f t="shared" si="883"/>
        <v>2.3852198507524891E-4</v>
      </c>
      <c r="BC611" s="5">
        <f t="shared" si="884"/>
        <v>4.2094825334831356E-5</v>
      </c>
      <c r="BD611" s="5">
        <f t="shared" si="885"/>
        <v>2.5499330147897167E-5</v>
      </c>
      <c r="BE611" s="5">
        <f t="shared" si="886"/>
        <v>6.0295840454694004E-5</v>
      </c>
      <c r="BF611" s="5">
        <f t="shared" si="887"/>
        <v>7.1287919232610261E-5</v>
      </c>
      <c r="BG611" s="5">
        <f t="shared" si="888"/>
        <v>5.6189253854459264E-5</v>
      </c>
      <c r="BH611" s="5">
        <f t="shared" si="889"/>
        <v>3.3216345939543913E-5</v>
      </c>
      <c r="BI611" s="5">
        <f t="shared" si="890"/>
        <v>1.5708706727920268E-5</v>
      </c>
      <c r="BJ611" s="8">
        <f t="shared" si="891"/>
        <v>0.69277633613018885</v>
      </c>
      <c r="BK611" s="8">
        <f t="shared" si="892"/>
        <v>0.18189697330939333</v>
      </c>
      <c r="BL611" s="8">
        <f t="shared" si="893"/>
        <v>0.1183964360758087</v>
      </c>
      <c r="BM611" s="8">
        <f t="shared" si="894"/>
        <v>0.61901945429082839</v>
      </c>
      <c r="BN611" s="8">
        <f t="shared" si="895"/>
        <v>0.37017835145867523</v>
      </c>
    </row>
    <row r="612" spans="1:66" x14ac:dyDescent="0.25">
      <c r="A612" t="s">
        <v>114</v>
      </c>
      <c r="B612" t="s">
        <v>120</v>
      </c>
      <c r="C612" t="s">
        <v>104</v>
      </c>
      <c r="D612" s="10"/>
      <c r="E612">
        <f>VLOOKUP(A612,home!$A$2:$E$405,3,FALSE)</f>
        <v>1.26829268292683</v>
      </c>
      <c r="F612">
        <f>VLOOKUP(B612,home!$B$2:$E$405,3,FALSE)</f>
        <v>1.05</v>
      </c>
      <c r="G612">
        <f>VLOOKUP(C612,away!$B$2:$E$405,4,FALSE)</f>
        <v>0.2</v>
      </c>
      <c r="H612">
        <f>VLOOKUP(A612,away!$A$2:$E$405,3,FALSE)</f>
        <v>1.0243902439024399</v>
      </c>
      <c r="I612">
        <f>VLOOKUP(C612,away!$B$2:$E$405,3,FALSE)</f>
        <v>0.39</v>
      </c>
      <c r="J612">
        <f>VLOOKUP(B612,home!$B$2:$E$405,4,FALSE)</f>
        <v>0.65</v>
      </c>
      <c r="K612" s="3">
        <f t="shared" si="840"/>
        <v>0.26634146341463433</v>
      </c>
      <c r="L612" s="3">
        <f t="shared" si="841"/>
        <v>0.25968292682926852</v>
      </c>
      <c r="M612" s="5">
        <f t="shared" si="842"/>
        <v>0.59094969109868756</v>
      </c>
      <c r="N612" s="5">
        <f t="shared" si="843"/>
        <v>0.15739440553165054</v>
      </c>
      <c r="O612" s="5">
        <f t="shared" si="844"/>
        <v>0.15345954539335932</v>
      </c>
      <c r="P612" s="5">
        <f t="shared" si="845"/>
        <v>4.0872639895011824E-2</v>
      </c>
      <c r="Q612" s="5">
        <f t="shared" si="846"/>
        <v>2.0960328151288114E-2</v>
      </c>
      <c r="R612" s="5">
        <f t="shared" si="847"/>
        <v>1.9925411948818268E-2</v>
      </c>
      <c r="S612" s="5">
        <f t="shared" si="848"/>
        <v>7.0673219613728909E-4</v>
      </c>
      <c r="T612" s="5">
        <f t="shared" si="849"/>
        <v>5.4430393616284071E-3</v>
      </c>
      <c r="U612" s="5">
        <f t="shared" si="850"/>
        <v>5.3069633775876986E-3</v>
      </c>
      <c r="V612" s="5">
        <f t="shared" si="851"/>
        <v>5.4311843743558166E-6</v>
      </c>
      <c r="W612" s="5">
        <f t="shared" si="852"/>
        <v>1.8608681578216781E-3</v>
      </c>
      <c r="X612" s="5">
        <f t="shared" si="853"/>
        <v>4.832356896665225E-4</v>
      </c>
      <c r="Y612" s="5">
        <f t="shared" si="854"/>
        <v>6.2744029120481343E-5</v>
      </c>
      <c r="Z612" s="5">
        <f t="shared" si="855"/>
        <v>1.7247630977160024E-3</v>
      </c>
      <c r="AA612" s="5">
        <f t="shared" si="856"/>
        <v>4.5937592748923801E-4</v>
      </c>
      <c r="AB612" s="5">
        <f t="shared" si="857"/>
        <v>6.1175428392469308E-5</v>
      </c>
      <c r="AC612" s="5">
        <f t="shared" si="858"/>
        <v>2.3477764528878999E-8</v>
      </c>
      <c r="AD612" s="5">
        <f t="shared" si="859"/>
        <v>1.2390658709398008E-4</v>
      </c>
      <c r="AE612" s="5">
        <f t="shared" si="860"/>
        <v>3.2176425189990412E-5</v>
      </c>
      <c r="AF612" s="5">
        <f t="shared" si="861"/>
        <v>4.1778341341198564E-6</v>
      </c>
      <c r="AG612" s="5">
        <f t="shared" si="862"/>
        <v>3.6163739858515576E-7</v>
      </c>
      <c r="AH612" s="5">
        <f t="shared" si="863"/>
        <v>1.1197288232550178E-4</v>
      </c>
      <c r="AI612" s="5">
        <f t="shared" si="864"/>
        <v>2.9823021341328785E-5</v>
      </c>
      <c r="AJ612" s="5">
        <f t="shared" si="865"/>
        <v>3.9715535737476898E-6</v>
      </c>
      <c r="AK612" s="5">
        <f t="shared" si="866"/>
        <v>3.5259646362052697E-7</v>
      </c>
      <c r="AL612" s="5">
        <f t="shared" si="867"/>
        <v>6.4952954851007956E-11</v>
      </c>
      <c r="AM612" s="5">
        <f t="shared" si="868"/>
        <v>6.6002923466646999E-6</v>
      </c>
      <c r="AN612" s="5">
        <f t="shared" si="869"/>
        <v>1.7139832345107102E-6</v>
      </c>
      <c r="AO612" s="5">
        <f t="shared" si="870"/>
        <v>2.2254609143701887E-7</v>
      </c>
      <c r="AP612" s="5">
        <f t="shared" si="871"/>
        <v>1.9263806792926359E-8</v>
      </c>
      <c r="AQ612" s="5">
        <f t="shared" si="872"/>
        <v>1.2506204324651651E-9</v>
      </c>
      <c r="AR612" s="5">
        <f t="shared" si="873"/>
        <v>5.8154891615591167E-6</v>
      </c>
      <c r="AS612" s="5">
        <f t="shared" si="874"/>
        <v>1.5489058937615999E-6</v>
      </c>
      <c r="AT612" s="5">
        <f t="shared" si="875"/>
        <v>2.0626893121800833E-7</v>
      </c>
      <c r="AU612" s="5">
        <f t="shared" si="876"/>
        <v>1.8312656332525636E-8</v>
      </c>
      <c r="AV612" s="5">
        <f t="shared" si="877"/>
        <v>1.2193549216535367E-9</v>
      </c>
      <c r="AW612" s="5">
        <f t="shared" si="878"/>
        <v>1.2478965702395426E-13</v>
      </c>
      <c r="AX612" s="5">
        <f t="shared" si="879"/>
        <v>2.9298858709584801E-7</v>
      </c>
      <c r="AY612" s="5">
        <f t="shared" si="880"/>
        <v>7.6084133824621859E-8</v>
      </c>
      <c r="AZ612" s="5">
        <f t="shared" si="881"/>
        <v>9.8788752784237765E-9</v>
      </c>
      <c r="BA612" s="5">
        <f t="shared" si="882"/>
        <v>8.5512508202746376E-10</v>
      </c>
      <c r="BB612" s="5">
        <f t="shared" si="883"/>
        <v>5.5515346026502519E-11</v>
      </c>
      <c r="BC612" s="5">
        <f t="shared" si="884"/>
        <v>2.8832775080203565E-12</v>
      </c>
      <c r="BD612" s="5">
        <f t="shared" si="885"/>
        <v>2.5169720773625993E-7</v>
      </c>
      <c r="BE612" s="5">
        <f t="shared" si="886"/>
        <v>6.7037402645852679E-8</v>
      </c>
      <c r="BF612" s="5">
        <f t="shared" si="887"/>
        <v>8.9274199621062417E-9</v>
      </c>
      <c r="BG612" s="5">
        <f t="shared" si="888"/>
        <v>7.9258069907479888E-10</v>
      </c>
      <c r="BH612" s="5">
        <f t="shared" si="889"/>
        <v>5.2774275816443945E-11</v>
      </c>
      <c r="BI612" s="5">
        <f t="shared" si="890"/>
        <v>2.8111955703198455E-12</v>
      </c>
      <c r="BJ612" s="8">
        <f t="shared" si="891"/>
        <v>0.18637418060621219</v>
      </c>
      <c r="BK612" s="8">
        <f t="shared" si="892"/>
        <v>0.63253459400106216</v>
      </c>
      <c r="BL612" s="8">
        <f t="shared" si="893"/>
        <v>0.17936651083554553</v>
      </c>
      <c r="BM612" s="8">
        <f t="shared" si="894"/>
        <v>1.6437950437711343E-2</v>
      </c>
      <c r="BN612" s="8">
        <f t="shared" si="895"/>
        <v>0.9835620220188156</v>
      </c>
    </row>
    <row r="613" spans="1:66" x14ac:dyDescent="0.25">
      <c r="A613" t="s">
        <v>114</v>
      </c>
      <c r="B613" t="s">
        <v>123</v>
      </c>
      <c r="C613" t="s">
        <v>124</v>
      </c>
      <c r="D613" s="10"/>
      <c r="E613">
        <f>VLOOKUP(A613,home!$A$2:$E$405,3,FALSE)</f>
        <v>1.26829268292683</v>
      </c>
      <c r="F613">
        <f>VLOOKUP(B613,home!$B$2:$E$405,3,FALSE)</f>
        <v>1.77</v>
      </c>
      <c r="G613">
        <f>VLOOKUP(C613,away!$B$2:$E$405,4,FALSE)</f>
        <v>0.59</v>
      </c>
      <c r="H613">
        <f>VLOOKUP(A613,away!$A$2:$E$405,3,FALSE)</f>
        <v>1.0243902439024399</v>
      </c>
      <c r="I613">
        <f>VLOOKUP(C613,away!$B$2:$E$405,3,FALSE)</f>
        <v>0.99</v>
      </c>
      <c r="J613">
        <f>VLOOKUP(B613,home!$B$2:$E$405,4,FALSE)</f>
        <v>1.46</v>
      </c>
      <c r="K613" s="3">
        <f t="shared" si="840"/>
        <v>1.3244780487804884</v>
      </c>
      <c r="L613" s="3">
        <f t="shared" si="841"/>
        <v>1.4806536585365866</v>
      </c>
      <c r="M613" s="5">
        <f t="shared" si="842"/>
        <v>6.0498802512861306E-2</v>
      </c>
      <c r="N613" s="5">
        <f t="shared" si="843"/>
        <v>8.0129335905790647E-2</v>
      </c>
      <c r="O613" s="5">
        <f t="shared" si="844"/>
        <v>8.957777327775053E-2</v>
      </c>
      <c r="P613" s="5">
        <f t="shared" si="845"/>
        <v>0.11864379436501599</v>
      </c>
      <c r="Q613" s="5">
        <f t="shared" si="846"/>
        <v>5.3064773235288965E-2</v>
      </c>
      <c r="R613" s="5">
        <f t="shared" si="847"/>
        <v>6.6316828863631105E-2</v>
      </c>
      <c r="S613" s="5">
        <f t="shared" si="848"/>
        <v>5.8167886621953151E-2</v>
      </c>
      <c r="T613" s="5">
        <f t="shared" si="849"/>
        <v>7.8570550630244942E-2</v>
      </c>
      <c r="U613" s="5">
        <f t="shared" si="850"/>
        <v>8.7835184094611704E-2</v>
      </c>
      <c r="V613" s="5">
        <f t="shared" si="851"/>
        <v>1.2674738989081559E-2</v>
      </c>
      <c r="W613" s="5">
        <f t="shared" si="852"/>
        <v>2.3427709104551539E-2</v>
      </c>
      <c r="X613" s="5">
        <f t="shared" si="853"/>
        <v>3.4688323196785137E-2</v>
      </c>
      <c r="Y613" s="5">
        <f t="shared" si="854"/>
        <v>2.568069632490973E-2</v>
      </c>
      <c r="Z613" s="5">
        <f t="shared" si="855"/>
        <v>3.2730751759826711E-2</v>
      </c>
      <c r="AA613" s="5">
        <f t="shared" si="856"/>
        <v>4.3351162225973822E-2</v>
      </c>
      <c r="AB613" s="5">
        <f t="shared" si="857"/>
        <v>2.8708831378712111E-2</v>
      </c>
      <c r="AC613" s="5">
        <f t="shared" si="858"/>
        <v>1.553521582029617E-3</v>
      </c>
      <c r="AD613" s="5">
        <f t="shared" si="859"/>
        <v>7.7573716105483245E-3</v>
      </c>
      <c r="AE613" s="5">
        <f t="shared" si="860"/>
        <v>1.1485980655786229E-2</v>
      </c>
      <c r="AF613" s="5">
        <f t="shared" si="861"/>
        <v>8.5033796399351727E-3</v>
      </c>
      <c r="AG613" s="5">
        <f t="shared" si="862"/>
        <v>4.1968533912651795E-3</v>
      </c>
      <c r="AH613" s="5">
        <f t="shared" si="863"/>
        <v>1.211572683496006E-2</v>
      </c>
      <c r="AI613" s="5">
        <f t="shared" si="864"/>
        <v>1.6047014237925303E-2</v>
      </c>
      <c r="AJ613" s="5">
        <f t="shared" si="865"/>
        <v>1.062695905330001E-2</v>
      </c>
      <c r="AK613" s="5">
        <f t="shared" si="866"/>
        <v>4.6917246637949821E-3</v>
      </c>
      <c r="AL613" s="5">
        <f t="shared" si="867"/>
        <v>1.2186402868437146E-4</v>
      </c>
      <c r="AM613" s="5">
        <f t="shared" si="868"/>
        <v>2.0548936828808408E-3</v>
      </c>
      <c r="AN613" s="5">
        <f t="shared" si="869"/>
        <v>3.042585849461237E-3</v>
      </c>
      <c r="AO613" s="5">
        <f t="shared" si="870"/>
        <v>2.2525079347082149E-3</v>
      </c>
      <c r="AP613" s="5">
        <f t="shared" si="871"/>
        <v>1.1117280381361366E-3</v>
      </c>
      <c r="AQ613" s="5">
        <f t="shared" si="872"/>
        <v>4.1152104674099311E-4</v>
      </c>
      <c r="AR613" s="5">
        <f t="shared" si="873"/>
        <v>3.587839052802703E-3</v>
      </c>
      <c r="AS613" s="5">
        <f t="shared" si="874"/>
        <v>4.7520140679945602E-3</v>
      </c>
      <c r="AT613" s="5">
        <f t="shared" si="875"/>
        <v>3.1469691602774331E-3</v>
      </c>
      <c r="AU613" s="5">
        <f t="shared" si="876"/>
        <v>1.3893638576588756E-3</v>
      </c>
      <c r="AV613" s="5">
        <f t="shared" si="877"/>
        <v>4.6004548280953982E-4</v>
      </c>
      <c r="AW613" s="5">
        <f t="shared" si="878"/>
        <v>6.6385201759651509E-6</v>
      </c>
      <c r="AX613" s="5">
        <f t="shared" si="879"/>
        <v>4.536102625922282E-4</v>
      </c>
      <c r="AY613" s="5">
        <f t="shared" si="880"/>
        <v>6.7163969485692441E-4</v>
      </c>
      <c r="AZ613" s="5">
        <f t="shared" si="881"/>
        <v>4.9723288570415098E-4</v>
      </c>
      <c r="BA613" s="5">
        <f t="shared" si="882"/>
        <v>2.4540989712085192E-4</v>
      </c>
      <c r="BB613" s="5">
        <f t="shared" si="883"/>
        <v>9.0841765503269165E-5</v>
      </c>
      <c r="BC613" s="5">
        <f t="shared" si="884"/>
        <v>2.6901038488067644E-5</v>
      </c>
      <c r="BD613" s="5">
        <f t="shared" si="885"/>
        <v>8.8539116996212783E-4</v>
      </c>
      <c r="BE613" s="5">
        <f t="shared" si="886"/>
        <v>1.1726811691989128E-3</v>
      </c>
      <c r="BF613" s="5">
        <f t="shared" si="887"/>
        <v>7.7659523341109898E-4</v>
      </c>
      <c r="BG613" s="5">
        <f t="shared" si="888"/>
        <v>3.4286111314685345E-4</v>
      </c>
      <c r="BH613" s="5">
        <f t="shared" si="889"/>
        <v>1.1352800453586264E-4</v>
      </c>
      <c r="BI613" s="5">
        <f t="shared" si="890"/>
        <v>3.0073069985920371E-5</v>
      </c>
      <c r="BJ613" s="8">
        <f t="shared" si="891"/>
        <v>0.33836384579129875</v>
      </c>
      <c r="BK613" s="8">
        <f t="shared" si="892"/>
        <v>0.25233224779448293</v>
      </c>
      <c r="BL613" s="8">
        <f t="shared" si="893"/>
        <v>0.37592856601244351</v>
      </c>
      <c r="BM613" s="8">
        <f t="shared" si="894"/>
        <v>0.53045910202303237</v>
      </c>
      <c r="BN613" s="8">
        <f t="shared" si="895"/>
        <v>0.46823130816033853</v>
      </c>
    </row>
    <row r="614" spans="1:66" x14ac:dyDescent="0.25">
      <c r="A614" t="s">
        <v>114</v>
      </c>
      <c r="B614" t="s">
        <v>126</v>
      </c>
      <c r="C614" t="s">
        <v>127</v>
      </c>
      <c r="D614" s="10"/>
      <c r="E614">
        <f>VLOOKUP(A614,home!$A$2:$E$405,3,FALSE)</f>
        <v>1.26829268292683</v>
      </c>
      <c r="F614">
        <f>VLOOKUP(B614,home!$B$2:$E$405,3,FALSE)</f>
        <v>1.58</v>
      </c>
      <c r="G614">
        <f>VLOOKUP(C614,away!$B$2:$E$405,4,FALSE)</f>
        <v>0.79</v>
      </c>
      <c r="H614">
        <f>VLOOKUP(A614,away!$A$2:$E$405,3,FALSE)</f>
        <v>1.0243902439024399</v>
      </c>
      <c r="I614">
        <f>VLOOKUP(C614,away!$B$2:$E$405,3,FALSE)</f>
        <v>0.99</v>
      </c>
      <c r="J614">
        <f>VLOOKUP(B614,home!$B$2:$E$405,4,FALSE)</f>
        <v>1.46</v>
      </c>
      <c r="K614" s="3">
        <f t="shared" si="840"/>
        <v>1.5830829268292694</v>
      </c>
      <c r="L614" s="3">
        <f t="shared" si="841"/>
        <v>1.4806536585365866</v>
      </c>
      <c r="M614" s="5">
        <f t="shared" si="842"/>
        <v>4.6712822261525171E-2</v>
      </c>
      <c r="N614" s="5">
        <f t="shared" si="843"/>
        <v>7.3950271386230712E-2</v>
      </c>
      <c r="O614" s="5">
        <f t="shared" si="844"/>
        <v>6.9165511182096545E-2</v>
      </c>
      <c r="P614" s="5">
        <f t="shared" si="845"/>
        <v>0.10949473987779595</v>
      </c>
      <c r="Q614" s="5">
        <f t="shared" si="846"/>
        <v>5.8534706032966455E-2</v>
      </c>
      <c r="R614" s="5">
        <f t="shared" si="847"/>
        <v>5.1205083588162226E-2</v>
      </c>
      <c r="S614" s="5">
        <f t="shared" si="848"/>
        <v>6.4163849883573501E-2</v>
      </c>
      <c r="T614" s="5">
        <f t="shared" si="849"/>
        <v>8.6669626639075376E-2</v>
      </c>
      <c r="U614" s="5">
        <f t="shared" si="850"/>
        <v>8.1061893595285248E-2</v>
      </c>
      <c r="V614" s="5">
        <f t="shared" si="851"/>
        <v>1.6711100608228606E-2</v>
      </c>
      <c r="W614" s="5">
        <f t="shared" si="852"/>
        <v>3.0888431249253147E-2</v>
      </c>
      <c r="X614" s="5">
        <f t="shared" si="853"/>
        <v>4.5735068735662493E-2</v>
      </c>
      <c r="Y614" s="5">
        <f t="shared" si="854"/>
        <v>3.3858898423440476E-2</v>
      </c>
      <c r="Z614" s="5">
        <f t="shared" si="855"/>
        <v>2.5272331450161386E-2</v>
      </c>
      <c r="AA614" s="5">
        <f t="shared" si="856"/>
        <v>4.0008196439920873E-2</v>
      </c>
      <c r="AB614" s="5">
        <f t="shared" si="857"/>
        <v>3.1668146358635157E-2</v>
      </c>
      <c r="AC614" s="5">
        <f t="shared" si="858"/>
        <v>2.4481736565893026E-3</v>
      </c>
      <c r="AD614" s="5">
        <f t="shared" si="859"/>
        <v>1.2224737036808079E-2</v>
      </c>
      <c r="AE614" s="5">
        <f t="shared" si="860"/>
        <v>1.8100601618197591E-2</v>
      </c>
      <c r="AF614" s="5">
        <f t="shared" si="861"/>
        <v>1.3400361003848765E-2</v>
      </c>
      <c r="AG614" s="5">
        <f t="shared" si="862"/>
        <v>6.6137645153532282E-3</v>
      </c>
      <c r="AH614" s="5">
        <f t="shared" si="863"/>
        <v>9.3548925053576724E-3</v>
      </c>
      <c r="AI614" s="5">
        <f t="shared" si="864"/>
        <v>1.4809570607554818E-2</v>
      </c>
      <c r="AJ614" s="5">
        <f t="shared" si="865"/>
        <v>1.1722389191246305E-2</v>
      </c>
      <c r="AK614" s="5">
        <f t="shared" si="866"/>
        <v>6.1858380634366647E-3</v>
      </c>
      <c r="AL614" s="5">
        <f t="shared" si="867"/>
        <v>2.2954051990535079E-4</v>
      </c>
      <c r="AM614" s="5">
        <f t="shared" si="868"/>
        <v>3.8705544975896596E-3</v>
      </c>
      <c r="AN614" s="5">
        <f t="shared" si="869"/>
        <v>5.7309506774213693E-3</v>
      </c>
      <c r="AO614" s="5">
        <f t="shared" si="870"/>
        <v>4.2427765437083407E-3</v>
      </c>
      <c r="AP614" s="5">
        <f t="shared" si="871"/>
        <v>2.0940275372649899E-3</v>
      </c>
      <c r="AQ614" s="5">
        <f t="shared" si="872"/>
        <v>7.7513238353194133E-4</v>
      </c>
      <c r="AR614" s="5">
        <f t="shared" si="873"/>
        <v>2.7702711626548669E-3</v>
      </c>
      <c r="AS614" s="5">
        <f t="shared" si="874"/>
        <v>4.3855689802863897E-3</v>
      </c>
      <c r="AT614" s="5">
        <f t="shared" si="875"/>
        <v>3.471359688561717E-3</v>
      </c>
      <c r="AU614" s="5">
        <f t="shared" si="876"/>
        <v>1.8318167519484748E-3</v>
      </c>
      <c r="AV614" s="5">
        <f t="shared" si="877"/>
        <v>7.2497945627236901E-4</v>
      </c>
      <c r="AW614" s="5">
        <f t="shared" si="878"/>
        <v>1.4945622530302053E-5</v>
      </c>
      <c r="AX614" s="5">
        <f t="shared" si="879"/>
        <v>1.021234790416072E-3</v>
      </c>
      <c r="AY614" s="5">
        <f t="shared" si="880"/>
        <v>1.5120950286544011E-3</v>
      </c>
      <c r="AZ614" s="5">
        <f t="shared" si="881"/>
        <v>1.119444518116062E-3</v>
      </c>
      <c r="BA614" s="5">
        <f t="shared" si="882"/>
        <v>5.5250320709242468E-4</v>
      </c>
      <c r="BB614" s="5">
        <f t="shared" si="883"/>
        <v>2.0451647373364895E-4</v>
      </c>
      <c r="BC614" s="5">
        <f t="shared" si="884"/>
        <v>6.0563613012945827E-5</v>
      </c>
      <c r="BD614" s="5">
        <f t="shared" si="885"/>
        <v>6.8363535535388915E-4</v>
      </c>
      <c r="BE614" s="5">
        <f t="shared" si="886"/>
        <v>1.0822514592376024E-3</v>
      </c>
      <c r="BF614" s="5">
        <f t="shared" si="887"/>
        <v>8.5664690382755585E-4</v>
      </c>
      <c r="BG614" s="5">
        <f t="shared" si="888"/>
        <v>4.5204769592351962E-4</v>
      </c>
      <c r="BH614" s="5">
        <f t="shared" si="889"/>
        <v>1.7890724738225819E-4</v>
      </c>
      <c r="BI614" s="5">
        <f t="shared" si="890"/>
        <v>5.6645001763374668E-5</v>
      </c>
      <c r="BJ614" s="8">
        <f t="shared" si="891"/>
        <v>0.40116026591137821</v>
      </c>
      <c r="BK614" s="8">
        <f t="shared" si="892"/>
        <v>0.24127232183627229</v>
      </c>
      <c r="BL614" s="8">
        <f t="shared" si="893"/>
        <v>0.33167565123490744</v>
      </c>
      <c r="BM614" s="8">
        <f t="shared" si="894"/>
        <v>0.58882028669781827</v>
      </c>
      <c r="BN614" s="8">
        <f t="shared" si="895"/>
        <v>0.40906313432877706</v>
      </c>
    </row>
    <row r="615" spans="1:66" x14ac:dyDescent="0.25">
      <c r="A615" t="s">
        <v>114</v>
      </c>
      <c r="B615" t="s">
        <v>345</v>
      </c>
      <c r="C615" t="s">
        <v>320</v>
      </c>
      <c r="D615" s="10"/>
      <c r="E615">
        <f>VLOOKUP(A615,home!$A$2:$E$405,3,FALSE)</f>
        <v>1.26829268292683</v>
      </c>
      <c r="F615">
        <f>VLOOKUP(B615,home!$B$2:$E$405,3,FALSE)</f>
        <v>1.18</v>
      </c>
      <c r="G615">
        <f>VLOOKUP(C615,away!$B$2:$E$405,4,FALSE)</f>
        <v>0.99</v>
      </c>
      <c r="H615">
        <f>VLOOKUP(A615,away!$A$2:$E$405,3,FALSE)</f>
        <v>1.0243902439024399</v>
      </c>
      <c r="I615">
        <f>VLOOKUP(C615,away!$B$2:$E$405,3,FALSE)</f>
        <v>0.79</v>
      </c>
      <c r="J615">
        <f>VLOOKUP(B615,home!$B$2:$E$405,4,FALSE)</f>
        <v>0.24</v>
      </c>
      <c r="K615" s="3">
        <f t="shared" si="840"/>
        <v>1.4816195121951226</v>
      </c>
      <c r="L615" s="3">
        <f t="shared" si="841"/>
        <v>0.19422439024390262</v>
      </c>
      <c r="M615" s="5">
        <f t="shared" si="842"/>
        <v>0.18715017633144199</v>
      </c>
      <c r="N615" s="5">
        <f t="shared" si="843"/>
        <v>0.27728535296342227</v>
      </c>
      <c r="O615" s="5">
        <f t="shared" si="844"/>
        <v>3.6349128882013179E-2</v>
      </c>
      <c r="P615" s="5">
        <f t="shared" si="845"/>
        <v>5.3855578602886006E-2</v>
      </c>
      <c r="Q615" s="5">
        <f t="shared" si="846"/>
        <v>0.20541569469825907</v>
      </c>
      <c r="R615" s="5">
        <f t="shared" si="847"/>
        <v>3.5299436965030196E-3</v>
      </c>
      <c r="S615" s="5">
        <f t="shared" si="848"/>
        <v>3.8744598101727117E-3</v>
      </c>
      <c r="T615" s="5">
        <f t="shared" si="849"/>
        <v>3.9896738049297026E-2</v>
      </c>
      <c r="U615" s="5">
        <f t="shared" si="850"/>
        <v>5.2300334576890518E-3</v>
      </c>
      <c r="V615" s="5">
        <f t="shared" si="851"/>
        <v>1.2388225621245437E-4</v>
      </c>
      <c r="W615" s="5">
        <f t="shared" si="852"/>
        <v>0.10144930045868565</v>
      </c>
      <c r="X615" s="5">
        <f t="shared" si="853"/>
        <v>1.9703928522258694E-2</v>
      </c>
      <c r="Y615" s="5">
        <f t="shared" si="854"/>
        <v>1.9134917513225678E-3</v>
      </c>
      <c r="Z615" s="5">
        <f t="shared" si="855"/>
        <v>2.2853372068286893E-4</v>
      </c>
      <c r="AA615" s="5">
        <f t="shared" si="856"/>
        <v>3.3860001975828864E-4</v>
      </c>
      <c r="AB615" s="5">
        <f t="shared" si="857"/>
        <v>2.5083819805176729E-4</v>
      </c>
      <c r="AC615" s="5">
        <f t="shared" si="858"/>
        <v>2.2280738381248777E-6</v>
      </c>
      <c r="AD615" s="5">
        <f t="shared" si="859"/>
        <v>3.7577315764533555E-2</v>
      </c>
      <c r="AE615" s="5">
        <f t="shared" si="860"/>
        <v>7.2984312413691185E-3</v>
      </c>
      <c r="AF615" s="5">
        <f t="shared" si="861"/>
        <v>7.0876667879598318E-4</v>
      </c>
      <c r="AG615" s="5">
        <f t="shared" si="862"/>
        <v>4.5886592004781948E-5</v>
      </c>
      <c r="AH615" s="5">
        <f t="shared" si="863"/>
        <v>1.1096705637450144E-5</v>
      </c>
      <c r="AI615" s="5">
        <f t="shared" si="864"/>
        <v>1.6441095593531748E-5</v>
      </c>
      <c r="AJ615" s="5">
        <f t="shared" si="865"/>
        <v>1.2179724016620947E-5</v>
      </c>
      <c r="AK615" s="5">
        <f t="shared" si="866"/>
        <v>6.0152389187257179E-6</v>
      </c>
      <c r="AL615" s="5">
        <f t="shared" si="867"/>
        <v>2.5646613446873596E-8</v>
      </c>
      <c r="AM615" s="5">
        <f t="shared" si="868"/>
        <v>1.1135056850530052E-2</v>
      </c>
      <c r="AN615" s="5">
        <f t="shared" si="869"/>
        <v>2.1626996271253904E-3</v>
      </c>
      <c r="AO615" s="5">
        <f t="shared" si="870"/>
        <v>2.1002450817957221E-4</v>
      </c>
      <c r="AP615" s="5">
        <f t="shared" si="871"/>
        <v>1.3597294012484322E-5</v>
      </c>
      <c r="AQ615" s="5">
        <f t="shared" si="872"/>
        <v>6.6023153463545882E-7</v>
      </c>
      <c r="AR615" s="5">
        <f t="shared" si="873"/>
        <v>4.3105017722996589E-7</v>
      </c>
      <c r="AS615" s="5">
        <f t="shared" si="874"/>
        <v>6.3865235331908322E-7</v>
      </c>
      <c r="AT615" s="5">
        <f t="shared" si="875"/>
        <v>4.7311989409344359E-7</v>
      </c>
      <c r="AU615" s="5">
        <f t="shared" si="876"/>
        <v>2.3366122223217877E-7</v>
      </c>
      <c r="AV615" s="5">
        <f t="shared" si="877"/>
        <v>8.6549256525639178E-8</v>
      </c>
      <c r="AW615" s="5">
        <f t="shared" si="878"/>
        <v>2.0500666503659965E-10</v>
      </c>
      <c r="AX615" s="5">
        <f t="shared" si="879"/>
        <v>2.7496529165245542E-3</v>
      </c>
      <c r="AY615" s="5">
        <f t="shared" si="880"/>
        <v>5.3404966109435003E-4</v>
      </c>
      <c r="AZ615" s="5">
        <f t="shared" si="881"/>
        <v>5.1862734893006488E-5</v>
      </c>
      <c r="BA615" s="5">
        <f t="shared" si="882"/>
        <v>3.3576693536584531E-6</v>
      </c>
      <c r="BB615" s="5">
        <f t="shared" si="883"/>
        <v>1.6303532071373791E-7</v>
      </c>
      <c r="BC615" s="5">
        <f t="shared" si="884"/>
        <v>6.3330871507689661E-9</v>
      </c>
      <c r="BD615" s="5">
        <f t="shared" si="885"/>
        <v>1.3953409639502722E-8</v>
      </c>
      <c r="BE615" s="5">
        <f t="shared" si="886"/>
        <v>2.0673643983538745E-8</v>
      </c>
      <c r="BF615" s="5">
        <f t="shared" si="887"/>
        <v>1.5315237157093154E-8</v>
      </c>
      <c r="BG615" s="5">
        <f t="shared" si="888"/>
        <v>7.5637847352816618E-9</v>
      </c>
      <c r="BH615" s="5">
        <f t="shared" si="889"/>
        <v>2.8016627624592314E-9</v>
      </c>
      <c r="BI615" s="5">
        <f t="shared" si="890"/>
        <v>8.3019964309001676E-10</v>
      </c>
      <c r="BJ615" s="8">
        <f t="shared" si="891"/>
        <v>0.70815603758160417</v>
      </c>
      <c r="BK615" s="8">
        <f t="shared" si="892"/>
        <v>0.24554040038225908</v>
      </c>
      <c r="BL615" s="8">
        <f t="shared" si="893"/>
        <v>4.5746201189022964E-2</v>
      </c>
      <c r="BM615" s="8">
        <f t="shared" si="894"/>
        <v>0.23555124824295601</v>
      </c>
      <c r="BN615" s="8">
        <f t="shared" si="895"/>
        <v>0.76358587517452559</v>
      </c>
    </row>
    <row r="616" spans="1:66" x14ac:dyDescent="0.25">
      <c r="A616" t="s">
        <v>114</v>
      </c>
      <c r="B616" t="s">
        <v>128</v>
      </c>
      <c r="C616" t="s">
        <v>119</v>
      </c>
      <c r="D616" s="10"/>
      <c r="E616">
        <f>VLOOKUP(A616,home!$A$2:$E$405,3,FALSE)</f>
        <v>1.26829268292683</v>
      </c>
      <c r="F616">
        <f>VLOOKUP(B616,home!$B$2:$E$405,3,FALSE)</f>
        <v>1.77</v>
      </c>
      <c r="G616">
        <f>VLOOKUP(C616,away!$B$2:$E$405,4,FALSE)</f>
        <v>0.99</v>
      </c>
      <c r="H616">
        <f>VLOOKUP(A616,away!$A$2:$E$405,3,FALSE)</f>
        <v>1.0243902439024399</v>
      </c>
      <c r="I616">
        <f>VLOOKUP(C616,away!$B$2:$E$405,3,FALSE)</f>
        <v>0.59</v>
      </c>
      <c r="J616">
        <f>VLOOKUP(B616,home!$B$2:$E$405,4,FALSE)</f>
        <v>0.49</v>
      </c>
      <c r="K616" s="3">
        <f t="shared" si="840"/>
        <v>2.2224292682926841</v>
      </c>
      <c r="L616" s="3">
        <f t="shared" si="841"/>
        <v>0.29615121951219536</v>
      </c>
      <c r="M616" s="5">
        <f t="shared" si="842"/>
        <v>8.0573901244550661E-2</v>
      </c>
      <c r="N616" s="5">
        <f t="shared" si="843"/>
        <v>0.17906979638641371</v>
      </c>
      <c r="O616" s="5">
        <f t="shared" si="844"/>
        <v>2.3862059114428874E-2</v>
      </c>
      <c r="P616" s="5">
        <f t="shared" si="845"/>
        <v>5.3031738577636933E-2</v>
      </c>
      <c r="Q616" s="5">
        <f t="shared" si="846"/>
        <v>0.1989849782781887</v>
      </c>
      <c r="R616" s="5">
        <f t="shared" si="847"/>
        <v>3.5333889534051028E-3</v>
      </c>
      <c r="S616" s="5">
        <f t="shared" si="848"/>
        <v>8.7260429652989829E-3</v>
      </c>
      <c r="T616" s="5">
        <f t="shared" si="849"/>
        <v>5.8929643981693279E-2</v>
      </c>
      <c r="U616" s="5">
        <f t="shared" si="850"/>
        <v>7.8527070263095557E-3</v>
      </c>
      <c r="V616" s="5">
        <f t="shared" si="851"/>
        <v>6.3814050373519054E-4</v>
      </c>
      <c r="W616" s="5">
        <f t="shared" si="852"/>
        <v>0.14741001322534353</v>
      </c>
      <c r="X616" s="5">
        <f t="shared" si="853"/>
        <v>4.3655655184994334E-2</v>
      </c>
      <c r="Y616" s="5">
        <f t="shared" si="854"/>
        <v>6.4643377608199822E-3</v>
      </c>
      <c r="Z616" s="5">
        <f t="shared" si="855"/>
        <v>3.4880581585394689E-4</v>
      </c>
      <c r="AA616" s="5">
        <f t="shared" si="856"/>
        <v>7.7519625410451989E-4</v>
      </c>
      <c r="AB616" s="5">
        <f t="shared" si="857"/>
        <v>8.6140942189636891E-4</v>
      </c>
      <c r="AC616" s="5">
        <f t="shared" si="858"/>
        <v>2.6250513385200323E-5</v>
      </c>
      <c r="AD616" s="5">
        <f t="shared" si="859"/>
        <v>8.1902081957853784E-2</v>
      </c>
      <c r="AE616" s="5">
        <f t="shared" si="860"/>
        <v>2.4255401452406171E-2</v>
      </c>
      <c r="AF616" s="5">
        <f t="shared" si="861"/>
        <v>3.5916333599439803E-3</v>
      </c>
      <c r="AG616" s="5">
        <f t="shared" si="862"/>
        <v>3.5455553319603111E-4</v>
      </c>
      <c r="AH616" s="5">
        <f t="shared" si="863"/>
        <v>2.5824816934523157E-5</v>
      </c>
      <c r="AI616" s="5">
        <f t="shared" si="864"/>
        <v>5.7393829003584818E-5</v>
      </c>
      <c r="AJ616" s="5">
        <f t="shared" si="865"/>
        <v>6.3776862698476221E-5</v>
      </c>
      <c r="AK616" s="5">
        <f t="shared" si="866"/>
        <v>4.7246522100325837E-5</v>
      </c>
      <c r="AL616" s="5">
        <f t="shared" si="867"/>
        <v>6.9109741088370319E-7</v>
      </c>
      <c r="AM616" s="5">
        <f t="shared" si="868"/>
        <v>3.6404316815448097E-2</v>
      </c>
      <c r="AN616" s="5">
        <f t="shared" si="869"/>
        <v>1.0781182820403273E-2</v>
      </c>
      <c r="AO616" s="5">
        <f t="shared" si="870"/>
        <v>1.5964302200231794E-3</v>
      </c>
      <c r="AP616" s="5">
        <f t="shared" si="871"/>
        <v>1.5759491884199562E-4</v>
      </c>
      <c r="AQ616" s="5">
        <f t="shared" si="872"/>
        <v>1.1667981850995617E-5</v>
      </c>
      <c r="AR616" s="5">
        <f t="shared" si="873"/>
        <v>1.5296102057676463E-6</v>
      </c>
      <c r="AS616" s="5">
        <f t="shared" si="874"/>
        <v>3.3994504903772117E-6</v>
      </c>
      <c r="AT616" s="5">
        <f t="shared" si="875"/>
        <v>3.7775191329631169E-6</v>
      </c>
      <c r="AU616" s="5">
        <f t="shared" si="876"/>
        <v>2.7984230275442783E-6</v>
      </c>
      <c r="AV616" s="5">
        <f t="shared" si="877"/>
        <v>1.5548243103696573E-6</v>
      </c>
      <c r="AW616" s="5">
        <f t="shared" si="878"/>
        <v>1.2635087051061191E-8</v>
      </c>
      <c r="AX616" s="5">
        <f t="shared" si="879"/>
        <v>1.3484336530475208E-2</v>
      </c>
      <c r="AY616" s="5">
        <f t="shared" si="880"/>
        <v>3.9934027078130782E-3</v>
      </c>
      <c r="AZ616" s="5">
        <f t="shared" si="881"/>
        <v>5.91325540961073E-4</v>
      </c>
      <c r="BA616" s="5">
        <f t="shared" si="882"/>
        <v>5.8373926694776788E-5</v>
      </c>
      <c r="BB616" s="5">
        <f t="shared" si="883"/>
        <v>4.321877394593411E-6</v>
      </c>
      <c r="BC616" s="5">
        <f t="shared" si="884"/>
        <v>2.5598585219820576E-7</v>
      </c>
      <c r="BD616" s="5">
        <f t="shared" si="885"/>
        <v>7.5499321302731342E-8</v>
      </c>
      <c r="BE616" s="5">
        <f t="shared" si="886"/>
        <v>1.6779190139942345E-7</v>
      </c>
      <c r="BF616" s="5">
        <f t="shared" si="887"/>
        <v>1.8645281632627945E-7</v>
      </c>
      <c r="BG616" s="5">
        <f t="shared" si="888"/>
        <v>1.381260653863745E-7</v>
      </c>
      <c r="BH616" s="5">
        <f t="shared" si="889"/>
        <v>7.6743852607196939E-8</v>
      </c>
      <c r="BI616" s="5">
        <f t="shared" si="890"/>
        <v>3.4111556839154871E-8</v>
      </c>
      <c r="BJ616" s="8">
        <f t="shared" si="891"/>
        <v>0.81170130644661209</v>
      </c>
      <c r="BK616" s="8">
        <f t="shared" si="892"/>
        <v>0.14699016760983094</v>
      </c>
      <c r="BL616" s="8">
        <f t="shared" si="893"/>
        <v>3.7092741353562199E-2</v>
      </c>
      <c r="BM616" s="8">
        <f t="shared" si="894"/>
        <v>0.45308376859850896</v>
      </c>
      <c r="BN616" s="8">
        <f t="shared" si="895"/>
        <v>0.5390558625546239</v>
      </c>
    </row>
    <row r="617" spans="1:66" x14ac:dyDescent="0.25">
      <c r="A617" t="s">
        <v>114</v>
      </c>
      <c r="B617" t="s">
        <v>131</v>
      </c>
      <c r="C617" t="s">
        <v>130</v>
      </c>
      <c r="D617" s="10"/>
      <c r="E617">
        <f>VLOOKUP(A617,home!$A$2:$E$405,3,FALSE)</f>
        <v>1.26829268292683</v>
      </c>
      <c r="F617">
        <f>VLOOKUP(B617,home!$B$2:$E$405,3,FALSE)</f>
        <v>0.79</v>
      </c>
      <c r="G617">
        <f>VLOOKUP(C617,away!$B$2:$E$405,4,FALSE)</f>
        <v>1.1000000000000001</v>
      </c>
      <c r="H617">
        <f>VLOOKUP(A617,away!$A$2:$E$405,3,FALSE)</f>
        <v>1.0243902439024399</v>
      </c>
      <c r="I617">
        <f>VLOOKUP(C617,away!$B$2:$E$405,3,FALSE)</f>
        <v>0.79</v>
      </c>
      <c r="J617">
        <f>VLOOKUP(B617,home!$B$2:$E$405,4,FALSE)</f>
        <v>0.39</v>
      </c>
      <c r="K617" s="3">
        <f t="shared" si="840"/>
        <v>1.1021463414634154</v>
      </c>
      <c r="L617" s="3">
        <f t="shared" si="841"/>
        <v>0.31561463414634178</v>
      </c>
      <c r="M617" s="5">
        <f t="shared" si="842"/>
        <v>0.24225582681278912</v>
      </c>
      <c r="N617" s="5">
        <f t="shared" si="843"/>
        <v>0.2670013732199103</v>
      </c>
      <c r="O617" s="5">
        <f t="shared" si="844"/>
        <v>7.6459484149337967E-2</v>
      </c>
      <c r="P617" s="5">
        <f t="shared" si="845"/>
        <v>8.4269540725372849E-2</v>
      </c>
      <c r="Q617" s="5">
        <f t="shared" si="846"/>
        <v>0.14713729333001604</v>
      </c>
      <c r="R617" s="5">
        <f t="shared" si="847"/>
        <v>1.206586605840566E-2</v>
      </c>
      <c r="S617" s="5">
        <f t="shared" si="848"/>
        <v>7.3283639732152567E-3</v>
      </c>
      <c r="T617" s="5">
        <f t="shared" si="849"/>
        <v>4.6438683003635989E-2</v>
      </c>
      <c r="U617" s="5">
        <f t="shared" si="850"/>
        <v>1.3298350132859398E-2</v>
      </c>
      <c r="V617" s="5">
        <f t="shared" si="851"/>
        <v>2.8324412915793623E-4</v>
      </c>
      <c r="W617" s="5">
        <f t="shared" si="852"/>
        <v>5.4055609845502221E-2</v>
      </c>
      <c r="X617" s="5">
        <f t="shared" si="853"/>
        <v>1.7060741524945574E-2</v>
      </c>
      <c r="Y617" s="5">
        <f t="shared" si="854"/>
        <v>2.6923098473304991E-3</v>
      </c>
      <c r="Z617" s="5">
        <f t="shared" si="855"/>
        <v>1.2693879672274883E-3</v>
      </c>
      <c r="AA617" s="5">
        <f t="shared" si="856"/>
        <v>1.3990513039774579E-3</v>
      </c>
      <c r="AB617" s="5">
        <f t="shared" si="857"/>
        <v>7.7097963809918816E-4</v>
      </c>
      <c r="AC617" s="5">
        <f t="shared" si="858"/>
        <v>6.1579666089267287E-6</v>
      </c>
      <c r="AD617" s="5">
        <f t="shared" si="859"/>
        <v>1.489429815669851E-2</v>
      </c>
      <c r="AE617" s="5">
        <f t="shared" si="860"/>
        <v>4.7008584635929327E-3</v>
      </c>
      <c r="AF617" s="5">
        <f t="shared" si="861"/>
        <v>7.4182986208030889E-4</v>
      </c>
      <c r="AG617" s="5">
        <f t="shared" si="862"/>
        <v>7.8044120173102603E-5</v>
      </c>
      <c r="AH617" s="5">
        <f t="shared" si="863"/>
        <v>1.0015935471656806E-4</v>
      </c>
      <c r="AI617" s="5">
        <f t="shared" si="864"/>
        <v>1.1039026636420197E-4</v>
      </c>
      <c r="AJ617" s="5">
        <f t="shared" si="865"/>
        <v>6.0833114103238568E-5</v>
      </c>
      <c r="AK617" s="5">
        <f t="shared" si="866"/>
        <v>2.2348998049570306E-5</v>
      </c>
      <c r="AL617" s="5">
        <f t="shared" si="867"/>
        <v>8.5682813043329782E-8</v>
      </c>
      <c r="AM617" s="5">
        <f t="shared" si="868"/>
        <v>3.2831392444141105E-3</v>
      </c>
      <c r="AN617" s="5">
        <f t="shared" si="869"/>
        <v>1.0362067914772566E-3</v>
      </c>
      <c r="AO617" s="5">
        <f t="shared" si="870"/>
        <v>1.6352101369602448E-4</v>
      </c>
      <c r="AP617" s="5">
        <f t="shared" si="871"/>
        <v>1.7203208304303234E-5</v>
      </c>
      <c r="AQ617" s="5">
        <f t="shared" si="872"/>
        <v>1.3573960737764937E-6</v>
      </c>
      <c r="AR617" s="5">
        <f t="shared" si="873"/>
        <v>6.3223516190406624E-6</v>
      </c>
      <c r="AS617" s="5">
        <f t="shared" si="874"/>
        <v>6.9681567063709665E-6</v>
      </c>
      <c r="AT617" s="5">
        <f t="shared" si="875"/>
        <v>3.8399642103352625E-6</v>
      </c>
      <c r="AU617" s="5">
        <f t="shared" si="876"/>
        <v>1.4107341685904882E-6</v>
      </c>
      <c r="AV617" s="5">
        <f t="shared" si="877"/>
        <v>3.8870887567235981E-7</v>
      </c>
      <c r="AW617" s="5">
        <f t="shared" si="878"/>
        <v>8.2791854542714118E-10</v>
      </c>
      <c r="AX617" s="5">
        <f t="shared" si="879"/>
        <v>6.0308331779099548E-4</v>
      </c>
      <c r="AY617" s="5">
        <f t="shared" si="880"/>
        <v>1.9034192070436701E-4</v>
      </c>
      <c r="AZ617" s="5">
        <f t="shared" si="881"/>
        <v>3.0037347832910394E-5</v>
      </c>
      <c r="BA617" s="5">
        <f t="shared" si="882"/>
        <v>3.1600755156701418E-6</v>
      </c>
      <c r="BB617" s="5">
        <f t="shared" si="883"/>
        <v>2.4934151943826103E-7</v>
      </c>
      <c r="BC617" s="5">
        <f t="shared" si="884"/>
        <v>1.5739166486999951E-8</v>
      </c>
      <c r="BD617" s="5">
        <f t="shared" si="885"/>
        <v>3.3257111553134132E-7</v>
      </c>
      <c r="BE617" s="5">
        <f t="shared" si="886"/>
        <v>3.6654203825927465E-7</v>
      </c>
      <c r="BF617" s="5">
        <f t="shared" si="887"/>
        <v>2.0199148323000145E-7</v>
      </c>
      <c r="BG617" s="5">
        <f t="shared" si="888"/>
        <v>7.4208058082905014E-8</v>
      </c>
      <c r="BH617" s="5">
        <f t="shared" si="889"/>
        <v>2.0447034930794591E-8</v>
      </c>
      <c r="BI617" s="5">
        <f t="shared" si="890"/>
        <v>4.5071249485499834E-9</v>
      </c>
      <c r="BJ617" s="8">
        <f t="shared" si="891"/>
        <v>0.56012935677038078</v>
      </c>
      <c r="BK617" s="8">
        <f t="shared" si="892"/>
        <v>0.33433356121066149</v>
      </c>
      <c r="BL617" s="8">
        <f t="shared" si="893"/>
        <v>0.10430739319834825</v>
      </c>
      <c r="BM617" s="8">
        <f t="shared" si="894"/>
        <v>0.17065997375800027</v>
      </c>
      <c r="BN617" s="8">
        <f t="shared" si="895"/>
        <v>0.82918938429583189</v>
      </c>
    </row>
    <row r="618" spans="1:66" x14ac:dyDescent="0.25">
      <c r="A618" t="s">
        <v>114</v>
      </c>
      <c r="B618" t="s">
        <v>116</v>
      </c>
      <c r="C618" t="s">
        <v>133</v>
      </c>
      <c r="D618" s="10"/>
      <c r="E618">
        <f>VLOOKUP(A618,home!$A$2:$E$405,3,FALSE)</f>
        <v>1.26829268292683</v>
      </c>
      <c r="F618">
        <f>VLOOKUP(B618,home!$B$2:$E$405,3,FALSE)</f>
        <v>0.59</v>
      </c>
      <c r="G618">
        <f>VLOOKUP(C618,away!$B$2:$E$405,4,FALSE)</f>
        <v>0.39</v>
      </c>
      <c r="H618">
        <f>VLOOKUP(A618,away!$A$2:$E$405,3,FALSE)</f>
        <v>1.0243902439024399</v>
      </c>
      <c r="I618">
        <f>VLOOKUP(C618,away!$B$2:$E$405,3,FALSE)</f>
        <v>0</v>
      </c>
      <c r="J618">
        <f>VLOOKUP(B618,home!$B$2:$E$405,4,FALSE)</f>
        <v>1.95</v>
      </c>
      <c r="K618" s="3">
        <f t="shared" si="840"/>
        <v>0.29183414634146354</v>
      </c>
      <c r="L618" s="3">
        <f t="shared" si="841"/>
        <v>0</v>
      </c>
      <c r="M618" s="5">
        <f t="shared" si="842"/>
        <v>0.74689240053853989</v>
      </c>
      <c r="N618" s="5">
        <f t="shared" si="843"/>
        <v>0.21796870612009125</v>
      </c>
      <c r="O618" s="5">
        <f t="shared" si="844"/>
        <v>0</v>
      </c>
      <c r="P618" s="5">
        <f t="shared" si="845"/>
        <v>0</v>
      </c>
      <c r="Q618" s="5">
        <f t="shared" si="846"/>
        <v>3.1805355639855079E-2</v>
      </c>
      <c r="R618" s="5">
        <f t="shared" si="847"/>
        <v>0</v>
      </c>
      <c r="S618" s="5">
        <f t="shared" si="848"/>
        <v>0</v>
      </c>
      <c r="T618" s="5">
        <f t="shared" si="849"/>
        <v>0</v>
      </c>
      <c r="U618" s="5">
        <f t="shared" si="850"/>
        <v>0</v>
      </c>
      <c r="V618" s="5">
        <f t="shared" si="851"/>
        <v>0</v>
      </c>
      <c r="W618" s="5">
        <f t="shared" si="852"/>
        <v>3.0939629374145865E-3</v>
      </c>
      <c r="X618" s="5">
        <f t="shared" si="853"/>
        <v>0</v>
      </c>
      <c r="Y618" s="5">
        <f t="shared" si="854"/>
        <v>0</v>
      </c>
      <c r="Z618" s="5">
        <f t="shared" si="855"/>
        <v>0</v>
      </c>
      <c r="AA618" s="5">
        <f t="shared" si="856"/>
        <v>0</v>
      </c>
      <c r="AB618" s="5">
        <f t="shared" si="857"/>
        <v>0</v>
      </c>
      <c r="AC618" s="5">
        <f t="shared" si="858"/>
        <v>0</v>
      </c>
      <c r="AD618" s="5">
        <f t="shared" si="859"/>
        <v>2.2573100816312822E-4</v>
      </c>
      <c r="AE618" s="5">
        <f t="shared" si="860"/>
        <v>0</v>
      </c>
      <c r="AF618" s="5">
        <f t="shared" si="861"/>
        <v>0</v>
      </c>
      <c r="AG618" s="5">
        <f t="shared" si="862"/>
        <v>0</v>
      </c>
      <c r="AH618" s="5">
        <f t="shared" si="863"/>
        <v>0</v>
      </c>
      <c r="AI618" s="5">
        <f t="shared" si="864"/>
        <v>0</v>
      </c>
      <c r="AJ618" s="5">
        <f t="shared" si="865"/>
        <v>0</v>
      </c>
      <c r="AK618" s="5">
        <f t="shared" si="866"/>
        <v>0</v>
      </c>
      <c r="AL618" s="5">
        <f t="shared" si="867"/>
        <v>0</v>
      </c>
      <c r="AM618" s="5">
        <f t="shared" si="868"/>
        <v>1.31752032140169E-5</v>
      </c>
      <c r="AN618" s="5">
        <f t="shared" si="869"/>
        <v>0</v>
      </c>
      <c r="AO618" s="5">
        <f t="shared" si="870"/>
        <v>0</v>
      </c>
      <c r="AP618" s="5">
        <f t="shared" si="871"/>
        <v>0</v>
      </c>
      <c r="AQ618" s="5">
        <f t="shared" si="872"/>
        <v>0</v>
      </c>
      <c r="AR618" s="5">
        <f t="shared" si="873"/>
        <v>0</v>
      </c>
      <c r="AS618" s="5">
        <f t="shared" si="874"/>
        <v>0</v>
      </c>
      <c r="AT618" s="5">
        <f t="shared" si="875"/>
        <v>0</v>
      </c>
      <c r="AU618" s="5">
        <f t="shared" si="876"/>
        <v>0</v>
      </c>
      <c r="AV618" s="5">
        <f t="shared" si="877"/>
        <v>0</v>
      </c>
      <c r="AW618" s="5">
        <f t="shared" si="878"/>
        <v>0</v>
      </c>
      <c r="AX618" s="5">
        <f t="shared" si="879"/>
        <v>6.4082903047298736E-7</v>
      </c>
      <c r="AY618" s="5">
        <f t="shared" si="880"/>
        <v>0</v>
      </c>
      <c r="AZ618" s="5">
        <f t="shared" si="881"/>
        <v>0</v>
      </c>
      <c r="BA618" s="5">
        <f t="shared" si="882"/>
        <v>0</v>
      </c>
      <c r="BB618" s="5">
        <f t="shared" si="883"/>
        <v>0</v>
      </c>
      <c r="BC618" s="5">
        <f t="shared" si="884"/>
        <v>0</v>
      </c>
      <c r="BD618" s="5">
        <f t="shared" si="885"/>
        <v>0</v>
      </c>
      <c r="BE618" s="5">
        <f t="shared" si="886"/>
        <v>0</v>
      </c>
      <c r="BF618" s="5">
        <f t="shared" si="887"/>
        <v>0</v>
      </c>
      <c r="BG618" s="5">
        <f t="shared" si="888"/>
        <v>0</v>
      </c>
      <c r="BH618" s="5">
        <f t="shared" si="889"/>
        <v>0</v>
      </c>
      <c r="BI618" s="5">
        <f t="shared" si="890"/>
        <v>0</v>
      </c>
      <c r="BJ618" s="8">
        <f t="shared" si="891"/>
        <v>0.25310757173776854</v>
      </c>
      <c r="BK618" s="8">
        <f t="shared" si="892"/>
        <v>0.74689240053853989</v>
      </c>
      <c r="BL618" s="8">
        <f t="shared" si="893"/>
        <v>0</v>
      </c>
      <c r="BM618" s="8">
        <f t="shared" si="894"/>
        <v>3.3335099778222044E-3</v>
      </c>
      <c r="BN618" s="8">
        <f t="shared" si="895"/>
        <v>0.99666646229848621</v>
      </c>
    </row>
    <row r="619" spans="1:66" x14ac:dyDescent="0.25">
      <c r="A619" t="s">
        <v>114</v>
      </c>
      <c r="B619" t="s">
        <v>379</v>
      </c>
      <c r="C619" t="s">
        <v>135</v>
      </c>
      <c r="D619" s="10"/>
      <c r="E619">
        <f>VLOOKUP(A619,home!$A$2:$E$405,3,FALSE)</f>
        <v>1.26829268292683</v>
      </c>
      <c r="F619">
        <f>VLOOKUP(B619,home!$B$2:$E$405,3,FALSE)</f>
        <v>1.05</v>
      </c>
      <c r="G619">
        <f>VLOOKUP(C619,away!$B$2:$E$405,4,FALSE)</f>
        <v>1.58</v>
      </c>
      <c r="H619">
        <f>VLOOKUP(A619,away!$A$2:$E$405,3,FALSE)</f>
        <v>1.0243902439024399</v>
      </c>
      <c r="I619">
        <f>VLOOKUP(C619,away!$B$2:$E$405,3,FALSE)</f>
        <v>0.59</v>
      </c>
      <c r="J619">
        <f>VLOOKUP(B619,home!$B$2:$E$405,4,FALSE)</f>
        <v>0.98</v>
      </c>
      <c r="K619" s="3">
        <f t="shared" si="840"/>
        <v>2.1040975609756112</v>
      </c>
      <c r="L619" s="3">
        <f t="shared" si="841"/>
        <v>0.59230243902439073</v>
      </c>
      <c r="M619" s="5">
        <f t="shared" si="842"/>
        <v>6.7447888600396022E-2</v>
      </c>
      <c r="N619" s="5">
        <f t="shared" si="843"/>
        <v>0.14191693789704798</v>
      </c>
      <c r="O619" s="5">
        <f t="shared" si="844"/>
        <v>3.9949548925059968E-2</v>
      </c>
      <c r="P619" s="5">
        <f t="shared" si="845"/>
        <v>8.4057748455294512E-2</v>
      </c>
      <c r="Q619" s="5">
        <f t="shared" si="846"/>
        <v>0.14930354144515301</v>
      </c>
      <c r="R619" s="5">
        <f t="shared" si="847"/>
        <v>1.1831107633118622E-2</v>
      </c>
      <c r="S619" s="5">
        <f t="shared" si="848"/>
        <v>2.6189496891575355E-2</v>
      </c>
      <c r="T619" s="5">
        <f t="shared" si="849"/>
        <v>8.8432851752943353E-2</v>
      </c>
      <c r="U619" s="5">
        <f t="shared" si="850"/>
        <v>2.4893804714484824E-2</v>
      </c>
      <c r="V619" s="5">
        <f t="shared" si="851"/>
        <v>3.626553094156429E-3</v>
      </c>
      <c r="W619" s="5">
        <f t="shared" si="852"/>
        <v>0.10471640579992252</v>
      </c>
      <c r="X619" s="5">
        <f t="shared" si="853"/>
        <v>6.2023782561161964E-2</v>
      </c>
      <c r="Y619" s="5">
        <f t="shared" si="854"/>
        <v>1.836841884424735E-2</v>
      </c>
      <c r="Z619" s="5">
        <f t="shared" si="855"/>
        <v>2.3358646358187492E-3</v>
      </c>
      <c r="AA619" s="5">
        <f t="shared" si="856"/>
        <v>4.9148870829954132E-3</v>
      </c>
      <c r="AB619" s="5">
        <f t="shared" si="857"/>
        <v>5.1707009619005942E-3</v>
      </c>
      <c r="AC619" s="5">
        <f t="shared" si="858"/>
        <v>2.8247723360403791E-4</v>
      </c>
      <c r="AD619" s="5">
        <f t="shared" si="859"/>
        <v>5.5083383509437332E-2</v>
      </c>
      <c r="AE619" s="5">
        <f t="shared" si="860"/>
        <v>3.2626022402355639E-2</v>
      </c>
      <c r="AF619" s="5">
        <f t="shared" si="861"/>
        <v>9.6622363222898262E-3</v>
      </c>
      <c r="AG619" s="5">
        <f t="shared" si="862"/>
        <v>1.9076553800407747E-3</v>
      </c>
      <c r="AH619" s="5">
        <f t="shared" si="863"/>
        <v>3.4588458025656629E-4</v>
      </c>
      <c r="AI619" s="5">
        <f t="shared" si="864"/>
        <v>7.2777490169691401E-4</v>
      </c>
      <c r="AJ619" s="5">
        <f t="shared" si="865"/>
        <v>7.6565469779987121E-4</v>
      </c>
      <c r="AK619" s="5">
        <f t="shared" si="866"/>
        <v>5.3700406073007591E-4</v>
      </c>
      <c r="AL619" s="5">
        <f t="shared" si="867"/>
        <v>1.4081627009742312E-5</v>
      </c>
      <c r="AM619" s="5">
        <f t="shared" si="868"/>
        <v>2.3180162578498236E-2</v>
      </c>
      <c r="AN619" s="5">
        <f t="shared" si="869"/>
        <v>1.3729666832226418E-2</v>
      </c>
      <c r="AO619" s="5">
        <f t="shared" si="870"/>
        <v>4.066057575859993E-3</v>
      </c>
      <c r="AP619" s="5">
        <f t="shared" si="871"/>
        <v>8.0277860646515867E-4</v>
      </c>
      <c r="AQ619" s="5">
        <f t="shared" si="872"/>
        <v>1.1887193165147874E-4</v>
      </c>
      <c r="AR619" s="5">
        <f t="shared" si="873"/>
        <v>4.0973656101378389E-5</v>
      </c>
      <c r="AS619" s="5">
        <f t="shared" si="874"/>
        <v>8.6212569867163719E-5</v>
      </c>
      <c r="AT619" s="5">
        <f t="shared" si="875"/>
        <v>9.0699828991469363E-5</v>
      </c>
      <c r="AU619" s="5">
        <f t="shared" si="876"/>
        <v>6.3613762987285239E-5</v>
      </c>
      <c r="AV619" s="5">
        <f t="shared" si="877"/>
        <v>3.3462390886506871E-5</v>
      </c>
      <c r="AW619" s="5">
        <f t="shared" si="878"/>
        <v>4.8748328589852718E-7</v>
      </c>
      <c r="AX619" s="5">
        <f t="shared" si="879"/>
        <v>8.1288872574060422E-3</v>
      </c>
      <c r="AY619" s="5">
        <f t="shared" si="880"/>
        <v>4.81475974911589E-3</v>
      </c>
      <c r="AZ619" s="5">
        <f t="shared" si="881"/>
        <v>1.4258969713589024E-3</v>
      </c>
      <c r="BA619" s="5">
        <f t="shared" si="882"/>
        <v>2.8152075131112329E-4</v>
      </c>
      <c r="BB619" s="5">
        <f t="shared" si="883"/>
        <v>4.1686356909389311E-5</v>
      </c>
      <c r="BC619" s="5">
        <f t="shared" si="884"/>
        <v>4.938186174294513E-6</v>
      </c>
      <c r="BD619" s="5">
        <f t="shared" si="885"/>
        <v>4.0447994074321688E-6</v>
      </c>
      <c r="BE619" s="5">
        <f t="shared" si="886"/>
        <v>8.5106525678136218E-6</v>
      </c>
      <c r="BF619" s="5">
        <f t="shared" si="887"/>
        <v>8.9536216551237359E-6</v>
      </c>
      <c r="BG619" s="5">
        <f t="shared" si="888"/>
        <v>6.2797644954814222E-6</v>
      </c>
      <c r="BH619" s="5">
        <f t="shared" si="889"/>
        <v>3.303309289610925E-6</v>
      </c>
      <c r="BI619" s="5">
        <f t="shared" si="890"/>
        <v>1.3900970038836841E-6</v>
      </c>
      <c r="BJ619" s="8">
        <f t="shared" si="891"/>
        <v>0.72063646271157666</v>
      </c>
      <c r="BK619" s="8">
        <f t="shared" si="892"/>
        <v>0.18643300565115198</v>
      </c>
      <c r="BL619" s="8">
        <f t="shared" si="893"/>
        <v>8.9483812011296029E-2</v>
      </c>
      <c r="BM619" s="8">
        <f t="shared" si="894"/>
        <v>0.49956809978794342</v>
      </c>
      <c r="BN619" s="8">
        <f t="shared" si="895"/>
        <v>0.4945067729560701</v>
      </c>
    </row>
    <row r="620" spans="1:66" x14ac:dyDescent="0.25">
      <c r="A620" t="s">
        <v>114</v>
      </c>
      <c r="B620" t="s">
        <v>112</v>
      </c>
      <c r="C620" t="s">
        <v>356</v>
      </c>
      <c r="D620" s="10"/>
      <c r="E620">
        <f>VLOOKUP(A620,home!$A$2:$E$405,3,FALSE)</f>
        <v>1.26829268292683</v>
      </c>
      <c r="F620">
        <f>VLOOKUP(B620,home!$B$2:$E$405,3,FALSE)</f>
        <v>0.59</v>
      </c>
      <c r="G620">
        <f>VLOOKUP(C620,away!$B$2:$E$405,4,FALSE)</f>
        <v>1.31</v>
      </c>
      <c r="H620">
        <f>VLOOKUP(A620,away!$A$2:$E$405,3,FALSE)</f>
        <v>1.0243902439024399</v>
      </c>
      <c r="I620">
        <f>VLOOKUP(C620,away!$B$2:$E$405,3,FALSE)</f>
        <v>0.53</v>
      </c>
      <c r="J620">
        <f>VLOOKUP(B620,home!$B$2:$E$405,4,FALSE)</f>
        <v>0.98</v>
      </c>
      <c r="K620" s="3">
        <f t="shared" si="840"/>
        <v>0.98026341463414679</v>
      </c>
      <c r="L620" s="3">
        <f t="shared" si="841"/>
        <v>0.53206829268292732</v>
      </c>
      <c r="M620" s="5">
        <f t="shared" si="842"/>
        <v>0.22039548060907788</v>
      </c>
      <c r="N620" s="5">
        <f t="shared" si="843"/>
        <v>0.21604562639178859</v>
      </c>
      <c r="O620" s="5">
        <f t="shared" si="844"/>
        <v>0.11726544708270528</v>
      </c>
      <c r="P620" s="5">
        <f t="shared" si="845"/>
        <v>0.11495102757589254</v>
      </c>
      <c r="Q620" s="5">
        <f t="shared" si="846"/>
        <v>0.10589081172179389</v>
      </c>
      <c r="R620" s="5">
        <f t="shared" si="847"/>
        <v>3.1196613109997575E-2</v>
      </c>
      <c r="S620" s="5">
        <f t="shared" si="848"/>
        <v>1.4988667989285142E-2</v>
      </c>
      <c r="T620" s="5">
        <f t="shared" si="849"/>
        <v>5.6341143403624179E-2</v>
      </c>
      <c r="U620" s="5">
        <f t="shared" si="850"/>
        <v>3.0580898492226612E-2</v>
      </c>
      <c r="V620" s="5">
        <f t="shared" si="851"/>
        <v>8.6862175747821348E-4</v>
      </c>
      <c r="W620" s="5">
        <f t="shared" si="852"/>
        <v>3.4600296225595746E-2</v>
      </c>
      <c r="X620" s="5">
        <f t="shared" si="853"/>
        <v>1.8409720539076264E-2</v>
      </c>
      <c r="Y620" s="5">
        <f t="shared" si="854"/>
        <v>4.8976142879980627E-3</v>
      </c>
      <c r="Z620" s="5">
        <f t="shared" si="855"/>
        <v>5.5329095583087464E-3</v>
      </c>
      <c r="AA620" s="5">
        <f t="shared" si="856"/>
        <v>5.4237088164896408E-3</v>
      </c>
      <c r="AB620" s="5">
        <f t="shared" si="857"/>
        <v>2.6583316622167306E-3</v>
      </c>
      <c r="AC620" s="5">
        <f t="shared" si="858"/>
        <v>2.8315282180741331E-5</v>
      </c>
      <c r="AD620" s="5">
        <f t="shared" si="859"/>
        <v>8.4793511313638655E-3</v>
      </c>
      <c r="AE620" s="5">
        <f t="shared" si="860"/>
        <v>4.5115938795238205E-3</v>
      </c>
      <c r="AF620" s="5">
        <f t="shared" si="861"/>
        <v>1.2002380263784916E-3</v>
      </c>
      <c r="AG620" s="5">
        <f t="shared" si="862"/>
        <v>2.1286953250277679E-4</v>
      </c>
      <c r="AH620" s="5">
        <f t="shared" si="863"/>
        <v>7.3597143556459587E-4</v>
      </c>
      <c r="AI620" s="5">
        <f t="shared" si="864"/>
        <v>7.2144587249974577E-4</v>
      </c>
      <c r="AJ620" s="5">
        <f t="shared" si="865"/>
        <v>3.5360349722515598E-4</v>
      </c>
      <c r="AK620" s="5">
        <f t="shared" si="866"/>
        <v>1.1554152387216918E-4</v>
      </c>
      <c r="AL620" s="5">
        <f t="shared" si="867"/>
        <v>5.9073276344551557E-7</v>
      </c>
      <c r="AM620" s="5">
        <f t="shared" si="868"/>
        <v>1.6623995387825322E-3</v>
      </c>
      <c r="AN620" s="5">
        <f t="shared" si="869"/>
        <v>8.8451008435690777E-4</v>
      </c>
      <c r="AO620" s="5">
        <f t="shared" si="870"/>
        <v>2.3530988522230592E-4</v>
      </c>
      <c r="AP620" s="5">
        <f t="shared" si="871"/>
        <v>4.1733642960549306E-5</v>
      </c>
      <c r="AQ620" s="5">
        <f t="shared" si="872"/>
        <v>5.5512870393645831E-6</v>
      </c>
      <c r="AR620" s="5">
        <f t="shared" si="873"/>
        <v>7.8317413036851563E-5</v>
      </c>
      <c r="AS620" s="5">
        <f t="shared" si="874"/>
        <v>7.6771694728816956E-5</v>
      </c>
      <c r="AT620" s="5">
        <f t="shared" si="875"/>
        <v>3.7628241811060209E-5</v>
      </c>
      <c r="AU620" s="5">
        <f t="shared" si="876"/>
        <v>1.2295196268129754E-5</v>
      </c>
      <c r="AV620" s="5">
        <f t="shared" si="877"/>
        <v>3.0131327693484725E-6</v>
      </c>
      <c r="AW620" s="5">
        <f t="shared" si="878"/>
        <v>8.5585212033320443E-9</v>
      </c>
      <c r="AX620" s="5">
        <f t="shared" si="879"/>
        <v>2.7159824139553253E-4</v>
      </c>
      <c r="AY620" s="5">
        <f t="shared" si="880"/>
        <v>1.4450881259500653E-4</v>
      </c>
      <c r="AZ620" s="5">
        <f t="shared" si="881"/>
        <v>3.8444278597531106E-5</v>
      </c>
      <c r="BA620" s="5">
        <f t="shared" si="882"/>
        <v>6.8183272256050606E-6</v>
      </c>
      <c r="BB620" s="5">
        <f t="shared" si="883"/>
        <v>9.069539314703012E-7</v>
      </c>
      <c r="BC620" s="5">
        <f t="shared" si="884"/>
        <v>9.6512285971894404E-8</v>
      </c>
      <c r="BD620" s="5">
        <f t="shared" si="885"/>
        <v>6.9450353736435374E-6</v>
      </c>
      <c r="BE620" s="5">
        <f t="shared" si="886"/>
        <v>6.8079640901227519E-6</v>
      </c>
      <c r="BF620" s="5">
        <f t="shared" si="887"/>
        <v>3.3367990628451895E-6</v>
      </c>
      <c r="BG620" s="5">
        <f t="shared" si="888"/>
        <v>1.0903140144308825E-6</v>
      </c>
      <c r="BH620" s="5">
        <f t="shared" si="889"/>
        <v>2.6719873470237028E-7</v>
      </c>
      <c r="BI620" s="5">
        <f t="shared" si="890"/>
        <v>5.2385028813053815E-8</v>
      </c>
      <c r="BJ620" s="8">
        <f t="shared" si="891"/>
        <v>0.45388114270403845</v>
      </c>
      <c r="BK620" s="8">
        <f t="shared" si="892"/>
        <v>0.35137721275927292</v>
      </c>
      <c r="BL620" s="8">
        <f t="shared" si="893"/>
        <v>0.18927808686771627</v>
      </c>
      <c r="BM620" s="8">
        <f t="shared" si="894"/>
        <v>0.19417984514400688</v>
      </c>
      <c r="BN620" s="8">
        <f t="shared" si="895"/>
        <v>0.80574500649125569</v>
      </c>
    </row>
    <row r="621" spans="1:66" x14ac:dyDescent="0.25">
      <c r="A621" t="s">
        <v>114</v>
      </c>
      <c r="B621" t="s">
        <v>134</v>
      </c>
      <c r="C621" t="s">
        <v>132</v>
      </c>
      <c r="D621" s="10"/>
      <c r="E621">
        <f>VLOOKUP(A621,home!$A$2:$E$405,3,FALSE)</f>
        <v>1.26829268292683</v>
      </c>
      <c r="F621">
        <f>VLOOKUP(B621,home!$B$2:$E$405,3,FALSE)</f>
        <v>1.18</v>
      </c>
      <c r="G621">
        <f>VLOOKUP(C621,away!$B$2:$E$405,4,FALSE)</f>
        <v>1.38</v>
      </c>
      <c r="H621">
        <f>VLOOKUP(A621,away!$A$2:$E$405,3,FALSE)</f>
        <v>1.0243902439024399</v>
      </c>
      <c r="I621">
        <f>VLOOKUP(C621,away!$B$2:$E$405,3,FALSE)</f>
        <v>0.79</v>
      </c>
      <c r="J621">
        <f>VLOOKUP(B621,home!$B$2:$E$405,4,FALSE)</f>
        <v>1.22</v>
      </c>
      <c r="K621" s="3">
        <f t="shared" si="840"/>
        <v>2.0652878048780496</v>
      </c>
      <c r="L621" s="3">
        <f t="shared" si="841"/>
        <v>0.98730731707317154</v>
      </c>
      <c r="M621" s="5">
        <f t="shared" si="842"/>
        <v>4.7236181542084137E-2</v>
      </c>
      <c r="N621" s="5">
        <f t="shared" si="843"/>
        <v>9.7556309687871989E-2</v>
      </c>
      <c r="O621" s="5">
        <f t="shared" si="844"/>
        <v>4.663662766709635E-2</v>
      </c>
      <c r="P621" s="5">
        <f t="shared" si="845"/>
        <v>9.6318058381492336E-2</v>
      </c>
      <c r="Q621" s="5">
        <f t="shared" si="846"/>
        <v>0.10074092834363418</v>
      </c>
      <c r="R621" s="5">
        <f t="shared" si="847"/>
        <v>2.3022341869670667E-2</v>
      </c>
      <c r="S621" s="5">
        <f t="shared" si="848"/>
        <v>4.9099906403925024E-2</v>
      </c>
      <c r="T621" s="5">
        <f t="shared" si="849"/>
        <v>9.9462255682414083E-2</v>
      </c>
      <c r="U621" s="5">
        <f t="shared" si="850"/>
        <v>4.7547761903164142E-2</v>
      </c>
      <c r="V621" s="5">
        <f t="shared" si="851"/>
        <v>1.1124258982905267E-2</v>
      </c>
      <c r="W621" s="5">
        <f t="shared" si="852"/>
        <v>6.9353003586733714E-2</v>
      </c>
      <c r="X621" s="5">
        <f t="shared" si="853"/>
        <v>6.8472727902184088E-2</v>
      </c>
      <c r="Y621" s="5">
        <f t="shared" si="854"/>
        <v>3.3801812638893335E-2</v>
      </c>
      <c r="Z621" s="5">
        <f t="shared" si="855"/>
        <v>7.576708861361965E-3</v>
      </c>
      <c r="AA621" s="5">
        <f t="shared" si="856"/>
        <v>1.5648084412482319E-2</v>
      </c>
      <c r="AB621" s="5">
        <f t="shared" si="857"/>
        <v>1.6158898953401019E-2</v>
      </c>
      <c r="AC621" s="5">
        <f t="shared" si="858"/>
        <v>1.4176990380929022E-3</v>
      </c>
      <c r="AD621" s="5">
        <f t="shared" si="859"/>
        <v>3.5808478134836196E-2</v>
      </c>
      <c r="AE621" s="5">
        <f t="shared" si="860"/>
        <v>3.5353972475778442E-2</v>
      </c>
      <c r="AF621" s="5">
        <f t="shared" si="861"/>
        <v>1.7452617856469781E-2</v>
      </c>
      <c r="AG621" s="5">
        <f t="shared" si="862"/>
        <v>5.7436991039248363E-3</v>
      </c>
      <c r="AH621" s="5">
        <f t="shared" si="863"/>
        <v>1.8701350245389511E-3</v>
      </c>
      <c r="AI621" s="5">
        <f t="shared" si="864"/>
        <v>3.8623670596556079E-3</v>
      </c>
      <c r="AJ621" s="5">
        <f t="shared" si="865"/>
        <v>3.9884497931347096E-3</v>
      </c>
      <c r="AK621" s="5">
        <f t="shared" si="866"/>
        <v>2.7457655727098317E-3</v>
      </c>
      <c r="AL621" s="5">
        <f t="shared" si="867"/>
        <v>1.1563171641785755E-4</v>
      </c>
      <c r="AM621" s="5">
        <f t="shared" si="868"/>
        <v>1.4790962640623895E-2</v>
      </c>
      <c r="AN621" s="5">
        <f t="shared" si="869"/>
        <v>1.4603225641643888E-2</v>
      </c>
      <c r="AO621" s="5">
        <f t="shared" si="870"/>
        <v>7.2089357644327849E-3</v>
      </c>
      <c r="AP621" s="5">
        <f t="shared" si="871"/>
        <v>2.3724783428449893E-3</v>
      </c>
      <c r="AQ621" s="5">
        <f t="shared" si="872"/>
        <v>5.8559130687212244E-4</v>
      </c>
      <c r="AR621" s="5">
        <f t="shared" si="873"/>
        <v>3.692795987284245E-4</v>
      </c>
      <c r="AS621" s="5">
        <f t="shared" si="874"/>
        <v>7.6266865184407479E-4</v>
      </c>
      <c r="AT621" s="5">
        <f t="shared" si="875"/>
        <v>7.8756513290817551E-4</v>
      </c>
      <c r="AU621" s="5">
        <f t="shared" si="876"/>
        <v>5.4218288818080505E-4</v>
      </c>
      <c r="AV621" s="5">
        <f t="shared" si="877"/>
        <v>2.7994092674334396E-4</v>
      </c>
      <c r="AW621" s="5">
        <f t="shared" si="878"/>
        <v>6.5494888599587939E-6</v>
      </c>
      <c r="AX621" s="5">
        <f t="shared" si="879"/>
        <v>5.09126579401456E-3</v>
      </c>
      <c r="AY621" s="5">
        <f t="shared" si="880"/>
        <v>5.0266439715949251E-3</v>
      </c>
      <c r="AZ621" s="5">
        <f t="shared" si="881"/>
        <v>2.4814211867387084E-3</v>
      </c>
      <c r="BA621" s="5">
        <f t="shared" si="882"/>
        <v>8.1664176480250659E-4</v>
      </c>
      <c r="BB621" s="5">
        <f t="shared" si="883"/>
        <v>2.0156909745426565E-4</v>
      </c>
      <c r="BC621" s="5">
        <f t="shared" si="884"/>
        <v>3.980212896248635E-5</v>
      </c>
      <c r="BD621" s="5">
        <f t="shared" si="885"/>
        <v>6.0765408311736342E-5</v>
      </c>
      <c r="BE621" s="5">
        <f t="shared" si="886"/>
        <v>1.2549805674466434E-4</v>
      </c>
      <c r="BF621" s="5">
        <f t="shared" si="887"/>
        <v>1.2959480306532438E-4</v>
      </c>
      <c r="BG621" s="5">
        <f t="shared" si="888"/>
        <v>8.921685544879563E-5</v>
      </c>
      <c r="BH621" s="5">
        <f t="shared" si="889"/>
        <v>4.6064620886991348E-5</v>
      </c>
      <c r="BI621" s="5">
        <f t="shared" si="890"/>
        <v>1.9027339950846782E-5</v>
      </c>
      <c r="BJ621" s="8">
        <f t="shared" si="891"/>
        <v>0.61696434305272563</v>
      </c>
      <c r="BK621" s="8">
        <f t="shared" si="892"/>
        <v>0.21033838003651242</v>
      </c>
      <c r="BL621" s="8">
        <f t="shared" si="893"/>
        <v>0.16469223653866683</v>
      </c>
      <c r="BM621" s="8">
        <f t="shared" si="894"/>
        <v>0.5830411265146821</v>
      </c>
      <c r="BN621" s="8">
        <f t="shared" si="895"/>
        <v>0.41151044749184967</v>
      </c>
    </row>
    <row r="622" spans="1:66" x14ac:dyDescent="0.25">
      <c r="A622" t="s">
        <v>136</v>
      </c>
      <c r="B622" t="s">
        <v>317</v>
      </c>
      <c r="C622" t="s">
        <v>307</v>
      </c>
      <c r="D622" s="10"/>
      <c r="E622">
        <f>VLOOKUP(A622,home!$A$2:$E$405,3,FALSE)</f>
        <v>1.5</v>
      </c>
      <c r="F622">
        <f>VLOOKUP(B622,home!$B$2:$E$405,3,FALSE)</f>
        <v>0.67</v>
      </c>
      <c r="G622">
        <f>VLOOKUP(C622,away!$B$2:$E$405,4,FALSE)</f>
        <v>1.33</v>
      </c>
      <c r="H622">
        <f>VLOOKUP(A622,away!$A$2:$E$405,3,FALSE)</f>
        <v>1.6612903225806499</v>
      </c>
      <c r="I622">
        <f>VLOOKUP(C622,away!$B$2:$E$405,3,FALSE)</f>
        <v>1.1100000000000001</v>
      </c>
      <c r="J622">
        <f>VLOOKUP(B622,home!$B$2:$E$405,4,FALSE)</f>
        <v>0.4</v>
      </c>
      <c r="K622" s="3">
        <f t="shared" si="840"/>
        <v>1.3366500000000001</v>
      </c>
      <c r="L622" s="3">
        <f t="shared" si="841"/>
        <v>0.73761290322580875</v>
      </c>
      <c r="M622" s="5">
        <f t="shared" si="842"/>
        <v>0.12564900884739846</v>
      </c>
      <c r="N622" s="5">
        <f t="shared" si="843"/>
        <v>0.1679487476758752</v>
      </c>
      <c r="O622" s="5">
        <f t="shared" si="844"/>
        <v>9.2680330203374919E-2</v>
      </c>
      <c r="P622" s="5">
        <f t="shared" si="845"/>
        <v>0.1238811633663411</v>
      </c>
      <c r="Q622" s="5">
        <f t="shared" si="846"/>
        <v>0.1122443467904793</v>
      </c>
      <c r="R622" s="5">
        <f t="shared" si="847"/>
        <v>3.4181103716618984E-2</v>
      </c>
      <c r="S622" s="5">
        <f t="shared" si="848"/>
        <v>3.0534547740914859E-2</v>
      </c>
      <c r="T622" s="5">
        <f t="shared" si="849"/>
        <v>8.2792878506809928E-2</v>
      </c>
      <c r="U622" s="5">
        <f t="shared" si="850"/>
        <v>4.5688172282818768E-2</v>
      </c>
      <c r="V622" s="5">
        <f t="shared" si="851"/>
        <v>3.344992824507829E-3</v>
      </c>
      <c r="W622" s="5">
        <f t="shared" si="852"/>
        <v>5.001046871249807E-2</v>
      </c>
      <c r="X622" s="5">
        <f t="shared" si="853"/>
        <v>3.6888367018709178E-2</v>
      </c>
      <c r="Y622" s="5">
        <f t="shared" si="854"/>
        <v>1.3604667745964621E-2</v>
      </c>
      <c r="Z622" s="5">
        <f t="shared" si="855"/>
        <v>8.4041410492926068E-3</v>
      </c>
      <c r="AA622" s="5">
        <f t="shared" si="856"/>
        <v>1.1233395133536965E-2</v>
      </c>
      <c r="AB622" s="5">
        <f t="shared" si="857"/>
        <v>7.507558802621093E-3</v>
      </c>
      <c r="AC622" s="5">
        <f t="shared" si="858"/>
        <v>2.0612060848772897E-4</v>
      </c>
      <c r="AD622" s="5">
        <f t="shared" si="859"/>
        <v>1.6711623251140138E-2</v>
      </c>
      <c r="AE622" s="5">
        <f t="shared" si="860"/>
        <v>1.2326708943889406E-2</v>
      </c>
      <c r="AF622" s="5">
        <f t="shared" si="861"/>
        <v>4.5461697856609027E-3</v>
      </c>
      <c r="AG622" s="5">
        <f t="shared" si="862"/>
        <v>1.1177711647195976E-3</v>
      </c>
      <c r="AH622" s="5">
        <f t="shared" si="863"/>
        <v>1.5497507196219782E-3</v>
      </c>
      <c r="AI622" s="5">
        <f t="shared" si="864"/>
        <v>2.0714742993827176E-3</v>
      </c>
      <c r="AJ622" s="5">
        <f t="shared" si="865"/>
        <v>1.3844180611349548E-3</v>
      </c>
      <c r="AK622" s="5">
        <f t="shared" si="866"/>
        <v>6.1682746713867932E-4</v>
      </c>
      <c r="AL622" s="5">
        <f t="shared" si="867"/>
        <v>8.1288220281147593E-6</v>
      </c>
      <c r="AM622" s="5">
        <f t="shared" si="868"/>
        <v>4.4675182437272911E-3</v>
      </c>
      <c r="AN622" s="5">
        <f t="shared" si="869"/>
        <v>3.2952991019699535E-3</v>
      </c>
      <c r="AO622" s="5">
        <f t="shared" si="870"/>
        <v>1.2153275688007287E-3</v>
      </c>
      <c r="AP622" s="5">
        <f t="shared" si="871"/>
        <v>2.988137654644899E-4</v>
      </c>
      <c r="AQ622" s="5">
        <f t="shared" si="872"/>
        <v>5.5102222267024557E-5</v>
      </c>
      <c r="AR622" s="5">
        <f t="shared" si="873"/>
        <v>2.2862322551533078E-4</v>
      </c>
      <c r="AS622" s="5">
        <f t="shared" si="874"/>
        <v>3.055892343850669E-4</v>
      </c>
      <c r="AT622" s="5">
        <f t="shared" si="875"/>
        <v>2.0423292507039989E-4</v>
      </c>
      <c r="AU622" s="5">
        <f t="shared" si="876"/>
        <v>9.0995979765116699E-5</v>
      </c>
      <c r="AV622" s="5">
        <f t="shared" si="877"/>
        <v>3.0407444088260813E-5</v>
      </c>
      <c r="AW622" s="5">
        <f t="shared" si="878"/>
        <v>2.2262366210938288E-7</v>
      </c>
      <c r="AX622" s="5">
        <f t="shared" si="879"/>
        <v>9.9525137674634652E-4</v>
      </c>
      <c r="AY622" s="5">
        <f t="shared" si="880"/>
        <v>7.3411025744135583E-4</v>
      </c>
      <c r="AZ622" s="5">
        <f t="shared" si="881"/>
        <v>2.7074459913958214E-4</v>
      </c>
      <c r="BA622" s="5">
        <f t="shared" si="882"/>
        <v>6.6568236601351687E-5</v>
      </c>
      <c r="BB622" s="5">
        <f t="shared" si="883"/>
        <v>1.2275397565536387E-5</v>
      </c>
      <c r="BC622" s="5">
        <f t="shared" si="884"/>
        <v>1.8108983273132642E-6</v>
      </c>
      <c r="BD622" s="5">
        <f t="shared" si="885"/>
        <v>2.810590685286865E-5</v>
      </c>
      <c r="BE622" s="5">
        <f t="shared" si="886"/>
        <v>3.7567760394886882E-5</v>
      </c>
      <c r="BF622" s="5">
        <f t="shared" si="887"/>
        <v>2.5107473465912779E-5</v>
      </c>
      <c r="BG622" s="5">
        <f t="shared" si="888"/>
        <v>1.1186634802737443E-5</v>
      </c>
      <c r="BH622" s="5">
        <f t="shared" si="889"/>
        <v>3.7381538522697516E-6</v>
      </c>
      <c r="BI622" s="5">
        <f t="shared" si="890"/>
        <v>9.9932066932727217E-7</v>
      </c>
      <c r="BJ622" s="8">
        <f t="shared" si="891"/>
        <v>0.50960457126379721</v>
      </c>
      <c r="BK622" s="8">
        <f t="shared" si="892"/>
        <v>0.28435807246711947</v>
      </c>
      <c r="BL622" s="8">
        <f t="shared" si="893"/>
        <v>0.19787958474511125</v>
      </c>
      <c r="BM622" s="8">
        <f t="shared" si="894"/>
        <v>0.34292778129145335</v>
      </c>
      <c r="BN622" s="8">
        <f t="shared" si="895"/>
        <v>0.656584700600088</v>
      </c>
    </row>
    <row r="623" spans="1:66" x14ac:dyDescent="0.25">
      <c r="A623" t="s">
        <v>136</v>
      </c>
      <c r="B623" t="s">
        <v>323</v>
      </c>
      <c r="C623" t="s">
        <v>386</v>
      </c>
      <c r="D623" s="10"/>
      <c r="E623">
        <f>VLOOKUP(A623,home!$A$2:$E$405,3,FALSE)</f>
        <v>1.5</v>
      </c>
      <c r="F623">
        <f>VLOOKUP(B623,home!$B$2:$E$405,3,FALSE)</f>
        <v>1.78</v>
      </c>
      <c r="G623">
        <f>VLOOKUP(C623,away!$B$2:$E$405,4,FALSE)</f>
        <v>1.56</v>
      </c>
      <c r="H623">
        <f>VLOOKUP(A623,away!$A$2:$E$405,3,FALSE)</f>
        <v>1.6612903225806499</v>
      </c>
      <c r="I623">
        <f>VLOOKUP(C623,away!$B$2:$E$405,3,FALSE)</f>
        <v>0.89</v>
      </c>
      <c r="J623">
        <f>VLOOKUP(B623,home!$B$2:$E$405,4,FALSE)</f>
        <v>0.8</v>
      </c>
      <c r="K623" s="3">
        <f t="shared" si="840"/>
        <v>4.1652000000000005</v>
      </c>
      <c r="L623" s="3">
        <f t="shared" si="841"/>
        <v>1.1828387096774227</v>
      </c>
      <c r="M623" s="5">
        <f t="shared" si="842"/>
        <v>4.7574726402506411E-3</v>
      </c>
      <c r="N623" s="5">
        <f t="shared" si="843"/>
        <v>1.9815825041171974E-2</v>
      </c>
      <c r="O623" s="5">
        <f t="shared" si="844"/>
        <v>5.6273227991197085E-3</v>
      </c>
      <c r="P623" s="5">
        <f t="shared" si="845"/>
        <v>2.3438924922893414E-2</v>
      </c>
      <c r="Q623" s="5">
        <f t="shared" si="846"/>
        <v>4.1268437230744755E-2</v>
      </c>
      <c r="R623" s="5">
        <f t="shared" si="847"/>
        <v>3.3281076193245494E-3</v>
      </c>
      <c r="S623" s="5">
        <f t="shared" si="848"/>
        <v>2.8869488228527713E-2</v>
      </c>
      <c r="T623" s="5">
        <f t="shared" si="849"/>
        <v>4.8813905044417835E-2</v>
      </c>
      <c r="U623" s="5">
        <f t="shared" si="850"/>
        <v>1.3862233856010616E-2</v>
      </c>
      <c r="V623" s="5">
        <f t="shared" si="851"/>
        <v>1.5803670429403255E-2</v>
      </c>
      <c r="W623" s="5">
        <f t="shared" si="852"/>
        <v>5.7297098251166037E-2</v>
      </c>
      <c r="X623" s="5">
        <f t="shared" si="853"/>
        <v>6.7773225763669745E-2</v>
      </c>
      <c r="Y623" s="5">
        <f t="shared" si="854"/>
        <v>4.0082397456487888E-2</v>
      </c>
      <c r="Z623" s="5">
        <f t="shared" si="855"/>
        <v>1.3122048407031503E-3</v>
      </c>
      <c r="AA623" s="5">
        <f t="shared" si="856"/>
        <v>5.4655956024967627E-3</v>
      </c>
      <c r="AB623" s="5">
        <f t="shared" si="857"/>
        <v>1.1382649401759759E-2</v>
      </c>
      <c r="AC623" s="5">
        <f t="shared" si="858"/>
        <v>4.8663055038796078E-3</v>
      </c>
      <c r="AD623" s="5">
        <f t="shared" si="859"/>
        <v>5.9663468408939206E-2</v>
      </c>
      <c r="AE623" s="5">
        <f t="shared" si="860"/>
        <v>7.0572259987709315E-2</v>
      </c>
      <c r="AF623" s="5">
        <f t="shared" si="861"/>
        <v>4.1737800471440843E-2</v>
      </c>
      <c r="AG623" s="5">
        <f t="shared" si="862"/>
        <v>1.6456362018137612E-2</v>
      </c>
      <c r="AH623" s="5">
        <f t="shared" si="863"/>
        <v>3.8803167015244536E-4</v>
      </c>
      <c r="AI623" s="5">
        <f t="shared" si="864"/>
        <v>1.6162295125189657E-3</v>
      </c>
      <c r="AJ623" s="5">
        <f t="shared" si="865"/>
        <v>3.3659595827719986E-3</v>
      </c>
      <c r="AK623" s="5">
        <f t="shared" si="866"/>
        <v>4.673298284720644E-3</v>
      </c>
      <c r="AL623" s="5">
        <f t="shared" si="867"/>
        <v>9.5900473198549322E-4</v>
      </c>
      <c r="AM623" s="5">
        <f t="shared" si="868"/>
        <v>4.9702055723382703E-2</v>
      </c>
      <c r="AN623" s="5">
        <f t="shared" si="869"/>
        <v>5.8789515460161354E-2</v>
      </c>
      <c r="AO623" s="5">
        <f t="shared" si="870"/>
        <v>3.4769257304729073E-2</v>
      </c>
      <c r="AP623" s="5">
        <f t="shared" si="871"/>
        <v>1.3708807815589353E-2</v>
      </c>
      <c r="AQ623" s="5">
        <f t="shared" si="872"/>
        <v>4.0538271369518668E-3</v>
      </c>
      <c r="AR623" s="5">
        <f t="shared" si="873"/>
        <v>9.1795776007418735E-5</v>
      </c>
      <c r="AS623" s="5">
        <f t="shared" si="874"/>
        <v>3.8234776622610058E-4</v>
      </c>
      <c r="AT623" s="5">
        <f t="shared" si="875"/>
        <v>7.962774579424772E-4</v>
      </c>
      <c r="AU623" s="5">
        <f t="shared" si="876"/>
        <v>1.1055516226073357E-3</v>
      </c>
      <c r="AV623" s="5">
        <f t="shared" si="877"/>
        <v>1.1512109046210189E-3</v>
      </c>
      <c r="AW623" s="5">
        <f t="shared" si="878"/>
        <v>1.3124405431579967E-4</v>
      </c>
      <c r="AX623" s="5">
        <f t="shared" si="879"/>
        <v>3.4503167083172269E-2</v>
      </c>
      <c r="AY623" s="5">
        <f t="shared" si="880"/>
        <v>4.0811681632444009E-2</v>
      </c>
      <c r="AZ623" s="5">
        <f t="shared" si="881"/>
        <v>2.4136818420942924E-2</v>
      </c>
      <c r="BA623" s="5">
        <f t="shared" si="882"/>
        <v>9.5166543855821281E-3</v>
      </c>
      <c r="BB623" s="5">
        <f t="shared" si="883"/>
        <v>2.8141667984719859E-3</v>
      </c>
      <c r="BC623" s="5">
        <f t="shared" si="884"/>
        <v>6.6574108494432942E-4</v>
      </c>
      <c r="BD623" s="5">
        <f t="shared" si="885"/>
        <v>1.8096599541075481E-5</v>
      </c>
      <c r="BE623" s="5">
        <f t="shared" si="886"/>
        <v>7.5375956408487606E-5</v>
      </c>
      <c r="BF623" s="5">
        <f t="shared" si="887"/>
        <v>1.5697796681631631E-4</v>
      </c>
      <c r="BG623" s="5">
        <f t="shared" si="888"/>
        <v>2.1794820912777362E-4</v>
      </c>
      <c r="BH623" s="5">
        <f t="shared" si="889"/>
        <v>2.2694947016475072E-4</v>
      </c>
      <c r="BI623" s="5">
        <f t="shared" si="890"/>
        <v>1.890579866260439E-4</v>
      </c>
      <c r="BJ623" s="8">
        <f t="shared" si="891"/>
        <v>0.73695247252025708</v>
      </c>
      <c r="BK623" s="8">
        <f t="shared" si="892"/>
        <v>0.11950654808938413</v>
      </c>
      <c r="BL623" s="8">
        <f t="shared" si="893"/>
        <v>5.4121018044964261E-2</v>
      </c>
      <c r="BM623" s="8">
        <f t="shared" si="894"/>
        <v>0.7729757156636754</v>
      </c>
      <c r="BN623" s="8">
        <f t="shared" si="895"/>
        <v>9.8236090253505035E-2</v>
      </c>
    </row>
    <row r="624" spans="1:66" x14ac:dyDescent="0.25">
      <c r="A624" t="s">
        <v>136</v>
      </c>
      <c r="B624" t="s">
        <v>328</v>
      </c>
      <c r="C624" t="s">
        <v>480</v>
      </c>
      <c r="D624" s="10"/>
      <c r="E624">
        <f>VLOOKUP(A624,home!$A$2:$E$405,3,FALSE)</f>
        <v>1.5</v>
      </c>
      <c r="F624">
        <f>VLOOKUP(B624,home!$B$2:$E$405,3,FALSE)</f>
        <v>2.2200000000000002</v>
      </c>
      <c r="G624">
        <f>VLOOKUP(C624,away!$B$2:$E$405,4,FALSE)</f>
        <v>2</v>
      </c>
      <c r="H624">
        <f>VLOOKUP(A624,away!$A$2:$E$405,3,FALSE)</f>
        <v>1.6612903225806499</v>
      </c>
      <c r="I624">
        <f>VLOOKUP(C624,away!$B$2:$E$405,3,FALSE)</f>
        <v>1.33</v>
      </c>
      <c r="J624">
        <f>VLOOKUP(B624,home!$B$2:$E$405,4,FALSE)</f>
        <v>1.2</v>
      </c>
      <c r="K624" s="3">
        <f t="shared" si="840"/>
        <v>6.66</v>
      </c>
      <c r="L624" s="3">
        <f t="shared" si="841"/>
        <v>2.6514193548387177</v>
      </c>
      <c r="M624" s="5">
        <f t="shared" si="842"/>
        <v>9.0386164048681172E-5</v>
      </c>
      <c r="N624" s="5">
        <f t="shared" si="843"/>
        <v>6.0197185256421668E-4</v>
      </c>
      <c r="O624" s="5">
        <f t="shared" si="844"/>
        <v>2.3965162476830072E-4</v>
      </c>
      <c r="P624" s="5">
        <f t="shared" si="845"/>
        <v>1.5960798209568828E-3</v>
      </c>
      <c r="Q624" s="5">
        <f t="shared" si="846"/>
        <v>2.0045662690388421E-3</v>
      </c>
      <c r="R624" s="5">
        <f t="shared" si="847"/>
        <v>3.1770847816460924E-4</v>
      </c>
      <c r="S624" s="5">
        <f t="shared" si="848"/>
        <v>7.0460750870390745E-3</v>
      </c>
      <c r="T624" s="5">
        <f t="shared" si="849"/>
        <v>5.3149458037864217E-3</v>
      </c>
      <c r="U624" s="5">
        <f t="shared" si="850"/>
        <v>2.1159384645762975E-3</v>
      </c>
      <c r="V624" s="5">
        <f t="shared" si="851"/>
        <v>1.3824753897452502E-2</v>
      </c>
      <c r="W624" s="5">
        <f t="shared" si="852"/>
        <v>4.4501371172662287E-3</v>
      </c>
      <c r="X624" s="5">
        <f t="shared" si="853"/>
        <v>1.1799179684405853E-2</v>
      </c>
      <c r="Y624" s="5">
        <f t="shared" si="854"/>
        <v>1.5642286693226742E-2</v>
      </c>
      <c r="Z624" s="5">
        <f t="shared" si="855"/>
        <v>2.8079280273399969E-4</v>
      </c>
      <c r="AA624" s="5">
        <f t="shared" si="856"/>
        <v>1.8700800662084381E-3</v>
      </c>
      <c r="AB624" s="5">
        <f t="shared" si="857"/>
        <v>6.2273666204741016E-3</v>
      </c>
      <c r="AC624" s="5">
        <f t="shared" si="858"/>
        <v>1.525773534980332E-2</v>
      </c>
      <c r="AD624" s="5">
        <f t="shared" si="859"/>
        <v>7.4094783002482713E-3</v>
      </c>
      <c r="AE624" s="5">
        <f t="shared" si="860"/>
        <v>1.9645634174535749E-2</v>
      </c>
      <c r="AF624" s="5">
        <f t="shared" si="861"/>
        <v>2.6044407344222528E-2</v>
      </c>
      <c r="AG624" s="5">
        <f t="shared" si="862"/>
        <v>2.301821523925842E-2</v>
      </c>
      <c r="AH624" s="5">
        <f t="shared" si="863"/>
        <v>1.8612486796708416E-4</v>
      </c>
      <c r="AI624" s="5">
        <f t="shared" si="864"/>
        <v>1.2395916206607805E-3</v>
      </c>
      <c r="AJ624" s="5">
        <f t="shared" si="865"/>
        <v>4.1278400968004008E-3</v>
      </c>
      <c r="AK624" s="5">
        <f t="shared" si="866"/>
        <v>9.1638050148968864E-3</v>
      </c>
      <c r="AL624" s="5">
        <f t="shared" si="867"/>
        <v>1.0777120043375448E-2</v>
      </c>
      <c r="AM624" s="5">
        <f t="shared" si="868"/>
        <v>9.8694250959306951E-3</v>
      </c>
      <c r="AN624" s="5">
        <f t="shared" si="869"/>
        <v>2.6167984720481614E-2</v>
      </c>
      <c r="AO624" s="5">
        <f t="shared" si="870"/>
        <v>3.4691150582504396E-2</v>
      </c>
      <c r="AP624" s="5">
        <f t="shared" si="871"/>
        <v>3.0660262698692209E-2</v>
      </c>
      <c r="AQ624" s="5">
        <f t="shared" si="872"/>
        <v>2.0323303485938016E-2</v>
      </c>
      <c r="AR624" s="5">
        <f t="shared" si="873"/>
        <v>9.8699015468945567E-5</v>
      </c>
      <c r="AS624" s="5">
        <f t="shared" si="874"/>
        <v>6.5733544302317749E-4</v>
      </c>
      <c r="AT624" s="5">
        <f t="shared" si="875"/>
        <v>2.1889270252671818E-3</v>
      </c>
      <c r="AU624" s="5">
        <f t="shared" si="876"/>
        <v>4.8594179960931424E-3</v>
      </c>
      <c r="AV624" s="5">
        <f t="shared" si="877"/>
        <v>8.0909309634950837E-3</v>
      </c>
      <c r="AW624" s="5">
        <f t="shared" si="878"/>
        <v>5.2863129643988069E-3</v>
      </c>
      <c r="AX624" s="5">
        <f t="shared" si="879"/>
        <v>1.0955061856483072E-2</v>
      </c>
      <c r="AY624" s="5">
        <f t="shared" si="880"/>
        <v>2.9046463039734592E-2</v>
      </c>
      <c r="AZ624" s="5">
        <f t="shared" si="881"/>
        <v>3.8507177146579884E-2</v>
      </c>
      <c r="BA624" s="5">
        <f t="shared" si="882"/>
        <v>3.4032891595548349E-2</v>
      </c>
      <c r="BB624" s="5">
        <f t="shared" si="883"/>
        <v>2.2558866869391202E-2</v>
      </c>
      <c r="BC624" s="5">
        <f t="shared" si="884"/>
        <v>1.1962603248146748E-2</v>
      </c>
      <c r="BD624" s="5">
        <f t="shared" si="885"/>
        <v>4.3615413319648101E-5</v>
      </c>
      <c r="BE624" s="5">
        <f t="shared" si="886"/>
        <v>2.9047865270885636E-4</v>
      </c>
      <c r="BF624" s="5">
        <f t="shared" si="887"/>
        <v>9.6729391352049215E-4</v>
      </c>
      <c r="BG624" s="5">
        <f t="shared" si="888"/>
        <v>2.1473924880154919E-3</v>
      </c>
      <c r="BH624" s="5">
        <f t="shared" si="889"/>
        <v>3.5754084925457945E-3</v>
      </c>
      <c r="BI624" s="5">
        <f t="shared" si="890"/>
        <v>4.7624441120709977E-3</v>
      </c>
      <c r="BJ624" s="8">
        <f t="shared" si="891"/>
        <v>0.384706012817984</v>
      </c>
      <c r="BK624" s="8">
        <f t="shared" si="892"/>
        <v>7.7638613402410503E-2</v>
      </c>
      <c r="BL624" s="8">
        <f t="shared" si="893"/>
        <v>5.3170050370045713E-2</v>
      </c>
      <c r="BM624" s="8">
        <f t="shared" si="894"/>
        <v>0.4871849551082969</v>
      </c>
      <c r="BN624" s="8">
        <f t="shared" si="895"/>
        <v>4.8503642095415328E-3</v>
      </c>
    </row>
    <row r="625" spans="1:66" x14ac:dyDescent="0.25">
      <c r="A625" t="s">
        <v>136</v>
      </c>
      <c r="B625" t="s">
        <v>481</v>
      </c>
      <c r="C625" t="s">
        <v>138</v>
      </c>
      <c r="D625" s="10"/>
      <c r="E625">
        <f>VLOOKUP(A625,home!$A$2:$E$405,3,FALSE)</f>
        <v>1.5</v>
      </c>
      <c r="F625">
        <f>VLOOKUP(B625,home!$B$2:$E$405,3,FALSE)</f>
        <v>1.56</v>
      </c>
      <c r="G625">
        <f>VLOOKUP(C625,away!$B$2:$E$405,4,FALSE)</f>
        <v>1.17</v>
      </c>
      <c r="H625">
        <f>VLOOKUP(A625,away!$A$2:$E$405,3,FALSE)</f>
        <v>1.6612903225806499</v>
      </c>
      <c r="I625">
        <f>VLOOKUP(C625,away!$B$2:$E$405,3,FALSE)</f>
        <v>1.17</v>
      </c>
      <c r="J625">
        <f>VLOOKUP(B625,home!$B$2:$E$405,4,FALSE)</f>
        <v>1.2</v>
      </c>
      <c r="K625" s="3">
        <f t="shared" si="840"/>
        <v>2.7377999999999996</v>
      </c>
      <c r="L625" s="3">
        <f t="shared" si="841"/>
        <v>2.3324516129032324</v>
      </c>
      <c r="M625" s="5">
        <f t="shared" si="842"/>
        <v>6.2808396016805247E-3</v>
      </c>
      <c r="N625" s="5">
        <f t="shared" si="843"/>
        <v>1.719568266148094E-2</v>
      </c>
      <c r="O625" s="5">
        <f t="shared" si="844"/>
        <v>1.4649754459326238E-2</v>
      </c>
      <c r="P625" s="5">
        <f t="shared" si="845"/>
        <v>4.0108097758743376E-2</v>
      </c>
      <c r="Q625" s="5">
        <f t="shared" si="846"/>
        <v>2.353916999530126E-2</v>
      </c>
      <c r="R625" s="5">
        <f t="shared" si="847"/>
        <v>1.7084921708645902E-2</v>
      </c>
      <c r="S625" s="5">
        <f t="shared" si="848"/>
        <v>6.4030432547365804E-2</v>
      </c>
      <c r="T625" s="5">
        <f t="shared" si="849"/>
        <v>5.4903975021943802E-2</v>
      </c>
      <c r="U625" s="5">
        <f t="shared" si="850"/>
        <v>4.6775098653930751E-2</v>
      </c>
      <c r="V625" s="5">
        <f t="shared" si="851"/>
        <v>4.5431626820812476E-2</v>
      </c>
      <c r="W625" s="5">
        <f t="shared" si="852"/>
        <v>2.1481846537711926E-2</v>
      </c>
      <c r="X625" s="5">
        <f t="shared" si="853"/>
        <v>5.0105367605025902E-2</v>
      </c>
      <c r="Y625" s="5">
        <f t="shared" si="854"/>
        <v>5.8434172742726019E-2</v>
      </c>
      <c r="Z625" s="5">
        <f t="shared" si="855"/>
        <v>1.3283251065218863E-2</v>
      </c>
      <c r="AA625" s="5">
        <f t="shared" si="856"/>
        <v>3.6366884766356203E-2</v>
      </c>
      <c r="AB625" s="5">
        <f t="shared" si="857"/>
        <v>4.9782628556665001E-2</v>
      </c>
      <c r="AC625" s="5">
        <f t="shared" si="858"/>
        <v>1.8132290480124921E-2</v>
      </c>
      <c r="AD625" s="5">
        <f t="shared" si="859"/>
        <v>1.4703249862736929E-2</v>
      </c>
      <c r="AE625" s="5">
        <f t="shared" si="860"/>
        <v>3.4294618857259984E-2</v>
      </c>
      <c r="AF625" s="5">
        <f t="shared" si="861"/>
        <v>3.9995269533758829E-2</v>
      </c>
      <c r="AG625" s="5">
        <f t="shared" si="862"/>
        <v>3.10956769775051E-2</v>
      </c>
      <c r="AH625" s="5">
        <f t="shared" si="863"/>
        <v>7.7456350929170801E-3</v>
      </c>
      <c r="AI625" s="5">
        <f t="shared" si="864"/>
        <v>2.1205999757388381E-2</v>
      </c>
      <c r="AJ625" s="5">
        <f t="shared" si="865"/>
        <v>2.9028893067888951E-2</v>
      </c>
      <c r="AK625" s="5">
        <f t="shared" si="866"/>
        <v>2.6491767813755455E-2</v>
      </c>
      <c r="AL625" s="5">
        <f t="shared" si="867"/>
        <v>4.6315570865538142E-3</v>
      </c>
      <c r="AM625" s="5">
        <f t="shared" si="868"/>
        <v>8.050911494840227E-3</v>
      </c>
      <c r="AN625" s="5">
        <f t="shared" si="869"/>
        <v>1.8778361501481263E-2</v>
      </c>
      <c r="AO625" s="5">
        <f t="shared" si="870"/>
        <v>2.1899809785904969E-2</v>
      </c>
      <c r="AP625" s="5">
        <f t="shared" si="871"/>
        <v>1.7026748885802679E-2</v>
      </c>
      <c r="AQ625" s="5">
        <f t="shared" si="872"/>
        <v>9.9285169752971955E-3</v>
      </c>
      <c r="AR625" s="5">
        <f t="shared" si="873"/>
        <v>3.613263813086865E-3</v>
      </c>
      <c r="AS625" s="5">
        <f t="shared" si="874"/>
        <v>9.8923936674692181E-3</v>
      </c>
      <c r="AT625" s="5">
        <f t="shared" si="875"/>
        <v>1.3541697691398612E-2</v>
      </c>
      <c r="AU625" s="5">
        <f t="shared" si="876"/>
        <v>1.2358153313170372E-2</v>
      </c>
      <c r="AV625" s="5">
        <f t="shared" si="877"/>
        <v>8.458538035199463E-3</v>
      </c>
      <c r="AW625" s="5">
        <f t="shared" si="878"/>
        <v>8.2155923669556281E-4</v>
      </c>
      <c r="AX625" s="5">
        <f t="shared" si="879"/>
        <v>3.6736309150955946E-3</v>
      </c>
      <c r="AY625" s="5">
        <f t="shared" si="880"/>
        <v>8.568566353125898E-3</v>
      </c>
      <c r="AZ625" s="5">
        <f t="shared" si="881"/>
        <v>9.9928832053084345E-3</v>
      </c>
      <c r="BA625" s="5">
        <f t="shared" si="882"/>
        <v>7.7693055165917613E-3</v>
      </c>
      <c r="BB625" s="5">
        <f t="shared" si="883"/>
        <v>4.5303822958281089E-3</v>
      </c>
      <c r="BC625" s="5">
        <f t="shared" si="884"/>
        <v>2.113379498594505E-3</v>
      </c>
      <c r="BD625" s="5">
        <f t="shared" si="885"/>
        <v>1.4046271681132235E-3</v>
      </c>
      <c r="BE625" s="5">
        <f t="shared" si="886"/>
        <v>3.8455882608603833E-3</v>
      </c>
      <c r="BF625" s="5">
        <f t="shared" si="887"/>
        <v>5.2642257702917783E-3</v>
      </c>
      <c r="BG625" s="5">
        <f t="shared" si="888"/>
        <v>4.8041324379682762E-3</v>
      </c>
      <c r="BH625" s="5">
        <f t="shared" si="889"/>
        <v>3.2881884471673869E-3</v>
      </c>
      <c r="BI625" s="5">
        <f t="shared" si="890"/>
        <v>1.8004804661309729E-3</v>
      </c>
      <c r="BJ625" s="8">
        <f t="shared" si="891"/>
        <v>0.45808152622332132</v>
      </c>
      <c r="BK625" s="8">
        <f t="shared" si="892"/>
        <v>0.18718341064840685</v>
      </c>
      <c r="BL625" s="8">
        <f t="shared" si="893"/>
        <v>0.31740287294773056</v>
      </c>
      <c r="BM625" s="8">
        <f t="shared" si="894"/>
        <v>0.84934558758306888</v>
      </c>
      <c r="BN625" s="8">
        <f t="shared" si="895"/>
        <v>0.11885846618517823</v>
      </c>
    </row>
    <row r="626" spans="1:66" x14ac:dyDescent="0.25">
      <c r="A626" t="s">
        <v>136</v>
      </c>
      <c r="B626" t="s">
        <v>137</v>
      </c>
      <c r="C626" t="s">
        <v>482</v>
      </c>
      <c r="D626" s="10"/>
      <c r="E626">
        <f>VLOOKUP(A626,home!$A$2:$E$405,3,FALSE)</f>
        <v>1.5</v>
      </c>
      <c r="F626">
        <f>VLOOKUP(B626,home!$B$2:$E$405,3,FALSE)</f>
        <v>1.1100000000000001</v>
      </c>
      <c r="G626">
        <f>VLOOKUP(C626,away!$B$2:$E$405,4,FALSE)</f>
        <v>2</v>
      </c>
      <c r="H626">
        <f>VLOOKUP(A626,away!$A$2:$E$405,3,FALSE)</f>
        <v>1.6612903225806499</v>
      </c>
      <c r="I626">
        <f>VLOOKUP(C626,away!$B$2:$E$405,3,FALSE)</f>
        <v>0.67</v>
      </c>
      <c r="J626">
        <f>VLOOKUP(B626,home!$B$2:$E$405,4,FALSE)</f>
        <v>1.2</v>
      </c>
      <c r="K626" s="3">
        <f t="shared" si="840"/>
        <v>3.33</v>
      </c>
      <c r="L626" s="3">
        <f t="shared" si="841"/>
        <v>1.3356774193548426</v>
      </c>
      <c r="M626" s="5">
        <f t="shared" si="842"/>
        <v>9.4128696031997861E-3</v>
      </c>
      <c r="N626" s="5">
        <f t="shared" si="843"/>
        <v>3.1344855778655291E-2</v>
      </c>
      <c r="O626" s="5">
        <f t="shared" si="844"/>
        <v>1.257255738032553E-2</v>
      </c>
      <c r="P626" s="5">
        <f t="shared" si="845"/>
        <v>4.1866616076484023E-2</v>
      </c>
      <c r="Q626" s="5">
        <f t="shared" si="846"/>
        <v>5.2189184871461063E-2</v>
      </c>
      <c r="R626" s="5">
        <f t="shared" si="847"/>
        <v>8.3964404982219444E-3</v>
      </c>
      <c r="S626" s="5">
        <f t="shared" si="848"/>
        <v>4.6553644520366665E-2</v>
      </c>
      <c r="T626" s="5">
        <f t="shared" si="849"/>
        <v>6.970791576734589E-2</v>
      </c>
      <c r="U626" s="5">
        <f t="shared" si="850"/>
        <v>2.7960146859079077E-2</v>
      </c>
      <c r="V626" s="5">
        <f t="shared" si="851"/>
        <v>2.3006841156574646E-2</v>
      </c>
      <c r="W626" s="5">
        <f t="shared" si="852"/>
        <v>5.7929995207321783E-2</v>
      </c>
      <c r="X626" s="5">
        <f t="shared" si="853"/>
        <v>7.7375786501753946E-2</v>
      </c>
      <c r="Y626" s="5">
        <f t="shared" si="854"/>
        <v>5.1674545417607E-2</v>
      </c>
      <c r="Z626" s="5">
        <f t="shared" si="855"/>
        <v>3.7383119921438591E-3</v>
      </c>
      <c r="AA626" s="5">
        <f t="shared" si="856"/>
        <v>1.2448578933839053E-2</v>
      </c>
      <c r="AB626" s="5">
        <f t="shared" si="857"/>
        <v>2.0726883924842024E-2</v>
      </c>
      <c r="AC626" s="5">
        <f t="shared" si="858"/>
        <v>6.3956226052701865E-3</v>
      </c>
      <c r="AD626" s="5">
        <f t="shared" si="859"/>
        <v>4.8226721010095383E-2</v>
      </c>
      <c r="AE626" s="5">
        <f t="shared" si="860"/>
        <v>6.441534226271016E-2</v>
      </c>
      <c r="AF626" s="5">
        <f t="shared" si="861"/>
        <v>4.3019059060157828E-2</v>
      </c>
      <c r="AG626" s="5">
        <f t="shared" si="862"/>
        <v>1.9153195262848394E-2</v>
      </c>
      <c r="AH626" s="5">
        <f t="shared" si="863"/>
        <v>1.2482947286024928E-3</v>
      </c>
      <c r="AI626" s="5">
        <f t="shared" si="864"/>
        <v>4.1568214462463018E-3</v>
      </c>
      <c r="AJ626" s="5">
        <f t="shared" si="865"/>
        <v>6.9211077080000927E-3</v>
      </c>
      <c r="AK626" s="5">
        <f t="shared" si="866"/>
        <v>7.6824295558801034E-3</v>
      </c>
      <c r="AL626" s="5">
        <f t="shared" si="867"/>
        <v>1.1378594943837592E-3</v>
      </c>
      <c r="AM626" s="5">
        <f t="shared" si="868"/>
        <v>3.2118996192723528E-2</v>
      </c>
      <c r="AN626" s="5">
        <f t="shared" si="869"/>
        <v>4.2900617946964974E-2</v>
      </c>
      <c r="AO626" s="5">
        <f t="shared" si="870"/>
        <v>2.8650693334065117E-2</v>
      </c>
      <c r="AP626" s="5">
        <f t="shared" si="871"/>
        <v>1.2756028045057032E-2</v>
      </c>
      <c r="AQ626" s="5">
        <f t="shared" si="872"/>
        <v>4.2594846551099446E-3</v>
      </c>
      <c r="AR626" s="5">
        <f t="shared" si="873"/>
        <v>3.334638163388059E-4</v>
      </c>
      <c r="AS626" s="5">
        <f t="shared" si="874"/>
        <v>1.1104345084082237E-3</v>
      </c>
      <c r="AT626" s="5">
        <f t="shared" si="875"/>
        <v>1.8488734564996927E-3</v>
      </c>
      <c r="AU626" s="5">
        <f t="shared" si="876"/>
        <v>2.0522495367146587E-3</v>
      </c>
      <c r="AV626" s="5">
        <f t="shared" si="877"/>
        <v>1.7084977393149537E-3</v>
      </c>
      <c r="AW626" s="5">
        <f t="shared" si="878"/>
        <v>1.405827240568387E-4</v>
      </c>
      <c r="AX626" s="5">
        <f t="shared" si="879"/>
        <v>1.7826042886961553E-2</v>
      </c>
      <c r="AY626" s="5">
        <f t="shared" si="880"/>
        <v>2.3809842960565552E-2</v>
      </c>
      <c r="AZ626" s="5">
        <f t="shared" si="881"/>
        <v>1.5901134800406135E-2</v>
      </c>
      <c r="BA626" s="5">
        <f t="shared" si="882"/>
        <v>7.0795955650066501E-3</v>
      </c>
      <c r="BB626" s="5">
        <f t="shared" si="883"/>
        <v>2.3640139835860185E-3</v>
      </c>
      <c r="BC626" s="5">
        <f t="shared" si="884"/>
        <v>6.3151201938298619E-4</v>
      </c>
      <c r="BD626" s="5">
        <f t="shared" si="885"/>
        <v>7.4233348275938897E-5</v>
      </c>
      <c r="BE626" s="5">
        <f t="shared" si="886"/>
        <v>2.4719704975887654E-4</v>
      </c>
      <c r="BF626" s="5">
        <f t="shared" si="887"/>
        <v>4.1158308784852954E-4</v>
      </c>
      <c r="BG626" s="5">
        <f t="shared" si="888"/>
        <v>4.5685722751186776E-4</v>
      </c>
      <c r="BH626" s="5">
        <f t="shared" si="889"/>
        <v>3.8033364190362992E-4</v>
      </c>
      <c r="BI626" s="5">
        <f t="shared" si="890"/>
        <v>2.5330220550781759E-4</v>
      </c>
      <c r="BJ626" s="8">
        <f t="shared" si="891"/>
        <v>0.70333456352978629</v>
      </c>
      <c r="BK626" s="8">
        <f t="shared" si="892"/>
        <v>0.15218329641684458</v>
      </c>
      <c r="BL626" s="8">
        <f t="shared" si="893"/>
        <v>0.11099028665311962</v>
      </c>
      <c r="BM626" s="8">
        <f t="shared" si="894"/>
        <v>0.79079467414703764</v>
      </c>
      <c r="BN626" s="8">
        <f t="shared" si="895"/>
        <v>0.15578252420834762</v>
      </c>
    </row>
    <row r="627" spans="1:66" x14ac:dyDescent="0.25">
      <c r="A627" t="s">
        <v>136</v>
      </c>
      <c r="B627" t="s">
        <v>359</v>
      </c>
      <c r="C627" t="s">
        <v>381</v>
      </c>
      <c r="D627" s="10"/>
      <c r="E627">
        <f>VLOOKUP(A627,home!$A$2:$E$405,3,FALSE)</f>
        <v>1.5</v>
      </c>
      <c r="F627">
        <f>VLOOKUP(B627,home!$B$2:$E$405,3,FALSE)</f>
        <v>1.56</v>
      </c>
      <c r="G627">
        <f>VLOOKUP(C627,away!$B$2:$E$405,4,FALSE)</f>
        <v>1.33</v>
      </c>
      <c r="H627">
        <f>VLOOKUP(A627,away!$A$2:$E$405,3,FALSE)</f>
        <v>1.6612903225806499</v>
      </c>
      <c r="I627">
        <f>VLOOKUP(C627,away!$B$2:$E$405,3,FALSE)</f>
        <v>1.33</v>
      </c>
      <c r="J627">
        <f>VLOOKUP(B627,home!$B$2:$E$405,4,FALSE)</f>
        <v>1</v>
      </c>
      <c r="K627" s="3">
        <f t="shared" si="840"/>
        <v>3.1122000000000001</v>
      </c>
      <c r="L627" s="3">
        <f t="shared" si="841"/>
        <v>2.2095161290322647</v>
      </c>
      <c r="M627" s="5">
        <f t="shared" si="842"/>
        <v>4.8843643292258701E-3</v>
      </c>
      <c r="N627" s="5">
        <f t="shared" si="843"/>
        <v>1.5201118665416753E-2</v>
      </c>
      <c r="O627" s="5">
        <f t="shared" si="844"/>
        <v>1.0792081765494418E-2</v>
      </c>
      <c r="P627" s="5">
        <f t="shared" si="845"/>
        <v>3.3587116870571726E-2</v>
      </c>
      <c r="Q627" s="5">
        <f t="shared" si="846"/>
        <v>2.3654460755255013E-2</v>
      </c>
      <c r="R627" s="5">
        <f t="shared" si="847"/>
        <v>1.1922639363347462E-2</v>
      </c>
      <c r="S627" s="5">
        <f t="shared" si="848"/>
        <v>5.7740083644427787E-2</v>
      </c>
      <c r="T627" s="5">
        <f t="shared" si="849"/>
        <v>5.2264912562296678E-2</v>
      </c>
      <c r="U627" s="5">
        <f t="shared" si="850"/>
        <v>3.710563822660997E-2</v>
      </c>
      <c r="V627" s="5">
        <f t="shared" si="851"/>
        <v>4.4116350022775391E-2</v>
      </c>
      <c r="W627" s="5">
        <f t="shared" si="852"/>
        <v>2.4539137587501553E-2</v>
      </c>
      <c r="X627" s="5">
        <f t="shared" si="853"/>
        <v>5.4219620292126576E-2</v>
      </c>
      <c r="Y627" s="5">
        <f t="shared" si="854"/>
        <v>5.9899562772729391E-2</v>
      </c>
      <c r="Z627" s="5">
        <f t="shared" si="855"/>
        <v>8.7810879913170613E-3</v>
      </c>
      <c r="AA627" s="5">
        <f t="shared" si="856"/>
        <v>2.7328502046576955E-2</v>
      </c>
      <c r="AB627" s="5">
        <f t="shared" si="857"/>
        <v>4.2525882034678414E-2</v>
      </c>
      <c r="AC627" s="5">
        <f t="shared" si="858"/>
        <v>1.8960259005096198E-2</v>
      </c>
      <c r="AD627" s="5">
        <f t="shared" si="859"/>
        <v>1.9092675999955584E-2</v>
      </c>
      <c r="AE627" s="5">
        <f t="shared" si="860"/>
        <v>4.2185575568289085E-2</v>
      </c>
      <c r="AF627" s="5">
        <f t="shared" si="861"/>
        <v>4.6604854815322103E-2</v>
      </c>
      <c r="AG627" s="5">
        <f t="shared" si="862"/>
        <v>3.432472613522039E-2</v>
      </c>
      <c r="AH627" s="5">
        <f t="shared" si="863"/>
        <v>4.8504888868166462E-3</v>
      </c>
      <c r="AI627" s="5">
        <f t="shared" si="864"/>
        <v>1.5095691513550766E-2</v>
      </c>
      <c r="AJ627" s="5">
        <f t="shared" si="865"/>
        <v>2.3490405564236354E-2</v>
      </c>
      <c r="AK627" s="5">
        <f t="shared" si="866"/>
        <v>2.4368946732338796E-2</v>
      </c>
      <c r="AL627" s="5">
        <f t="shared" si="867"/>
        <v>5.2151755452804743E-3</v>
      </c>
      <c r="AM627" s="5">
        <f t="shared" si="868"/>
        <v>1.1884045249412353E-2</v>
      </c>
      <c r="AN627" s="5">
        <f t="shared" si="869"/>
        <v>2.6257989656725857E-2</v>
      </c>
      <c r="AO627" s="5">
        <f t="shared" si="870"/>
        <v>2.9008725831249089E-2</v>
      </c>
      <c r="AP627" s="5">
        <f t="shared" si="871"/>
        <v>2.1365082535606577E-2</v>
      </c>
      <c r="AQ627" s="5">
        <f t="shared" si="872"/>
        <v>1.1801623615132078E-2</v>
      </c>
      <c r="AR627" s="5">
        <f t="shared" si="873"/>
        <v>2.1434466858226255E-3</v>
      </c>
      <c r="AS627" s="5">
        <f t="shared" si="874"/>
        <v>6.6708347756171751E-3</v>
      </c>
      <c r="AT627" s="5">
        <f t="shared" si="875"/>
        <v>1.0380485994337888E-2</v>
      </c>
      <c r="AU627" s="5">
        <f t="shared" si="876"/>
        <v>1.0768716170526126E-2</v>
      </c>
      <c r="AV627" s="5">
        <f t="shared" si="877"/>
        <v>8.3785996164778519E-3</v>
      </c>
      <c r="AW627" s="5">
        <f t="shared" si="878"/>
        <v>9.9616460205810293E-4</v>
      </c>
      <c r="AX627" s="5">
        <f t="shared" si="879"/>
        <v>6.1642542708701883E-3</v>
      </c>
      <c r="AY627" s="5">
        <f t="shared" si="880"/>
        <v>1.3620019234943704E-2</v>
      </c>
      <c r="AZ627" s="5">
        <f t="shared" si="881"/>
        <v>1.5046826088668905E-2</v>
      </c>
      <c r="BA627" s="5">
        <f t="shared" si="882"/>
        <v>1.1082068311219134E-2</v>
      </c>
      <c r="BB627" s="5">
        <f t="shared" si="883"/>
        <v>6.1215021691690104E-3</v>
      </c>
      <c r="BC627" s="5">
        <f t="shared" si="884"/>
        <v>2.7051115553369826E-3</v>
      </c>
      <c r="BD627" s="5">
        <f t="shared" si="885"/>
        <v>7.8933000400764055E-4</v>
      </c>
      <c r="BE627" s="5">
        <f t="shared" si="886"/>
        <v>2.456552838472579E-3</v>
      </c>
      <c r="BF627" s="5">
        <f t="shared" si="887"/>
        <v>3.822641871947181E-3</v>
      </c>
      <c r="BG627" s="5">
        <f t="shared" si="888"/>
        <v>3.9656086779580064E-3</v>
      </c>
      <c r="BH627" s="5">
        <f t="shared" si="889"/>
        <v>3.0854418318852265E-3</v>
      </c>
      <c r="BI627" s="5">
        <f t="shared" si="890"/>
        <v>1.9205024138386404E-3</v>
      </c>
      <c r="BJ627" s="8">
        <f t="shared" si="891"/>
        <v>0.52704389367244708</v>
      </c>
      <c r="BK627" s="8">
        <f t="shared" si="892"/>
        <v>0.17812336865232117</v>
      </c>
      <c r="BL627" s="8">
        <f t="shared" si="893"/>
        <v>0.25186243701454064</v>
      </c>
      <c r="BM627" s="8">
        <f t="shared" si="894"/>
        <v>0.85314515094842891</v>
      </c>
      <c r="BN627" s="8">
        <f t="shared" si="895"/>
        <v>0.10004178174931123</v>
      </c>
    </row>
    <row r="628" spans="1:66" x14ac:dyDescent="0.25">
      <c r="A628" t="s">
        <v>136</v>
      </c>
      <c r="B628" t="s">
        <v>373</v>
      </c>
      <c r="C628" t="s">
        <v>315</v>
      </c>
      <c r="D628" s="10"/>
      <c r="E628">
        <f>VLOOKUP(A628,home!$A$2:$E$405,3,FALSE)</f>
        <v>1.5</v>
      </c>
      <c r="F628">
        <f>VLOOKUP(B628,home!$B$2:$E$405,3,FALSE)</f>
        <v>1.33</v>
      </c>
      <c r="G628">
        <f>VLOOKUP(C628,away!$B$2:$E$405,4,FALSE)</f>
        <v>2</v>
      </c>
      <c r="H628">
        <f>VLOOKUP(A628,away!$A$2:$E$405,3,FALSE)</f>
        <v>1.6612903225806499</v>
      </c>
      <c r="I628">
        <f>VLOOKUP(C628,away!$B$2:$E$405,3,FALSE)</f>
        <v>1.33</v>
      </c>
      <c r="J628">
        <f>VLOOKUP(B628,home!$B$2:$E$405,4,FALSE)</f>
        <v>1.2</v>
      </c>
      <c r="K628" s="3">
        <f t="shared" si="840"/>
        <v>3.99</v>
      </c>
      <c r="L628" s="3">
        <f t="shared" si="841"/>
        <v>2.6514193548387177</v>
      </c>
      <c r="M628" s="5">
        <f t="shared" si="842"/>
        <v>1.3051734243185835E-3</v>
      </c>
      <c r="N628" s="5">
        <f t="shared" si="843"/>
        <v>5.2076419630311477E-3</v>
      </c>
      <c r="O628" s="5">
        <f t="shared" si="844"/>
        <v>3.4605620786594187E-3</v>
      </c>
      <c r="P628" s="5">
        <f t="shared" si="845"/>
        <v>1.3807642693851079E-2</v>
      </c>
      <c r="Q628" s="5">
        <f t="shared" si="846"/>
        <v>1.0389245716247145E-2</v>
      </c>
      <c r="R628" s="5">
        <f t="shared" si="847"/>
        <v>4.5877006369892444E-3</v>
      </c>
      <c r="S628" s="5">
        <f t="shared" si="848"/>
        <v>3.6518326455466252E-2</v>
      </c>
      <c r="T628" s="5">
        <f t="shared" si="849"/>
        <v>2.7546247174232912E-2</v>
      </c>
      <c r="U628" s="5">
        <f t="shared" si="850"/>
        <v>1.8304925541587084E-2</v>
      </c>
      <c r="V628" s="5">
        <f t="shared" si="851"/>
        <v>4.2925926256184951E-2</v>
      </c>
      <c r="W628" s="5">
        <f t="shared" si="852"/>
        <v>1.3817696802608701E-2</v>
      </c>
      <c r="X628" s="5">
        <f t="shared" si="853"/>
        <v>3.6636508741729773E-2</v>
      </c>
      <c r="Y628" s="5">
        <f t="shared" si="854"/>
        <v>4.8569374185770106E-2</v>
      </c>
      <c r="Z628" s="5">
        <f t="shared" si="855"/>
        <v>4.0546394210397331E-3</v>
      </c>
      <c r="AA628" s="5">
        <f t="shared" si="856"/>
        <v>1.6178011289948533E-2</v>
      </c>
      <c r="AB628" s="5">
        <f t="shared" si="857"/>
        <v>3.2275132523447332E-2</v>
      </c>
      <c r="AC628" s="5">
        <f t="shared" si="858"/>
        <v>2.8382523780194548E-2</v>
      </c>
      <c r="AD628" s="5">
        <f t="shared" si="859"/>
        <v>1.3783152560602181E-2</v>
      </c>
      <c r="AE628" s="5">
        <f t="shared" si="860"/>
        <v>3.6544917469875454E-2</v>
      </c>
      <c r="AF628" s="5">
        <f t="shared" si="861"/>
        <v>4.8447950750305689E-2</v>
      </c>
      <c r="AG628" s="5">
        <f t="shared" si="862"/>
        <v>4.2818611440544496E-2</v>
      </c>
      <c r="AH628" s="5">
        <f t="shared" si="863"/>
        <v>2.6876373594591991E-3</v>
      </c>
      <c r="AI628" s="5">
        <f t="shared" si="864"/>
        <v>1.0723673064242205E-2</v>
      </c>
      <c r="AJ628" s="5">
        <f t="shared" si="865"/>
        <v>2.1393727763163204E-2</v>
      </c>
      <c r="AK628" s="5">
        <f t="shared" si="866"/>
        <v>2.8453657925007061E-2</v>
      </c>
      <c r="AL628" s="5">
        <f t="shared" si="867"/>
        <v>1.2010534073240486E-2</v>
      </c>
      <c r="AM628" s="5">
        <f t="shared" si="868"/>
        <v>1.0998955743360539E-2</v>
      </c>
      <c r="AN628" s="5">
        <f t="shared" si="869"/>
        <v>2.9162844140960608E-2</v>
      </c>
      <c r="AO628" s="5">
        <f t="shared" si="870"/>
        <v>3.8661464698743937E-2</v>
      </c>
      <c r="AP628" s="5">
        <f t="shared" si="871"/>
        <v>3.4169251929554501E-2</v>
      </c>
      <c r="AQ628" s="5">
        <f t="shared" si="872"/>
        <v>2.2649253976595247E-2</v>
      </c>
      <c r="AR628" s="5">
        <f t="shared" si="873"/>
        <v>1.4252107427315491E-3</v>
      </c>
      <c r="AS628" s="5">
        <f t="shared" si="874"/>
        <v>5.6865908634988801E-3</v>
      </c>
      <c r="AT628" s="5">
        <f t="shared" si="875"/>
        <v>1.134474877268027E-2</v>
      </c>
      <c r="AU628" s="5">
        <f t="shared" si="876"/>
        <v>1.5088515867664758E-2</v>
      </c>
      <c r="AV628" s="5">
        <f t="shared" si="877"/>
        <v>1.5050794577995599E-2</v>
      </c>
      <c r="AW628" s="5">
        <f t="shared" si="878"/>
        <v>3.5294833441644907E-3</v>
      </c>
      <c r="AX628" s="5">
        <f t="shared" si="879"/>
        <v>7.3143055693347574E-3</v>
      </c>
      <c r="AY628" s="5">
        <f t="shared" si="880"/>
        <v>1.9393291353738802E-2</v>
      </c>
      <c r="AZ628" s="5">
        <f t="shared" si="881"/>
        <v>2.5709874024664715E-2</v>
      </c>
      <c r="BA628" s="5">
        <f t="shared" si="882"/>
        <v>2.272255253315374E-2</v>
      </c>
      <c r="BB628" s="5">
        <f t="shared" si="883"/>
        <v>1.5061753894435837E-2</v>
      </c>
      <c r="BC628" s="5">
        <f t="shared" si="884"/>
        <v>7.9870051587049226E-3</v>
      </c>
      <c r="BD628" s="5">
        <f t="shared" si="885"/>
        <v>6.2980522466708311E-4</v>
      </c>
      <c r="BE628" s="5">
        <f t="shared" si="886"/>
        <v>2.5129228464216614E-3</v>
      </c>
      <c r="BF628" s="5">
        <f t="shared" si="887"/>
        <v>5.0132810786112161E-3</v>
      </c>
      <c r="BG628" s="5">
        <f t="shared" si="888"/>
        <v>6.6676638345529171E-3</v>
      </c>
      <c r="BH628" s="5">
        <f t="shared" si="889"/>
        <v>6.6509946749665361E-3</v>
      </c>
      <c r="BI628" s="5">
        <f t="shared" si="890"/>
        <v>5.3074937506232952E-3</v>
      </c>
      <c r="BJ628" s="8">
        <f t="shared" si="891"/>
        <v>0.51759189982819509</v>
      </c>
      <c r="BK628" s="8">
        <f t="shared" si="892"/>
        <v>0.1543434180369947</v>
      </c>
      <c r="BL628" s="8">
        <f t="shared" si="893"/>
        <v>0.21344305041691705</v>
      </c>
      <c r="BM628" s="8">
        <f t="shared" si="894"/>
        <v>0.83481123318047579</v>
      </c>
      <c r="BN628" s="8">
        <f t="shared" si="895"/>
        <v>3.8757966513096619E-2</v>
      </c>
    </row>
    <row r="629" spans="1:66" x14ac:dyDescent="0.25">
      <c r="A629" t="s">
        <v>136</v>
      </c>
      <c r="B629" t="s">
        <v>388</v>
      </c>
      <c r="C629" t="s">
        <v>344</v>
      </c>
      <c r="D629" s="10"/>
      <c r="E629">
        <f>VLOOKUP(A629,home!$A$2:$E$405,3,FALSE)</f>
        <v>1.5</v>
      </c>
      <c r="F629">
        <f>VLOOKUP(B629,home!$B$2:$E$405,3,FALSE)</f>
        <v>1.33</v>
      </c>
      <c r="G629">
        <f>VLOOKUP(C629,away!$B$2:$E$405,4,FALSE)</f>
        <v>1.1100000000000001</v>
      </c>
      <c r="H629">
        <f>VLOOKUP(A629,away!$A$2:$E$405,3,FALSE)</f>
        <v>1.6612903225806499</v>
      </c>
      <c r="I629">
        <f>VLOOKUP(C629,away!$B$2:$E$405,3,FALSE)</f>
        <v>1.1100000000000001</v>
      </c>
      <c r="J629">
        <f>VLOOKUP(B629,home!$B$2:$E$405,4,FALSE)</f>
        <v>1.81</v>
      </c>
      <c r="K629" s="3">
        <f t="shared" si="840"/>
        <v>2.2144500000000003</v>
      </c>
      <c r="L629" s="3">
        <f t="shared" si="841"/>
        <v>3.3376983870967845</v>
      </c>
      <c r="M629" s="5">
        <f t="shared" si="842"/>
        <v>3.8791144454836169E-3</v>
      </c>
      <c r="N629" s="5">
        <f t="shared" si="843"/>
        <v>8.5901049838011962E-3</v>
      </c>
      <c r="O629" s="5">
        <f t="shared" si="844"/>
        <v>1.2947314028054506E-2</v>
      </c>
      <c r="P629" s="5">
        <f t="shared" si="845"/>
        <v>2.8671179549425302E-2</v>
      </c>
      <c r="Q629" s="5">
        <f t="shared" si="846"/>
        <v>9.5111789906892827E-3</v>
      </c>
      <c r="R629" s="5">
        <f t="shared" si="847"/>
        <v>2.1607114574336551E-2</v>
      </c>
      <c r="S629" s="5">
        <f t="shared" si="848"/>
        <v>5.2978363251983088E-2</v>
      </c>
      <c r="T629" s="5">
        <f t="shared" si="849"/>
        <v>3.1745446776612445E-2</v>
      </c>
      <c r="U629" s="5">
        <f t="shared" si="850"/>
        <v>4.7847874869139578E-2</v>
      </c>
      <c r="V629" s="5">
        <f t="shared" si="851"/>
        <v>4.350798749386306E-2</v>
      </c>
      <c r="W629" s="5">
        <f t="shared" si="852"/>
        <v>7.0206767719772955E-3</v>
      </c>
      <c r="X629" s="5">
        <f t="shared" si="853"/>
        <v>2.3432901538156477E-2</v>
      </c>
      <c r="Y629" s="5">
        <f t="shared" si="854"/>
        <v>3.9105978834451327E-2</v>
      </c>
      <c r="Z629" s="5">
        <f t="shared" si="855"/>
        <v>2.4039343821526178E-2</v>
      </c>
      <c r="AA629" s="5">
        <f t="shared" si="856"/>
        <v>5.323392492557865E-2</v>
      </c>
      <c r="AB629" s="5">
        <f t="shared" si="857"/>
        <v>5.8941932525723842E-2</v>
      </c>
      <c r="AC629" s="5">
        <f t="shared" si="858"/>
        <v>2.0098422893965105E-2</v>
      </c>
      <c r="AD629" s="5">
        <f t="shared" si="859"/>
        <v>3.8867344194262812E-3</v>
      </c>
      <c r="AE629" s="5">
        <f t="shared" si="860"/>
        <v>1.2972747202792656E-2</v>
      </c>
      <c r="AF629" s="5">
        <f t="shared" si="861"/>
        <v>2.1649558707487686E-2</v>
      </c>
      <c r="AG629" s="5">
        <f t="shared" si="862"/>
        <v>2.4086565726446268E-2</v>
      </c>
      <c r="AH629" s="5">
        <f t="shared" si="863"/>
        <v>2.0059019774993248E-2</v>
      </c>
      <c r="AI629" s="5">
        <f t="shared" si="864"/>
        <v>4.4419696340733797E-2</v>
      </c>
      <c r="AJ629" s="5">
        <f t="shared" si="865"/>
        <v>4.9182598280869003E-2</v>
      </c>
      <c r="AK629" s="5">
        <f t="shared" si="866"/>
        <v>3.6304134921023461E-2</v>
      </c>
      <c r="AL629" s="5">
        <f t="shared" si="867"/>
        <v>5.9420313533060706E-3</v>
      </c>
      <c r="AM629" s="5">
        <f t="shared" si="868"/>
        <v>1.7213958070197062E-3</v>
      </c>
      <c r="AN629" s="5">
        <f t="shared" si="869"/>
        <v>5.7455000086448407E-3</v>
      </c>
      <c r="AO629" s="5">
        <f t="shared" si="870"/>
        <v>9.5883730559592241E-3</v>
      </c>
      <c r="AP629" s="5">
        <f t="shared" si="871"/>
        <v>1.0667699094585792E-2</v>
      </c>
      <c r="AQ629" s="5">
        <f t="shared" si="872"/>
        <v>8.9013905155082076E-3</v>
      </c>
      <c r="AR629" s="5">
        <f t="shared" si="873"/>
        <v>1.3390191589947491E-2</v>
      </c>
      <c r="AS629" s="5">
        <f t="shared" si="874"/>
        <v>2.9651909766359223E-2</v>
      </c>
      <c r="AT629" s="5">
        <f t="shared" si="875"/>
        <v>3.2831335791057105E-2</v>
      </c>
      <c r="AU629" s="5">
        <f t="shared" si="876"/>
        <v>2.4234450514168806E-2</v>
      </c>
      <c r="AV629" s="5">
        <f t="shared" si="877"/>
        <v>1.3416494735275279E-2</v>
      </c>
      <c r="AW629" s="5">
        <f t="shared" si="878"/>
        <v>1.2199594793923041E-3</v>
      </c>
      <c r="AX629" s="5">
        <f t="shared" si="879"/>
        <v>6.3532415747579807E-4</v>
      </c>
      <c r="AY629" s="5">
        <f t="shared" si="880"/>
        <v>2.1205204156905947E-3</v>
      </c>
      <c r="AZ629" s="5">
        <f t="shared" si="881"/>
        <v>3.538828785628151E-3</v>
      </c>
      <c r="BA629" s="5">
        <f t="shared" si="882"/>
        <v>3.9371810433342508E-3</v>
      </c>
      <c r="BB629" s="5">
        <f t="shared" si="883"/>
        <v>3.2852807045111918E-3</v>
      </c>
      <c r="BC629" s="5">
        <f t="shared" si="884"/>
        <v>2.1930552217214378E-3</v>
      </c>
      <c r="BD629" s="5">
        <f t="shared" si="885"/>
        <v>7.4487368121141121E-3</v>
      </c>
      <c r="BE629" s="5">
        <f t="shared" si="886"/>
        <v>1.6494855233586098E-2</v>
      </c>
      <c r="BF629" s="5">
        <f t="shared" si="887"/>
        <v>1.8263516086007372E-2</v>
      </c>
      <c r="BG629" s="5">
        <f t="shared" si="888"/>
        <v>1.3481214398886344E-2</v>
      </c>
      <c r="BH629" s="5">
        <f t="shared" si="889"/>
        <v>7.4633688064034672E-3</v>
      </c>
      <c r="BI629" s="5">
        <f t="shared" si="890"/>
        <v>3.3054514106680326E-3</v>
      </c>
      <c r="BJ629" s="8">
        <f t="shared" si="891"/>
        <v>0.23433644276192012</v>
      </c>
      <c r="BK629" s="8">
        <f t="shared" si="892"/>
        <v>0.15719761940371685</v>
      </c>
      <c r="BL629" s="8">
        <f t="shared" si="893"/>
        <v>0.52452513538492607</v>
      </c>
      <c r="BM629" s="8">
        <f t="shared" si="894"/>
        <v>0.8539919738640005</v>
      </c>
      <c r="BN629" s="8">
        <f t="shared" si="895"/>
        <v>8.5206006571790449E-2</v>
      </c>
    </row>
    <row r="630" spans="1:66" x14ac:dyDescent="0.25">
      <c r="A630" t="s">
        <v>136</v>
      </c>
      <c r="B630" t="s">
        <v>483</v>
      </c>
      <c r="C630" t="s">
        <v>347</v>
      </c>
      <c r="D630" s="10"/>
      <c r="E630">
        <f>VLOOKUP(A630,home!$A$2:$E$405,3,FALSE)</f>
        <v>1.5</v>
      </c>
      <c r="F630">
        <f>VLOOKUP(B630,home!$B$2:$E$405,3,FALSE)</f>
        <v>0.67</v>
      </c>
      <c r="G630">
        <f>VLOOKUP(C630,away!$B$2:$E$405,4,FALSE)</f>
        <v>1.33</v>
      </c>
      <c r="H630">
        <f>VLOOKUP(A630,away!$A$2:$E$405,3,FALSE)</f>
        <v>1.6612903225806499</v>
      </c>
      <c r="I630">
        <f>VLOOKUP(C630,away!$B$2:$E$405,3,FALSE)</f>
        <v>1.67</v>
      </c>
      <c r="J630">
        <f>VLOOKUP(B630,home!$B$2:$E$405,4,FALSE)</f>
        <v>0.6</v>
      </c>
      <c r="K630" s="3">
        <f t="shared" si="840"/>
        <v>1.3366500000000001</v>
      </c>
      <c r="L630" s="3">
        <f t="shared" si="841"/>
        <v>1.664612903225811</v>
      </c>
      <c r="M630" s="5">
        <f t="shared" si="842"/>
        <v>4.9724231805218955E-2</v>
      </c>
      <c r="N630" s="5">
        <f t="shared" si="843"/>
        <v>6.6463894442445923E-2</v>
      </c>
      <c r="O630" s="5">
        <f t="shared" si="844"/>
        <v>8.2771597865958724E-2</v>
      </c>
      <c r="P630" s="5">
        <f t="shared" si="845"/>
        <v>0.11063665628753373</v>
      </c>
      <c r="Q630" s="5">
        <f t="shared" si="846"/>
        <v>4.4419482253247676E-2</v>
      </c>
      <c r="R630" s="5">
        <f t="shared" si="847"/>
        <v>6.8891334914146465E-2</v>
      </c>
      <c r="S630" s="5">
        <f t="shared" si="848"/>
        <v>6.1541773849994152E-2</v>
      </c>
      <c r="T630" s="5">
        <f t="shared" si="849"/>
        <v>7.3941243313366004E-2</v>
      </c>
      <c r="U630" s="5">
        <f t="shared" si="850"/>
        <v>9.2083602812993895E-2</v>
      </c>
      <c r="V630" s="5">
        <f t="shared" si="851"/>
        <v>1.5214527166639239E-2</v>
      </c>
      <c r="W630" s="5">
        <f t="shared" si="852"/>
        <v>1.9791100317934508E-2</v>
      </c>
      <c r="X630" s="5">
        <f t="shared" si="853"/>
        <v>3.2944520958270232E-2</v>
      </c>
      <c r="Y630" s="5">
        <f t="shared" si="854"/>
        <v>2.7419937338864903E-2</v>
      </c>
      <c r="Z630" s="5">
        <f t="shared" si="855"/>
        <v>3.8225801672846338E-2</v>
      </c>
      <c r="AA630" s="5">
        <f t="shared" si="856"/>
        <v>5.1094517806010063E-2</v>
      </c>
      <c r="AB630" s="5">
        <f t="shared" si="857"/>
        <v>3.4147743612701682E-2</v>
      </c>
      <c r="AC630" s="5">
        <f t="shared" si="858"/>
        <v>2.1157747837445436E-3</v>
      </c>
      <c r="AD630" s="5">
        <f t="shared" si="859"/>
        <v>6.6134435599917918E-3</v>
      </c>
      <c r="AE630" s="5">
        <f t="shared" si="860"/>
        <v>1.1008823484717978E-2</v>
      </c>
      <c r="AF630" s="5">
        <f t="shared" si="861"/>
        <v>9.1627148109984444E-3</v>
      </c>
      <c r="AG630" s="5">
        <f t="shared" si="862"/>
        <v>5.0841244343220859E-3</v>
      </c>
      <c r="AH630" s="5">
        <f t="shared" si="863"/>
        <v>1.5907790675192705E-2</v>
      </c>
      <c r="AI630" s="5">
        <f t="shared" si="864"/>
        <v>2.1263148405996333E-2</v>
      </c>
      <c r="AJ630" s="5">
        <f t="shared" si="865"/>
        <v>1.4210693658437502E-2</v>
      </c>
      <c r="AK630" s="5">
        <f t="shared" si="866"/>
        <v>6.3315745595168308E-3</v>
      </c>
      <c r="AL630" s="5">
        <f t="shared" si="867"/>
        <v>1.8830436512156E-4</v>
      </c>
      <c r="AM630" s="5">
        <f t="shared" si="868"/>
        <v>1.7679718668926047E-3</v>
      </c>
      <c r="AN630" s="5">
        <f t="shared" si="869"/>
        <v>2.9429887821696555E-3</v>
      </c>
      <c r="AO630" s="5">
        <f t="shared" si="870"/>
        <v>2.4494685504242129E-3</v>
      </c>
      <c r="AP630" s="5">
        <f t="shared" si="871"/>
        <v>1.3591389850273225E-3</v>
      </c>
      <c r="AQ630" s="5">
        <f t="shared" si="872"/>
        <v>5.6561007293842855E-4</v>
      </c>
      <c r="AR630" s="5">
        <f t="shared" si="873"/>
        <v>5.2960627239482016E-3</v>
      </c>
      <c r="AS630" s="5">
        <f t="shared" si="874"/>
        <v>7.0789822399653646E-3</v>
      </c>
      <c r="AT630" s="5">
        <f t="shared" si="875"/>
        <v>4.731060805524853E-3</v>
      </c>
      <c r="AU630" s="5">
        <f t="shared" si="876"/>
        <v>2.1079241419015987E-3</v>
      </c>
      <c r="AV630" s="5">
        <f t="shared" si="877"/>
        <v>7.0438920106819316E-4</v>
      </c>
      <c r="AW630" s="5">
        <f t="shared" si="878"/>
        <v>1.1638281201164143E-5</v>
      </c>
      <c r="AX630" s="5">
        <f t="shared" si="879"/>
        <v>3.9385993264699976E-4</v>
      </c>
      <c r="AY630" s="5">
        <f t="shared" si="880"/>
        <v>6.5562432594784461E-4</v>
      </c>
      <c r="AZ630" s="5">
        <f t="shared" si="881"/>
        <v>5.4568035632075371E-4</v>
      </c>
      <c r="BA630" s="5">
        <f t="shared" si="882"/>
        <v>3.0278218738946156E-4</v>
      </c>
      <c r="BB630" s="5">
        <f t="shared" si="883"/>
        <v>1.2600378399885831E-4</v>
      </c>
      <c r="BC630" s="5">
        <f t="shared" si="884"/>
        <v>4.1949504939955497E-5</v>
      </c>
      <c r="BD630" s="5">
        <f t="shared" si="885"/>
        <v>1.4693157244295696E-3</v>
      </c>
      <c r="BE630" s="5">
        <f t="shared" si="886"/>
        <v>1.9639608630587844E-3</v>
      </c>
      <c r="BF630" s="5">
        <f t="shared" si="887"/>
        <v>1.3125641438037623E-3</v>
      </c>
      <c r="BG630" s="5">
        <f t="shared" si="888"/>
        <v>5.8481295427176652E-4</v>
      </c>
      <c r="BH630" s="5">
        <f t="shared" si="889"/>
        <v>1.954225588318392E-4</v>
      </c>
      <c r="BI630" s="5">
        <f t="shared" si="890"/>
        <v>5.224231265251555E-5</v>
      </c>
      <c r="BJ630" s="8">
        <f t="shared" si="891"/>
        <v>0.30800036326285557</v>
      </c>
      <c r="BK630" s="8">
        <f t="shared" si="892"/>
        <v>0.24007689258420004</v>
      </c>
      <c r="BL630" s="8">
        <f t="shared" si="893"/>
        <v>0.41219874198041057</v>
      </c>
      <c r="BM630" s="8">
        <f t="shared" si="894"/>
        <v>0.57495061588701457</v>
      </c>
      <c r="BN630" s="8">
        <f t="shared" si="895"/>
        <v>0.42290719756855144</v>
      </c>
    </row>
    <row r="631" spans="1:66" x14ac:dyDescent="0.25">
      <c r="A631" t="s">
        <v>136</v>
      </c>
      <c r="B631" t="s">
        <v>125</v>
      </c>
      <c r="C631" t="s">
        <v>377</v>
      </c>
      <c r="D631" s="10"/>
      <c r="E631">
        <f>VLOOKUP(A631,home!$A$2:$E$405,3,FALSE)</f>
        <v>1.5</v>
      </c>
      <c r="F631">
        <f>VLOOKUP(B631,home!$B$2:$E$405,3,FALSE)</f>
        <v>0.89</v>
      </c>
      <c r="G631">
        <f>VLOOKUP(C631,away!$B$2:$E$405,4,FALSE)</f>
        <v>0</v>
      </c>
      <c r="H631">
        <f>VLOOKUP(A631,away!$A$2:$E$405,3,FALSE)</f>
        <v>1.6612903225806499</v>
      </c>
      <c r="I631">
        <f>VLOOKUP(C631,away!$B$2:$E$405,3,FALSE)</f>
        <v>0.67</v>
      </c>
      <c r="J631">
        <f>VLOOKUP(B631,home!$B$2:$E$405,4,FALSE)</f>
        <v>1.2</v>
      </c>
      <c r="K631" s="3">
        <f t="shared" si="840"/>
        <v>0</v>
      </c>
      <c r="L631" s="3">
        <f t="shared" si="841"/>
        <v>1.3356774193548426</v>
      </c>
      <c r="M631" s="5">
        <f t="shared" si="842"/>
        <v>0.26297996738220386</v>
      </c>
      <c r="N631" s="5">
        <f t="shared" si="843"/>
        <v>0</v>
      </c>
      <c r="O631" s="5">
        <f t="shared" si="844"/>
        <v>0.35125640417508269</v>
      </c>
      <c r="P631" s="5">
        <f t="shared" si="845"/>
        <v>0</v>
      </c>
      <c r="Q631" s="5">
        <f t="shared" si="846"/>
        <v>0</v>
      </c>
      <c r="R631" s="5">
        <f t="shared" si="847"/>
        <v>0.23458262373021807</v>
      </c>
      <c r="S631" s="5">
        <f t="shared" si="848"/>
        <v>0</v>
      </c>
      <c r="T631" s="5">
        <f t="shared" si="849"/>
        <v>0</v>
      </c>
      <c r="U631" s="5">
        <f t="shared" si="850"/>
        <v>0</v>
      </c>
      <c r="V631" s="5">
        <f t="shared" si="851"/>
        <v>0</v>
      </c>
      <c r="W631" s="5">
        <f t="shared" si="852"/>
        <v>0</v>
      </c>
      <c r="X631" s="5">
        <f t="shared" si="853"/>
        <v>0</v>
      </c>
      <c r="Y631" s="5">
        <f t="shared" si="854"/>
        <v>0</v>
      </c>
      <c r="Z631" s="5">
        <f t="shared" si="855"/>
        <v>0.10444223782982193</v>
      </c>
      <c r="AA631" s="5">
        <f t="shared" si="856"/>
        <v>0</v>
      </c>
      <c r="AB631" s="5">
        <f t="shared" si="857"/>
        <v>0</v>
      </c>
      <c r="AC631" s="5">
        <f t="shared" si="858"/>
        <v>0</v>
      </c>
      <c r="AD631" s="5">
        <f t="shared" si="859"/>
        <v>0</v>
      </c>
      <c r="AE631" s="5">
        <f t="shared" si="860"/>
        <v>0</v>
      </c>
      <c r="AF631" s="5">
        <f t="shared" si="861"/>
        <v>0</v>
      </c>
      <c r="AG631" s="5">
        <f t="shared" si="862"/>
        <v>0</v>
      </c>
      <c r="AH631" s="5">
        <f t="shared" si="863"/>
        <v>3.4875284674045326E-2</v>
      </c>
      <c r="AI631" s="5">
        <f t="shared" si="864"/>
        <v>0</v>
      </c>
      <c r="AJ631" s="5">
        <f t="shared" si="865"/>
        <v>0</v>
      </c>
      <c r="AK631" s="5">
        <f t="shared" si="866"/>
        <v>0</v>
      </c>
      <c r="AL631" s="5">
        <f t="shared" si="867"/>
        <v>0</v>
      </c>
      <c r="AM631" s="5">
        <f t="shared" si="868"/>
        <v>0</v>
      </c>
      <c r="AN631" s="5">
        <f t="shared" si="869"/>
        <v>0</v>
      </c>
      <c r="AO631" s="5">
        <f t="shared" si="870"/>
        <v>0</v>
      </c>
      <c r="AP631" s="5">
        <f t="shared" si="871"/>
        <v>0</v>
      </c>
      <c r="AQ631" s="5">
        <f t="shared" si="872"/>
        <v>0</v>
      </c>
      <c r="AR631" s="5">
        <f t="shared" si="873"/>
        <v>9.3164260465388605E-3</v>
      </c>
      <c r="AS631" s="5">
        <f t="shared" si="874"/>
        <v>0</v>
      </c>
      <c r="AT631" s="5">
        <f t="shared" si="875"/>
        <v>0</v>
      </c>
      <c r="AU631" s="5">
        <f t="shared" si="876"/>
        <v>0</v>
      </c>
      <c r="AV631" s="5">
        <f t="shared" si="877"/>
        <v>0</v>
      </c>
      <c r="AW631" s="5">
        <f t="shared" si="878"/>
        <v>0</v>
      </c>
      <c r="AX631" s="5">
        <f t="shared" si="879"/>
        <v>0</v>
      </c>
      <c r="AY631" s="5">
        <f t="shared" si="880"/>
        <v>0</v>
      </c>
      <c r="AZ631" s="5">
        <f t="shared" si="881"/>
        <v>0</v>
      </c>
      <c r="BA631" s="5">
        <f t="shared" si="882"/>
        <v>0</v>
      </c>
      <c r="BB631" s="5">
        <f t="shared" si="883"/>
        <v>0</v>
      </c>
      <c r="BC631" s="5">
        <f t="shared" si="884"/>
        <v>0</v>
      </c>
      <c r="BD631" s="5">
        <f t="shared" si="885"/>
        <v>2.0739566499085437E-3</v>
      </c>
      <c r="BE631" s="5">
        <f t="shared" si="886"/>
        <v>0</v>
      </c>
      <c r="BF631" s="5">
        <f t="shared" si="887"/>
        <v>0</v>
      </c>
      <c r="BG631" s="5">
        <f t="shared" si="888"/>
        <v>0</v>
      </c>
      <c r="BH631" s="5">
        <f t="shared" si="889"/>
        <v>0</v>
      </c>
      <c r="BI631" s="5">
        <f t="shared" si="890"/>
        <v>0</v>
      </c>
      <c r="BJ631" s="8">
        <f t="shared" si="891"/>
        <v>0</v>
      </c>
      <c r="BK631" s="8">
        <f t="shared" si="892"/>
        <v>0.26297996738220386</v>
      </c>
      <c r="BL631" s="8">
        <f t="shared" si="893"/>
        <v>0.63210469527579338</v>
      </c>
      <c r="BM631" s="8">
        <f t="shared" si="894"/>
        <v>0.15070790520031466</v>
      </c>
      <c r="BN631" s="8">
        <f t="shared" si="895"/>
        <v>0.8488189952875046</v>
      </c>
    </row>
    <row r="632" spans="1:66" x14ac:dyDescent="0.25">
      <c r="A632" t="s">
        <v>19</v>
      </c>
      <c r="B632" t="s">
        <v>247</v>
      </c>
      <c r="C632" t="s">
        <v>248</v>
      </c>
      <c r="D632" s="10"/>
      <c r="E632">
        <f>VLOOKUP(A632,home!$A$2:$E$405,3,FALSE)</f>
        <v>1.5510204081632699</v>
      </c>
      <c r="F632">
        <f>VLOOKUP(B632,home!$B$2:$E$405,3,FALSE)</f>
        <v>1.29</v>
      </c>
      <c r="G632">
        <f>VLOOKUP(C632,away!$B$2:$E$405,4,FALSE)</f>
        <v>1.93</v>
      </c>
      <c r="H632">
        <f>VLOOKUP(A632,away!$A$2:$E$405,3,FALSE)</f>
        <v>1.4285714285714299</v>
      </c>
      <c r="I632">
        <f>VLOOKUP(C632,away!$B$2:$E$405,3,FALSE)</f>
        <v>0.64</v>
      </c>
      <c r="J632">
        <f>VLOOKUP(B632,home!$B$2:$E$405,4,FALSE)</f>
        <v>0</v>
      </c>
      <c r="K632" s="3">
        <f t="shared" si="840"/>
        <v>3.8615755102040925</v>
      </c>
      <c r="L632" s="3">
        <f t="shared" si="841"/>
        <v>0</v>
      </c>
      <c r="M632" s="5">
        <f t="shared" si="842"/>
        <v>2.1034832808921954E-2</v>
      </c>
      <c r="N632" s="5">
        <f t="shared" si="843"/>
        <v>8.1227595236170583E-2</v>
      </c>
      <c r="O632" s="5">
        <f t="shared" si="844"/>
        <v>0</v>
      </c>
      <c r="P632" s="5">
        <f t="shared" si="845"/>
        <v>0</v>
      </c>
      <c r="Q632" s="5">
        <f t="shared" si="846"/>
        <v>0.15683324625838349</v>
      </c>
      <c r="R632" s="5">
        <f t="shared" si="847"/>
        <v>0</v>
      </c>
      <c r="S632" s="5">
        <f t="shared" si="848"/>
        <v>0</v>
      </c>
      <c r="T632" s="5">
        <f t="shared" si="849"/>
        <v>0</v>
      </c>
      <c r="U632" s="5">
        <f t="shared" si="850"/>
        <v>0</v>
      </c>
      <c r="V632" s="5">
        <f t="shared" si="851"/>
        <v>0</v>
      </c>
      <c r="W632" s="5">
        <f t="shared" si="852"/>
        <v>0.20187447431239375</v>
      </c>
      <c r="X632" s="5">
        <f t="shared" si="853"/>
        <v>0</v>
      </c>
      <c r="Y632" s="5">
        <f t="shared" si="854"/>
        <v>0</v>
      </c>
      <c r="Z632" s="5">
        <f t="shared" si="855"/>
        <v>0</v>
      </c>
      <c r="AA632" s="5">
        <f t="shared" si="856"/>
        <v>0</v>
      </c>
      <c r="AB632" s="5">
        <f t="shared" si="857"/>
        <v>0</v>
      </c>
      <c r="AC632" s="5">
        <f t="shared" si="858"/>
        <v>0</v>
      </c>
      <c r="AD632" s="5">
        <f t="shared" si="859"/>
        <v>0.19488838153501623</v>
      </c>
      <c r="AE632" s="5">
        <f t="shared" si="860"/>
        <v>0</v>
      </c>
      <c r="AF632" s="5">
        <f t="shared" si="861"/>
        <v>0</v>
      </c>
      <c r="AG632" s="5">
        <f t="shared" si="862"/>
        <v>0</v>
      </c>
      <c r="AH632" s="5">
        <f t="shared" si="863"/>
        <v>0</v>
      </c>
      <c r="AI632" s="5">
        <f t="shared" si="864"/>
        <v>0</v>
      </c>
      <c r="AJ632" s="5">
        <f t="shared" si="865"/>
        <v>0</v>
      </c>
      <c r="AK632" s="5">
        <f t="shared" si="866"/>
        <v>0</v>
      </c>
      <c r="AL632" s="5">
        <f t="shared" si="867"/>
        <v>0</v>
      </c>
      <c r="AM632" s="5">
        <f t="shared" si="868"/>
        <v>0.150515240271786</v>
      </c>
      <c r="AN632" s="5">
        <f t="shared" si="869"/>
        <v>0</v>
      </c>
      <c r="AO632" s="5">
        <f t="shared" si="870"/>
        <v>0</v>
      </c>
      <c r="AP632" s="5">
        <f t="shared" si="871"/>
        <v>0</v>
      </c>
      <c r="AQ632" s="5">
        <f t="shared" si="872"/>
        <v>0</v>
      </c>
      <c r="AR632" s="5">
        <f t="shared" si="873"/>
        <v>0</v>
      </c>
      <c r="AS632" s="5">
        <f t="shared" si="874"/>
        <v>0</v>
      </c>
      <c r="AT632" s="5">
        <f t="shared" si="875"/>
        <v>0</v>
      </c>
      <c r="AU632" s="5">
        <f t="shared" si="876"/>
        <v>0</v>
      </c>
      <c r="AV632" s="5">
        <f t="shared" si="877"/>
        <v>0</v>
      </c>
      <c r="AW632" s="5">
        <f t="shared" si="878"/>
        <v>0</v>
      </c>
      <c r="AX632" s="5">
        <f t="shared" si="879"/>
        <v>9.6870994291002294E-2</v>
      </c>
      <c r="AY632" s="5">
        <f t="shared" si="880"/>
        <v>0</v>
      </c>
      <c r="AZ632" s="5">
        <f t="shared" si="881"/>
        <v>0</v>
      </c>
      <c r="BA632" s="5">
        <f t="shared" si="882"/>
        <v>0</v>
      </c>
      <c r="BB632" s="5">
        <f t="shared" si="883"/>
        <v>0</v>
      </c>
      <c r="BC632" s="5">
        <f t="shared" si="884"/>
        <v>0</v>
      </c>
      <c r="BD632" s="5">
        <f t="shared" si="885"/>
        <v>0</v>
      </c>
      <c r="BE632" s="5">
        <f t="shared" si="886"/>
        <v>0</v>
      </c>
      <c r="BF632" s="5">
        <f t="shared" si="887"/>
        <v>0</v>
      </c>
      <c r="BG632" s="5">
        <f t="shared" si="888"/>
        <v>0</v>
      </c>
      <c r="BH632" s="5">
        <f t="shared" si="889"/>
        <v>0</v>
      </c>
      <c r="BI632" s="5">
        <f t="shared" si="890"/>
        <v>0</v>
      </c>
      <c r="BJ632" s="8">
        <f t="shared" si="891"/>
        <v>0.88220993190475239</v>
      </c>
      <c r="BK632" s="8">
        <f t="shared" si="892"/>
        <v>2.1034832808921954E-2</v>
      </c>
      <c r="BL632" s="8">
        <f t="shared" si="893"/>
        <v>0</v>
      </c>
      <c r="BM632" s="8">
        <f t="shared" si="894"/>
        <v>0.6441490904101983</v>
      </c>
      <c r="BN632" s="8">
        <f t="shared" si="895"/>
        <v>0.25909567430347602</v>
      </c>
    </row>
    <row r="633" spans="1:66" x14ac:dyDescent="0.25">
      <c r="A633" t="s">
        <v>19</v>
      </c>
      <c r="B633" t="s">
        <v>139</v>
      </c>
      <c r="C633" t="s">
        <v>250</v>
      </c>
      <c r="D633" s="10"/>
      <c r="E633">
        <f>VLOOKUP(A633,home!$A$2:$E$405,3,FALSE)</f>
        <v>1.5510204081632699</v>
      </c>
      <c r="F633">
        <f>VLOOKUP(B633,home!$B$2:$E$405,3,FALSE)</f>
        <v>1.61</v>
      </c>
      <c r="G633">
        <f>VLOOKUP(C633,away!$B$2:$E$405,4,FALSE)</f>
        <v>1.5</v>
      </c>
      <c r="H633">
        <f>VLOOKUP(A633,away!$A$2:$E$405,3,FALSE)</f>
        <v>1.4285714285714299</v>
      </c>
      <c r="I633">
        <f>VLOOKUP(C633,away!$B$2:$E$405,3,FALSE)</f>
        <v>0.64</v>
      </c>
      <c r="J633">
        <f>VLOOKUP(B633,home!$B$2:$E$405,4,FALSE)</f>
        <v>1.05</v>
      </c>
      <c r="K633" s="3">
        <f t="shared" si="840"/>
        <v>3.7457142857142971</v>
      </c>
      <c r="L633" s="3">
        <f t="shared" si="841"/>
        <v>0.96000000000000096</v>
      </c>
      <c r="M633" s="5">
        <f t="shared" si="842"/>
        <v>9.0434523015633251E-3</v>
      </c>
      <c r="N633" s="5">
        <f t="shared" si="843"/>
        <v>3.3874188478141581E-2</v>
      </c>
      <c r="O633" s="5">
        <f t="shared" si="844"/>
        <v>8.6817142095008005E-3</v>
      </c>
      <c r="P633" s="5">
        <f t="shared" si="845"/>
        <v>3.251922093901595E-2</v>
      </c>
      <c r="Q633" s="5">
        <f t="shared" si="846"/>
        <v>6.3441515849776781E-2</v>
      </c>
      <c r="R633" s="5">
        <f t="shared" si="847"/>
        <v>4.1672228205603878E-3</v>
      </c>
      <c r="S633" s="5">
        <f t="shared" si="848"/>
        <v>2.9233850503577193E-2</v>
      </c>
      <c r="T633" s="5">
        <f t="shared" si="849"/>
        <v>6.0903855215785771E-2</v>
      </c>
      <c r="U633" s="5">
        <f t="shared" si="850"/>
        <v>1.5609226050727669E-2</v>
      </c>
      <c r="V633" s="5">
        <f t="shared" si="851"/>
        <v>1.1680176155486435E-2</v>
      </c>
      <c r="W633" s="5">
        <f t="shared" si="852"/>
        <v>7.921126407529297E-2</v>
      </c>
      <c r="X633" s="5">
        <f t="shared" si="853"/>
        <v>7.6042813512281315E-2</v>
      </c>
      <c r="Y633" s="5">
        <f t="shared" si="854"/>
        <v>3.6500550485895067E-2</v>
      </c>
      <c r="Z633" s="5">
        <f t="shared" si="855"/>
        <v>1.3335113025793256E-3</v>
      </c>
      <c r="AA633" s="5">
        <f t="shared" si="856"/>
        <v>4.9949523362328605E-3</v>
      </c>
      <c r="AB633" s="5">
        <f t="shared" si="857"/>
        <v>9.3548321611447143E-3</v>
      </c>
      <c r="AC633" s="5">
        <f t="shared" si="858"/>
        <v>2.6250361611159048E-3</v>
      </c>
      <c r="AD633" s="5">
        <f t="shared" si="859"/>
        <v>7.4175690859078158E-2</v>
      </c>
      <c r="AE633" s="5">
        <f t="shared" si="860"/>
        <v>7.1208663224715099E-2</v>
      </c>
      <c r="AF633" s="5">
        <f t="shared" si="861"/>
        <v>3.4180158347863275E-2</v>
      </c>
      <c r="AG633" s="5">
        <f t="shared" si="862"/>
        <v>1.0937650671316263E-2</v>
      </c>
      <c r="AH633" s="5">
        <f t="shared" si="863"/>
        <v>3.2004271261903836E-4</v>
      </c>
      <c r="AI633" s="5">
        <f t="shared" si="864"/>
        <v>1.1987885606958872E-3</v>
      </c>
      <c r="AJ633" s="5">
        <f t="shared" si="865"/>
        <v>2.245159718674733E-3</v>
      </c>
      <c r="AK633" s="5">
        <f t="shared" si="866"/>
        <v>2.8032422773167464E-3</v>
      </c>
      <c r="AL633" s="5">
        <f t="shared" si="867"/>
        <v>3.7757320124960538E-4</v>
      </c>
      <c r="AM633" s="5">
        <f t="shared" si="868"/>
        <v>5.5568188980715277E-2</v>
      </c>
      <c r="AN633" s="5">
        <f t="shared" si="869"/>
        <v>5.3345461421486717E-2</v>
      </c>
      <c r="AO633" s="5">
        <f t="shared" si="870"/>
        <v>2.5605821482313645E-2</v>
      </c>
      <c r="AP633" s="5">
        <f t="shared" si="871"/>
        <v>8.1938628743403776E-3</v>
      </c>
      <c r="AQ633" s="5">
        <f t="shared" si="872"/>
        <v>1.9665270898416918E-3</v>
      </c>
      <c r="AR633" s="5">
        <f t="shared" si="873"/>
        <v>6.1448200822855468E-5</v>
      </c>
      <c r="AS633" s="5">
        <f t="shared" si="874"/>
        <v>2.3016740365361071E-4</v>
      </c>
      <c r="AT633" s="5">
        <f t="shared" si="875"/>
        <v>4.3107066598554935E-4</v>
      </c>
      <c r="AU633" s="5">
        <f t="shared" si="876"/>
        <v>5.3822251724481619E-4</v>
      </c>
      <c r="AV633" s="5">
        <f t="shared" si="877"/>
        <v>5.0400694293425453E-4</v>
      </c>
      <c r="AW633" s="5">
        <f t="shared" si="878"/>
        <v>3.7714168901960721E-5</v>
      </c>
      <c r="AX633" s="5">
        <f t="shared" si="879"/>
        <v>3.4690426549389503E-2</v>
      </c>
      <c r="AY633" s="5">
        <f t="shared" si="880"/>
        <v>3.3302809487413952E-2</v>
      </c>
      <c r="AZ633" s="5">
        <f t="shared" si="881"/>
        <v>1.5985348553958712E-2</v>
      </c>
      <c r="BA633" s="5">
        <f t="shared" si="882"/>
        <v>5.1153115372667944E-3</v>
      </c>
      <c r="BB633" s="5">
        <f t="shared" si="883"/>
        <v>1.2276747689440315E-3</v>
      </c>
      <c r="BC633" s="5">
        <f t="shared" si="884"/>
        <v>2.3571355563725441E-4</v>
      </c>
      <c r="BD633" s="5">
        <f t="shared" si="885"/>
        <v>9.8317121316568777E-6</v>
      </c>
      <c r="BE633" s="5">
        <f t="shared" si="886"/>
        <v>3.6826784584577729E-5</v>
      </c>
      <c r="BF633" s="5">
        <f t="shared" si="887"/>
        <v>6.8971306557687927E-5</v>
      </c>
      <c r="BG633" s="5">
        <f t="shared" si="888"/>
        <v>8.6115602759170618E-5</v>
      </c>
      <c r="BH633" s="5">
        <f t="shared" si="889"/>
        <v>8.0641110869480754E-5</v>
      </c>
      <c r="BI633" s="5">
        <f t="shared" si="890"/>
        <v>6.0411712199936885E-5</v>
      </c>
      <c r="BJ633" s="8">
        <f t="shared" si="891"/>
        <v>0.77571349702145398</v>
      </c>
      <c r="BK633" s="8">
        <f t="shared" si="892"/>
        <v>0.11878211874942235</v>
      </c>
      <c r="BL633" s="8">
        <f t="shared" si="893"/>
        <v>5.1482894807216427E-2</v>
      </c>
      <c r="BM633" s="8">
        <f t="shared" si="894"/>
        <v>0.76231961196360154</v>
      </c>
      <c r="BN633" s="8">
        <f t="shared" si="895"/>
        <v>0.15172731459855884</v>
      </c>
    </row>
    <row r="634" spans="1:66" x14ac:dyDescent="0.25">
      <c r="A634" t="s">
        <v>143</v>
      </c>
      <c r="B634" t="s">
        <v>140</v>
      </c>
      <c r="C634" t="s">
        <v>149</v>
      </c>
      <c r="D634" s="10"/>
      <c r="E634">
        <f>VLOOKUP(A634,home!$A$2:$E$405,3,FALSE)</f>
        <v>1.01428571428571</v>
      </c>
      <c r="F634">
        <f>VLOOKUP(B634,home!$B$2:$E$405,3,FALSE)</f>
        <v>0.66</v>
      </c>
      <c r="G634">
        <f>VLOOKUP(C634,away!$B$2:$E$405,4,FALSE)</f>
        <v>0.66</v>
      </c>
      <c r="H634">
        <f>VLOOKUP(A634,away!$A$2:$E$405,3,FALSE)</f>
        <v>1.1000000000000001</v>
      </c>
      <c r="I634">
        <f>VLOOKUP(C634,away!$B$2:$E$405,3,FALSE)</f>
        <v>0.33</v>
      </c>
      <c r="J634">
        <f>VLOOKUP(B634,home!$B$2:$E$405,4,FALSE)</f>
        <v>0.3</v>
      </c>
      <c r="K634" s="3">
        <f t="shared" si="840"/>
        <v>0.4418228571428553</v>
      </c>
      <c r="L634" s="3">
        <f t="shared" si="841"/>
        <v>0.10890000000000001</v>
      </c>
      <c r="M634" s="5">
        <f t="shared" si="842"/>
        <v>0.5765329087872848</v>
      </c>
      <c r="N634" s="5">
        <f t="shared" si="843"/>
        <v>0.25472541699727935</v>
      </c>
      <c r="O634" s="5">
        <f t="shared" si="844"/>
        <v>6.2784433766935321E-2</v>
      </c>
      <c r="P634" s="5">
        <f t="shared" si="845"/>
        <v>2.7739597911003725E-2</v>
      </c>
      <c r="Q634" s="5">
        <f t="shared" si="846"/>
        <v>5.6271755762321594E-2</v>
      </c>
      <c r="R634" s="5">
        <f t="shared" si="847"/>
        <v>3.4186124186096271E-3</v>
      </c>
      <c r="S634" s="5">
        <f t="shared" si="848"/>
        <v>3.3366928432704089E-4</v>
      </c>
      <c r="T634" s="5">
        <f t="shared" si="849"/>
        <v>6.1279942025168222E-3</v>
      </c>
      <c r="U634" s="5">
        <f t="shared" si="850"/>
        <v>1.5104211062541525E-3</v>
      </c>
      <c r="V634" s="5">
        <f t="shared" si="851"/>
        <v>1.783814870160439E-6</v>
      </c>
      <c r="W634" s="5">
        <f t="shared" si="852"/>
        <v>8.2873826357846223E-3</v>
      </c>
      <c r="X634" s="5">
        <f t="shared" si="853"/>
        <v>9.0249596903694532E-4</v>
      </c>
      <c r="Y634" s="5">
        <f t="shared" si="854"/>
        <v>4.9140905514061663E-5</v>
      </c>
      <c r="Z634" s="5">
        <f t="shared" si="855"/>
        <v>1.2409563079552951E-4</v>
      </c>
      <c r="AA634" s="5">
        <f t="shared" si="856"/>
        <v>5.4828286157025753E-5</v>
      </c>
      <c r="AB634" s="5">
        <f t="shared" si="857"/>
        <v>1.2112195021071588E-5</v>
      </c>
      <c r="AC634" s="5">
        <f t="shared" si="858"/>
        <v>5.3642110549686601E-9</v>
      </c>
      <c r="AD634" s="5">
        <f t="shared" si="859"/>
        <v>9.1538876859461194E-4</v>
      </c>
      <c r="AE634" s="5">
        <f t="shared" si="860"/>
        <v>9.9685836899953261E-5</v>
      </c>
      <c r="AF634" s="5">
        <f t="shared" si="861"/>
        <v>5.4278938192024534E-6</v>
      </c>
      <c r="AG634" s="5">
        <f t="shared" si="862"/>
        <v>1.9703254563704912E-7</v>
      </c>
      <c r="AH634" s="5">
        <f t="shared" si="863"/>
        <v>3.3785035484082895E-6</v>
      </c>
      <c r="AI634" s="5">
        <f t="shared" si="864"/>
        <v>1.4927000906250254E-6</v>
      </c>
      <c r="AJ634" s="5">
        <f t="shared" si="865"/>
        <v>3.2975450944867388E-7</v>
      </c>
      <c r="AK634" s="5">
        <f t="shared" si="866"/>
        <v>4.8564359840117932E-8</v>
      </c>
      <c r="AL634" s="5">
        <f t="shared" si="867"/>
        <v>1.0323855273940166E-11</v>
      </c>
      <c r="AM634" s="5">
        <f t="shared" si="868"/>
        <v>8.0887936227390345E-5</v>
      </c>
      <c r="AN634" s="5">
        <f t="shared" si="869"/>
        <v>8.8086962551628087E-6</v>
      </c>
      <c r="AO634" s="5">
        <f t="shared" si="870"/>
        <v>4.7963351109361487E-7</v>
      </c>
      <c r="AP634" s="5">
        <f t="shared" si="871"/>
        <v>1.7410696452698226E-8</v>
      </c>
      <c r="AQ634" s="5">
        <f t="shared" si="872"/>
        <v>4.74006210924709E-10</v>
      </c>
      <c r="AR634" s="5">
        <f t="shared" si="873"/>
        <v>7.3583807284332583E-8</v>
      </c>
      <c r="AS634" s="5">
        <f t="shared" si="874"/>
        <v>3.2511007973813071E-8</v>
      </c>
      <c r="AT634" s="5">
        <f t="shared" si="875"/>
        <v>7.1820532157921201E-9</v>
      </c>
      <c r="AU634" s="5">
        <f t="shared" si="876"/>
        <v>1.0577317573177691E-9</v>
      </c>
      <c r="AV634" s="5">
        <f t="shared" si="877"/>
        <v>1.1683251677721749E-10</v>
      </c>
      <c r="AW634" s="5">
        <f t="shared" si="878"/>
        <v>1.3797978582431263E-14</v>
      </c>
      <c r="AX634" s="5">
        <f t="shared" si="879"/>
        <v>5.9563565153957755E-6</v>
      </c>
      <c r="AY634" s="5">
        <f t="shared" si="880"/>
        <v>6.4864722452659998E-7</v>
      </c>
      <c r="AZ634" s="5">
        <f t="shared" si="881"/>
        <v>3.531884137547336E-8</v>
      </c>
      <c r="BA634" s="5">
        <f t="shared" si="882"/>
        <v>1.2820739419296834E-9</v>
      </c>
      <c r="BB634" s="5">
        <f t="shared" si="883"/>
        <v>3.4904463069035616E-11</v>
      </c>
      <c r="BC634" s="5">
        <f t="shared" si="884"/>
        <v>7.6021920564359615E-13</v>
      </c>
      <c r="BD634" s="5">
        <f t="shared" si="885"/>
        <v>1.3355461022106358E-9</v>
      </c>
      <c r="BE634" s="5">
        <f t="shared" si="886"/>
        <v>5.9007479472470692E-10</v>
      </c>
      <c r="BF634" s="5">
        <f t="shared" si="887"/>
        <v>1.3035426586662691E-10</v>
      </c>
      <c r="BG634" s="5">
        <f t="shared" si="888"/>
        <v>1.9197831395317499E-11</v>
      </c>
      <c r="BH634" s="5">
        <f t="shared" si="889"/>
        <v>2.1205101795064961E-12</v>
      </c>
      <c r="BI634" s="5">
        <f t="shared" si="890"/>
        <v>1.8737797322201394E-13</v>
      </c>
      <c r="BJ634" s="8">
        <f t="shared" si="891"/>
        <v>0.32748172179532892</v>
      </c>
      <c r="BK634" s="8">
        <f t="shared" si="892"/>
        <v>0.60460861381924513</v>
      </c>
      <c r="BL634" s="8">
        <f t="shared" si="893"/>
        <v>6.7785773824399168E-2</v>
      </c>
      <c r="BM634" s="8">
        <f t="shared" si="894"/>
        <v>1.8526830779123718E-2</v>
      </c>
      <c r="BN634" s="8">
        <f t="shared" si="895"/>
        <v>0.98147272564343446</v>
      </c>
    </row>
    <row r="635" spans="1:66" s="10" customFormat="1" x14ac:dyDescent="0.25">
      <c r="A635" t="s">
        <v>143</v>
      </c>
      <c r="B635" t="s">
        <v>144</v>
      </c>
      <c r="C635" t="s">
        <v>160</v>
      </c>
      <c r="E635">
        <f>VLOOKUP(A635,home!$A$2:$E$405,3,FALSE)</f>
        <v>1.01428571428571</v>
      </c>
      <c r="F635">
        <f>VLOOKUP(B635,home!$B$2:$E$405,3,FALSE)</f>
        <v>1.31</v>
      </c>
      <c r="G635">
        <f>VLOOKUP(C635,away!$B$2:$E$405,4,FALSE)</f>
        <v>0.66</v>
      </c>
      <c r="H635">
        <f>VLOOKUP(A635,away!$A$2:$E$405,3,FALSE)</f>
        <v>1.1000000000000001</v>
      </c>
      <c r="I635">
        <f>VLOOKUP(C635,away!$B$2:$E$405,3,FALSE)</f>
        <v>0.66</v>
      </c>
      <c r="J635">
        <f>VLOOKUP(B635,home!$B$2:$E$405,4,FALSE)</f>
        <v>0.61</v>
      </c>
      <c r="K635" s="3">
        <f t="shared" si="840"/>
        <v>0.87695142857142494</v>
      </c>
      <c r="L635" s="3">
        <f t="shared" si="841"/>
        <v>0.44286000000000003</v>
      </c>
      <c r="M635" s="5">
        <f t="shared" si="842"/>
        <v>0.26718568080122007</v>
      </c>
      <c r="N635" s="5">
        <f t="shared" si="843"/>
        <v>0.23430886447245866</v>
      </c>
      <c r="O635" s="5">
        <f t="shared" si="844"/>
        <v>0.11832585059962836</v>
      </c>
      <c r="P635" s="5">
        <f t="shared" si="845"/>
        <v>0.10376602372027308</v>
      </c>
      <c r="Q635" s="5">
        <f t="shared" si="846"/>
        <v>0.1027387467130355</v>
      </c>
      <c r="R635" s="5">
        <f t="shared" si="847"/>
        <v>2.6200893098275706E-2</v>
      </c>
      <c r="S635" s="5">
        <f t="shared" si="848"/>
        <v>1.0074817301611829E-2</v>
      </c>
      <c r="T635" s="5">
        <f t="shared" si="849"/>
        <v>4.5498881369334915E-2</v>
      </c>
      <c r="U635" s="5">
        <f t="shared" si="850"/>
        <v>2.2976910632380065E-2</v>
      </c>
      <c r="V635" s="5">
        <f t="shared" si="851"/>
        <v>4.3474707175820298E-4</v>
      </c>
      <c r="W635" s="5">
        <f t="shared" si="852"/>
        <v>3.0032296899878096E-2</v>
      </c>
      <c r="X635" s="5">
        <f t="shared" si="853"/>
        <v>1.3300103005080017E-2</v>
      </c>
      <c r="Y635" s="5">
        <f t="shared" si="854"/>
        <v>2.9450418084148678E-3</v>
      </c>
      <c r="Z635" s="5">
        <f t="shared" si="855"/>
        <v>3.8677758391674612E-3</v>
      </c>
      <c r="AA635" s="5">
        <f t="shared" si="856"/>
        <v>3.3918515475519465E-3</v>
      </c>
      <c r="AB635" s="5">
        <f t="shared" si="857"/>
        <v>1.4872445300639389E-3</v>
      </c>
      <c r="AC635" s="5">
        <f t="shared" si="858"/>
        <v>1.0552580611988143E-5</v>
      </c>
      <c r="AD635" s="5">
        <f t="shared" si="859"/>
        <v>6.5842164174073166E-3</v>
      </c>
      <c r="AE635" s="5">
        <f t="shared" si="860"/>
        <v>2.9158860826130053E-3</v>
      </c>
      <c r="AF635" s="5">
        <f t="shared" si="861"/>
        <v>6.4566465527299765E-4</v>
      </c>
      <c r="AG635" s="5">
        <f t="shared" si="862"/>
        <v>9.5313016411399963E-5</v>
      </c>
      <c r="AH635" s="5">
        <f t="shared" si="863"/>
        <v>4.2822080203342534E-4</v>
      </c>
      <c r="AI635" s="5">
        <f t="shared" si="864"/>
        <v>3.7552884408721367E-4</v>
      </c>
      <c r="AJ635" s="5">
        <f t="shared" si="865"/>
        <v>1.6466027814602895E-4</v>
      </c>
      <c r="AK635" s="5">
        <f t="shared" si="866"/>
        <v>4.8133022049709424E-5</v>
      </c>
      <c r="AL635" s="5">
        <f t="shared" si="867"/>
        <v>1.6393084042678328E-7</v>
      </c>
      <c r="AM635" s="5">
        <f t="shared" si="868"/>
        <v>1.1548075986537556E-3</v>
      </c>
      <c r="AN635" s="5">
        <f t="shared" si="869"/>
        <v>5.1141809313980232E-4</v>
      </c>
      <c r="AO635" s="5">
        <f t="shared" si="870"/>
        <v>1.1324330836394641E-4</v>
      </c>
      <c r="AP635" s="5">
        <f t="shared" si="871"/>
        <v>1.6716977180685775E-5</v>
      </c>
      <c r="AQ635" s="5">
        <f t="shared" si="872"/>
        <v>1.8508201285596252E-6</v>
      </c>
      <c r="AR635" s="5">
        <f t="shared" si="873"/>
        <v>3.7928372877704584E-5</v>
      </c>
      <c r="AS635" s="5">
        <f t="shared" si="874"/>
        <v>3.3261340778492717E-5</v>
      </c>
      <c r="AT635" s="5">
        <f t="shared" si="875"/>
        <v>1.458429015595009E-5</v>
      </c>
      <c r="AU635" s="5">
        <f t="shared" si="876"/>
        <v>4.2632380289868675E-6</v>
      </c>
      <c r="AV635" s="5">
        <f t="shared" si="877"/>
        <v>9.3466316996501472E-7</v>
      </c>
      <c r="AW635" s="5">
        <f t="shared" si="878"/>
        <v>1.7684800307744342E-9</v>
      </c>
      <c r="AX635" s="5">
        <f t="shared" si="879"/>
        <v>1.6878502889409121E-4</v>
      </c>
      <c r="AY635" s="5">
        <f t="shared" si="880"/>
        <v>7.474813789603725E-5</v>
      </c>
      <c r="AZ635" s="5">
        <f t="shared" si="881"/>
        <v>1.6551480174319527E-5</v>
      </c>
      <c r="BA635" s="5">
        <f t="shared" si="882"/>
        <v>2.4433295033330499E-6</v>
      </c>
      <c r="BB635" s="5">
        <f t="shared" si="883"/>
        <v>2.7051322596151851E-7</v>
      </c>
      <c r="BC635" s="5">
        <f t="shared" si="884"/>
        <v>2.3959897449863643E-8</v>
      </c>
      <c r="BD635" s="5">
        <f t="shared" si="885"/>
        <v>2.7994932021033738E-6</v>
      </c>
      <c r="BE635" s="5">
        <f t="shared" si="886"/>
        <v>2.4550195628605459E-6</v>
      </c>
      <c r="BF635" s="5">
        <f t="shared" si="887"/>
        <v>1.0764664564106753E-6</v>
      </c>
      <c r="BG635" s="5">
        <f t="shared" si="888"/>
        <v>3.1466959891952046E-7</v>
      </c>
      <c r="BH635" s="5">
        <f t="shared" si="889"/>
        <v>6.8987488575117694E-8</v>
      </c>
      <c r="BI635" s="5">
        <f t="shared" si="890"/>
        <v>1.2099735331900866E-8</v>
      </c>
      <c r="BJ635" s="8">
        <f t="shared" si="891"/>
        <v>0.44112587368696476</v>
      </c>
      <c r="BK635" s="8">
        <f t="shared" si="892"/>
        <v>0.38154673354421165</v>
      </c>
      <c r="BL635" s="8">
        <f t="shared" si="893"/>
        <v>0.17349699199527166</v>
      </c>
      <c r="BM635" s="8">
        <f t="shared" si="894"/>
        <v>0.14743656929130813</v>
      </c>
      <c r="BN635" s="8">
        <f t="shared" si="895"/>
        <v>0.85252605940489135</v>
      </c>
    </row>
    <row r="636" spans="1:66" x14ac:dyDescent="0.25">
      <c r="A636" t="s">
        <v>143</v>
      </c>
      <c r="B636" t="s">
        <v>451</v>
      </c>
      <c r="C636" t="s">
        <v>151</v>
      </c>
      <c r="D636" s="10"/>
      <c r="E636">
        <f>VLOOKUP(A636,home!$A$2:$E$405,3,FALSE)</f>
        <v>1.01428571428571</v>
      </c>
      <c r="F636">
        <f>VLOOKUP(B636,home!$B$2:$E$405,3,FALSE)</f>
        <v>0.66</v>
      </c>
      <c r="G636">
        <f>VLOOKUP(C636,away!$B$2:$E$405,4,FALSE)</f>
        <v>0</v>
      </c>
      <c r="H636">
        <f>VLOOKUP(A636,away!$A$2:$E$405,3,FALSE)</f>
        <v>1.1000000000000001</v>
      </c>
      <c r="I636">
        <f>VLOOKUP(C636,away!$B$2:$E$405,3,FALSE)</f>
        <v>0.66</v>
      </c>
      <c r="J636">
        <f>VLOOKUP(B636,home!$B$2:$E$405,4,FALSE)</f>
        <v>0.61</v>
      </c>
      <c r="K636" s="3">
        <f t="shared" si="840"/>
        <v>0</v>
      </c>
      <c r="L636" s="3">
        <f t="shared" si="841"/>
        <v>0.44286000000000003</v>
      </c>
      <c r="M636" s="5">
        <f t="shared" si="842"/>
        <v>0.64219710838973176</v>
      </c>
      <c r="N636" s="5">
        <f t="shared" si="843"/>
        <v>0</v>
      </c>
      <c r="O636" s="5">
        <f t="shared" si="844"/>
        <v>0.28440341142147668</v>
      </c>
      <c r="P636" s="5">
        <f t="shared" si="845"/>
        <v>0</v>
      </c>
      <c r="Q636" s="5">
        <f t="shared" si="846"/>
        <v>0</v>
      </c>
      <c r="R636" s="5">
        <f t="shared" si="847"/>
        <v>6.2975447391057579E-2</v>
      </c>
      <c r="S636" s="5">
        <f t="shared" si="848"/>
        <v>0</v>
      </c>
      <c r="T636" s="5">
        <f t="shared" si="849"/>
        <v>0</v>
      </c>
      <c r="U636" s="5">
        <f t="shared" si="850"/>
        <v>0</v>
      </c>
      <c r="V636" s="5">
        <f t="shared" si="851"/>
        <v>0</v>
      </c>
      <c r="W636" s="5">
        <f t="shared" si="852"/>
        <v>0</v>
      </c>
      <c r="X636" s="5">
        <f t="shared" si="853"/>
        <v>0</v>
      </c>
      <c r="Y636" s="5">
        <f t="shared" si="854"/>
        <v>0</v>
      </c>
      <c r="Z636" s="5">
        <f t="shared" si="855"/>
        <v>9.2964355438679234E-3</v>
      </c>
      <c r="AA636" s="5">
        <f t="shared" si="856"/>
        <v>0</v>
      </c>
      <c r="AB636" s="5">
        <f t="shared" si="857"/>
        <v>0</v>
      </c>
      <c r="AC636" s="5">
        <f t="shared" si="858"/>
        <v>0</v>
      </c>
      <c r="AD636" s="5">
        <f t="shared" si="859"/>
        <v>0</v>
      </c>
      <c r="AE636" s="5">
        <f t="shared" si="860"/>
        <v>0</v>
      </c>
      <c r="AF636" s="5">
        <f t="shared" si="861"/>
        <v>0</v>
      </c>
      <c r="AG636" s="5">
        <f t="shared" si="862"/>
        <v>0</v>
      </c>
      <c r="AH636" s="5">
        <f t="shared" si="863"/>
        <v>1.0292548612393369E-3</v>
      </c>
      <c r="AI636" s="5">
        <f t="shared" si="864"/>
        <v>0</v>
      </c>
      <c r="AJ636" s="5">
        <f t="shared" si="865"/>
        <v>0</v>
      </c>
      <c r="AK636" s="5">
        <f t="shared" si="866"/>
        <v>0</v>
      </c>
      <c r="AL636" s="5">
        <f t="shared" si="867"/>
        <v>0</v>
      </c>
      <c r="AM636" s="5">
        <f t="shared" si="868"/>
        <v>0</v>
      </c>
      <c r="AN636" s="5">
        <f t="shared" si="869"/>
        <v>0</v>
      </c>
      <c r="AO636" s="5">
        <f t="shared" si="870"/>
        <v>0</v>
      </c>
      <c r="AP636" s="5">
        <f t="shared" si="871"/>
        <v>0</v>
      </c>
      <c r="AQ636" s="5">
        <f t="shared" si="872"/>
        <v>0</v>
      </c>
      <c r="AR636" s="5">
        <f t="shared" si="873"/>
        <v>9.1163161569690631E-5</v>
      </c>
      <c r="AS636" s="5">
        <f t="shared" si="874"/>
        <v>0</v>
      </c>
      <c r="AT636" s="5">
        <f t="shared" si="875"/>
        <v>0</v>
      </c>
      <c r="AU636" s="5">
        <f t="shared" si="876"/>
        <v>0</v>
      </c>
      <c r="AV636" s="5">
        <f t="shared" si="877"/>
        <v>0</v>
      </c>
      <c r="AW636" s="5">
        <f t="shared" si="878"/>
        <v>0</v>
      </c>
      <c r="AX636" s="5">
        <f t="shared" si="879"/>
        <v>0</v>
      </c>
      <c r="AY636" s="5">
        <f t="shared" si="880"/>
        <v>0</v>
      </c>
      <c r="AZ636" s="5">
        <f t="shared" si="881"/>
        <v>0</v>
      </c>
      <c r="BA636" s="5">
        <f t="shared" si="882"/>
        <v>0</v>
      </c>
      <c r="BB636" s="5">
        <f t="shared" si="883"/>
        <v>0</v>
      </c>
      <c r="BC636" s="5">
        <f t="shared" si="884"/>
        <v>0</v>
      </c>
      <c r="BD636" s="5">
        <f t="shared" si="885"/>
        <v>6.728752955458861E-6</v>
      </c>
      <c r="BE636" s="5">
        <f t="shared" si="886"/>
        <v>0</v>
      </c>
      <c r="BF636" s="5">
        <f t="shared" si="887"/>
        <v>0</v>
      </c>
      <c r="BG636" s="5">
        <f t="shared" si="888"/>
        <v>0</v>
      </c>
      <c r="BH636" s="5">
        <f t="shared" si="889"/>
        <v>0</v>
      </c>
      <c r="BI636" s="5">
        <f t="shared" si="890"/>
        <v>0</v>
      </c>
      <c r="BJ636" s="8">
        <f t="shared" si="891"/>
        <v>0</v>
      </c>
      <c r="BK636" s="8">
        <f t="shared" si="892"/>
        <v>0.64219710838973176</v>
      </c>
      <c r="BL636" s="8">
        <f t="shared" si="893"/>
        <v>0.34850600558829875</v>
      </c>
      <c r="BM636" s="8">
        <f t="shared" si="894"/>
        <v>1.042358231963241E-2</v>
      </c>
      <c r="BN636" s="8">
        <f t="shared" si="895"/>
        <v>0.98957596720226593</v>
      </c>
    </row>
    <row r="637" spans="1:66" x14ac:dyDescent="0.25">
      <c r="A637" t="s">
        <v>143</v>
      </c>
      <c r="B637" t="s">
        <v>156</v>
      </c>
      <c r="C637" t="s">
        <v>148</v>
      </c>
      <c r="D637" s="10"/>
      <c r="E637">
        <f>VLOOKUP(A637,home!$A$2:$E$405,3,FALSE)</f>
        <v>1.01428571428571</v>
      </c>
      <c r="F637">
        <f>VLOOKUP(B637,home!$B$2:$E$405,3,FALSE)</f>
        <v>0.66</v>
      </c>
      <c r="G637">
        <f>VLOOKUP(C637,away!$B$2:$E$405,4,FALSE)</f>
        <v>0.99</v>
      </c>
      <c r="H637">
        <f>VLOOKUP(A637,away!$A$2:$E$405,3,FALSE)</f>
        <v>1.1000000000000001</v>
      </c>
      <c r="I637">
        <f>VLOOKUP(C637,away!$B$2:$E$405,3,FALSE)</f>
        <v>0.99</v>
      </c>
      <c r="J637">
        <f>VLOOKUP(B637,home!$B$2:$E$405,4,FALSE)</f>
        <v>1.21</v>
      </c>
      <c r="K637" s="3">
        <f t="shared" si="840"/>
        <v>0.66273428571428294</v>
      </c>
      <c r="L637" s="3">
        <f t="shared" si="841"/>
        <v>1.31769</v>
      </c>
      <c r="M637" s="5">
        <f t="shared" si="842"/>
        <v>0.13801066893166178</v>
      </c>
      <c r="N637" s="5">
        <f t="shared" si="843"/>
        <v>9.1464402095375236E-2</v>
      </c>
      <c r="O637" s="5">
        <f t="shared" si="844"/>
        <v>0.18185527834456142</v>
      </c>
      <c r="P637" s="5">
        <f t="shared" si="845"/>
        <v>0.120521727997055</v>
      </c>
      <c r="Q637" s="5">
        <f t="shared" si="846"/>
        <v>3.0308297595481239E-2</v>
      </c>
      <c r="R637" s="5">
        <f t="shared" si="847"/>
        <v>0.11981444086092259</v>
      </c>
      <c r="S637" s="5">
        <f t="shared" si="848"/>
        <v>2.631225366820852E-2</v>
      </c>
      <c r="T637" s="5">
        <f t="shared" si="849"/>
        <v>3.9936940658589673E-2</v>
      </c>
      <c r="U637" s="5">
        <f t="shared" si="850"/>
        <v>7.9405137882219715E-2</v>
      </c>
      <c r="V637" s="5">
        <f t="shared" si="851"/>
        <v>2.553102358871183E-3</v>
      </c>
      <c r="W637" s="5">
        <f t="shared" si="852"/>
        <v>6.6954493193857262E-3</v>
      </c>
      <c r="X637" s="5">
        <f t="shared" si="853"/>
        <v>8.8225266136613776E-3</v>
      </c>
      <c r="Y637" s="5">
        <f t="shared" si="854"/>
        <v>5.8126775467777312E-3</v>
      </c>
      <c r="Z637" s="5">
        <f t="shared" si="855"/>
        <v>5.2626096859343031E-2</v>
      </c>
      <c r="AA637" s="5">
        <f t="shared" si="856"/>
        <v>3.4877118712007368E-2</v>
      </c>
      <c r="AB637" s="5">
        <f t="shared" si="857"/>
        <v>1.1557131178687228E-2</v>
      </c>
      <c r="AC637" s="5">
        <f t="shared" si="858"/>
        <v>1.393480620132696E-4</v>
      </c>
      <c r="AD637" s="5">
        <f t="shared" si="859"/>
        <v>1.1093259555548199E-3</v>
      </c>
      <c r="AE637" s="5">
        <f t="shared" si="860"/>
        <v>1.4617477183750309E-3</v>
      </c>
      <c r="AF637" s="5">
        <f t="shared" si="861"/>
        <v>9.6306517551279737E-4</v>
      </c>
      <c r="AG637" s="5">
        <f t="shared" si="862"/>
        <v>4.2300711704048601E-4</v>
      </c>
      <c r="AH637" s="5">
        <f t="shared" si="863"/>
        <v>1.7336220392646942E-2</v>
      </c>
      <c r="AI637" s="5">
        <f t="shared" si="864"/>
        <v>1.1489307638906255E-2</v>
      </c>
      <c r="AJ637" s="5">
        <f t="shared" si="865"/>
        <v>3.8071790457110959E-3</v>
      </c>
      <c r="AK637" s="5">
        <f t="shared" si="866"/>
        <v>8.4104936181524288E-4</v>
      </c>
      <c r="AL637" s="5">
        <f t="shared" si="867"/>
        <v>4.867585776341997E-6</v>
      </c>
      <c r="AM637" s="5">
        <f t="shared" si="868"/>
        <v>1.4703766895578766E-4</v>
      </c>
      <c r="AN637" s="5">
        <f t="shared" si="869"/>
        <v>1.9375006600635185E-4</v>
      </c>
      <c r="AO637" s="5">
        <f t="shared" si="870"/>
        <v>1.276512622379549E-4</v>
      </c>
      <c r="AP637" s="5">
        <f t="shared" si="871"/>
        <v>5.606826391277694E-5</v>
      </c>
      <c r="AQ637" s="5">
        <f t="shared" si="872"/>
        <v>1.8470147668806773E-5</v>
      </c>
      <c r="AR637" s="5">
        <f t="shared" si="873"/>
        <v>4.5687528498373877E-3</v>
      </c>
      <c r="AS637" s="5">
        <f t="shared" si="874"/>
        <v>3.0278691565420752E-3</v>
      </c>
      <c r="AT637" s="5">
        <f t="shared" si="875"/>
        <v>1.0033363513486104E-3</v>
      </c>
      <c r="AU637" s="5">
        <f t="shared" si="876"/>
        <v>2.2164846671406539E-4</v>
      </c>
      <c r="AV637" s="5">
        <f t="shared" si="877"/>
        <v>3.6723509566853028E-5</v>
      </c>
      <c r="AW637" s="5">
        <f t="shared" si="878"/>
        <v>1.1807658975447122E-7</v>
      </c>
      <c r="AX637" s="5">
        <f t="shared" si="879"/>
        <v>1.6241150751417848E-5</v>
      </c>
      <c r="AY637" s="5">
        <f t="shared" si="880"/>
        <v>2.1400801933635784E-5</v>
      </c>
      <c r="AZ637" s="5">
        <f t="shared" si="881"/>
        <v>1.409981134996627E-5</v>
      </c>
      <c r="BA637" s="5">
        <f t="shared" si="882"/>
        <v>6.1930601392456848E-6</v>
      </c>
      <c r="BB637" s="5">
        <f t="shared" si="883"/>
        <v>2.0401333537206632E-6</v>
      </c>
      <c r="BC637" s="5">
        <f t="shared" si="884"/>
        <v>5.376526637728359E-7</v>
      </c>
      <c r="BD637" s="5">
        <f t="shared" si="885"/>
        <v>1.0033666571170369E-3</v>
      </c>
      <c r="BE637" s="5">
        <f t="shared" si="886"/>
        <v>6.6496548481398713E-4</v>
      </c>
      <c r="BF637" s="5">
        <f t="shared" si="887"/>
        <v>2.2034771280142484E-4</v>
      </c>
      <c r="BG637" s="5">
        <f t="shared" si="888"/>
        <v>4.8677328017409419E-5</v>
      </c>
      <c r="BH637" s="5">
        <f t="shared" si="889"/>
        <v>8.0650335535244183E-6</v>
      </c>
      <c r="BI637" s="5">
        <f t="shared" si="890"/>
        <v>1.0689948502713466E-6</v>
      </c>
      <c r="BJ637" s="8">
        <f t="shared" si="891"/>
        <v>0.18760092981472756</v>
      </c>
      <c r="BK637" s="8">
        <f t="shared" si="892"/>
        <v>0.28756336940551969</v>
      </c>
      <c r="BL637" s="8">
        <f t="shared" si="893"/>
        <v>0.47178768496264051</v>
      </c>
      <c r="BM637" s="8">
        <f t="shared" si="894"/>
        <v>0.31758198249182962</v>
      </c>
      <c r="BN637" s="8">
        <f t="shared" si="895"/>
        <v>0.68197481582505726</v>
      </c>
    </row>
    <row r="638" spans="1:66" s="10" customFormat="1" x14ac:dyDescent="0.25">
      <c r="A638" t="s">
        <v>143</v>
      </c>
      <c r="B638" t="s">
        <v>157</v>
      </c>
      <c r="C638" t="s">
        <v>152</v>
      </c>
      <c r="E638">
        <f>VLOOKUP(A638,home!$A$2:$E$405,3,FALSE)</f>
        <v>1.01428571428571</v>
      </c>
      <c r="F638">
        <f>VLOOKUP(B638,home!$B$2:$E$405,3,FALSE)</f>
        <v>0.33</v>
      </c>
      <c r="G638">
        <f>VLOOKUP(C638,away!$B$2:$E$405,4,FALSE)</f>
        <v>0.99</v>
      </c>
      <c r="H638">
        <f>VLOOKUP(A638,away!$A$2:$E$405,3,FALSE)</f>
        <v>1.1000000000000001</v>
      </c>
      <c r="I638">
        <f>VLOOKUP(C638,away!$B$2:$E$405,3,FALSE)</f>
        <v>2.2999999999999998</v>
      </c>
      <c r="J638">
        <f>VLOOKUP(B638,home!$B$2:$E$405,4,FALSE)</f>
        <v>2.73</v>
      </c>
      <c r="K638" s="3">
        <f t="shared" si="840"/>
        <v>0.33136714285714147</v>
      </c>
      <c r="L638" s="3">
        <f t="shared" si="841"/>
        <v>6.9068999999999994</v>
      </c>
      <c r="M638" s="5">
        <f t="shared" si="842"/>
        <v>7.1855583650850445E-4</v>
      </c>
      <c r="N638" s="5">
        <f t="shared" si="843"/>
        <v>2.381057945271464E-4</v>
      </c>
      <c r="O638" s="5">
        <f t="shared" si="844"/>
        <v>4.9629933071805889E-3</v>
      </c>
      <c r="P638" s="5">
        <f t="shared" si="845"/>
        <v>1.6445729122195473E-3</v>
      </c>
      <c r="Q638" s="5">
        <f t="shared" si="846"/>
        <v>3.9450218415095041E-5</v>
      </c>
      <c r="R638" s="5">
        <f t="shared" si="847"/>
        <v>1.7139449236682803E-2</v>
      </c>
      <c r="S638" s="5">
        <f t="shared" si="848"/>
        <v>9.409916133825293E-4</v>
      </c>
      <c r="T638" s="5">
        <f t="shared" si="849"/>
        <v>2.724787135712199E-4</v>
      </c>
      <c r="U638" s="5">
        <f t="shared" si="850"/>
        <v>5.6794503237045952E-3</v>
      </c>
      <c r="V638" s="5">
        <f t="shared" si="851"/>
        <v>2.3929622899580114E-4</v>
      </c>
      <c r="W638" s="5">
        <f t="shared" si="852"/>
        <v>4.3575020537667452E-6</v>
      </c>
      <c r="X638" s="5">
        <f t="shared" si="853"/>
        <v>3.009683093516153E-5</v>
      </c>
      <c r="Y638" s="5">
        <f t="shared" si="854"/>
        <v>1.0393790079303358E-4</v>
      </c>
      <c r="Z638" s="5">
        <f t="shared" si="855"/>
        <v>3.9460153977614806E-2</v>
      </c>
      <c r="AA638" s="5">
        <f t="shared" si="856"/>
        <v>1.3075798480265086E-2</v>
      </c>
      <c r="AB638" s="5">
        <f t="shared" si="857"/>
        <v>2.1664449914905967E-3</v>
      </c>
      <c r="AC638" s="5">
        <f t="shared" si="858"/>
        <v>3.4230124874064217E-5</v>
      </c>
      <c r="AD638" s="5">
        <f t="shared" si="859"/>
        <v>3.6098325138770295E-7</v>
      </c>
      <c r="AE638" s="5">
        <f t="shared" si="860"/>
        <v>2.4932752190097251E-6</v>
      </c>
      <c r="AF638" s="5">
        <f t="shared" si="861"/>
        <v>8.6104013050891339E-6</v>
      </c>
      <c r="AG638" s="5">
        <f t="shared" si="862"/>
        <v>1.9823726924706711E-5</v>
      </c>
      <c r="AH638" s="5">
        <f t="shared" si="863"/>
        <v>6.8136834376996969E-2</v>
      </c>
      <c r="AI638" s="5">
        <f t="shared" si="864"/>
        <v>2.2578308130835743E-2</v>
      </c>
      <c r="AJ638" s="5">
        <f t="shared" si="865"/>
        <v>3.7408547279316031E-3</v>
      </c>
      <c r="AK638" s="5">
        <f t="shared" si="866"/>
        <v>4.13198781012775E-4</v>
      </c>
      <c r="AL638" s="5">
        <f t="shared" si="867"/>
        <v>3.1337264713241118E-6</v>
      </c>
      <c r="AM638" s="5">
        <f t="shared" si="868"/>
        <v>2.3923597726324876E-8</v>
      </c>
      <c r="AN638" s="5">
        <f t="shared" si="869"/>
        <v>1.6523789713595327E-7</v>
      </c>
      <c r="AO638" s="5">
        <f t="shared" si="870"/>
        <v>5.7064081586415775E-7</v>
      </c>
      <c r="AP638" s="5">
        <f t="shared" si="871"/>
        <v>1.3137863503640502E-6</v>
      </c>
      <c r="AQ638" s="5">
        <f t="shared" si="872"/>
        <v>2.2685477358323657E-6</v>
      </c>
      <c r="AR638" s="5">
        <f t="shared" si="873"/>
        <v>9.4122860271696016E-2</v>
      </c>
      <c r="AS638" s="5">
        <f t="shared" si="874"/>
        <v>3.1189223285773865E-2</v>
      </c>
      <c r="AT638" s="5">
        <f t="shared" si="875"/>
        <v>5.167541904070155E-3</v>
      </c>
      <c r="AU638" s="5">
        <f t="shared" si="876"/>
        <v>5.7078453211542677E-4</v>
      </c>
      <c r="AV638" s="5">
        <f t="shared" si="877"/>
        <v>4.7284809898534796E-5</v>
      </c>
      <c r="AW638" s="5">
        <f t="shared" si="878"/>
        <v>1.992283769131043E-7</v>
      </c>
      <c r="AX638" s="5">
        <f t="shared" si="879"/>
        <v>1.321249037572647E-9</v>
      </c>
      <c r="AY638" s="5">
        <f t="shared" si="880"/>
        <v>9.1257349776105154E-9</v>
      </c>
      <c r="AZ638" s="5">
        <f t="shared" si="881"/>
        <v>3.1515269458429032E-8</v>
      </c>
      <c r="BA638" s="5">
        <f t="shared" si="882"/>
        <v>7.2557604874141138E-8</v>
      </c>
      <c r="BB638" s="5">
        <f t="shared" si="883"/>
        <v>1.2528703027630144E-7</v>
      </c>
      <c r="BC638" s="5">
        <f t="shared" si="884"/>
        <v>1.7306899788307718E-7</v>
      </c>
      <c r="BD638" s="5">
        <f t="shared" si="885"/>
        <v>0.10834953060176288</v>
      </c>
      <c r="BE638" s="5">
        <f t="shared" si="886"/>
        <v>3.5903474385418584E-2</v>
      </c>
      <c r="BF638" s="5">
        <f t="shared" si="887"/>
        <v>5.9486158628703593E-3</v>
      </c>
      <c r="BG638" s="5">
        <f t="shared" si="888"/>
        <v>6.5705861414467356E-4</v>
      </c>
      <c r="BH638" s="5">
        <f t="shared" si="889"/>
        <v>5.4431908914698335E-5</v>
      </c>
      <c r="BI638" s="5">
        <f t="shared" si="890"/>
        <v>3.6073892274647517E-6</v>
      </c>
      <c r="BJ638" s="8">
        <f t="shared" si="891"/>
        <v>7.2447035927904625E-4</v>
      </c>
      <c r="BK638" s="8">
        <f t="shared" si="892"/>
        <v>3.5807895681867481E-3</v>
      </c>
      <c r="BL638" s="8">
        <f t="shared" si="893"/>
        <v>0.41990774592199337</v>
      </c>
      <c r="BM638" s="8">
        <f t="shared" si="894"/>
        <v>0.43893022262418224</v>
      </c>
      <c r="BN638" s="8">
        <f t="shared" si="895"/>
        <v>2.4743127305533685E-2</v>
      </c>
    </row>
    <row r="639" spans="1:66" x14ac:dyDescent="0.25">
      <c r="A639" t="s">
        <v>143</v>
      </c>
      <c r="B639" t="s">
        <v>153</v>
      </c>
      <c r="C639" t="s">
        <v>150</v>
      </c>
      <c r="D639" s="10"/>
      <c r="E639">
        <f>VLOOKUP(A639,home!$A$2:$E$405,3,FALSE)</f>
        <v>1.01428571428571</v>
      </c>
      <c r="F639">
        <f>VLOOKUP(B639,home!$B$2:$E$405,3,FALSE)</f>
        <v>0.33</v>
      </c>
      <c r="G639">
        <f>VLOOKUP(C639,away!$B$2:$E$405,4,FALSE)</f>
        <v>0.99</v>
      </c>
      <c r="H639">
        <f>VLOOKUP(A639,away!$A$2:$E$405,3,FALSE)</f>
        <v>1.1000000000000001</v>
      </c>
      <c r="I639">
        <f>VLOOKUP(C639,away!$B$2:$E$405,3,FALSE)</f>
        <v>0.99</v>
      </c>
      <c r="J639">
        <f>VLOOKUP(B639,home!$B$2:$E$405,4,FALSE)</f>
        <v>0.3</v>
      </c>
      <c r="K639" s="3">
        <f t="shared" si="840"/>
        <v>0.33136714285714147</v>
      </c>
      <c r="L639" s="3">
        <f t="shared" si="841"/>
        <v>0.32669999999999999</v>
      </c>
      <c r="M639" s="5">
        <f t="shared" si="842"/>
        <v>0.517851300369645</v>
      </c>
      <c r="N639" s="5">
        <f t="shared" si="843"/>
        <v>0.17159890582834464</v>
      </c>
      <c r="O639" s="5">
        <f t="shared" si="844"/>
        <v>0.16918201983076298</v>
      </c>
      <c r="P639" s="5">
        <f t="shared" si="845"/>
        <v>5.6061362534120182E-2</v>
      </c>
      <c r="Q639" s="5">
        <f t="shared" si="846"/>
        <v>2.8431119570875119E-2</v>
      </c>
      <c r="R639" s="5">
        <f t="shared" si="847"/>
        <v>2.7635882939355129E-2</v>
      </c>
      <c r="S639" s="5">
        <f t="shared" si="848"/>
        <v>1.51726777886753E-3</v>
      </c>
      <c r="T639" s="5">
        <f t="shared" si="849"/>
        <v>9.2884467638048984E-3</v>
      </c>
      <c r="U639" s="5">
        <f t="shared" si="850"/>
        <v>9.1576235699485312E-3</v>
      </c>
      <c r="V639" s="5">
        <f t="shared" si="851"/>
        <v>1.8250648604621011E-5</v>
      </c>
      <c r="W639" s="5">
        <f t="shared" si="852"/>
        <v>3.1403796201435498E-3</v>
      </c>
      <c r="X639" s="5">
        <f t="shared" si="853"/>
        <v>1.0259620219008974E-3</v>
      </c>
      <c r="Y639" s="5">
        <f t="shared" si="854"/>
        <v>1.6759089627751159E-4</v>
      </c>
      <c r="Z639" s="5">
        <f t="shared" si="855"/>
        <v>3.0095476520957736E-3</v>
      </c>
      <c r="AA639" s="5">
        <f t="shared" si="856"/>
        <v>9.9726520676739487E-4</v>
      </c>
      <c r="AB639" s="5">
        <f t="shared" si="857"/>
        <v>1.6523046111867402E-4</v>
      </c>
      <c r="AC639" s="5">
        <f t="shared" si="858"/>
        <v>1.2348576550548369E-7</v>
      </c>
      <c r="AD639" s="5">
        <f t="shared" si="859"/>
        <v>2.601546555534407E-4</v>
      </c>
      <c r="AE639" s="5">
        <f t="shared" si="860"/>
        <v>8.4992525969309056E-5</v>
      </c>
      <c r="AF639" s="5">
        <f t="shared" si="861"/>
        <v>1.3883529117086633E-5</v>
      </c>
      <c r="AG639" s="5">
        <f t="shared" si="862"/>
        <v>1.5119163208507343E-6</v>
      </c>
      <c r="AH639" s="5">
        <f t="shared" si="863"/>
        <v>2.4580480448492222E-4</v>
      </c>
      <c r="AI639" s="5">
        <f t="shared" si="864"/>
        <v>8.1451635762726959E-5</v>
      </c>
      <c r="AJ639" s="5">
        <f t="shared" si="865"/>
        <v>1.3495197911867696E-5</v>
      </c>
      <c r="AK639" s="5">
        <f t="shared" si="866"/>
        <v>1.4906217247824206E-6</v>
      </c>
      <c r="AL639" s="5">
        <f t="shared" si="867"/>
        <v>5.3473112940836542E-10</v>
      </c>
      <c r="AM639" s="5">
        <f t="shared" si="868"/>
        <v>1.7241340982345485E-5</v>
      </c>
      <c r="AN639" s="5">
        <f t="shared" si="869"/>
        <v>5.6327460989322686E-6</v>
      </c>
      <c r="AO639" s="5">
        <f t="shared" si="870"/>
        <v>9.2010907526058596E-7</v>
      </c>
      <c r="AP639" s="5">
        <f t="shared" si="871"/>
        <v>1.0019987829587781E-7</v>
      </c>
      <c r="AQ639" s="5">
        <f t="shared" si="872"/>
        <v>8.1838250598158168E-9</v>
      </c>
      <c r="AR639" s="5">
        <f t="shared" si="873"/>
        <v>1.6060885925044813E-5</v>
      </c>
      <c r="AS639" s="5">
        <f t="shared" si="874"/>
        <v>5.3220498807365787E-6</v>
      </c>
      <c r="AT639" s="5">
        <f t="shared" si="875"/>
        <v>8.8177623156143518E-7</v>
      </c>
      <c r="AU639" s="5">
        <f t="shared" si="876"/>
        <v>9.7397223497283339E-8</v>
      </c>
      <c r="AV639" s="5">
        <f t="shared" si="877"/>
        <v>8.068559918128303E-9</v>
      </c>
      <c r="AW639" s="5">
        <f t="shared" si="878"/>
        <v>1.6080203634305639E-12</v>
      </c>
      <c r="AX639" s="5">
        <f t="shared" si="879"/>
        <v>9.5220231672426092E-7</v>
      </c>
      <c r="AY639" s="5">
        <f t="shared" si="880"/>
        <v>3.1108449687381598E-7</v>
      </c>
      <c r="AZ639" s="5">
        <f t="shared" si="881"/>
        <v>5.0815652564337837E-8</v>
      </c>
      <c r="BA639" s="5">
        <f t="shared" si="882"/>
        <v>5.5338245642563905E-9</v>
      </c>
      <c r="BB639" s="5">
        <f t="shared" si="883"/>
        <v>4.519751212856405E-10</v>
      </c>
      <c r="BC639" s="5">
        <f t="shared" si="884"/>
        <v>2.9532054424803745E-11</v>
      </c>
      <c r="BD639" s="5">
        <f t="shared" si="885"/>
        <v>8.7451523861869008E-7</v>
      </c>
      <c r="BE639" s="5">
        <f t="shared" si="886"/>
        <v>2.8978561600610667E-7</v>
      </c>
      <c r="BF639" s="5">
        <f t="shared" si="887"/>
        <v>4.8012715808520139E-8</v>
      </c>
      <c r="BG639" s="5">
        <f t="shared" si="888"/>
        <v>5.3032788194270778E-9</v>
      </c>
      <c r="BH639" s="5">
        <f t="shared" si="889"/>
        <v>4.3933308754208604E-10</v>
      </c>
      <c r="BI639" s="5">
        <f t="shared" si="890"/>
        <v>2.9116109996285496E-11</v>
      </c>
      <c r="BJ639" s="8">
        <f t="shared" si="891"/>
        <v>0.21403817002596509</v>
      </c>
      <c r="BK639" s="8">
        <f t="shared" si="892"/>
        <v>0.5754486164362308</v>
      </c>
      <c r="BL639" s="8">
        <f t="shared" si="893"/>
        <v>0.20750385253095621</v>
      </c>
      <c r="BM639" s="8">
        <f t="shared" si="894"/>
        <v>2.9239284489256025E-2</v>
      </c>
      <c r="BN639" s="8">
        <f t="shared" si="895"/>
        <v>0.97076059107310309</v>
      </c>
    </row>
    <row r="640" spans="1:66" x14ac:dyDescent="0.25">
      <c r="A640" t="s">
        <v>143</v>
      </c>
      <c r="B640" t="s">
        <v>159</v>
      </c>
      <c r="C640" t="s">
        <v>329</v>
      </c>
      <c r="D640" s="10"/>
      <c r="E640">
        <f>VLOOKUP(A640,home!$A$2:$E$405,3,FALSE)</f>
        <v>1.01428571428571</v>
      </c>
      <c r="F640">
        <f>VLOOKUP(B640,home!$B$2:$E$405,3,FALSE)</f>
        <v>1.48</v>
      </c>
      <c r="G640">
        <f>VLOOKUP(C640,away!$B$2:$E$405,4,FALSE)</f>
        <v>1.97</v>
      </c>
      <c r="H640">
        <f>VLOOKUP(A640,away!$A$2:$E$405,3,FALSE)</f>
        <v>1.1000000000000001</v>
      </c>
      <c r="I640">
        <f>VLOOKUP(C640,away!$B$2:$E$405,3,FALSE)</f>
        <v>0.66</v>
      </c>
      <c r="J640">
        <f>VLOOKUP(B640,home!$B$2:$E$405,4,FALSE)</f>
        <v>0.45</v>
      </c>
      <c r="K640" s="3">
        <f t="shared" si="840"/>
        <v>2.9572514285714164</v>
      </c>
      <c r="L640" s="3">
        <f t="shared" si="841"/>
        <v>0.32670000000000005</v>
      </c>
      <c r="M640" s="5">
        <f t="shared" si="842"/>
        <v>3.7479864811401711E-2</v>
      </c>
      <c r="N640" s="5">
        <f t="shared" si="843"/>
        <v>0.1108373837561813</v>
      </c>
      <c r="O640" s="5">
        <f t="shared" si="844"/>
        <v>1.2244671833884942E-2</v>
      </c>
      <c r="P640" s="5">
        <f t="shared" si="845"/>
        <v>3.621057327314444E-2</v>
      </c>
      <c r="Q640" s="5">
        <f t="shared" si="846"/>
        <v>0.16388700572604273</v>
      </c>
      <c r="R640" s="5">
        <f t="shared" si="847"/>
        <v>2.0001671440651055E-3</v>
      </c>
      <c r="S640" s="5">
        <f t="shared" si="848"/>
        <v>8.7460668772935471E-3</v>
      </c>
      <c r="T640" s="5">
        <f t="shared" si="849"/>
        <v>5.354188477069817E-2</v>
      </c>
      <c r="U640" s="5">
        <f t="shared" si="850"/>
        <v>5.9149971441681444E-3</v>
      </c>
      <c r="V640" s="5">
        <f t="shared" si="851"/>
        <v>9.3887477125144695E-4</v>
      </c>
      <c r="W640" s="5">
        <f t="shared" si="852"/>
        <v>0.16155169393587726</v>
      </c>
      <c r="X640" s="5">
        <f t="shared" si="853"/>
        <v>5.2778938408851117E-2</v>
      </c>
      <c r="Y640" s="5">
        <f t="shared" si="854"/>
        <v>8.6214395890858303E-3</v>
      </c>
      <c r="Z640" s="5">
        <f t="shared" si="855"/>
        <v>2.1781820198868998E-4</v>
      </c>
      <c r="AA640" s="5">
        <f t="shared" si="856"/>
        <v>6.441431889999109E-4</v>
      </c>
      <c r="AB640" s="5">
        <f t="shared" si="857"/>
        <v>9.5244668293726731E-4</v>
      </c>
      <c r="AC640" s="5">
        <f t="shared" si="858"/>
        <v>5.6692429838295761E-5</v>
      </c>
      <c r="AD640" s="5">
        <f t="shared" si="859"/>
        <v>0.11943724442000131</v>
      </c>
      <c r="AE640" s="5">
        <f t="shared" si="860"/>
        <v>3.9020147752014435E-2</v>
      </c>
      <c r="AF640" s="5">
        <f t="shared" si="861"/>
        <v>6.3739411352915585E-3</v>
      </c>
      <c r="AG640" s="5">
        <f t="shared" si="862"/>
        <v>6.9412218963325076E-4</v>
      </c>
      <c r="AH640" s="5">
        <f t="shared" si="863"/>
        <v>1.7790301647426259E-5</v>
      </c>
      <c r="AI640" s="5">
        <f t="shared" si="864"/>
        <v>5.2610394961567737E-5</v>
      </c>
      <c r="AJ640" s="5">
        <f t="shared" si="865"/>
        <v>7.7791082828901318E-5</v>
      </c>
      <c r="AK640" s="5">
        <f t="shared" si="866"/>
        <v>7.6682596941961934E-5</v>
      </c>
      <c r="AL640" s="5">
        <f t="shared" si="867"/>
        <v>2.1908994549710432E-6</v>
      </c>
      <c r="AM640" s="5">
        <f t="shared" si="868"/>
        <v>7.0641192337136477E-2</v>
      </c>
      <c r="AN640" s="5">
        <f t="shared" si="869"/>
        <v>2.3078477536542494E-2</v>
      </c>
      <c r="AO640" s="5">
        <f t="shared" si="870"/>
        <v>3.7698693055942165E-3</v>
      </c>
      <c r="AP640" s="5">
        <f t="shared" si="871"/>
        <v>4.105387673792102E-4</v>
      </c>
      <c r="AQ640" s="5">
        <f t="shared" si="872"/>
        <v>3.3530753825696999E-5</v>
      </c>
      <c r="AR640" s="5">
        <f t="shared" si="873"/>
        <v>1.1624183096428323E-6</v>
      </c>
      <c r="AS640" s="5">
        <f t="shared" si="874"/>
        <v>3.4375632067888376E-6</v>
      </c>
      <c r="AT640" s="5">
        <f t="shared" si="875"/>
        <v>5.0828693520404152E-6</v>
      </c>
      <c r="AU640" s="5">
        <f t="shared" si="876"/>
        <v>5.0104408841877957E-6</v>
      </c>
      <c r="AV640" s="5">
        <f t="shared" si="877"/>
        <v>3.7042833656342472E-6</v>
      </c>
      <c r="AW640" s="5">
        <f t="shared" si="878"/>
        <v>5.8797292928355245E-8</v>
      </c>
      <c r="AX640" s="5">
        <f t="shared" si="879"/>
        <v>3.4817294492497507E-2</v>
      </c>
      <c r="AY640" s="5">
        <f t="shared" si="880"/>
        <v>1.1374810110698939E-2</v>
      </c>
      <c r="AZ640" s="5">
        <f t="shared" si="881"/>
        <v>1.8580752315826715E-3</v>
      </c>
      <c r="BA640" s="5">
        <f t="shared" si="882"/>
        <v>2.0234439271935294E-4</v>
      </c>
      <c r="BB640" s="5">
        <f t="shared" si="883"/>
        <v>1.6526478275353154E-5</v>
      </c>
      <c r="BC640" s="5">
        <f t="shared" si="884"/>
        <v>1.0798400905115757E-6</v>
      </c>
      <c r="BD640" s="5">
        <f t="shared" si="885"/>
        <v>6.329367696005217E-8</v>
      </c>
      <c r="BE640" s="5">
        <f t="shared" si="886"/>
        <v>1.8717531660965206E-7</v>
      </c>
      <c r="BF640" s="5">
        <f t="shared" si="887"/>
        <v>2.7676223621860037E-7</v>
      </c>
      <c r="BG640" s="5">
        <f t="shared" si="888"/>
        <v>2.7281850614402526E-7</v>
      </c>
      <c r="BH640" s="5">
        <f t="shared" si="889"/>
        <v>2.016982292587846E-7</v>
      </c>
      <c r="BI640" s="5">
        <f t="shared" si="890"/>
        <v>1.192944753231732E-7</v>
      </c>
      <c r="BJ640" s="8">
        <f t="shared" si="891"/>
        <v>0.86294754093001935</v>
      </c>
      <c r="BK640" s="8">
        <f t="shared" si="892"/>
        <v>9.4809073173083333E-2</v>
      </c>
      <c r="BL640" s="8">
        <f t="shared" si="893"/>
        <v>2.2000818987994032E-2</v>
      </c>
      <c r="BM640" s="8">
        <f t="shared" si="894"/>
        <v>0.60594083343495897</v>
      </c>
      <c r="BN640" s="8">
        <f t="shared" si="895"/>
        <v>0.36265966654472021</v>
      </c>
    </row>
    <row r="641" spans="1:66" x14ac:dyDescent="0.25">
      <c r="A641" t="s">
        <v>143</v>
      </c>
      <c r="B641" t="s">
        <v>452</v>
      </c>
      <c r="C641" t="s">
        <v>161</v>
      </c>
      <c r="D641" s="10"/>
      <c r="E641">
        <f>VLOOKUP(A641,home!$A$2:$E$405,3,FALSE)</f>
        <v>1.01428571428571</v>
      </c>
      <c r="F641">
        <f>VLOOKUP(B641,home!$B$2:$E$405,3,FALSE)</f>
        <v>0.99</v>
      </c>
      <c r="G641">
        <f>VLOOKUP(C641,away!$B$2:$E$405,4,FALSE)</f>
        <v>0.49</v>
      </c>
      <c r="H641">
        <f>VLOOKUP(A641,away!$A$2:$E$405,3,FALSE)</f>
        <v>1.1000000000000001</v>
      </c>
      <c r="I641">
        <f>VLOOKUP(C641,away!$B$2:$E$405,3,FALSE)</f>
        <v>1.73</v>
      </c>
      <c r="J641">
        <f>VLOOKUP(B641,home!$B$2:$E$405,4,FALSE)</f>
        <v>1.21</v>
      </c>
      <c r="K641" s="3">
        <f t="shared" si="840"/>
        <v>0.49202999999999797</v>
      </c>
      <c r="L641" s="3">
        <f t="shared" si="841"/>
        <v>2.3026300000000002</v>
      </c>
      <c r="M641" s="5">
        <f t="shared" si="842"/>
        <v>6.1135656922701655E-2</v>
      </c>
      <c r="N641" s="5">
        <f t="shared" si="843"/>
        <v>3.0080577275676774E-2</v>
      </c>
      <c r="O641" s="5">
        <f t="shared" si="844"/>
        <v>0.14077279769992054</v>
      </c>
      <c r="P641" s="5">
        <f t="shared" si="845"/>
        <v>6.9264439652291621E-2</v>
      </c>
      <c r="Q641" s="5">
        <f t="shared" si="846"/>
        <v>7.4002732184755889E-3</v>
      </c>
      <c r="R641" s="5">
        <f t="shared" si="847"/>
        <v>0.16207383358388402</v>
      </c>
      <c r="S641" s="5">
        <f t="shared" si="848"/>
        <v>1.9618512509041411E-2</v>
      </c>
      <c r="T641" s="5">
        <f t="shared" si="849"/>
        <v>1.7040091121058448E-2</v>
      </c>
      <c r="U641" s="5">
        <f t="shared" si="850"/>
        <v>7.9745188338278136E-2</v>
      </c>
      <c r="V641" s="5">
        <f t="shared" si="851"/>
        <v>2.469672172326793E-3</v>
      </c>
      <c r="W641" s="5">
        <f t="shared" si="852"/>
        <v>1.2137188105621768E-3</v>
      </c>
      <c r="X641" s="5">
        <f t="shared" si="853"/>
        <v>2.7947453447647853E-3</v>
      </c>
      <c r="Y641" s="5">
        <f t="shared" si="854"/>
        <v>3.2176322366078694E-3</v>
      </c>
      <c r="Z641" s="5">
        <f t="shared" si="855"/>
        <v>0.12439869047508632</v>
      </c>
      <c r="AA641" s="5">
        <f t="shared" si="856"/>
        <v>6.1207887674456472E-2</v>
      </c>
      <c r="AB641" s="5">
        <f t="shared" si="857"/>
        <v>1.5058058486231344E-2</v>
      </c>
      <c r="AC641" s="5">
        <f t="shared" si="858"/>
        <v>1.7487795559038228E-4</v>
      </c>
      <c r="AD641" s="5">
        <f t="shared" si="859"/>
        <v>1.4929651659022629E-4</v>
      </c>
      <c r="AE641" s="5">
        <f t="shared" si="860"/>
        <v>3.4377463799615279E-4</v>
      </c>
      <c r="AF641" s="5">
        <f t="shared" si="861"/>
        <v>3.9579289734454075E-4</v>
      </c>
      <c r="AG641" s="5">
        <f t="shared" si="862"/>
        <v>3.0378819973748668E-4</v>
      </c>
      <c r="AH641" s="5">
        <f t="shared" si="863"/>
        <v>7.1611039162162035E-2</v>
      </c>
      <c r="AI641" s="5">
        <f t="shared" si="864"/>
        <v>3.5234779598958439E-2</v>
      </c>
      <c r="AJ641" s="5">
        <f t="shared" si="865"/>
        <v>8.6682843030377234E-3</v>
      </c>
      <c r="AK641" s="5">
        <f t="shared" si="866"/>
        <v>1.4216853085412115E-3</v>
      </c>
      <c r="AL641" s="5">
        <f t="shared" si="867"/>
        <v>7.9252104000919119E-6</v>
      </c>
      <c r="AM641" s="5">
        <f t="shared" si="868"/>
        <v>1.4691673011577753E-5</v>
      </c>
      <c r="AN641" s="5">
        <f t="shared" si="869"/>
        <v>3.3829487026649286E-5</v>
      </c>
      <c r="AO641" s="5">
        <f t="shared" si="870"/>
        <v>3.8948395856086728E-5</v>
      </c>
      <c r="AP641" s="5">
        <f t="shared" si="871"/>
        <v>2.9894581583366998E-5</v>
      </c>
      <c r="AQ641" s="5">
        <f t="shared" si="872"/>
        <v>1.7209040097827095E-5</v>
      </c>
      <c r="AR641" s="5">
        <f t="shared" si="873"/>
        <v>3.2978745421193799E-2</v>
      </c>
      <c r="AS641" s="5">
        <f t="shared" si="874"/>
        <v>1.6226532109589919E-2</v>
      </c>
      <c r="AT641" s="5">
        <f t="shared" si="875"/>
        <v>3.9919702969407464E-3</v>
      </c>
      <c r="AU641" s="5">
        <f t="shared" si="876"/>
        <v>6.5472304840124933E-4</v>
      </c>
      <c r="AV641" s="5">
        <f t="shared" si="877"/>
        <v>8.0535845376216323E-5</v>
      </c>
      <c r="AW641" s="5">
        <f t="shared" si="878"/>
        <v>2.4941584607805518E-7</v>
      </c>
      <c r="AX641" s="5">
        <f t="shared" si="879"/>
        <v>1.2047906453144281E-6</v>
      </c>
      <c r="AY641" s="5">
        <f t="shared" si="880"/>
        <v>2.7741870836203617E-6</v>
      </c>
      <c r="AZ641" s="5">
        <f t="shared" si="881"/>
        <v>3.1939632021783775E-6</v>
      </c>
      <c r="BA641" s="5">
        <f t="shared" si="882"/>
        <v>2.4515051627439995E-6</v>
      </c>
      <c r="BB641" s="5">
        <f t="shared" si="883"/>
        <v>1.4112273332223043E-6</v>
      </c>
      <c r="BC641" s="5">
        <f t="shared" si="884"/>
        <v>6.4990687885953428E-7</v>
      </c>
      <c r="BD641" s="5">
        <f t="shared" si="885"/>
        <v>1.265630809486726E-2</v>
      </c>
      <c r="BE641" s="5">
        <f t="shared" si="886"/>
        <v>6.2272832719175129E-3</v>
      </c>
      <c r="BF641" s="5">
        <f t="shared" si="887"/>
        <v>1.5320050941407802E-3</v>
      </c>
      <c r="BG641" s="5">
        <f t="shared" si="888"/>
        <v>2.5126415549002836E-4</v>
      </c>
      <c r="BH641" s="5">
        <f t="shared" si="889"/>
        <v>3.0907375606439534E-5</v>
      </c>
      <c r="BI641" s="5">
        <f t="shared" si="890"/>
        <v>3.0414712039272769E-6</v>
      </c>
      <c r="BJ641" s="8">
        <f t="shared" si="891"/>
        <v>6.3085949016695522E-2</v>
      </c>
      <c r="BK641" s="8">
        <f t="shared" si="892"/>
        <v>0.15267385860943555</v>
      </c>
      <c r="BL641" s="8">
        <f t="shared" si="893"/>
        <v>0.65042687034019775</v>
      </c>
      <c r="BM641" s="8">
        <f t="shared" si="894"/>
        <v>0.51985526531722737</v>
      </c>
      <c r="BN641" s="8">
        <f t="shared" si="895"/>
        <v>0.4707275783529502</v>
      </c>
    </row>
    <row r="642" spans="1:66" x14ac:dyDescent="0.25">
      <c r="A642" t="s">
        <v>143</v>
      </c>
      <c r="B642" t="s">
        <v>158</v>
      </c>
      <c r="C642" t="s">
        <v>155</v>
      </c>
      <c r="D642" s="10"/>
      <c r="E642">
        <f>VLOOKUP(A642,home!$A$2:$E$405,3,FALSE)</f>
        <v>1.01428571428571</v>
      </c>
      <c r="F642">
        <f>VLOOKUP(B642,home!$B$2:$E$405,3,FALSE)</f>
        <v>0.99</v>
      </c>
      <c r="G642">
        <f>VLOOKUP(C642,away!$B$2:$E$405,4,FALSE)</f>
        <v>1.64</v>
      </c>
      <c r="H642">
        <f>VLOOKUP(A642,away!$A$2:$E$405,3,FALSE)</f>
        <v>1.1000000000000001</v>
      </c>
      <c r="I642">
        <f>VLOOKUP(C642,away!$B$2:$E$405,3,FALSE)</f>
        <v>0.99</v>
      </c>
      <c r="J642">
        <f>VLOOKUP(B642,home!$B$2:$E$405,4,FALSE)</f>
        <v>0.61</v>
      </c>
      <c r="K642" s="3">
        <f t="shared" si="840"/>
        <v>1.6467942857142788</v>
      </c>
      <c r="L642" s="3">
        <f t="shared" si="841"/>
        <v>0.66428999999999994</v>
      </c>
      <c r="M642" s="5">
        <f t="shared" si="842"/>
        <v>9.9153682331025936E-2</v>
      </c>
      <c r="N642" s="5">
        <f t="shared" si="843"/>
        <v>0.16328571747026235</v>
      </c>
      <c r="O642" s="5">
        <f t="shared" si="844"/>
        <v>6.5866799635677195E-2</v>
      </c>
      <c r="P642" s="5">
        <f t="shared" si="845"/>
        <v>0.10846906925832055</v>
      </c>
      <c r="Q642" s="5">
        <f t="shared" si="846"/>
        <v>0.13444899323439216</v>
      </c>
      <c r="R642" s="5">
        <f t="shared" si="847"/>
        <v>2.1877328164992001E-2</v>
      </c>
      <c r="S642" s="5">
        <f t="shared" si="848"/>
        <v>2.9664906812252652E-2</v>
      </c>
      <c r="T642" s="5">
        <f t="shared" si="849"/>
        <v>8.9313121715674335E-2</v>
      </c>
      <c r="U642" s="5">
        <f t="shared" si="850"/>
        <v>3.6027459008804871E-2</v>
      </c>
      <c r="V642" s="5">
        <f t="shared" si="851"/>
        <v>3.6057660480104674E-3</v>
      </c>
      <c r="W642" s="5">
        <f t="shared" si="852"/>
        <v>7.3803277926144897E-2</v>
      </c>
      <c r="X642" s="5">
        <f t="shared" si="853"/>
        <v>4.9026779493558784E-2</v>
      </c>
      <c r="Y642" s="5">
        <f t="shared" si="854"/>
        <v>1.628399967488808E-2</v>
      </c>
      <c r="Z642" s="5">
        <f t="shared" si="855"/>
        <v>4.8442967755741783E-3</v>
      </c>
      <c r="AA642" s="5">
        <f t="shared" si="856"/>
        <v>7.9775602483196633E-3</v>
      </c>
      <c r="AB642" s="5">
        <f t="shared" si="857"/>
        <v>6.5687003154371038E-3</v>
      </c>
      <c r="AC642" s="5">
        <f t="shared" si="858"/>
        <v>2.4653275475766527E-4</v>
      </c>
      <c r="AD642" s="5">
        <f t="shared" si="859"/>
        <v>3.0384704088939552E-2</v>
      </c>
      <c r="AE642" s="5">
        <f t="shared" si="860"/>
        <v>2.018425507924165E-2</v>
      </c>
      <c r="AF642" s="5">
        <f t="shared" si="861"/>
        <v>6.7040994032947169E-3</v>
      </c>
      <c r="AG642" s="5">
        <f t="shared" si="862"/>
        <v>1.4844887308715492E-3</v>
      </c>
      <c r="AH642" s="5">
        <f t="shared" si="863"/>
        <v>8.0450447626154251E-4</v>
      </c>
      <c r="AI642" s="5">
        <f t="shared" si="864"/>
        <v>1.3248533743390669E-3</v>
      </c>
      <c r="AJ642" s="5">
        <f t="shared" si="865"/>
        <v>1.0908804831354282E-3</v>
      </c>
      <c r="AK642" s="5">
        <f t="shared" si="866"/>
        <v>5.9881858200821819E-4</v>
      </c>
      <c r="AL642" s="5">
        <f t="shared" si="867"/>
        <v>1.078777018526774E-5</v>
      </c>
      <c r="AM642" s="5">
        <f t="shared" si="868"/>
        <v>1.0007471413356986E-2</v>
      </c>
      <c r="AN642" s="5">
        <f t="shared" si="869"/>
        <v>6.6478631851789099E-3</v>
      </c>
      <c r="AO642" s="5">
        <f t="shared" si="870"/>
        <v>2.208054517641249E-3</v>
      </c>
      <c r="AP642" s="5">
        <f t="shared" si="871"/>
        <v>4.8892951184130169E-4</v>
      </c>
      <c r="AQ642" s="5">
        <f t="shared" si="872"/>
        <v>8.1197746355264554E-5</v>
      </c>
      <c r="AR642" s="5">
        <f t="shared" si="873"/>
        <v>1.0688485570715604E-4</v>
      </c>
      <c r="AS642" s="5">
        <f t="shared" si="874"/>
        <v>1.7601736960793979E-4</v>
      </c>
      <c r="AT642" s="5">
        <f t="shared" si="875"/>
        <v>1.4493219922840676E-4</v>
      </c>
      <c r="AU642" s="5">
        <f t="shared" si="876"/>
        <v>7.9557839168447876E-5</v>
      </c>
      <c r="AV642" s="5">
        <f t="shared" si="877"/>
        <v>3.2753848731593899E-5</v>
      </c>
      <c r="AW642" s="5">
        <f t="shared" si="878"/>
        <v>3.2781305966981523E-7</v>
      </c>
      <c r="AX642" s="5">
        <f t="shared" si="879"/>
        <v>2.7467077896608768E-3</v>
      </c>
      <c r="AY642" s="5">
        <f t="shared" si="880"/>
        <v>1.8246105175938234E-3</v>
      </c>
      <c r="AZ642" s="5">
        <f t="shared" si="881"/>
        <v>6.0603526036620038E-4</v>
      </c>
      <c r="BA642" s="5">
        <f t="shared" si="882"/>
        <v>1.3419438770288775E-4</v>
      </c>
      <c r="BB642" s="5">
        <f t="shared" si="883"/>
        <v>2.2285997451787819E-5</v>
      </c>
      <c r="BC642" s="5">
        <f t="shared" si="884"/>
        <v>2.960873049449627E-6</v>
      </c>
      <c r="BD642" s="5">
        <f t="shared" si="885"/>
        <v>1.1833756799617774E-5</v>
      </c>
      <c r="BE642" s="5">
        <f t="shared" si="886"/>
        <v>1.948776307614304E-5</v>
      </c>
      <c r="BF642" s="5">
        <f t="shared" si="887"/>
        <v>1.6046168437573044E-5</v>
      </c>
      <c r="BG642" s="5">
        <f t="shared" si="888"/>
        <v>8.8082461635347002E-6</v>
      </c>
      <c r="BH642" s="5">
        <f t="shared" si="889"/>
        <v>3.6263423623184167E-6</v>
      </c>
      <c r="BI642" s="5">
        <f t="shared" si="890"/>
        <v>1.1943679760619173E-6</v>
      </c>
      <c r="BJ642" s="8">
        <f t="shared" si="891"/>
        <v>0.609689748017467</v>
      </c>
      <c r="BK642" s="8">
        <f t="shared" si="892"/>
        <v>0.24297535549214636</v>
      </c>
      <c r="BL642" s="8">
        <f t="shared" si="893"/>
        <v>0.1427380470462338</v>
      </c>
      <c r="BM642" s="8">
        <f t="shared" si="894"/>
        <v>0.40532157453221701</v>
      </c>
      <c r="BN642" s="8">
        <f t="shared" si="895"/>
        <v>0.59310159009467023</v>
      </c>
    </row>
    <row r="643" spans="1:66" x14ac:dyDescent="0.25">
      <c r="A643" t="s">
        <v>143</v>
      </c>
      <c r="B643" t="s">
        <v>147</v>
      </c>
      <c r="C643" t="s">
        <v>145</v>
      </c>
      <c r="D643" s="10"/>
      <c r="E643">
        <f>VLOOKUP(A643,home!$A$2:$E$405,3,FALSE)</f>
        <v>1.01428571428571</v>
      </c>
      <c r="F643">
        <f>VLOOKUP(B643,home!$B$2:$E$405,3,FALSE)</f>
        <v>0.66</v>
      </c>
      <c r="G643">
        <f>VLOOKUP(C643,away!$B$2:$E$405,4,FALSE)</f>
        <v>1.64</v>
      </c>
      <c r="H643">
        <f>VLOOKUP(A643,away!$A$2:$E$405,3,FALSE)</f>
        <v>1.1000000000000001</v>
      </c>
      <c r="I643">
        <f>VLOOKUP(C643,away!$B$2:$E$405,3,FALSE)</f>
        <v>0</v>
      </c>
      <c r="J643">
        <f>VLOOKUP(B643,home!$B$2:$E$405,4,FALSE)</f>
        <v>0.61</v>
      </c>
      <c r="K643" s="3">
        <f t="shared" si="840"/>
        <v>1.0978628571428524</v>
      </c>
      <c r="L643" s="3">
        <f t="shared" si="841"/>
        <v>0</v>
      </c>
      <c r="M643" s="5">
        <f t="shared" si="842"/>
        <v>0.33358323747307622</v>
      </c>
      <c r="N643" s="5">
        <f t="shared" si="843"/>
        <v>0.36622864618715412</v>
      </c>
      <c r="O643" s="5">
        <f t="shared" si="844"/>
        <v>0</v>
      </c>
      <c r="P643" s="5">
        <f t="shared" si="845"/>
        <v>0</v>
      </c>
      <c r="Q643" s="5">
        <f t="shared" si="846"/>
        <v>0.20103441393529387</v>
      </c>
      <c r="R643" s="5">
        <f t="shared" si="847"/>
        <v>0</v>
      </c>
      <c r="S643" s="5">
        <f t="shared" si="848"/>
        <v>0</v>
      </c>
      <c r="T643" s="5">
        <f t="shared" si="849"/>
        <v>0</v>
      </c>
      <c r="U643" s="5">
        <f t="shared" si="850"/>
        <v>0</v>
      </c>
      <c r="V643" s="5">
        <f t="shared" si="851"/>
        <v>0</v>
      </c>
      <c r="W643" s="5">
        <f t="shared" si="852"/>
        <v>7.3569405355680212E-2</v>
      </c>
      <c r="X643" s="5">
        <f t="shared" si="853"/>
        <v>0</v>
      </c>
      <c r="Y643" s="5">
        <f t="shared" si="854"/>
        <v>0</v>
      </c>
      <c r="Z643" s="5">
        <f t="shared" si="855"/>
        <v>0</v>
      </c>
      <c r="AA643" s="5">
        <f t="shared" si="856"/>
        <v>0</v>
      </c>
      <c r="AB643" s="5">
        <f t="shared" si="857"/>
        <v>0</v>
      </c>
      <c r="AC643" s="5">
        <f t="shared" si="858"/>
        <v>0</v>
      </c>
      <c r="AD643" s="5">
        <f t="shared" si="859"/>
        <v>2.0192279390521931E-2</v>
      </c>
      <c r="AE643" s="5">
        <f t="shared" si="860"/>
        <v>0</v>
      </c>
      <c r="AF643" s="5">
        <f t="shared" si="861"/>
        <v>0</v>
      </c>
      <c r="AG643" s="5">
        <f t="shared" si="862"/>
        <v>0</v>
      </c>
      <c r="AH643" s="5">
        <f t="shared" si="863"/>
        <v>0</v>
      </c>
      <c r="AI643" s="5">
        <f t="shared" si="864"/>
        <v>0</v>
      </c>
      <c r="AJ643" s="5">
        <f t="shared" si="865"/>
        <v>0</v>
      </c>
      <c r="AK643" s="5">
        <f t="shared" si="866"/>
        <v>0</v>
      </c>
      <c r="AL643" s="5">
        <f t="shared" si="867"/>
        <v>0</v>
      </c>
      <c r="AM643" s="5">
        <f t="shared" si="868"/>
        <v>4.4336707087810293E-3</v>
      </c>
      <c r="AN643" s="5">
        <f t="shared" si="869"/>
        <v>0</v>
      </c>
      <c r="AO643" s="5">
        <f t="shared" si="870"/>
        <v>0</v>
      </c>
      <c r="AP643" s="5">
        <f t="shared" si="871"/>
        <v>0</v>
      </c>
      <c r="AQ643" s="5">
        <f t="shared" si="872"/>
        <v>0</v>
      </c>
      <c r="AR643" s="5">
        <f t="shared" si="873"/>
        <v>0</v>
      </c>
      <c r="AS643" s="5">
        <f t="shared" si="874"/>
        <v>0</v>
      </c>
      <c r="AT643" s="5">
        <f t="shared" si="875"/>
        <v>0</v>
      </c>
      <c r="AU643" s="5">
        <f t="shared" si="876"/>
        <v>0</v>
      </c>
      <c r="AV643" s="5">
        <f t="shared" si="877"/>
        <v>0</v>
      </c>
      <c r="AW643" s="5">
        <f t="shared" si="878"/>
        <v>0</v>
      </c>
      <c r="AX643" s="5">
        <f t="shared" si="879"/>
        <v>8.112603986621524E-4</v>
      </c>
      <c r="AY643" s="5">
        <f t="shared" si="880"/>
        <v>0</v>
      </c>
      <c r="AZ643" s="5">
        <f t="shared" si="881"/>
        <v>0</v>
      </c>
      <c r="BA643" s="5">
        <f t="shared" si="882"/>
        <v>0</v>
      </c>
      <c r="BB643" s="5">
        <f t="shared" si="883"/>
        <v>0</v>
      </c>
      <c r="BC643" s="5">
        <f t="shared" si="884"/>
        <v>0</v>
      </c>
      <c r="BD643" s="5">
        <f t="shared" si="885"/>
        <v>0</v>
      </c>
      <c r="BE643" s="5">
        <f t="shared" si="886"/>
        <v>0</v>
      </c>
      <c r="BF643" s="5">
        <f t="shared" si="887"/>
        <v>0</v>
      </c>
      <c r="BG643" s="5">
        <f t="shared" si="888"/>
        <v>0</v>
      </c>
      <c r="BH643" s="5">
        <f t="shared" si="889"/>
        <v>0</v>
      </c>
      <c r="BI643" s="5">
        <f t="shared" si="890"/>
        <v>0</v>
      </c>
      <c r="BJ643" s="8">
        <f t="shared" si="891"/>
        <v>0.66626967597609332</v>
      </c>
      <c r="BK643" s="8">
        <f t="shared" si="892"/>
        <v>0.33358323747307622</v>
      </c>
      <c r="BL643" s="8">
        <f t="shared" si="893"/>
        <v>0</v>
      </c>
      <c r="BM643" s="8">
        <f t="shared" si="894"/>
        <v>9.9006615853645327E-2</v>
      </c>
      <c r="BN643" s="8">
        <f t="shared" si="895"/>
        <v>0.90084629759552415</v>
      </c>
    </row>
    <row r="644" spans="1:66" x14ac:dyDescent="0.25">
      <c r="A644" t="s">
        <v>22</v>
      </c>
      <c r="B644" t="s">
        <v>261</v>
      </c>
      <c r="C644" t="s">
        <v>162</v>
      </c>
      <c r="D644" s="10"/>
      <c r="E644">
        <f>VLOOKUP(A644,home!$A$2:$E$405,3,FALSE)</f>
        <v>1.8</v>
      </c>
      <c r="F644">
        <f>VLOOKUP(B644,home!$B$2:$E$405,3,FALSE)</f>
        <v>0.28000000000000003</v>
      </c>
      <c r="G644">
        <f>VLOOKUP(C644,away!$B$2:$E$405,4,FALSE)</f>
        <v>0</v>
      </c>
      <c r="H644">
        <f>VLOOKUP(A644,away!$A$2:$E$405,3,FALSE)</f>
        <v>1.36666666666667</v>
      </c>
      <c r="I644">
        <f>VLOOKUP(C644,away!$B$2:$E$405,3,FALSE)</f>
        <v>0</v>
      </c>
      <c r="J644">
        <f>VLOOKUP(B644,home!$B$2:$E$405,4,FALSE)</f>
        <v>0.73</v>
      </c>
      <c r="K644" s="3">
        <f t="shared" si="840"/>
        <v>0</v>
      </c>
      <c r="L644" s="3">
        <f t="shared" si="841"/>
        <v>0</v>
      </c>
      <c r="M644" s="5">
        <f t="shared" si="842"/>
        <v>1</v>
      </c>
      <c r="N644" s="5">
        <f t="shared" si="843"/>
        <v>0</v>
      </c>
      <c r="O644" s="5">
        <f t="shared" si="844"/>
        <v>0</v>
      </c>
      <c r="P644" s="5">
        <f t="shared" si="845"/>
        <v>0</v>
      </c>
      <c r="Q644" s="5">
        <f t="shared" si="846"/>
        <v>0</v>
      </c>
      <c r="R644" s="5">
        <f t="shared" si="847"/>
        <v>0</v>
      </c>
      <c r="S644" s="5">
        <f t="shared" si="848"/>
        <v>0</v>
      </c>
      <c r="T644" s="5">
        <f t="shared" si="849"/>
        <v>0</v>
      </c>
      <c r="U644" s="5">
        <f t="shared" si="850"/>
        <v>0</v>
      </c>
      <c r="V644" s="5">
        <f t="shared" si="851"/>
        <v>0</v>
      </c>
      <c r="W644" s="5">
        <f t="shared" si="852"/>
        <v>0</v>
      </c>
      <c r="X644" s="5">
        <f t="shared" si="853"/>
        <v>0</v>
      </c>
      <c r="Y644" s="5">
        <f t="shared" si="854"/>
        <v>0</v>
      </c>
      <c r="Z644" s="5">
        <f t="shared" si="855"/>
        <v>0</v>
      </c>
      <c r="AA644" s="5">
        <f t="shared" si="856"/>
        <v>0</v>
      </c>
      <c r="AB644" s="5">
        <f t="shared" si="857"/>
        <v>0</v>
      </c>
      <c r="AC644" s="5">
        <f t="shared" si="858"/>
        <v>0</v>
      </c>
      <c r="AD644" s="5">
        <f t="shared" si="859"/>
        <v>0</v>
      </c>
      <c r="AE644" s="5">
        <f t="shared" si="860"/>
        <v>0</v>
      </c>
      <c r="AF644" s="5">
        <f t="shared" si="861"/>
        <v>0</v>
      </c>
      <c r="AG644" s="5">
        <f t="shared" si="862"/>
        <v>0</v>
      </c>
      <c r="AH644" s="5">
        <f t="shared" si="863"/>
        <v>0</v>
      </c>
      <c r="AI644" s="5">
        <f t="shared" si="864"/>
        <v>0</v>
      </c>
      <c r="AJ644" s="5">
        <f t="shared" si="865"/>
        <v>0</v>
      </c>
      <c r="AK644" s="5">
        <f t="shared" si="866"/>
        <v>0</v>
      </c>
      <c r="AL644" s="5">
        <f t="shared" si="867"/>
        <v>0</v>
      </c>
      <c r="AM644" s="5">
        <f t="shared" si="868"/>
        <v>0</v>
      </c>
      <c r="AN644" s="5">
        <f t="shared" si="869"/>
        <v>0</v>
      </c>
      <c r="AO644" s="5">
        <f t="shared" si="870"/>
        <v>0</v>
      </c>
      <c r="AP644" s="5">
        <f t="shared" si="871"/>
        <v>0</v>
      </c>
      <c r="AQ644" s="5">
        <f t="shared" si="872"/>
        <v>0</v>
      </c>
      <c r="AR644" s="5">
        <f t="shared" si="873"/>
        <v>0</v>
      </c>
      <c r="AS644" s="5">
        <f t="shared" si="874"/>
        <v>0</v>
      </c>
      <c r="AT644" s="5">
        <f t="shared" si="875"/>
        <v>0</v>
      </c>
      <c r="AU644" s="5">
        <f t="shared" si="876"/>
        <v>0</v>
      </c>
      <c r="AV644" s="5">
        <f t="shared" si="877"/>
        <v>0</v>
      </c>
      <c r="AW644" s="5">
        <f t="shared" si="878"/>
        <v>0</v>
      </c>
      <c r="AX644" s="5">
        <f t="shared" si="879"/>
        <v>0</v>
      </c>
      <c r="AY644" s="5">
        <f t="shared" si="880"/>
        <v>0</v>
      </c>
      <c r="AZ644" s="5">
        <f t="shared" si="881"/>
        <v>0</v>
      </c>
      <c r="BA644" s="5">
        <f t="shared" si="882"/>
        <v>0</v>
      </c>
      <c r="BB644" s="5">
        <f t="shared" si="883"/>
        <v>0</v>
      </c>
      <c r="BC644" s="5">
        <f t="shared" si="884"/>
        <v>0</v>
      </c>
      <c r="BD644" s="5">
        <f t="shared" si="885"/>
        <v>0</v>
      </c>
      <c r="BE644" s="5">
        <f t="shared" si="886"/>
        <v>0</v>
      </c>
      <c r="BF644" s="5">
        <f t="shared" si="887"/>
        <v>0</v>
      </c>
      <c r="BG644" s="5">
        <f t="shared" si="888"/>
        <v>0</v>
      </c>
      <c r="BH644" s="5">
        <f t="shared" si="889"/>
        <v>0</v>
      </c>
      <c r="BI644" s="5">
        <f t="shared" si="890"/>
        <v>0</v>
      </c>
      <c r="BJ644" s="8">
        <f t="shared" si="891"/>
        <v>0</v>
      </c>
      <c r="BK644" s="8">
        <f t="shared" si="892"/>
        <v>1</v>
      </c>
      <c r="BL644" s="8">
        <f t="shared" si="893"/>
        <v>0</v>
      </c>
      <c r="BM644" s="8">
        <f t="shared" si="894"/>
        <v>0</v>
      </c>
      <c r="BN644" s="8">
        <f t="shared" si="895"/>
        <v>1</v>
      </c>
    </row>
    <row r="645" spans="1:66" x14ac:dyDescent="0.25">
      <c r="A645" t="s">
        <v>22</v>
      </c>
      <c r="B645" t="s">
        <v>23</v>
      </c>
      <c r="C645" t="s">
        <v>165</v>
      </c>
      <c r="D645" s="10"/>
      <c r="E645">
        <f>VLOOKUP(A645,home!$A$2:$E$405,3,FALSE)</f>
        <v>1.8</v>
      </c>
      <c r="F645">
        <f>VLOOKUP(B645,home!$B$2:$E$405,3,FALSE)</f>
        <v>3.33</v>
      </c>
      <c r="G645">
        <f>VLOOKUP(C645,away!$B$2:$E$405,4,FALSE)</f>
        <v>2.2200000000000002</v>
      </c>
      <c r="H645">
        <f>VLOOKUP(A645,away!$A$2:$E$405,3,FALSE)</f>
        <v>1.36666666666667</v>
      </c>
      <c r="I645">
        <f>VLOOKUP(C645,away!$B$2:$E$405,3,FALSE)</f>
        <v>0.83</v>
      </c>
      <c r="J645">
        <f>VLOOKUP(B645,home!$B$2:$E$405,4,FALSE)</f>
        <v>0.73</v>
      </c>
      <c r="K645" s="3">
        <f t="shared" si="840"/>
        <v>13.306680000000002</v>
      </c>
      <c r="L645" s="3">
        <f t="shared" si="841"/>
        <v>0.82806333333333537</v>
      </c>
      <c r="M645" s="5">
        <f t="shared" si="842"/>
        <v>7.2670637027320538E-7</v>
      </c>
      <c r="N645" s="5">
        <f t="shared" si="843"/>
        <v>9.6700491231870555E-6</v>
      </c>
      <c r="O645" s="5">
        <f t="shared" si="844"/>
        <v>6.0175889932299948E-7</v>
      </c>
      <c r="P645" s="5">
        <f t="shared" si="845"/>
        <v>8.0074131104433702E-6</v>
      </c>
      <c r="Q645" s="5">
        <f t="shared" si="846"/>
        <v>6.4338124633265452E-5</v>
      </c>
      <c r="R645" s="5">
        <f t="shared" si="847"/>
        <v>2.4914724001820096E-7</v>
      </c>
      <c r="S645" s="5">
        <f t="shared" si="848"/>
        <v>2.205796843957589E-5</v>
      </c>
      <c r="T645" s="5">
        <f t="shared" si="849"/>
        <v>5.3276041944237366E-5</v>
      </c>
      <c r="U645" s="5">
        <f t="shared" si="850"/>
        <v>3.3153225958053942E-6</v>
      </c>
      <c r="V645" s="5">
        <f t="shared" si="851"/>
        <v>2.7005751627090825E-5</v>
      </c>
      <c r="W645" s="5">
        <f t="shared" si="852"/>
        <v>2.8537561209832665E-4</v>
      </c>
      <c r="X645" s="5">
        <f t="shared" si="853"/>
        <v>2.3630908060618127E-4</v>
      </c>
      <c r="Y645" s="5">
        <f t="shared" si="854"/>
        <v>9.783944249184515E-5</v>
      </c>
      <c r="Z645" s="5">
        <f t="shared" si="855"/>
        <v>6.8769898020090695E-8</v>
      </c>
      <c r="AA645" s="5">
        <f t="shared" si="856"/>
        <v>9.1509902658598035E-7</v>
      </c>
      <c r="AB645" s="5">
        <f t="shared" si="857"/>
        <v>6.088464957545574E-6</v>
      </c>
      <c r="AC645" s="5">
        <f t="shared" si="858"/>
        <v>1.8598141773792244E-5</v>
      </c>
      <c r="AD645" s="5">
        <f t="shared" si="859"/>
        <v>9.4935048749914084E-4</v>
      </c>
      <c r="AE645" s="5">
        <f t="shared" si="860"/>
        <v>7.8612232918016554E-4</v>
      </c>
      <c r="AF645" s="5">
        <f t="shared" si="861"/>
        <v>3.2547953815434671E-4</v>
      </c>
      <c r="AG645" s="5">
        <f t="shared" si="862"/>
        <v>8.983922376529429E-5</v>
      </c>
      <c r="AH645" s="5">
        <f t="shared" si="863"/>
        <v>1.4236457746877456E-8</v>
      </c>
      <c r="AI645" s="5">
        <f t="shared" si="864"/>
        <v>1.8943998757121931E-7</v>
      </c>
      <c r="AJ645" s="5">
        <f t="shared" si="865"/>
        <v>1.260408646907098E-6</v>
      </c>
      <c r="AK645" s="5">
        <f t="shared" si="866"/>
        <v>5.5906181778752422E-6</v>
      </c>
      <c r="AL645" s="5">
        <f t="shared" si="867"/>
        <v>8.1971486895517883E-6</v>
      </c>
      <c r="AM645" s="5">
        <f t="shared" si="868"/>
        <v>2.5265406289990129E-3</v>
      </c>
      <c r="AN645" s="5">
        <f t="shared" si="869"/>
        <v>2.0921356550510244E-3</v>
      </c>
      <c r="AO645" s="5">
        <f t="shared" si="870"/>
        <v>8.662104121535362E-4</v>
      </c>
      <c r="AP645" s="5">
        <f t="shared" si="871"/>
        <v>2.3909236041863316E-4</v>
      </c>
      <c r="AQ645" s="5">
        <f t="shared" si="872"/>
        <v>4.9495904235697142E-5</v>
      </c>
      <c r="AR645" s="5">
        <f t="shared" si="873"/>
        <v>2.3577377313477074E-9</v>
      </c>
      <c r="AS645" s="5">
        <f t="shared" si="874"/>
        <v>3.1373661514969908E-8</v>
      </c>
      <c r="AT645" s="5">
        <f t="shared" si="875"/>
        <v>2.0873963710401015E-7</v>
      </c>
      <c r="AU645" s="5">
        <f t="shared" si="876"/>
        <v>9.2587718475306251E-7</v>
      </c>
      <c r="AV645" s="5">
        <f t="shared" si="877"/>
        <v>3.0800878542024724E-6</v>
      </c>
      <c r="AW645" s="5">
        <f t="shared" si="878"/>
        <v>2.5089590884896666E-6</v>
      </c>
      <c r="AX645" s="5">
        <f t="shared" si="879"/>
        <v>5.603311276181429E-3</v>
      </c>
      <c r="AY645" s="5">
        <f t="shared" si="880"/>
        <v>4.6398966130590594E-3</v>
      </c>
      <c r="AZ645" s="5">
        <f t="shared" si="881"/>
        <v>1.9210641278658688E-3</v>
      </c>
      <c r="BA645" s="5">
        <f t="shared" si="882"/>
        <v>5.3025425508923616E-4</v>
      </c>
      <c r="BB645" s="5">
        <f t="shared" si="883"/>
        <v>1.0977102649584438E-4</v>
      </c>
      <c r="BC645" s="5">
        <f t="shared" si="884"/>
        <v>1.8179472420714161E-5</v>
      </c>
      <c r="BD645" s="5">
        <f t="shared" si="885"/>
        <v>3.2539269415759292E-10</v>
      </c>
      <c r="BE645" s="5">
        <f t="shared" si="886"/>
        <v>4.3298964554929588E-9</v>
      </c>
      <c r="BF645" s="5">
        <f t="shared" si="887"/>
        <v>2.8808273283189558E-8</v>
      </c>
      <c r="BG645" s="5">
        <f t="shared" si="888"/>
        <v>1.2778082464398416E-7</v>
      </c>
      <c r="BH645" s="5">
        <f t="shared" si="889"/>
        <v>4.2508463591840301E-7</v>
      </c>
      <c r="BI645" s="5">
        <f t="shared" si="890"/>
        <v>1.1312930446165388E-6</v>
      </c>
      <c r="BJ645" s="8">
        <f t="shared" si="891"/>
        <v>2.1493551661466045E-2</v>
      </c>
      <c r="BK645" s="8">
        <f t="shared" si="892"/>
        <v>4.7244897430697864E-3</v>
      </c>
      <c r="BL645" s="8">
        <f t="shared" si="893"/>
        <v>2.4190554132296219E-5</v>
      </c>
      <c r="BM645" s="8">
        <f t="shared" si="894"/>
        <v>2.1521319875219068E-2</v>
      </c>
      <c r="BN645" s="8">
        <f t="shared" si="895"/>
        <v>8.359319937651028E-5</v>
      </c>
    </row>
    <row r="646" spans="1:66" x14ac:dyDescent="0.25">
      <c r="A646" t="s">
        <v>22</v>
      </c>
      <c r="B646" t="s">
        <v>256</v>
      </c>
      <c r="C646" t="s">
        <v>164</v>
      </c>
      <c r="D646" s="10"/>
      <c r="E646">
        <f>VLOOKUP(A646,home!$A$2:$E$405,3,FALSE)</f>
        <v>1.8</v>
      </c>
      <c r="F646">
        <f>VLOOKUP(B646,home!$B$2:$E$405,3,FALSE)</f>
        <v>1.1100000000000001</v>
      </c>
      <c r="G646">
        <f>VLOOKUP(C646,away!$B$2:$E$405,4,FALSE)</f>
        <v>1.1100000000000001</v>
      </c>
      <c r="H646">
        <f>VLOOKUP(A646,away!$A$2:$E$405,3,FALSE)</f>
        <v>1.36666666666667</v>
      </c>
      <c r="I646">
        <f>VLOOKUP(C646,away!$B$2:$E$405,3,FALSE)</f>
        <v>0.56000000000000005</v>
      </c>
      <c r="J646">
        <f>VLOOKUP(B646,home!$B$2:$E$405,4,FALSE)</f>
        <v>0.73</v>
      </c>
      <c r="K646" s="3">
        <f t="shared" si="840"/>
        <v>2.2177800000000003</v>
      </c>
      <c r="L646" s="3">
        <f t="shared" si="841"/>
        <v>0.55869333333333471</v>
      </c>
      <c r="M646" s="5">
        <f t="shared" si="842"/>
        <v>6.2257682765479536E-2</v>
      </c>
      <c r="N646" s="5">
        <f t="shared" si="843"/>
        <v>0.13807384368362521</v>
      </c>
      <c r="O646" s="5">
        <f t="shared" si="844"/>
        <v>3.4782952309855064E-2</v>
      </c>
      <c r="P646" s="5">
        <f t="shared" si="845"/>
        <v>7.7140935973750366E-2</v>
      </c>
      <c r="Q646" s="5">
        <f t="shared" si="846"/>
        <v>0.15310870452233519</v>
      </c>
      <c r="R646" s="5">
        <f t="shared" si="847"/>
        <v>9.716501784583666E-3</v>
      </c>
      <c r="S646" s="5">
        <f t="shared" si="848"/>
        <v>2.3895540833579632E-2</v>
      </c>
      <c r="T646" s="5">
        <f t="shared" si="849"/>
        <v>8.5540812491932058E-2</v>
      </c>
      <c r="U646" s="5">
        <f t="shared" si="850"/>
        <v>2.1549063327813964E-2</v>
      </c>
      <c r="V646" s="5">
        <f t="shared" si="851"/>
        <v>3.2897758399196416E-3</v>
      </c>
      <c r="W646" s="5">
        <f t="shared" si="852"/>
        <v>0.11318714090518152</v>
      </c>
      <c r="X646" s="5">
        <f t="shared" si="853"/>
        <v>6.3236901042785704E-2</v>
      </c>
      <c r="Y646" s="5">
        <f t="shared" si="854"/>
        <v>1.7665017516632082E-2</v>
      </c>
      <c r="Z646" s="5">
        <f t="shared" si="855"/>
        <v>1.8095149234561147E-3</v>
      </c>
      <c r="AA646" s="5">
        <f t="shared" si="856"/>
        <v>4.0131060069425028E-3</v>
      </c>
      <c r="AB646" s="5">
        <f t="shared" si="857"/>
        <v>4.4500931200384727E-3</v>
      </c>
      <c r="AC646" s="5">
        <f t="shared" si="858"/>
        <v>2.5476412725557738E-4</v>
      </c>
      <c r="AD646" s="5">
        <f t="shared" si="859"/>
        <v>6.2756044339173381E-2</v>
      </c>
      <c r="AE646" s="5">
        <f t="shared" si="860"/>
        <v>3.5061383598667326E-2</v>
      </c>
      <c r="AF646" s="5">
        <f t="shared" si="861"/>
        <v>9.7942806370090764E-3</v>
      </c>
      <c r="AG646" s="5">
        <f t="shared" si="862"/>
        <v>1.8239997655642461E-3</v>
      </c>
      <c r="AH646" s="5">
        <f t="shared" si="863"/>
        <v>2.5274098107552762E-4</v>
      </c>
      <c r="AI646" s="5">
        <f t="shared" si="864"/>
        <v>5.6052389300968372E-4</v>
      </c>
      <c r="AJ646" s="5">
        <f t="shared" si="865"/>
        <v>6.2155933971950832E-4</v>
      </c>
      <c r="AK646" s="5">
        <f t="shared" si="866"/>
        <v>4.5949395748104378E-4</v>
      </c>
      <c r="AL646" s="5">
        <f t="shared" si="867"/>
        <v>1.2626710379222715E-5</v>
      </c>
      <c r="AM646" s="5">
        <f t="shared" si="868"/>
        <v>2.7835820002906388E-2</v>
      </c>
      <c r="AN646" s="5">
        <f t="shared" si="869"/>
        <v>1.5551687063490484E-2</v>
      </c>
      <c r="AO646" s="5">
        <f t="shared" si="870"/>
        <v>4.3443119422291974E-3</v>
      </c>
      <c r="AP646" s="5">
        <f t="shared" si="871"/>
        <v>8.0904604001461467E-4</v>
      </c>
      <c r="AQ646" s="5">
        <f t="shared" si="872"/>
        <v>1.1300215722897486E-4</v>
      </c>
      <c r="AR646" s="5">
        <f t="shared" si="873"/>
        <v>2.824094023740477E-5</v>
      </c>
      <c r="AS646" s="5">
        <f t="shared" si="874"/>
        <v>6.2632192439711552E-5</v>
      </c>
      <c r="AT646" s="5">
        <f t="shared" si="875"/>
        <v>6.9452211874471755E-5</v>
      </c>
      <c r="AU646" s="5">
        <f t="shared" si="876"/>
        <v>5.1343242150321997E-5</v>
      </c>
      <c r="AV646" s="5">
        <f t="shared" si="877"/>
        <v>2.8467003894035285E-5</v>
      </c>
      <c r="AW646" s="5">
        <f t="shared" si="878"/>
        <v>4.3458994119999123E-7</v>
      </c>
      <c r="AX646" s="5">
        <f t="shared" si="879"/>
        <v>1.0288954147674291E-2</v>
      </c>
      <c r="AY646" s="5">
        <f t="shared" si="880"/>
        <v>5.7483700892779887E-3</v>
      </c>
      <c r="AZ646" s="5">
        <f t="shared" si="881"/>
        <v>1.6057880232061787E-3</v>
      </c>
      <c r="BA646" s="5">
        <f t="shared" si="882"/>
        <v>2.9904768777060207E-4</v>
      </c>
      <c r="BB646" s="5">
        <f t="shared" si="883"/>
        <v>4.1768987376545993E-5</v>
      </c>
      <c r="BC646" s="5">
        <f t="shared" si="884"/>
        <v>4.6672109574720936E-6</v>
      </c>
      <c r="BD646" s="5">
        <f t="shared" si="885"/>
        <v>2.6296708396171933E-6</v>
      </c>
      <c r="BE646" s="5">
        <f t="shared" si="886"/>
        <v>5.8320313946862199E-6</v>
      </c>
      <c r="BF646" s="5">
        <f t="shared" si="887"/>
        <v>6.4670812932536035E-6</v>
      </c>
      <c r="BG646" s="5">
        <f t="shared" si="888"/>
        <v>4.7808545168506591E-6</v>
      </c>
      <c r="BH646" s="5">
        <f t="shared" si="889"/>
        <v>2.6507208825952643E-6</v>
      </c>
      <c r="BI646" s="5">
        <f t="shared" si="890"/>
        <v>1.1757431518004249E-6</v>
      </c>
      <c r="BJ646" s="8">
        <f t="shared" si="891"/>
        <v>0.74689059185503848</v>
      </c>
      <c r="BK646" s="8">
        <f t="shared" si="892"/>
        <v>0.17259969633964195</v>
      </c>
      <c r="BL646" s="8">
        <f t="shared" si="893"/>
        <v>7.6669706413194205E-2</v>
      </c>
      <c r="BM646" s="8">
        <f t="shared" si="894"/>
        <v>0.51714095299236496</v>
      </c>
      <c r="BN646" s="8">
        <f t="shared" si="895"/>
        <v>0.47508062103962906</v>
      </c>
    </row>
    <row r="647" spans="1:66" x14ac:dyDescent="0.25">
      <c r="A647" t="s">
        <v>22</v>
      </c>
      <c r="B647" t="s">
        <v>264</v>
      </c>
      <c r="C647" t="s">
        <v>266</v>
      </c>
      <c r="D647" s="10"/>
      <c r="E647">
        <f>VLOOKUP(A647,home!$A$2:$E$405,3,FALSE)</f>
        <v>1.8</v>
      </c>
      <c r="F647">
        <f>VLOOKUP(B647,home!$B$2:$E$405,3,FALSE)</f>
        <v>0</v>
      </c>
      <c r="G647">
        <f>VLOOKUP(C647,away!$B$2:$E$405,4,FALSE)</f>
        <v>0</v>
      </c>
      <c r="H647">
        <f>VLOOKUP(A647,away!$A$2:$E$405,3,FALSE)</f>
        <v>1.36666666666667</v>
      </c>
      <c r="I647">
        <f>VLOOKUP(C647,away!$B$2:$E$405,3,FALSE)</f>
        <v>0.56000000000000005</v>
      </c>
      <c r="J647">
        <f>VLOOKUP(B647,home!$B$2:$E$405,4,FALSE)</f>
        <v>0.73</v>
      </c>
      <c r="K647" s="3">
        <f t="shared" si="840"/>
        <v>0</v>
      </c>
      <c r="L647" s="3">
        <f t="shared" si="841"/>
        <v>0.55869333333333471</v>
      </c>
      <c r="M647" s="5">
        <f t="shared" si="842"/>
        <v>0.57195593153953572</v>
      </c>
      <c r="N647" s="5">
        <f t="shared" si="843"/>
        <v>0</v>
      </c>
      <c r="O647" s="5">
        <f t="shared" si="844"/>
        <v>0.31954796591159579</v>
      </c>
      <c r="P647" s="5">
        <f t="shared" si="845"/>
        <v>0</v>
      </c>
      <c r="Q647" s="5">
        <f t="shared" si="846"/>
        <v>0</v>
      </c>
      <c r="R647" s="5">
        <f t="shared" si="847"/>
        <v>8.9264659117518103E-2</v>
      </c>
      <c r="S647" s="5">
        <f t="shared" si="848"/>
        <v>0</v>
      </c>
      <c r="T647" s="5">
        <f t="shared" si="849"/>
        <v>0</v>
      </c>
      <c r="U647" s="5">
        <f t="shared" si="850"/>
        <v>0</v>
      </c>
      <c r="V647" s="5">
        <f t="shared" si="851"/>
        <v>0</v>
      </c>
      <c r="W647" s="5">
        <f t="shared" si="852"/>
        <v>0</v>
      </c>
      <c r="X647" s="5">
        <f t="shared" si="853"/>
        <v>0</v>
      </c>
      <c r="Y647" s="5">
        <f t="shared" si="854"/>
        <v>0</v>
      </c>
      <c r="Z647" s="5">
        <f t="shared" si="855"/>
        <v>1.6623856650410013E-2</v>
      </c>
      <c r="AA647" s="5">
        <f t="shared" si="856"/>
        <v>0</v>
      </c>
      <c r="AB647" s="5">
        <f t="shared" si="857"/>
        <v>0</v>
      </c>
      <c r="AC647" s="5">
        <f t="shared" si="858"/>
        <v>0</v>
      </c>
      <c r="AD647" s="5">
        <f t="shared" si="859"/>
        <v>0</v>
      </c>
      <c r="AE647" s="5">
        <f t="shared" si="860"/>
        <v>0</v>
      </c>
      <c r="AF647" s="5">
        <f t="shared" si="861"/>
        <v>0</v>
      </c>
      <c r="AG647" s="5">
        <f t="shared" si="862"/>
        <v>0</v>
      </c>
      <c r="AH647" s="5">
        <f t="shared" si="863"/>
        <v>2.3219094712182732E-3</v>
      </c>
      <c r="AI647" s="5">
        <f t="shared" si="864"/>
        <v>0</v>
      </c>
      <c r="AJ647" s="5">
        <f t="shared" si="865"/>
        <v>0</v>
      </c>
      <c r="AK647" s="5">
        <f t="shared" si="866"/>
        <v>0</v>
      </c>
      <c r="AL647" s="5">
        <f t="shared" si="867"/>
        <v>0</v>
      </c>
      <c r="AM647" s="5">
        <f t="shared" si="868"/>
        <v>0</v>
      </c>
      <c r="AN647" s="5">
        <f t="shared" si="869"/>
        <v>0</v>
      </c>
      <c r="AO647" s="5">
        <f t="shared" si="870"/>
        <v>0</v>
      </c>
      <c r="AP647" s="5">
        <f t="shared" si="871"/>
        <v>0</v>
      </c>
      <c r="AQ647" s="5">
        <f t="shared" si="872"/>
        <v>0</v>
      </c>
      <c r="AR647" s="5">
        <f t="shared" si="873"/>
        <v>2.5944706843463561E-4</v>
      </c>
      <c r="AS647" s="5">
        <f t="shared" si="874"/>
        <v>0</v>
      </c>
      <c r="AT647" s="5">
        <f t="shared" si="875"/>
        <v>0</v>
      </c>
      <c r="AU647" s="5">
        <f t="shared" si="876"/>
        <v>0</v>
      </c>
      <c r="AV647" s="5">
        <f t="shared" si="877"/>
        <v>0</v>
      </c>
      <c r="AW647" s="5">
        <f t="shared" si="878"/>
        <v>0</v>
      </c>
      <c r="AX647" s="5">
        <f t="shared" si="879"/>
        <v>0</v>
      </c>
      <c r="AY647" s="5">
        <f t="shared" si="880"/>
        <v>0</v>
      </c>
      <c r="AZ647" s="5">
        <f t="shared" si="881"/>
        <v>0</v>
      </c>
      <c r="BA647" s="5">
        <f t="shared" si="882"/>
        <v>0</v>
      </c>
      <c r="BB647" s="5">
        <f t="shared" si="883"/>
        <v>0</v>
      </c>
      <c r="BC647" s="5">
        <f t="shared" si="884"/>
        <v>0</v>
      </c>
      <c r="BD647" s="5">
        <f t="shared" si="885"/>
        <v>2.4158557914551385E-5</v>
      </c>
      <c r="BE647" s="5">
        <f t="shared" si="886"/>
        <v>0</v>
      </c>
      <c r="BF647" s="5">
        <f t="shared" si="887"/>
        <v>0</v>
      </c>
      <c r="BG647" s="5">
        <f t="shared" si="888"/>
        <v>0</v>
      </c>
      <c r="BH647" s="5">
        <f t="shared" si="889"/>
        <v>0</v>
      </c>
      <c r="BI647" s="5">
        <f t="shared" si="890"/>
        <v>0</v>
      </c>
      <c r="BJ647" s="8">
        <f t="shared" si="891"/>
        <v>0</v>
      </c>
      <c r="BK647" s="8">
        <f t="shared" si="892"/>
        <v>0.57195593153953572</v>
      </c>
      <c r="BL647" s="8">
        <f t="shared" si="893"/>
        <v>0.41141814012668132</v>
      </c>
      <c r="BM647" s="8">
        <f t="shared" si="894"/>
        <v>1.9229371747977474E-2</v>
      </c>
      <c r="BN647" s="8">
        <f t="shared" si="895"/>
        <v>0.9807685565686497</v>
      </c>
    </row>
    <row r="648" spans="1:66" x14ac:dyDescent="0.25">
      <c r="A648" t="s">
        <v>25</v>
      </c>
      <c r="B648" t="s">
        <v>26</v>
      </c>
      <c r="C648" t="s">
        <v>27</v>
      </c>
      <c r="D648" s="10"/>
      <c r="E648">
        <f>VLOOKUP(A648,home!$A$2:$E$405,3,FALSE)</f>
        <v>1.5333333333333301</v>
      </c>
      <c r="F648">
        <f>VLOOKUP(B648,home!$B$2:$E$405,3,FALSE)</f>
        <v>0</v>
      </c>
      <c r="G648">
        <f>VLOOKUP(C648,away!$B$2:$E$405,4,FALSE)</f>
        <v>0</v>
      </c>
      <c r="H648">
        <f>VLOOKUP(A648,away!$A$2:$E$405,3,FALSE)</f>
        <v>1.2</v>
      </c>
      <c r="I648">
        <f>VLOOKUP(C648,away!$B$2:$E$405,3,FALSE)</f>
        <v>1.3</v>
      </c>
      <c r="J648">
        <f>VLOOKUP(B648,home!$B$2:$E$405,4,FALSE)</f>
        <v>1.67</v>
      </c>
      <c r="K648" s="3">
        <f t="shared" si="840"/>
        <v>0</v>
      </c>
      <c r="L648" s="3">
        <f t="shared" si="841"/>
        <v>2.6052</v>
      </c>
      <c r="M648" s="5">
        <f t="shared" si="842"/>
        <v>7.3888358048080652E-2</v>
      </c>
      <c r="N648" s="5">
        <f t="shared" si="843"/>
        <v>0</v>
      </c>
      <c r="O648" s="5">
        <f t="shared" si="844"/>
        <v>0.19249395038685971</v>
      </c>
      <c r="P648" s="5">
        <f t="shared" si="845"/>
        <v>0</v>
      </c>
      <c r="Q648" s="5">
        <f t="shared" si="846"/>
        <v>0</v>
      </c>
      <c r="R648" s="5">
        <f t="shared" si="847"/>
        <v>0.25074261977392354</v>
      </c>
      <c r="S648" s="5">
        <f t="shared" si="848"/>
        <v>0</v>
      </c>
      <c r="T648" s="5">
        <f t="shared" si="849"/>
        <v>0</v>
      </c>
      <c r="U648" s="5">
        <f t="shared" si="850"/>
        <v>0</v>
      </c>
      <c r="V648" s="5">
        <f t="shared" si="851"/>
        <v>0</v>
      </c>
      <c r="W648" s="5">
        <f t="shared" si="852"/>
        <v>0</v>
      </c>
      <c r="X648" s="5">
        <f t="shared" si="853"/>
        <v>0</v>
      </c>
      <c r="Y648" s="5">
        <f t="shared" si="854"/>
        <v>0</v>
      </c>
      <c r="Z648" s="5">
        <f t="shared" si="855"/>
        <v>0.21774489101167518</v>
      </c>
      <c r="AA648" s="5">
        <f t="shared" si="856"/>
        <v>0</v>
      </c>
      <c r="AB648" s="5">
        <f t="shared" si="857"/>
        <v>0</v>
      </c>
      <c r="AC648" s="5">
        <f t="shared" si="858"/>
        <v>0</v>
      </c>
      <c r="AD648" s="5">
        <f t="shared" si="859"/>
        <v>0</v>
      </c>
      <c r="AE648" s="5">
        <f t="shared" si="860"/>
        <v>0</v>
      </c>
      <c r="AF648" s="5">
        <f t="shared" si="861"/>
        <v>0</v>
      </c>
      <c r="AG648" s="5">
        <f t="shared" si="862"/>
        <v>0</v>
      </c>
      <c r="AH648" s="5">
        <f t="shared" si="863"/>
        <v>0.14181724751590402</v>
      </c>
      <c r="AI648" s="5">
        <f t="shared" si="864"/>
        <v>0</v>
      </c>
      <c r="AJ648" s="5">
        <f t="shared" si="865"/>
        <v>0</v>
      </c>
      <c r="AK648" s="5">
        <f t="shared" si="866"/>
        <v>0</v>
      </c>
      <c r="AL648" s="5">
        <f t="shared" si="867"/>
        <v>0</v>
      </c>
      <c r="AM648" s="5">
        <f t="shared" si="868"/>
        <v>0</v>
      </c>
      <c r="AN648" s="5">
        <f t="shared" si="869"/>
        <v>0</v>
      </c>
      <c r="AO648" s="5">
        <f t="shared" si="870"/>
        <v>0</v>
      </c>
      <c r="AP648" s="5">
        <f t="shared" si="871"/>
        <v>0</v>
      </c>
      <c r="AQ648" s="5">
        <f t="shared" si="872"/>
        <v>0</v>
      </c>
      <c r="AR648" s="5">
        <f t="shared" si="873"/>
        <v>7.3892458645686665E-2</v>
      </c>
      <c r="AS648" s="5">
        <f t="shared" si="874"/>
        <v>0</v>
      </c>
      <c r="AT648" s="5">
        <f t="shared" si="875"/>
        <v>0</v>
      </c>
      <c r="AU648" s="5">
        <f t="shared" si="876"/>
        <v>0</v>
      </c>
      <c r="AV648" s="5">
        <f t="shared" si="877"/>
        <v>0</v>
      </c>
      <c r="AW648" s="5">
        <f t="shared" si="878"/>
        <v>0</v>
      </c>
      <c r="AX648" s="5">
        <f t="shared" si="879"/>
        <v>0</v>
      </c>
      <c r="AY648" s="5">
        <f t="shared" si="880"/>
        <v>0</v>
      </c>
      <c r="AZ648" s="5">
        <f t="shared" si="881"/>
        <v>0</v>
      </c>
      <c r="BA648" s="5">
        <f t="shared" si="882"/>
        <v>0</v>
      </c>
      <c r="BB648" s="5">
        <f t="shared" si="883"/>
        <v>0</v>
      </c>
      <c r="BC648" s="5">
        <f t="shared" si="884"/>
        <v>0</v>
      </c>
      <c r="BD648" s="5">
        <f t="shared" si="885"/>
        <v>3.2084105543957138E-2</v>
      </c>
      <c r="BE648" s="5">
        <f t="shared" si="886"/>
        <v>0</v>
      </c>
      <c r="BF648" s="5">
        <f t="shared" si="887"/>
        <v>0</v>
      </c>
      <c r="BG648" s="5">
        <f t="shared" si="888"/>
        <v>0</v>
      </c>
      <c r="BH648" s="5">
        <f t="shared" si="889"/>
        <v>0</v>
      </c>
      <c r="BI648" s="5">
        <f t="shared" si="890"/>
        <v>0</v>
      </c>
      <c r="BJ648" s="8">
        <f t="shared" si="891"/>
        <v>0</v>
      </c>
      <c r="BK648" s="8">
        <f t="shared" si="892"/>
        <v>7.3888358048080652E-2</v>
      </c>
      <c r="BL648" s="8">
        <f t="shared" si="893"/>
        <v>0.69103038186633103</v>
      </c>
      <c r="BM648" s="8">
        <f t="shared" si="894"/>
        <v>0.46553870271722303</v>
      </c>
      <c r="BN648" s="8">
        <f t="shared" si="895"/>
        <v>0.51712492820886391</v>
      </c>
    </row>
    <row r="649" spans="1:66" x14ac:dyDescent="0.25">
      <c r="A649" t="s">
        <v>25</v>
      </c>
      <c r="B649" t="s">
        <v>476</v>
      </c>
      <c r="C649" t="s">
        <v>169</v>
      </c>
      <c r="D649" s="10"/>
      <c r="E649">
        <f>VLOOKUP(A649,home!$A$2:$E$405,3,FALSE)</f>
        <v>1.5333333333333301</v>
      </c>
      <c r="F649">
        <f>VLOOKUP(B649,home!$B$2:$E$405,3,FALSE)</f>
        <v>1.3</v>
      </c>
      <c r="G649">
        <f>VLOOKUP(C649,away!$B$2:$E$405,4,FALSE)</f>
        <v>0.65</v>
      </c>
      <c r="H649">
        <f>VLOOKUP(A649,away!$A$2:$E$405,3,FALSE)</f>
        <v>1.2</v>
      </c>
      <c r="I649">
        <f>VLOOKUP(C649,away!$B$2:$E$405,3,FALSE)</f>
        <v>1.3</v>
      </c>
      <c r="J649">
        <f>VLOOKUP(B649,home!$B$2:$E$405,4,FALSE)</f>
        <v>2.5</v>
      </c>
      <c r="K649" s="3">
        <f t="shared" si="840"/>
        <v>1.2956666666666641</v>
      </c>
      <c r="L649" s="3">
        <f t="shared" si="841"/>
        <v>3.9000000000000004</v>
      </c>
      <c r="M649" s="5">
        <f t="shared" si="842"/>
        <v>5.5405214025564106E-3</v>
      </c>
      <c r="N649" s="5">
        <f t="shared" si="843"/>
        <v>7.1786688972455747E-3</v>
      </c>
      <c r="O649" s="5">
        <f t="shared" si="844"/>
        <v>2.1608033469970003E-2</v>
      </c>
      <c r="P649" s="5">
        <f t="shared" si="845"/>
        <v>2.7996808699257743E-2</v>
      </c>
      <c r="Q649" s="5">
        <f t="shared" si="846"/>
        <v>4.6505810005989167E-3</v>
      </c>
      <c r="R649" s="5">
        <f t="shared" si="847"/>
        <v>4.2135665266441517E-2</v>
      </c>
      <c r="S649" s="5">
        <f t="shared" si="848"/>
        <v>3.5367668509554778E-2</v>
      </c>
      <c r="T649" s="5">
        <f t="shared" si="849"/>
        <v>1.8137265902335779E-2</v>
      </c>
      <c r="U649" s="5">
        <f t="shared" si="850"/>
        <v>5.4593776963552616E-2</v>
      </c>
      <c r="V649" s="5">
        <f t="shared" si="851"/>
        <v>1.9857373971736758E-2</v>
      </c>
      <c r="W649" s="5">
        <f t="shared" si="852"/>
        <v>2.0085342610364387E-3</v>
      </c>
      <c r="X649" s="5">
        <f t="shared" si="853"/>
        <v>7.8332836180421122E-3</v>
      </c>
      <c r="Y649" s="5">
        <f t="shared" si="854"/>
        <v>1.5274903055182122E-2</v>
      </c>
      <c r="Z649" s="5">
        <f t="shared" si="855"/>
        <v>5.4776364846373972E-2</v>
      </c>
      <c r="AA649" s="5">
        <f t="shared" si="856"/>
        <v>7.0971910052618395E-2</v>
      </c>
      <c r="AB649" s="5">
        <f t="shared" si="857"/>
        <v>4.5977969062421208E-2</v>
      </c>
      <c r="AC649" s="5">
        <f t="shared" si="858"/>
        <v>6.2713310260364289E-3</v>
      </c>
      <c r="AD649" s="5">
        <f t="shared" si="859"/>
        <v>6.505977227207186E-4</v>
      </c>
      <c r="AE649" s="5">
        <f t="shared" si="860"/>
        <v>2.5373311186108033E-3</v>
      </c>
      <c r="AF649" s="5">
        <f t="shared" si="861"/>
        <v>4.9477956812910675E-3</v>
      </c>
      <c r="AG649" s="5">
        <f t="shared" si="862"/>
        <v>6.4321343856783876E-3</v>
      </c>
      <c r="AH649" s="5">
        <f t="shared" si="863"/>
        <v>5.340695572521463E-2</v>
      </c>
      <c r="AI649" s="5">
        <f t="shared" si="864"/>
        <v>6.9197612301302946E-2</v>
      </c>
      <c r="AJ649" s="5">
        <f t="shared" si="865"/>
        <v>4.482851983586069E-2</v>
      </c>
      <c r="AK649" s="5">
        <f t="shared" si="866"/>
        <v>1.9360939622443344E-2</v>
      </c>
      <c r="AL649" s="5">
        <f t="shared" si="867"/>
        <v>1.2675865123065841E-3</v>
      </c>
      <c r="AM649" s="5">
        <f t="shared" si="868"/>
        <v>1.6859155654769519E-4</v>
      </c>
      <c r="AN649" s="5">
        <f t="shared" si="869"/>
        <v>6.5750707053601127E-4</v>
      </c>
      <c r="AO649" s="5">
        <f t="shared" si="870"/>
        <v>1.2821387875452223E-3</v>
      </c>
      <c r="AP649" s="5">
        <f t="shared" si="871"/>
        <v>1.6667804238087891E-3</v>
      </c>
      <c r="AQ649" s="5">
        <f t="shared" si="872"/>
        <v>1.6251109132135696E-3</v>
      </c>
      <c r="AR649" s="5">
        <f t="shared" si="873"/>
        <v>4.1657425465667405E-2</v>
      </c>
      <c r="AS649" s="5">
        <f t="shared" si="874"/>
        <v>5.3974137595016292E-2</v>
      </c>
      <c r="AT649" s="5">
        <f t="shared" si="875"/>
        <v>3.496624547197133E-2</v>
      </c>
      <c r="AU649" s="5">
        <f t="shared" si="876"/>
        <v>1.5101532905505805E-2</v>
      </c>
      <c r="AV649" s="5">
        <f t="shared" si="877"/>
        <v>4.8916382003084133E-3</v>
      </c>
      <c r="AW649" s="5">
        <f t="shared" si="878"/>
        <v>1.7792337237045521E-4</v>
      </c>
      <c r="AX649" s="5">
        <f t="shared" si="879"/>
        <v>3.6406410016716105E-5</v>
      </c>
      <c r="AY649" s="5">
        <f t="shared" si="880"/>
        <v>1.4198499906519283E-4</v>
      </c>
      <c r="AZ649" s="5">
        <f t="shared" si="881"/>
        <v>2.7687074817712607E-4</v>
      </c>
      <c r="BA649" s="5">
        <f t="shared" si="882"/>
        <v>3.5993197263026389E-4</v>
      </c>
      <c r="BB649" s="5">
        <f t="shared" si="883"/>
        <v>3.5093367331450733E-4</v>
      </c>
      <c r="BC649" s="5">
        <f t="shared" si="884"/>
        <v>2.737282651853157E-4</v>
      </c>
      <c r="BD649" s="5">
        <f t="shared" si="885"/>
        <v>2.7077326552683818E-2</v>
      </c>
      <c r="BE649" s="5">
        <f t="shared" si="886"/>
        <v>3.5083189436760594E-2</v>
      </c>
      <c r="BF649" s="5">
        <f t="shared" si="887"/>
        <v>2.2728059556781366E-2</v>
      </c>
      <c r="BG649" s="5">
        <f t="shared" si="888"/>
        <v>9.8159963885787738E-3</v>
      </c>
      <c r="BH649" s="5">
        <f t="shared" si="889"/>
        <v>3.1795648302004689E-3</v>
      </c>
      <c r="BI649" s="5">
        <f t="shared" si="890"/>
        <v>8.2393123299927967E-4</v>
      </c>
      <c r="BJ649" s="8">
        <f t="shared" si="891"/>
        <v>7.6491080462782343E-2</v>
      </c>
      <c r="BK649" s="8">
        <f t="shared" si="892"/>
        <v>9.6443275120513886E-2</v>
      </c>
      <c r="BL649" s="8">
        <f t="shared" si="893"/>
        <v>0.67138042993629887</v>
      </c>
      <c r="BM649" s="8">
        <f t="shared" si="894"/>
        <v>0.79001681000320434</v>
      </c>
      <c r="BN649" s="8">
        <f t="shared" si="895"/>
        <v>0.10911027873607015</v>
      </c>
    </row>
    <row r="650" spans="1:66" x14ac:dyDescent="0.25">
      <c r="A650" t="s">
        <v>178</v>
      </c>
      <c r="B650" t="s">
        <v>472</v>
      </c>
      <c r="C650" t="s">
        <v>271</v>
      </c>
      <c r="D650" s="10"/>
      <c r="E650">
        <f>VLOOKUP(A650,home!$A$2:$E$405,3,FALSE)</f>
        <v>1.70588235294118</v>
      </c>
      <c r="F650">
        <f>VLOOKUP(B650,home!$B$2:$E$405,3,FALSE)</f>
        <v>1.56</v>
      </c>
      <c r="G650">
        <f>VLOOKUP(C650,away!$B$2:$E$405,4,FALSE)</f>
        <v>1.17</v>
      </c>
      <c r="H650">
        <f>VLOOKUP(A650,away!$A$2:$E$405,3,FALSE)</f>
        <v>1.1470588235294099</v>
      </c>
      <c r="I650">
        <f>VLOOKUP(C650,away!$B$2:$E$405,3,FALSE)</f>
        <v>0.28999999999999998</v>
      </c>
      <c r="J650">
        <f>VLOOKUP(B650,home!$B$2:$E$405,4,FALSE)</f>
        <v>1.1599999999999999</v>
      </c>
      <c r="K650" s="3">
        <f t="shared" si="840"/>
        <v>3.1135764705882418</v>
      </c>
      <c r="L650" s="3">
        <f t="shared" si="841"/>
        <v>0.38587058823529347</v>
      </c>
      <c r="M650" s="5">
        <f t="shared" si="842"/>
        <v>3.0214085416218728E-2</v>
      </c>
      <c r="N650" s="5">
        <f t="shared" si="843"/>
        <v>9.4073865432281967E-2</v>
      </c>
      <c r="O650" s="5">
        <f t="shared" si="844"/>
        <v>1.1658726912547721E-2</v>
      </c>
      <c r="P650" s="5">
        <f t="shared" si="845"/>
        <v>3.6300337791922481E-2</v>
      </c>
      <c r="Q650" s="5">
        <f t="shared" si="846"/>
        <v>0.14645308695361889</v>
      </c>
      <c r="R650" s="5">
        <f t="shared" si="847"/>
        <v>2.249379905909718E-3</v>
      </c>
      <c r="S650" s="5">
        <f t="shared" si="848"/>
        <v>1.0903147535787524E-2</v>
      </c>
      <c r="T650" s="5">
        <f t="shared" si="849"/>
        <v>5.6511938811667495E-2</v>
      </c>
      <c r="U650" s="5">
        <f t="shared" si="850"/>
        <v>7.0036163484544908E-3</v>
      </c>
      <c r="V650" s="5">
        <f t="shared" si="851"/>
        <v>1.4554945817562958E-3</v>
      </c>
      <c r="W650" s="5">
        <f t="shared" si="852"/>
        <v>0.15199762852793386</v>
      </c>
      <c r="X650" s="5">
        <f t="shared" si="853"/>
        <v>5.8651414330443449E-2</v>
      </c>
      <c r="Y650" s="5">
        <f t="shared" si="854"/>
        <v>1.1315927874260067E-2</v>
      </c>
      <c r="Z650" s="5">
        <f t="shared" si="855"/>
        <v>2.893231824860107E-4</v>
      </c>
      <c r="AA650" s="5">
        <f t="shared" si="856"/>
        <v>9.0082985338415091E-4</v>
      </c>
      <c r="AB650" s="5">
        <f t="shared" si="857"/>
        <v>1.4024013177501744E-3</v>
      </c>
      <c r="AC650" s="5">
        <f t="shared" si="858"/>
        <v>1.0929286838454369E-4</v>
      </c>
      <c r="AD650" s="5">
        <f t="shared" si="859"/>
        <v>0.11831405994244674</v>
      </c>
      <c r="AE650" s="5">
        <f t="shared" si="860"/>
        <v>4.5653915906497693E-2</v>
      </c>
      <c r="AF650" s="5">
        <f t="shared" si="861"/>
        <v>8.8082516930424425E-3</v>
      </c>
      <c r="AG650" s="5">
        <f t="shared" si="862"/>
        <v>1.1329484207062692E-3</v>
      </c>
      <c r="AH650" s="5">
        <f t="shared" si="863"/>
        <v>2.791032665399602E-5</v>
      </c>
      <c r="AI650" s="5">
        <f t="shared" si="864"/>
        <v>8.6900936356313854E-5</v>
      </c>
      <c r="AJ650" s="5">
        <f t="shared" si="865"/>
        <v>1.3528635535555261E-4</v>
      </c>
      <c r="AK650" s="5">
        <f t="shared" si="866"/>
        <v>1.4040813760889603E-4</v>
      </c>
      <c r="AL650" s="5">
        <f t="shared" si="867"/>
        <v>5.2523423905823787E-6</v>
      </c>
      <c r="AM650" s="5">
        <f t="shared" si="868"/>
        <v>7.3675974635313779E-2</v>
      </c>
      <c r="AN650" s="5">
        <f t="shared" si="869"/>
        <v>2.8429391671337085E-2</v>
      </c>
      <c r="AO650" s="5">
        <f t="shared" si="870"/>
        <v>5.485033043695197E-3</v>
      </c>
      <c r="AP650" s="5">
        <f t="shared" si="871"/>
        <v>7.0550430902022935E-4</v>
      </c>
      <c r="AQ650" s="5">
        <f t="shared" si="872"/>
        <v>6.8058340681042531E-5</v>
      </c>
      <c r="AR650" s="5">
        <f t="shared" si="873"/>
        <v>2.153954832763328E-6</v>
      </c>
      <c r="AS650" s="5">
        <f t="shared" si="874"/>
        <v>6.7065030860017284E-6</v>
      </c>
      <c r="AT650" s="5">
        <f t="shared" si="875"/>
        <v>1.0440605104251209E-5</v>
      </c>
      <c r="AU650" s="5">
        <f t="shared" si="876"/>
        <v>1.0835874130433353E-5</v>
      </c>
      <c r="AV650" s="5">
        <f t="shared" si="877"/>
        <v>8.4345806826932792E-6</v>
      </c>
      <c r="AW650" s="5">
        <f t="shared" si="878"/>
        <v>1.7528782092347858E-7</v>
      </c>
      <c r="AX650" s="5">
        <f t="shared" si="879"/>
        <v>3.8232630178694861E-2</v>
      </c>
      <c r="AY650" s="5">
        <f t="shared" si="880"/>
        <v>1.4752847496835418E-2</v>
      </c>
      <c r="AZ650" s="5">
        <f t="shared" si="881"/>
        <v>2.8463449708747298E-3</v>
      </c>
      <c r="BA650" s="5">
        <f t="shared" si="882"/>
        <v>3.661069360773338E-4</v>
      </c>
      <c r="BB650" s="5">
        <f t="shared" si="883"/>
        <v>3.5317474695295435E-5</v>
      </c>
      <c r="BC650" s="5">
        <f t="shared" si="884"/>
        <v>2.7255949471317494E-6</v>
      </c>
      <c r="BD650" s="5">
        <f t="shared" si="885"/>
        <v>1.3852463639177302E-7</v>
      </c>
      <c r="BE650" s="5">
        <f t="shared" si="886"/>
        <v>4.3130704846621615E-7</v>
      </c>
      <c r="BF650" s="5">
        <f t="shared" si="887"/>
        <v>6.7145373885163673E-7</v>
      </c>
      <c r="BG650" s="5">
        <f t="shared" si="888"/>
        <v>6.9687418745898599E-7</v>
      </c>
      <c r="BH650" s="5">
        <f t="shared" si="889"/>
        <v>5.4244276825814961E-7</v>
      </c>
      <c r="BI650" s="5">
        <f t="shared" si="890"/>
        <v>3.3778740797786489E-7</v>
      </c>
      <c r="BJ650" s="8">
        <f t="shared" si="891"/>
        <v>0.85751297254507075</v>
      </c>
      <c r="BK650" s="8">
        <f t="shared" si="892"/>
        <v>9.3740458033295587E-2</v>
      </c>
      <c r="BL650" s="8">
        <f t="shared" si="893"/>
        <v>2.3646850001644557E-2</v>
      </c>
      <c r="BM650" s="8">
        <f t="shared" si="894"/>
        <v>0.6394874491409831</v>
      </c>
      <c r="BN650" s="8">
        <f t="shared" si="895"/>
        <v>0.32094948241249949</v>
      </c>
    </row>
    <row r="651" spans="1:66" x14ac:dyDescent="0.25">
      <c r="A651" t="s">
        <v>178</v>
      </c>
      <c r="B651" t="s">
        <v>465</v>
      </c>
      <c r="C651" t="s">
        <v>180</v>
      </c>
      <c r="D651" s="10"/>
      <c r="E651">
        <f>VLOOKUP(A651,home!$A$2:$E$405,3,FALSE)</f>
        <v>1.70588235294118</v>
      </c>
      <c r="F651">
        <f>VLOOKUP(B651,home!$B$2:$E$405,3,FALSE)</f>
        <v>0.59</v>
      </c>
      <c r="G651">
        <f>VLOOKUP(C651,away!$B$2:$E$405,4,FALSE)</f>
        <v>1.76</v>
      </c>
      <c r="H651">
        <f>VLOOKUP(A651,away!$A$2:$E$405,3,FALSE)</f>
        <v>1.1470588235294099</v>
      </c>
      <c r="I651">
        <f>VLOOKUP(C651,away!$B$2:$E$405,3,FALSE)</f>
        <v>0</v>
      </c>
      <c r="J651">
        <f>VLOOKUP(B651,home!$B$2:$E$405,4,FALSE)</f>
        <v>0.44</v>
      </c>
      <c r="K651" s="3">
        <f t="shared" si="840"/>
        <v>1.7713882352941213</v>
      </c>
      <c r="L651" s="3">
        <f t="shared" si="841"/>
        <v>0</v>
      </c>
      <c r="M651" s="5">
        <f t="shared" si="842"/>
        <v>0.17009669061527591</v>
      </c>
      <c r="N651" s="5">
        <f t="shared" si="843"/>
        <v>0.30130727661836365</v>
      </c>
      <c r="O651" s="5">
        <f t="shared" si="844"/>
        <v>0</v>
      </c>
      <c r="P651" s="5">
        <f t="shared" si="845"/>
        <v>0</v>
      </c>
      <c r="Q651" s="5">
        <f t="shared" si="846"/>
        <v>0.26686608250514049</v>
      </c>
      <c r="R651" s="5">
        <f t="shared" si="847"/>
        <v>0</v>
      </c>
      <c r="S651" s="5">
        <f t="shared" si="848"/>
        <v>0</v>
      </c>
      <c r="T651" s="5">
        <f t="shared" si="849"/>
        <v>0</v>
      </c>
      <c r="U651" s="5">
        <f t="shared" si="850"/>
        <v>0</v>
      </c>
      <c r="V651" s="5">
        <f t="shared" si="851"/>
        <v>0</v>
      </c>
      <c r="W651" s="5">
        <f t="shared" si="852"/>
        <v>0.15757447964954538</v>
      </c>
      <c r="X651" s="5">
        <f t="shared" si="853"/>
        <v>0</v>
      </c>
      <c r="Y651" s="5">
        <f t="shared" si="854"/>
        <v>0</v>
      </c>
      <c r="Z651" s="5">
        <f t="shared" si="855"/>
        <v>0</v>
      </c>
      <c r="AA651" s="5">
        <f t="shared" si="856"/>
        <v>0</v>
      </c>
      <c r="AB651" s="5">
        <f t="shared" si="857"/>
        <v>0</v>
      </c>
      <c r="AC651" s="5">
        <f t="shared" si="858"/>
        <v>0</v>
      </c>
      <c r="AD651" s="5">
        <f t="shared" si="859"/>
        <v>6.9781394858449405E-2</v>
      </c>
      <c r="AE651" s="5">
        <f t="shared" si="860"/>
        <v>0</v>
      </c>
      <c r="AF651" s="5">
        <f t="shared" si="861"/>
        <v>0</v>
      </c>
      <c r="AG651" s="5">
        <f t="shared" si="862"/>
        <v>0</v>
      </c>
      <c r="AH651" s="5">
        <f t="shared" si="863"/>
        <v>0</v>
      </c>
      <c r="AI651" s="5">
        <f t="shared" si="864"/>
        <v>0</v>
      </c>
      <c r="AJ651" s="5">
        <f t="shared" si="865"/>
        <v>0</v>
      </c>
      <c r="AK651" s="5">
        <f t="shared" si="866"/>
        <v>0</v>
      </c>
      <c r="AL651" s="5">
        <f t="shared" si="867"/>
        <v>0</v>
      </c>
      <c r="AM651" s="5">
        <f t="shared" si="868"/>
        <v>2.472198837893419E-2</v>
      </c>
      <c r="AN651" s="5">
        <f t="shared" si="869"/>
        <v>0</v>
      </c>
      <c r="AO651" s="5">
        <f t="shared" si="870"/>
        <v>0</v>
      </c>
      <c r="AP651" s="5">
        <f t="shared" si="871"/>
        <v>0</v>
      </c>
      <c r="AQ651" s="5">
        <f t="shared" si="872"/>
        <v>0</v>
      </c>
      <c r="AR651" s="5">
        <f t="shared" si="873"/>
        <v>0</v>
      </c>
      <c r="AS651" s="5">
        <f t="shared" si="874"/>
        <v>0</v>
      </c>
      <c r="AT651" s="5">
        <f t="shared" si="875"/>
        <v>0</v>
      </c>
      <c r="AU651" s="5">
        <f t="shared" si="876"/>
        <v>0</v>
      </c>
      <c r="AV651" s="5">
        <f t="shared" si="877"/>
        <v>0</v>
      </c>
      <c r="AW651" s="5">
        <f t="shared" si="878"/>
        <v>0</v>
      </c>
      <c r="AX651" s="5">
        <f t="shared" si="879"/>
        <v>7.2987065612536688E-3</v>
      </c>
      <c r="AY651" s="5">
        <f t="shared" si="880"/>
        <v>0</v>
      </c>
      <c r="AZ651" s="5">
        <f t="shared" si="881"/>
        <v>0</v>
      </c>
      <c r="BA651" s="5">
        <f t="shared" si="882"/>
        <v>0</v>
      </c>
      <c r="BB651" s="5">
        <f t="shared" si="883"/>
        <v>0</v>
      </c>
      <c r="BC651" s="5">
        <f t="shared" si="884"/>
        <v>0</v>
      </c>
      <c r="BD651" s="5">
        <f t="shared" si="885"/>
        <v>0</v>
      </c>
      <c r="BE651" s="5">
        <f t="shared" si="886"/>
        <v>0</v>
      </c>
      <c r="BF651" s="5">
        <f t="shared" si="887"/>
        <v>0</v>
      </c>
      <c r="BG651" s="5">
        <f t="shared" si="888"/>
        <v>0</v>
      </c>
      <c r="BH651" s="5">
        <f t="shared" si="889"/>
        <v>0</v>
      </c>
      <c r="BI651" s="5">
        <f t="shared" si="890"/>
        <v>0</v>
      </c>
      <c r="BJ651" s="8">
        <f t="shared" si="891"/>
        <v>0.82754992857168663</v>
      </c>
      <c r="BK651" s="8">
        <f t="shared" si="892"/>
        <v>0.17009669061527591</v>
      </c>
      <c r="BL651" s="8">
        <f t="shared" si="893"/>
        <v>0</v>
      </c>
      <c r="BM651" s="8">
        <f t="shared" si="894"/>
        <v>0.2593765694481826</v>
      </c>
      <c r="BN651" s="8">
        <f t="shared" si="895"/>
        <v>0.73827004973877997</v>
      </c>
    </row>
    <row r="652" spans="1:66" x14ac:dyDescent="0.25">
      <c r="A652" t="s">
        <v>178</v>
      </c>
      <c r="B652" t="s">
        <v>181</v>
      </c>
      <c r="C652" t="s">
        <v>270</v>
      </c>
      <c r="D652" s="10"/>
      <c r="E652">
        <f>VLOOKUP(A652,home!$A$2:$E$405,3,FALSE)</f>
        <v>1.70588235294118</v>
      </c>
      <c r="F652">
        <f>VLOOKUP(B652,home!$B$2:$E$405,3,FALSE)</f>
        <v>2.64</v>
      </c>
      <c r="G652">
        <f>VLOOKUP(C652,away!$B$2:$E$405,4,FALSE)</f>
        <v>1.76</v>
      </c>
      <c r="H652">
        <f>VLOOKUP(A652,away!$A$2:$E$405,3,FALSE)</f>
        <v>1.1470588235294099</v>
      </c>
      <c r="I652">
        <f>VLOOKUP(C652,away!$B$2:$E$405,3,FALSE)</f>
        <v>1.17</v>
      </c>
      <c r="J652">
        <f>VLOOKUP(B652,home!$B$2:$E$405,4,FALSE)</f>
        <v>1.31</v>
      </c>
      <c r="K652" s="3">
        <f t="shared" si="840"/>
        <v>7.9262117647058989</v>
      </c>
      <c r="L652" s="3">
        <f t="shared" si="841"/>
        <v>1.7580970588235265</v>
      </c>
      <c r="M652" s="5">
        <f t="shared" si="842"/>
        <v>6.2252689201439584E-5</v>
      </c>
      <c r="N652" s="5">
        <f t="shared" si="843"/>
        <v>4.934279975330303E-4</v>
      </c>
      <c r="O652" s="5">
        <f t="shared" si="844"/>
        <v>1.0944626978890601E-4</v>
      </c>
      <c r="P652" s="5">
        <f t="shared" si="845"/>
        <v>8.6749431120400268E-4</v>
      </c>
      <c r="Q652" s="5">
        <f t="shared" si="846"/>
        <v>1.9555073995407889E-3</v>
      </c>
      <c r="R652" s="5">
        <f t="shared" si="847"/>
        <v>9.6208582507540953E-5</v>
      </c>
      <c r="S652" s="5">
        <f t="shared" si="848"/>
        <v>3.0221440616653109E-3</v>
      </c>
      <c r="T652" s="5">
        <f t="shared" si="849"/>
        <v>3.4379718076403029E-3</v>
      </c>
      <c r="U652" s="5">
        <f t="shared" si="850"/>
        <v>7.6256959853694933E-4</v>
      </c>
      <c r="V652" s="5">
        <f t="shared" si="851"/>
        <v>4.6793030412090025E-3</v>
      </c>
      <c r="W652" s="5">
        <f t="shared" si="852"/>
        <v>5.1665885854032126E-3</v>
      </c>
      <c r="X652" s="5">
        <f t="shared" si="853"/>
        <v>9.0833641961485904E-3</v>
      </c>
      <c r="Y652" s="5">
        <f t="shared" si="854"/>
        <v>7.9847179387358847E-3</v>
      </c>
      <c r="Z652" s="5">
        <f t="shared" si="855"/>
        <v>5.638134198002944E-5</v>
      </c>
      <c r="AA652" s="5">
        <f t="shared" si="856"/>
        <v>4.4689045611201597E-4</v>
      </c>
      <c r="AB652" s="5">
        <f t="shared" si="857"/>
        <v>1.771074195384923E-3</v>
      </c>
      <c r="AC652" s="5">
        <f t="shared" si="858"/>
        <v>4.0753949957017767E-3</v>
      </c>
      <c r="AD652" s="5">
        <f t="shared" si="859"/>
        <v>1.023786880725454E-2</v>
      </c>
      <c r="AE652" s="5">
        <f t="shared" si="860"/>
        <v>1.7999167038655329E-2</v>
      </c>
      <c r="AF652" s="5">
        <f t="shared" si="861"/>
        <v>1.5822141315966654E-2</v>
      </c>
      <c r="AG652" s="5">
        <f t="shared" si="862"/>
        <v>9.2722867039637235E-3</v>
      </c>
      <c r="AH652" s="5">
        <f t="shared" si="863"/>
        <v>2.4780967876903285E-5</v>
      </c>
      <c r="AI652" s="5">
        <f t="shared" si="864"/>
        <v>1.9641919912670981E-4</v>
      </c>
      <c r="AJ652" s="5">
        <f t="shared" si="865"/>
        <v>7.7843008346611888E-4</v>
      </c>
      <c r="AK652" s="5">
        <f t="shared" si="866"/>
        <v>2.0566672285233815E-3</v>
      </c>
      <c r="AL652" s="5">
        <f t="shared" si="867"/>
        <v>2.2716332547438275E-3</v>
      </c>
      <c r="AM652" s="5">
        <f t="shared" si="868"/>
        <v>1.6229503237115295E-2</v>
      </c>
      <c r="AN652" s="5">
        <f t="shared" si="869"/>
        <v>2.8533041907339299E-2</v>
      </c>
      <c r="AO652" s="5">
        <f t="shared" si="870"/>
        <v>2.5081928528290831E-2</v>
      </c>
      <c r="AP652" s="5">
        <f t="shared" si="871"/>
        <v>1.4698821591736669E-2</v>
      </c>
      <c r="AQ652" s="5">
        <f t="shared" si="872"/>
        <v>6.4604887521509937E-3</v>
      </c>
      <c r="AR652" s="5">
        <f t="shared" si="873"/>
        <v>8.713469347836791E-6</v>
      </c>
      <c r="AS652" s="5">
        <f t="shared" si="874"/>
        <v>6.9064803256228217E-5</v>
      </c>
      <c r="AT652" s="5">
        <f t="shared" si="875"/>
        <v>2.7371112804830714E-4</v>
      </c>
      <c r="AU652" s="5">
        <f t="shared" si="876"/>
        <v>7.2316412108913816E-4</v>
      </c>
      <c r="AV652" s="5">
        <f t="shared" si="877"/>
        <v>1.4329879910974824E-3</v>
      </c>
      <c r="AW652" s="5">
        <f t="shared" si="878"/>
        <v>8.7931450160395116E-4</v>
      </c>
      <c r="AX652" s="5">
        <f t="shared" si="879"/>
        <v>2.1439746582225951E-2</v>
      </c>
      <c r="AY652" s="5">
        <f t="shared" si="880"/>
        <v>3.7693155408133193E-2</v>
      </c>
      <c r="AZ652" s="5">
        <f t="shared" si="881"/>
        <v>3.3134112830408548E-2</v>
      </c>
      <c r="BA652" s="5">
        <f t="shared" si="882"/>
        <v>1.9417662104622709E-2</v>
      </c>
      <c r="BB652" s="5">
        <f t="shared" si="883"/>
        <v>8.5345336588415546E-3</v>
      </c>
      <c r="BC652" s="5">
        <f t="shared" si="884"/>
        <v>3.0009077048079457E-3</v>
      </c>
      <c r="BD652" s="5">
        <f t="shared" si="885"/>
        <v>2.5531874720968013E-6</v>
      </c>
      <c r="BE652" s="5">
        <f t="shared" si="886"/>
        <v>2.0237104578833382E-5</v>
      </c>
      <c r="BF652" s="5">
        <f t="shared" si="887"/>
        <v>8.0201788198166389E-5</v>
      </c>
      <c r="BG652" s="5">
        <f t="shared" si="888"/>
        <v>2.1189878572225231E-4</v>
      </c>
      <c r="BH652" s="5">
        <f t="shared" si="889"/>
        <v>4.1988866207965281E-4</v>
      </c>
      <c r="BI652" s="5">
        <f t="shared" si="890"/>
        <v>6.6562529064847272E-4</v>
      </c>
      <c r="BJ652" s="8">
        <f t="shared" si="891"/>
        <v>0.29567694409651502</v>
      </c>
      <c r="BK652" s="8">
        <f t="shared" si="892"/>
        <v>5.2671377761858554E-2</v>
      </c>
      <c r="BL652" s="8">
        <f t="shared" si="893"/>
        <v>1.0150532912861918E-2</v>
      </c>
      <c r="BM652" s="8">
        <f t="shared" si="894"/>
        <v>0.31815705795691052</v>
      </c>
      <c r="BN652" s="8">
        <f t="shared" si="895"/>
        <v>3.5843372497757083E-3</v>
      </c>
    </row>
    <row r="653" spans="1:66" x14ac:dyDescent="0.25">
      <c r="A653" t="s">
        <v>178</v>
      </c>
      <c r="B653" t="s">
        <v>269</v>
      </c>
      <c r="C653" t="s">
        <v>184</v>
      </c>
      <c r="D653" s="10"/>
      <c r="E653">
        <f>VLOOKUP(A653,home!$A$2:$E$405,3,FALSE)</f>
        <v>1.70588235294118</v>
      </c>
      <c r="F653">
        <f>VLOOKUP(B653,home!$B$2:$E$405,3,FALSE)</f>
        <v>0.28999999999999998</v>
      </c>
      <c r="G653">
        <f>VLOOKUP(C653,away!$B$2:$E$405,4,FALSE)</f>
        <v>0.88</v>
      </c>
      <c r="H653">
        <f>VLOOKUP(A653,away!$A$2:$E$405,3,FALSE)</f>
        <v>1.1470588235294099</v>
      </c>
      <c r="I653">
        <f>VLOOKUP(C653,away!$B$2:$E$405,3,FALSE)</f>
        <v>0</v>
      </c>
      <c r="J653">
        <f>VLOOKUP(B653,home!$B$2:$E$405,4,FALSE)</f>
        <v>1.74</v>
      </c>
      <c r="K653" s="3">
        <f t="shared" si="840"/>
        <v>0.43534117647058912</v>
      </c>
      <c r="L653" s="3">
        <f t="shared" si="841"/>
        <v>0</v>
      </c>
      <c r="M653" s="5">
        <f t="shared" si="842"/>
        <v>0.64704387327035162</v>
      </c>
      <c r="N653" s="5">
        <f t="shared" si="843"/>
        <v>0.28168484101760166</v>
      </c>
      <c r="O653" s="5">
        <f t="shared" si="844"/>
        <v>0</v>
      </c>
      <c r="P653" s="5">
        <f t="shared" si="845"/>
        <v>0</v>
      </c>
      <c r="Q653" s="5">
        <f t="shared" si="846"/>
        <v>6.1314505041266766E-2</v>
      </c>
      <c r="R653" s="5">
        <f t="shared" si="847"/>
        <v>0</v>
      </c>
      <c r="S653" s="5">
        <f t="shared" si="848"/>
        <v>0</v>
      </c>
      <c r="T653" s="5">
        <f t="shared" si="849"/>
        <v>0</v>
      </c>
      <c r="U653" s="5">
        <f t="shared" si="850"/>
        <v>0</v>
      </c>
      <c r="V653" s="5">
        <f t="shared" si="851"/>
        <v>0</v>
      </c>
      <c r="W653" s="5">
        <f t="shared" si="852"/>
        <v>8.8975762531256497E-3</v>
      </c>
      <c r="X653" s="5">
        <f t="shared" si="853"/>
        <v>0</v>
      </c>
      <c r="Y653" s="5">
        <f t="shared" si="854"/>
        <v>0</v>
      </c>
      <c r="Z653" s="5">
        <f t="shared" si="855"/>
        <v>0</v>
      </c>
      <c r="AA653" s="5">
        <f t="shared" si="856"/>
        <v>0</v>
      </c>
      <c r="AB653" s="5">
        <f t="shared" si="857"/>
        <v>0</v>
      </c>
      <c r="AC653" s="5">
        <f t="shared" si="858"/>
        <v>0</v>
      </c>
      <c r="AD653" s="5">
        <f t="shared" si="859"/>
        <v>9.683703284431238E-4</v>
      </c>
      <c r="AE653" s="5">
        <f t="shared" si="860"/>
        <v>0</v>
      </c>
      <c r="AF653" s="5">
        <f t="shared" si="861"/>
        <v>0</v>
      </c>
      <c r="AG653" s="5">
        <f t="shared" si="862"/>
        <v>0</v>
      </c>
      <c r="AH653" s="5">
        <f t="shared" si="863"/>
        <v>0</v>
      </c>
      <c r="AI653" s="5">
        <f t="shared" si="864"/>
        <v>0</v>
      </c>
      <c r="AJ653" s="5">
        <f t="shared" si="865"/>
        <v>0</v>
      </c>
      <c r="AK653" s="5">
        <f t="shared" si="866"/>
        <v>0</v>
      </c>
      <c r="AL653" s="5">
        <f t="shared" si="867"/>
        <v>0</v>
      </c>
      <c r="AM653" s="5">
        <f t="shared" si="868"/>
        <v>8.4314295608728081E-5</v>
      </c>
      <c r="AN653" s="5">
        <f t="shared" si="869"/>
        <v>0</v>
      </c>
      <c r="AO653" s="5">
        <f t="shared" si="870"/>
        <v>0</v>
      </c>
      <c r="AP653" s="5">
        <f t="shared" si="871"/>
        <v>0</v>
      </c>
      <c r="AQ653" s="5">
        <f t="shared" si="872"/>
        <v>0</v>
      </c>
      <c r="AR653" s="5">
        <f t="shared" si="873"/>
        <v>0</v>
      </c>
      <c r="AS653" s="5">
        <f t="shared" si="874"/>
        <v>0</v>
      </c>
      <c r="AT653" s="5">
        <f t="shared" si="875"/>
        <v>0</v>
      </c>
      <c r="AU653" s="5">
        <f t="shared" si="876"/>
        <v>0</v>
      </c>
      <c r="AV653" s="5">
        <f t="shared" si="877"/>
        <v>0</v>
      </c>
      <c r="AW653" s="5">
        <f t="shared" si="878"/>
        <v>0</v>
      </c>
      <c r="AX653" s="5">
        <f t="shared" si="879"/>
        <v>6.1175807739321184E-6</v>
      </c>
      <c r="AY653" s="5">
        <f t="shared" si="880"/>
        <v>0</v>
      </c>
      <c r="AZ653" s="5">
        <f t="shared" si="881"/>
        <v>0</v>
      </c>
      <c r="BA653" s="5">
        <f t="shared" si="882"/>
        <v>0</v>
      </c>
      <c r="BB653" s="5">
        <f t="shared" si="883"/>
        <v>0</v>
      </c>
      <c r="BC653" s="5">
        <f t="shared" si="884"/>
        <v>0</v>
      </c>
      <c r="BD653" s="5">
        <f t="shared" si="885"/>
        <v>0</v>
      </c>
      <c r="BE653" s="5">
        <f t="shared" si="886"/>
        <v>0</v>
      </c>
      <c r="BF653" s="5">
        <f t="shared" si="887"/>
        <v>0</v>
      </c>
      <c r="BG653" s="5">
        <f t="shared" si="888"/>
        <v>0</v>
      </c>
      <c r="BH653" s="5">
        <f t="shared" si="889"/>
        <v>0</v>
      </c>
      <c r="BI653" s="5">
        <f t="shared" si="890"/>
        <v>0</v>
      </c>
      <c r="BJ653" s="8">
        <f t="shared" si="891"/>
        <v>0.35295572451681989</v>
      </c>
      <c r="BK653" s="8">
        <f t="shared" si="892"/>
        <v>0.64704387327035162</v>
      </c>
      <c r="BL653" s="8">
        <f t="shared" si="893"/>
        <v>0</v>
      </c>
      <c r="BM653" s="8">
        <f t="shared" si="894"/>
        <v>9.9563784579514338E-3</v>
      </c>
      <c r="BN653" s="8">
        <f t="shared" si="895"/>
        <v>0.99004321932922001</v>
      </c>
    </row>
    <row r="654" spans="1:66" x14ac:dyDescent="0.25">
      <c r="A654" t="s">
        <v>28</v>
      </c>
      <c r="B654" t="s">
        <v>462</v>
      </c>
      <c r="C654" t="s">
        <v>191</v>
      </c>
      <c r="D654" s="10"/>
      <c r="E654">
        <f>VLOOKUP(A654,home!$A$2:$E$405,3,FALSE)</f>
        <v>1.3333333333333299</v>
      </c>
      <c r="F654">
        <f>VLOOKUP(B654,home!$B$2:$E$405,3,FALSE)</f>
        <v>1.1200000000000001</v>
      </c>
      <c r="G654">
        <f>VLOOKUP(C654,away!$B$2:$E$405,4,FALSE)</f>
        <v>1.5</v>
      </c>
      <c r="H654">
        <f>VLOOKUP(A654,away!$A$2:$E$405,3,FALSE)</f>
        <v>1.13333333333333</v>
      </c>
      <c r="I654">
        <f>VLOOKUP(C654,away!$B$2:$E$405,3,FALSE)</f>
        <v>0.37</v>
      </c>
      <c r="J654">
        <f>VLOOKUP(B654,home!$B$2:$E$405,4,FALSE)</f>
        <v>0.88</v>
      </c>
      <c r="K654" s="3">
        <f t="shared" si="840"/>
        <v>2.2399999999999944</v>
      </c>
      <c r="L654" s="3">
        <f t="shared" si="841"/>
        <v>0.36901333333333219</v>
      </c>
      <c r="M654" s="5">
        <f t="shared" si="842"/>
        <v>7.3607133651359777E-2</v>
      </c>
      <c r="N654" s="5">
        <f t="shared" si="843"/>
        <v>0.16487997937904547</v>
      </c>
      <c r="O654" s="5">
        <f t="shared" si="844"/>
        <v>2.7162013745800358E-2</v>
      </c>
      <c r="P654" s="5">
        <f t="shared" si="845"/>
        <v>6.0842910790592647E-2</v>
      </c>
      <c r="Q654" s="5">
        <f t="shared" si="846"/>
        <v>0.1846655769045305</v>
      </c>
      <c r="R654" s="5">
        <f t="shared" si="847"/>
        <v>5.0115726161917892E-3</v>
      </c>
      <c r="S654" s="5">
        <f t="shared" si="848"/>
        <v>1.2573033379501898E-2</v>
      </c>
      <c r="T654" s="5">
        <f t="shared" si="849"/>
        <v>6.8144060085463615E-2</v>
      </c>
      <c r="U654" s="5">
        <f t="shared" si="850"/>
        <v>1.1225922660269578E-2</v>
      </c>
      <c r="V654" s="5">
        <f t="shared" si="851"/>
        <v>1.1547491094175521E-3</v>
      </c>
      <c r="W654" s="5">
        <f t="shared" si="852"/>
        <v>0.13788363075538243</v>
      </c>
      <c r="X654" s="5">
        <f t="shared" si="853"/>
        <v>5.0880898197146036E-2</v>
      </c>
      <c r="Y654" s="5">
        <f t="shared" si="854"/>
        <v>9.3878649233613935E-3</v>
      </c>
      <c r="Z654" s="5">
        <f t="shared" si="855"/>
        <v>6.1644570544766022E-4</v>
      </c>
      <c r="AA654" s="5">
        <f t="shared" si="856"/>
        <v>1.3808383802027555E-3</v>
      </c>
      <c r="AB654" s="5">
        <f t="shared" si="857"/>
        <v>1.5465389858270826E-3</v>
      </c>
      <c r="AC654" s="5">
        <f t="shared" si="858"/>
        <v>5.9656494524181295E-5</v>
      </c>
      <c r="AD654" s="5">
        <f t="shared" si="859"/>
        <v>7.7214833223013951E-2</v>
      </c>
      <c r="AE654" s="5">
        <f t="shared" si="860"/>
        <v>2.84933029904017E-2</v>
      </c>
      <c r="AF654" s="5">
        <f t="shared" si="861"/>
        <v>5.257204357082366E-3</v>
      </c>
      <c r="AG654" s="5">
        <f t="shared" si="862"/>
        <v>6.4665950127382741E-4</v>
      </c>
      <c r="AH654" s="5">
        <f t="shared" si="863"/>
        <v>5.6869171146564633E-5</v>
      </c>
      <c r="AI654" s="5">
        <f t="shared" si="864"/>
        <v>1.2738694336830446E-4</v>
      </c>
      <c r="AJ654" s="5">
        <f t="shared" si="865"/>
        <v>1.4267337657250065E-4</v>
      </c>
      <c r="AK654" s="5">
        <f t="shared" si="866"/>
        <v>1.0652945450746688E-4</v>
      </c>
      <c r="AL654" s="5">
        <f t="shared" si="867"/>
        <v>1.9724581541817409E-6</v>
      </c>
      <c r="AM654" s="5">
        <f t="shared" si="868"/>
        <v>3.4592245283910181E-2</v>
      </c>
      <c r="AN654" s="5">
        <f t="shared" si="869"/>
        <v>1.2764999739699936E-2</v>
      </c>
      <c r="AO654" s="5">
        <f t="shared" si="870"/>
        <v>2.3552275519728954E-3</v>
      </c>
      <c r="AP654" s="5">
        <f t="shared" si="871"/>
        <v>2.897034565706741E-4</v>
      </c>
      <c r="AQ654" s="5">
        <f t="shared" si="872"/>
        <v>2.6726109546833167E-5</v>
      </c>
      <c r="AR654" s="5">
        <f t="shared" si="873"/>
        <v>4.1970964817395168E-6</v>
      </c>
      <c r="AS654" s="5">
        <f t="shared" si="874"/>
        <v>9.4014961190964937E-6</v>
      </c>
      <c r="AT654" s="5">
        <f t="shared" si="875"/>
        <v>1.0529675653388049E-5</v>
      </c>
      <c r="AU654" s="5">
        <f t="shared" si="876"/>
        <v>7.8621578211963906E-6</v>
      </c>
      <c r="AV654" s="5">
        <f t="shared" si="877"/>
        <v>4.4028083798699668E-6</v>
      </c>
      <c r="AW654" s="5">
        <f t="shared" si="878"/>
        <v>4.5289275629740403E-8</v>
      </c>
      <c r="AX654" s="5">
        <f t="shared" si="879"/>
        <v>1.2914438239326432E-2</v>
      </c>
      <c r="AY654" s="5">
        <f t="shared" si="880"/>
        <v>4.7655999028212966E-3</v>
      </c>
      <c r="AZ654" s="5">
        <f t="shared" si="881"/>
        <v>8.7928495273654518E-4</v>
      </c>
      <c r="BA654" s="5">
        <f t="shared" si="882"/>
        <v>1.0815595711971803E-4</v>
      </c>
      <c r="BB654" s="5">
        <f t="shared" si="883"/>
        <v>9.9777475641510221E-6</v>
      </c>
      <c r="BC654" s="5">
        <f t="shared" si="884"/>
        <v>7.3638437756118127E-7</v>
      </c>
      <c r="BD654" s="5">
        <f t="shared" si="885"/>
        <v>2.5813076050804994E-7</v>
      </c>
      <c r="BE654" s="5">
        <f t="shared" si="886"/>
        <v>5.7821290353803039E-7</v>
      </c>
      <c r="BF654" s="5">
        <f t="shared" si="887"/>
        <v>6.4759845196259243E-7</v>
      </c>
      <c r="BG654" s="5">
        <f t="shared" si="888"/>
        <v>4.8354017746540115E-7</v>
      </c>
      <c r="BH654" s="5">
        <f t="shared" si="889"/>
        <v>2.707824993806239E-7</v>
      </c>
      <c r="BI654" s="5">
        <f t="shared" si="890"/>
        <v>1.2131055972251927E-7</v>
      </c>
      <c r="BJ654" s="8">
        <f t="shared" si="891"/>
        <v>0.79616110564234754</v>
      </c>
      <c r="BK654" s="8">
        <f t="shared" si="892"/>
        <v>0.1530050557863715</v>
      </c>
      <c r="BL654" s="8">
        <f t="shared" si="893"/>
        <v>4.6799098143694262E-2</v>
      </c>
      <c r="BM654" s="8">
        <f t="shared" si="894"/>
        <v>0.47564696357679476</v>
      </c>
      <c r="BN654" s="8">
        <f t="shared" si="895"/>
        <v>0.51616918708752058</v>
      </c>
    </row>
    <row r="655" spans="1:66" x14ac:dyDescent="0.25">
      <c r="A655" t="s">
        <v>28</v>
      </c>
      <c r="B655" t="s">
        <v>30</v>
      </c>
      <c r="C655" t="s">
        <v>463</v>
      </c>
      <c r="D655" s="10"/>
      <c r="E655">
        <f>VLOOKUP(A655,home!$A$2:$E$405,3,FALSE)</f>
        <v>1.3333333333333299</v>
      </c>
      <c r="F655">
        <f>VLOOKUP(B655,home!$B$2:$E$405,3,FALSE)</f>
        <v>1.87</v>
      </c>
      <c r="G655">
        <f>VLOOKUP(C655,away!$B$2:$E$405,4,FALSE)</f>
        <v>1.75</v>
      </c>
      <c r="H655">
        <f>VLOOKUP(A655,away!$A$2:$E$405,3,FALSE)</f>
        <v>1.13333333333333</v>
      </c>
      <c r="I655">
        <f>VLOOKUP(C655,away!$B$2:$E$405,3,FALSE)</f>
        <v>0.5</v>
      </c>
      <c r="J655">
        <f>VLOOKUP(B655,home!$B$2:$E$405,4,FALSE)</f>
        <v>0</v>
      </c>
      <c r="K655" s="3">
        <f t="shared" si="840"/>
        <v>4.3633333333333226</v>
      </c>
      <c r="L655" s="3">
        <f t="shared" si="841"/>
        <v>0</v>
      </c>
      <c r="M655" s="5">
        <f t="shared" si="842"/>
        <v>1.2735863936266698E-2</v>
      </c>
      <c r="N655" s="5">
        <f t="shared" si="843"/>
        <v>5.5570819641910227E-2</v>
      </c>
      <c r="O655" s="5">
        <f t="shared" si="844"/>
        <v>0</v>
      </c>
      <c r="P655" s="5">
        <f t="shared" si="845"/>
        <v>0</v>
      </c>
      <c r="Q655" s="5">
        <f t="shared" si="846"/>
        <v>0.12123700485210052</v>
      </c>
      <c r="R655" s="5">
        <f t="shared" si="847"/>
        <v>0</v>
      </c>
      <c r="S655" s="5">
        <f t="shared" si="848"/>
        <v>0</v>
      </c>
      <c r="T655" s="5">
        <f t="shared" si="849"/>
        <v>0</v>
      </c>
      <c r="U655" s="5">
        <f t="shared" si="850"/>
        <v>0</v>
      </c>
      <c r="V655" s="5">
        <f t="shared" si="851"/>
        <v>0</v>
      </c>
      <c r="W655" s="5">
        <f t="shared" si="852"/>
        <v>0.17633248816822136</v>
      </c>
      <c r="X655" s="5">
        <f t="shared" si="853"/>
        <v>0</v>
      </c>
      <c r="Y655" s="5">
        <f t="shared" si="854"/>
        <v>0</v>
      </c>
      <c r="Z655" s="5">
        <f t="shared" si="855"/>
        <v>0</v>
      </c>
      <c r="AA655" s="5">
        <f t="shared" si="856"/>
        <v>0</v>
      </c>
      <c r="AB655" s="5">
        <f t="shared" si="857"/>
        <v>0</v>
      </c>
      <c r="AC655" s="5">
        <f t="shared" si="858"/>
        <v>0</v>
      </c>
      <c r="AD655" s="5">
        <f t="shared" si="859"/>
        <v>0.19234935584350099</v>
      </c>
      <c r="AE655" s="5">
        <f t="shared" si="860"/>
        <v>0</v>
      </c>
      <c r="AF655" s="5">
        <f t="shared" si="861"/>
        <v>0</v>
      </c>
      <c r="AG655" s="5">
        <f t="shared" si="862"/>
        <v>0</v>
      </c>
      <c r="AH655" s="5">
        <f t="shared" si="863"/>
        <v>0</v>
      </c>
      <c r="AI655" s="5">
        <f t="shared" si="864"/>
        <v>0</v>
      </c>
      <c r="AJ655" s="5">
        <f t="shared" si="865"/>
        <v>0</v>
      </c>
      <c r="AK655" s="5">
        <f t="shared" si="866"/>
        <v>0</v>
      </c>
      <c r="AL655" s="5">
        <f t="shared" si="867"/>
        <v>0</v>
      </c>
      <c r="AM655" s="5">
        <f t="shared" si="868"/>
        <v>0.16785687119942808</v>
      </c>
      <c r="AN655" s="5">
        <f t="shared" si="869"/>
        <v>0</v>
      </c>
      <c r="AO655" s="5">
        <f t="shared" si="870"/>
        <v>0</v>
      </c>
      <c r="AP655" s="5">
        <f t="shared" si="871"/>
        <v>0</v>
      </c>
      <c r="AQ655" s="5">
        <f t="shared" si="872"/>
        <v>0</v>
      </c>
      <c r="AR655" s="5">
        <f t="shared" si="873"/>
        <v>0</v>
      </c>
      <c r="AS655" s="5">
        <f t="shared" si="874"/>
        <v>0</v>
      </c>
      <c r="AT655" s="5">
        <f t="shared" si="875"/>
        <v>0</v>
      </c>
      <c r="AU655" s="5">
        <f t="shared" si="876"/>
        <v>0</v>
      </c>
      <c r="AV655" s="5">
        <f t="shared" si="877"/>
        <v>0</v>
      </c>
      <c r="AW655" s="5">
        <f t="shared" si="878"/>
        <v>0</v>
      </c>
      <c r="AX655" s="5">
        <f t="shared" si="879"/>
        <v>0.12206924688891713</v>
      </c>
      <c r="AY655" s="5">
        <f t="shared" si="880"/>
        <v>0</v>
      </c>
      <c r="AZ655" s="5">
        <f t="shared" si="881"/>
        <v>0</v>
      </c>
      <c r="BA655" s="5">
        <f t="shared" si="882"/>
        <v>0</v>
      </c>
      <c r="BB655" s="5">
        <f t="shared" si="883"/>
        <v>0</v>
      </c>
      <c r="BC655" s="5">
        <f t="shared" si="884"/>
        <v>0</v>
      </c>
      <c r="BD655" s="5">
        <f t="shared" si="885"/>
        <v>0</v>
      </c>
      <c r="BE655" s="5">
        <f t="shared" si="886"/>
        <v>0</v>
      </c>
      <c r="BF655" s="5">
        <f t="shared" si="887"/>
        <v>0</v>
      </c>
      <c r="BG655" s="5">
        <f t="shared" si="888"/>
        <v>0</v>
      </c>
      <c r="BH655" s="5">
        <f t="shared" si="889"/>
        <v>0</v>
      </c>
      <c r="BI655" s="5">
        <f t="shared" si="890"/>
        <v>0</v>
      </c>
      <c r="BJ655" s="8">
        <f t="shared" si="891"/>
        <v>0.83541578659407834</v>
      </c>
      <c r="BK655" s="8">
        <f t="shared" si="892"/>
        <v>1.2735863936266698E-2</v>
      </c>
      <c r="BL655" s="8">
        <f t="shared" si="893"/>
        <v>0</v>
      </c>
      <c r="BM655" s="8">
        <f t="shared" si="894"/>
        <v>0.65860796210006756</v>
      </c>
      <c r="BN655" s="8">
        <f t="shared" si="895"/>
        <v>0.18954368843027747</v>
      </c>
    </row>
    <row r="656" spans="1:66" x14ac:dyDescent="0.25">
      <c r="A656" t="s">
        <v>28</v>
      </c>
      <c r="B656" t="s">
        <v>277</v>
      </c>
      <c r="C656" t="s">
        <v>29</v>
      </c>
      <c r="D656" s="10"/>
      <c r="E656">
        <f>VLOOKUP(A656,home!$A$2:$E$405,3,FALSE)</f>
        <v>1.3333333333333299</v>
      </c>
      <c r="F656">
        <f>VLOOKUP(B656,home!$B$2:$E$405,3,FALSE)</f>
        <v>0.75</v>
      </c>
      <c r="G656">
        <f>VLOOKUP(C656,away!$B$2:$E$405,4,FALSE)</f>
        <v>0.75</v>
      </c>
      <c r="H656">
        <f>VLOOKUP(A656,away!$A$2:$E$405,3,FALSE)</f>
        <v>1.13333333333333</v>
      </c>
      <c r="I656">
        <f>VLOOKUP(C656,away!$B$2:$E$405,3,FALSE)</f>
        <v>1.1200000000000001</v>
      </c>
      <c r="J656">
        <f>VLOOKUP(B656,home!$B$2:$E$405,4,FALSE)</f>
        <v>1.32</v>
      </c>
      <c r="K656" s="3">
        <f t="shared" si="840"/>
        <v>0.74999999999999811</v>
      </c>
      <c r="L656" s="3">
        <f t="shared" si="841"/>
        <v>1.6755199999999952</v>
      </c>
      <c r="M656" s="5">
        <f t="shared" si="842"/>
        <v>8.84321223803545E-2</v>
      </c>
      <c r="N656" s="5">
        <f t="shared" si="843"/>
        <v>6.6324091785265701E-2</v>
      </c>
      <c r="O656" s="5">
        <f t="shared" si="844"/>
        <v>0.14816978969073114</v>
      </c>
      <c r="P656" s="5">
        <f t="shared" si="845"/>
        <v>0.11112734226804807</v>
      </c>
      <c r="Q656" s="5">
        <f t="shared" si="846"/>
        <v>2.4871534419474574E-2</v>
      </c>
      <c r="R656" s="5">
        <f t="shared" si="847"/>
        <v>0.12413072301130661</v>
      </c>
      <c r="S656" s="5">
        <f t="shared" si="848"/>
        <v>3.4911765846929801E-2</v>
      </c>
      <c r="T656" s="5">
        <f t="shared" si="849"/>
        <v>4.167275335051792E-2</v>
      </c>
      <c r="U656" s="5">
        <f t="shared" si="850"/>
        <v>9.3098042258479716E-2</v>
      </c>
      <c r="V656" s="5">
        <f t="shared" si="851"/>
        <v>4.87461349265396E-3</v>
      </c>
      <c r="W656" s="5">
        <f t="shared" si="852"/>
        <v>6.2178836048686278E-3</v>
      </c>
      <c r="X656" s="5">
        <f t="shared" si="853"/>
        <v>1.0418188337629454E-2</v>
      </c>
      <c r="Y656" s="5">
        <f t="shared" si="854"/>
        <v>8.7279414617324278E-3</v>
      </c>
      <c r="Z656" s="5">
        <f t="shared" si="855"/>
        <v>6.932783633996796E-2</v>
      </c>
      <c r="AA656" s="5">
        <f t="shared" si="856"/>
        <v>5.1995877254975835E-2</v>
      </c>
      <c r="AB656" s="5">
        <f t="shared" si="857"/>
        <v>1.9498453970615889E-2</v>
      </c>
      <c r="AC656" s="5">
        <f t="shared" si="858"/>
        <v>3.8285214371303972E-4</v>
      </c>
      <c r="AD656" s="5">
        <f t="shared" si="859"/>
        <v>1.1658531759128647E-3</v>
      </c>
      <c r="AE656" s="5">
        <f t="shared" si="860"/>
        <v>1.9534103133055174E-3</v>
      </c>
      <c r="AF656" s="5">
        <f t="shared" si="861"/>
        <v>1.636489024074826E-3</v>
      </c>
      <c r="AG656" s="5">
        <f t="shared" si="862"/>
        <v>9.1399002987261507E-4</v>
      </c>
      <c r="AH656" s="5">
        <f t="shared" si="863"/>
        <v>2.9040044086085681E-2</v>
      </c>
      <c r="AI656" s="5">
        <f t="shared" si="864"/>
        <v>2.1780033064564205E-2</v>
      </c>
      <c r="AJ656" s="5">
        <f t="shared" si="865"/>
        <v>8.1675123992115562E-3</v>
      </c>
      <c r="AK656" s="5">
        <f t="shared" si="866"/>
        <v>2.0418780998028838E-3</v>
      </c>
      <c r="AL656" s="5">
        <f t="shared" si="867"/>
        <v>1.9244292715022066E-5</v>
      </c>
      <c r="AM656" s="5">
        <f t="shared" si="868"/>
        <v>1.7487797638692933E-4</v>
      </c>
      <c r="AN656" s="5">
        <f t="shared" si="869"/>
        <v>2.9301154699582697E-4</v>
      </c>
      <c r="AO656" s="5">
        <f t="shared" si="870"/>
        <v>2.4547335361122338E-4</v>
      </c>
      <c r="AP656" s="5">
        <f t="shared" si="871"/>
        <v>1.3709850448089195E-4</v>
      </c>
      <c r="AQ656" s="5">
        <f t="shared" si="872"/>
        <v>5.7427821556955825E-5</v>
      </c>
      <c r="AR656" s="5">
        <f t="shared" si="873"/>
        <v>9.7314349334236255E-3</v>
      </c>
      <c r="AS656" s="5">
        <f t="shared" si="874"/>
        <v>7.2985762000677004E-3</v>
      </c>
      <c r="AT656" s="5">
        <f t="shared" si="875"/>
        <v>2.7369660750253804E-3</v>
      </c>
      <c r="AU656" s="5">
        <f t="shared" si="876"/>
        <v>6.8424151875634337E-4</v>
      </c>
      <c r="AV656" s="5">
        <f t="shared" si="877"/>
        <v>1.2829528476681406E-4</v>
      </c>
      <c r="AW656" s="5">
        <f t="shared" si="878"/>
        <v>6.7175411103903398E-7</v>
      </c>
      <c r="AX656" s="5">
        <f t="shared" si="879"/>
        <v>2.1859747048366102E-5</v>
      </c>
      <c r="AY656" s="5">
        <f t="shared" si="880"/>
        <v>3.6626443374478263E-5</v>
      </c>
      <c r="AZ656" s="5">
        <f t="shared" si="881"/>
        <v>3.0684169201402827E-5</v>
      </c>
      <c r="BA656" s="5">
        <f t="shared" si="882"/>
        <v>1.7137313060111443E-5</v>
      </c>
      <c r="BB656" s="5">
        <f t="shared" si="883"/>
        <v>7.1784776946194578E-6</v>
      </c>
      <c r="BC656" s="5">
        <f t="shared" si="884"/>
        <v>2.405536589377751E-6</v>
      </c>
      <c r="BD656" s="5">
        <f t="shared" si="885"/>
        <v>2.7175356432749881E-3</v>
      </c>
      <c r="BE656" s="5">
        <f t="shared" si="886"/>
        <v>2.0381517324562361E-3</v>
      </c>
      <c r="BF656" s="5">
        <f t="shared" si="887"/>
        <v>7.6430689967108641E-4</v>
      </c>
      <c r="BG656" s="5">
        <f t="shared" si="888"/>
        <v>1.9107672491777114E-4</v>
      </c>
      <c r="BH656" s="5">
        <f t="shared" si="889"/>
        <v>3.5826885922081997E-5</v>
      </c>
      <c r="BI656" s="5">
        <f t="shared" si="890"/>
        <v>5.3740328883122871E-6</v>
      </c>
      <c r="BJ656" s="8">
        <f t="shared" si="891"/>
        <v>0.16492591639265469</v>
      </c>
      <c r="BK656" s="8">
        <f t="shared" si="892"/>
        <v>0.23978456686778887</v>
      </c>
      <c r="BL656" s="8">
        <f t="shared" si="893"/>
        <v>0.52425413976694402</v>
      </c>
      <c r="BM656" s="8">
        <f t="shared" si="894"/>
        <v>0.43520090112291143</v>
      </c>
      <c r="BN656" s="8">
        <f t="shared" si="895"/>
        <v>0.56305560355518058</v>
      </c>
    </row>
    <row r="657" spans="1:66" s="15" customFormat="1" x14ac:dyDescent="0.25">
      <c r="A657" t="s">
        <v>192</v>
      </c>
      <c r="B657" t="s">
        <v>196</v>
      </c>
      <c r="C657" t="s">
        <v>204</v>
      </c>
      <c r="D657" s="10"/>
      <c r="E657">
        <f>VLOOKUP(A657,home!$A$2:$E$405,3,FALSE)</f>
        <v>1.56666666666667</v>
      </c>
      <c r="F657">
        <f>VLOOKUP(B657,home!$B$2:$E$405,3,FALSE)</f>
        <v>0.32</v>
      </c>
      <c r="G657">
        <f>VLOOKUP(C657,away!$B$2:$E$405,4,FALSE)</f>
        <v>0.32</v>
      </c>
      <c r="H657">
        <f>VLOOKUP(A657,away!$A$2:$E$405,3,FALSE)</f>
        <v>0.86666666666666703</v>
      </c>
      <c r="I657">
        <f>VLOOKUP(C657,away!$B$2:$E$405,3,FALSE)</f>
        <v>1.28</v>
      </c>
      <c r="J657">
        <f>VLOOKUP(B657,home!$B$2:$E$405,4,FALSE)</f>
        <v>1.1499999999999999</v>
      </c>
      <c r="K657" s="3">
        <f t="shared" si="840"/>
        <v>0.16042666666666702</v>
      </c>
      <c r="L657" s="3">
        <f t="shared" si="841"/>
        <v>1.2757333333333336</v>
      </c>
      <c r="M657" s="5">
        <f t="shared" si="842"/>
        <v>0.23783931033451919</v>
      </c>
      <c r="N657" s="5">
        <f t="shared" si="843"/>
        <v>3.8155767759265873E-2</v>
      </c>
      <c r="O657" s="5">
        <f t="shared" si="844"/>
        <v>0.30341953617075729</v>
      </c>
      <c r="P657" s="5">
        <f t="shared" si="845"/>
        <v>4.8676584789420788E-2</v>
      </c>
      <c r="Q657" s="5">
        <f t="shared" si="846"/>
        <v>3.0606013178632535E-3</v>
      </c>
      <c r="R657" s="5">
        <f t="shared" si="847"/>
        <v>0.19354120813878717</v>
      </c>
      <c r="S657" s="5">
        <f t="shared" si="848"/>
        <v>2.4905574938696171E-3</v>
      </c>
      <c r="T657" s="5">
        <f t="shared" si="849"/>
        <v>3.9045111212420817E-3</v>
      </c>
      <c r="U657" s="5">
        <f t="shared" si="850"/>
        <v>3.1049170884345226E-2</v>
      </c>
      <c r="V657" s="5">
        <f t="shared" si="851"/>
        <v>5.6635732967383269E-5</v>
      </c>
      <c r="W657" s="5">
        <f t="shared" si="852"/>
        <v>1.6366735580680339E-4</v>
      </c>
      <c r="X657" s="5">
        <f t="shared" si="853"/>
        <v>2.0879590138126597E-4</v>
      </c>
      <c r="Y657" s="5">
        <f t="shared" si="854"/>
        <v>1.3318394562773027E-4</v>
      </c>
      <c r="Z657" s="5">
        <f t="shared" si="855"/>
        <v>8.230232353208515E-2</v>
      </c>
      <c r="AA657" s="5">
        <f t="shared" si="856"/>
        <v>1.3203487423174008E-2</v>
      </c>
      <c r="AB657" s="5">
        <f t="shared" si="857"/>
        <v>1.0590957378375334E-3</v>
      </c>
      <c r="AC657" s="5">
        <f t="shared" si="858"/>
        <v>7.2444764650667938E-7</v>
      </c>
      <c r="AD657" s="5">
        <f t="shared" si="859"/>
        <v>6.5641520835582054E-6</v>
      </c>
      <c r="AE657" s="5">
        <f t="shared" si="860"/>
        <v>8.3741076180646552E-6</v>
      </c>
      <c r="AF657" s="5">
        <f t="shared" si="861"/>
        <v>5.3415641126428447E-6</v>
      </c>
      <c r="AG657" s="5">
        <f t="shared" si="862"/>
        <v>2.2714704635451888E-6</v>
      </c>
      <c r="AH657" s="5">
        <f t="shared" si="863"/>
        <v>2.6248954385166376E-2</v>
      </c>
      <c r="AI657" s="5">
        <f t="shared" si="864"/>
        <v>4.2110322554976334E-3</v>
      </c>
      <c r="AJ657" s="5">
        <f t="shared" si="865"/>
        <v>3.3778093398765093E-4</v>
      </c>
      <c r="AK657" s="5">
        <f t="shared" si="866"/>
        <v>1.8063023101064115E-5</v>
      </c>
      <c r="AL657" s="5">
        <f t="shared" si="867"/>
        <v>5.9306659174348792E-9</v>
      </c>
      <c r="AM657" s="5">
        <f t="shared" si="868"/>
        <v>2.1061300765166028E-7</v>
      </c>
      <c r="AN657" s="5">
        <f t="shared" si="869"/>
        <v>2.6868603429481142E-7</v>
      </c>
      <c r="AO657" s="5">
        <f t="shared" si="870"/>
        <v>1.7138586507551715E-7</v>
      </c>
      <c r="AP657" s="5">
        <f t="shared" si="871"/>
        <v>7.2880886979668817E-8</v>
      </c>
      <c r="AQ657" s="5">
        <f t="shared" si="872"/>
        <v>2.3244144220715725E-8</v>
      </c>
      <c r="AR657" s="5">
        <f t="shared" si="873"/>
        <v>6.6973332148605813E-3</v>
      </c>
      <c r="AS657" s="5">
        <f t="shared" si="874"/>
        <v>1.0744308432160358E-3</v>
      </c>
      <c r="AT657" s="5">
        <f t="shared" si="875"/>
        <v>8.6183679370502479E-5</v>
      </c>
      <c r="AU657" s="5">
        <f t="shared" si="876"/>
        <v>4.6087201341595039E-6</v>
      </c>
      <c r="AV657" s="5">
        <f t="shared" si="877"/>
        <v>1.8484040218069082E-7</v>
      </c>
      <c r="AW657" s="5">
        <f t="shared" si="878"/>
        <v>3.3716106940451419E-11</v>
      </c>
      <c r="AX657" s="5">
        <f t="shared" si="879"/>
        <v>5.6313237956995111E-9</v>
      </c>
      <c r="AY657" s="5">
        <f t="shared" si="880"/>
        <v>7.1840674769670566E-9</v>
      </c>
      <c r="AZ657" s="5">
        <f t="shared" si="881"/>
        <v>4.5824771746413887E-9</v>
      </c>
      <c r="BA657" s="5">
        <f t="shared" si="882"/>
        <v>1.9486729603097254E-9</v>
      </c>
      <c r="BB657" s="5">
        <f t="shared" si="883"/>
        <v>6.2149676280811555E-10</v>
      </c>
      <c r="BC657" s="5">
        <f t="shared" si="884"/>
        <v>1.585728273746146E-10</v>
      </c>
      <c r="BD657" s="5">
        <f t="shared" si="885"/>
        <v>1.4240018711063579E-3</v>
      </c>
      <c r="BE657" s="5">
        <f t="shared" si="886"/>
        <v>2.2844787350868978E-4</v>
      </c>
      <c r="BF657" s="5">
        <f t="shared" si="887"/>
        <v>1.8324565427043744E-5</v>
      </c>
      <c r="BG657" s="5">
        <f t="shared" si="888"/>
        <v>9.7991631652529281E-7</v>
      </c>
      <c r="BH657" s="5">
        <f t="shared" si="889"/>
        <v>3.9301177068107811E-8</v>
      </c>
      <c r="BI657" s="5">
        <f t="shared" si="890"/>
        <v>1.2609913666225995E-9</v>
      </c>
      <c r="BJ657" s="8">
        <f t="shared" si="891"/>
        <v>4.5649845632014054E-2</v>
      </c>
      <c r="BK657" s="8">
        <f t="shared" si="892"/>
        <v>0.28906382591315682</v>
      </c>
      <c r="BL657" s="8">
        <f t="shared" si="893"/>
        <v>0.58262286503916461</v>
      </c>
      <c r="BM657" s="8">
        <f t="shared" si="894"/>
        <v>0.17494584445545563</v>
      </c>
      <c r="BN657" s="8">
        <f t="shared" si="895"/>
        <v>0.82469300851061356</v>
      </c>
    </row>
    <row r="658" spans="1:66" x14ac:dyDescent="0.25">
      <c r="A658" t="s">
        <v>192</v>
      </c>
      <c r="B658" t="s">
        <v>197</v>
      </c>
      <c r="C658" t="s">
        <v>194</v>
      </c>
      <c r="D658" s="16"/>
      <c r="E658">
        <f>VLOOKUP(A658,home!$A$2:$E$405,3,FALSE)</f>
        <v>1.56666666666667</v>
      </c>
      <c r="F658">
        <f>VLOOKUP(B658,home!$B$2:$E$405,3,FALSE)</f>
        <v>1.6</v>
      </c>
      <c r="G658">
        <f>VLOOKUP(C658,away!$B$2:$E$405,4,FALSE)</f>
        <v>1.06</v>
      </c>
      <c r="H658">
        <f>VLOOKUP(A658,away!$A$2:$E$405,3,FALSE)</f>
        <v>0.86666666666666703</v>
      </c>
      <c r="I658">
        <f>VLOOKUP(C658,away!$B$2:$E$405,3,FALSE)</f>
        <v>0</v>
      </c>
      <c r="J658">
        <f>VLOOKUP(B658,home!$B$2:$E$405,4,FALSE)</f>
        <v>0</v>
      </c>
      <c r="K658" s="3">
        <f t="shared" si="840"/>
        <v>2.6570666666666725</v>
      </c>
      <c r="L658" s="3">
        <f t="shared" si="841"/>
        <v>0</v>
      </c>
      <c r="M658" s="5">
        <f t="shared" si="842"/>
        <v>7.015370442236124E-2</v>
      </c>
      <c r="N658" s="5">
        <f t="shared" si="843"/>
        <v>0.18640306956384239</v>
      </c>
      <c r="O658" s="5">
        <f t="shared" si="844"/>
        <v>0</v>
      </c>
      <c r="P658" s="5">
        <f t="shared" si="845"/>
        <v>0</v>
      </c>
      <c r="Q658" s="5">
        <f t="shared" si="846"/>
        <v>0.24764269135121733</v>
      </c>
      <c r="R658" s="5">
        <f t="shared" si="847"/>
        <v>0</v>
      </c>
      <c r="S658" s="5">
        <f t="shared" si="848"/>
        <v>0</v>
      </c>
      <c r="T658" s="5">
        <f t="shared" si="849"/>
        <v>0</v>
      </c>
      <c r="U658" s="5">
        <f t="shared" si="850"/>
        <v>0</v>
      </c>
      <c r="V658" s="5">
        <f t="shared" si="851"/>
        <v>0</v>
      </c>
      <c r="W658" s="5">
        <f t="shared" si="852"/>
        <v>0.21933438014431419</v>
      </c>
      <c r="X658" s="5">
        <f t="shared" si="853"/>
        <v>0</v>
      </c>
      <c r="Y658" s="5">
        <f t="shared" si="854"/>
        <v>0</v>
      </c>
      <c r="Z658" s="5">
        <f t="shared" si="855"/>
        <v>0</v>
      </c>
      <c r="AA658" s="5">
        <f t="shared" si="856"/>
        <v>0</v>
      </c>
      <c r="AB658" s="5">
        <f t="shared" si="857"/>
        <v>0</v>
      </c>
      <c r="AC658" s="5">
        <f t="shared" si="858"/>
        <v>0</v>
      </c>
      <c r="AD658" s="5">
        <f t="shared" si="859"/>
        <v>0.14569651758386348</v>
      </c>
      <c r="AE658" s="5">
        <f t="shared" si="860"/>
        <v>0</v>
      </c>
      <c r="AF658" s="5">
        <f t="shared" si="861"/>
        <v>0</v>
      </c>
      <c r="AG658" s="5">
        <f t="shared" si="862"/>
        <v>0</v>
      </c>
      <c r="AH658" s="5">
        <f t="shared" si="863"/>
        <v>0</v>
      </c>
      <c r="AI658" s="5">
        <f t="shared" si="864"/>
        <v>0</v>
      </c>
      <c r="AJ658" s="5">
        <f t="shared" si="865"/>
        <v>0</v>
      </c>
      <c r="AK658" s="5">
        <f t="shared" si="866"/>
        <v>0</v>
      </c>
      <c r="AL658" s="5">
        <f t="shared" si="867"/>
        <v>0</v>
      </c>
      <c r="AM658" s="5">
        <f t="shared" si="868"/>
        <v>7.7425072064299647E-2</v>
      </c>
      <c r="AN658" s="5">
        <f t="shared" si="869"/>
        <v>0</v>
      </c>
      <c r="AO658" s="5">
        <f t="shared" si="870"/>
        <v>0</v>
      </c>
      <c r="AP658" s="5">
        <f t="shared" si="871"/>
        <v>0</v>
      </c>
      <c r="AQ658" s="5">
        <f t="shared" si="872"/>
        <v>0</v>
      </c>
      <c r="AR658" s="5">
        <f t="shared" si="873"/>
        <v>0</v>
      </c>
      <c r="AS658" s="5">
        <f t="shared" si="874"/>
        <v>0</v>
      </c>
      <c r="AT658" s="5">
        <f t="shared" si="875"/>
        <v>0</v>
      </c>
      <c r="AU658" s="5">
        <f t="shared" si="876"/>
        <v>0</v>
      </c>
      <c r="AV658" s="5">
        <f t="shared" si="877"/>
        <v>0</v>
      </c>
      <c r="AW658" s="5">
        <f t="shared" si="878"/>
        <v>0</v>
      </c>
      <c r="AX658" s="5">
        <f t="shared" si="879"/>
        <v>3.4287263024385936E-2</v>
      </c>
      <c r="AY658" s="5">
        <f t="shared" si="880"/>
        <v>0</v>
      </c>
      <c r="AZ658" s="5">
        <f t="shared" si="881"/>
        <v>0</v>
      </c>
      <c r="BA658" s="5">
        <f t="shared" si="882"/>
        <v>0</v>
      </c>
      <c r="BB658" s="5">
        <f t="shared" si="883"/>
        <v>0</v>
      </c>
      <c r="BC658" s="5">
        <f t="shared" si="884"/>
        <v>0</v>
      </c>
      <c r="BD658" s="5">
        <f t="shared" si="885"/>
        <v>0</v>
      </c>
      <c r="BE658" s="5">
        <f t="shared" si="886"/>
        <v>0</v>
      </c>
      <c r="BF658" s="5">
        <f t="shared" si="887"/>
        <v>0</v>
      </c>
      <c r="BG658" s="5">
        <f t="shared" si="888"/>
        <v>0</v>
      </c>
      <c r="BH658" s="5">
        <f t="shared" si="889"/>
        <v>0</v>
      </c>
      <c r="BI658" s="5">
        <f t="shared" si="890"/>
        <v>0</v>
      </c>
      <c r="BJ658" s="8">
        <f t="shared" si="891"/>
        <v>0.9107889937319229</v>
      </c>
      <c r="BK658" s="8">
        <f t="shared" si="892"/>
        <v>7.015370442236124E-2</v>
      </c>
      <c r="BL658" s="8">
        <f t="shared" si="893"/>
        <v>0</v>
      </c>
      <c r="BM658" s="8">
        <f t="shared" si="894"/>
        <v>0.47674323281686326</v>
      </c>
      <c r="BN658" s="8">
        <f t="shared" si="895"/>
        <v>0.50419946533742099</v>
      </c>
    </row>
    <row r="659" spans="1:66" x14ac:dyDescent="0.25">
      <c r="A659" t="s">
        <v>192</v>
      </c>
      <c r="B659" t="s">
        <v>280</v>
      </c>
      <c r="C659" t="s">
        <v>205</v>
      </c>
      <c r="D659" s="16"/>
      <c r="E659">
        <f>VLOOKUP(A659,home!$A$2:$E$405,3,FALSE)</f>
        <v>1.56666666666667</v>
      </c>
      <c r="F659">
        <f>VLOOKUP(B659,home!$B$2:$E$405,3,FALSE)</f>
        <v>1.06</v>
      </c>
      <c r="G659">
        <f>VLOOKUP(C659,away!$B$2:$E$405,4,FALSE)</f>
        <v>2.23</v>
      </c>
      <c r="H659">
        <f>VLOOKUP(A659,away!$A$2:$E$405,3,FALSE)</f>
        <v>0.86666666666666703</v>
      </c>
      <c r="I659">
        <f>VLOOKUP(C659,away!$B$2:$E$405,3,FALSE)</f>
        <v>0</v>
      </c>
      <c r="J659">
        <f>VLOOKUP(B659,home!$B$2:$E$405,4,FALSE)</f>
        <v>1.1499999999999999</v>
      </c>
      <c r="K659" s="3">
        <f t="shared" si="840"/>
        <v>3.7032866666666746</v>
      </c>
      <c r="L659" s="3">
        <f t="shared" si="841"/>
        <v>0</v>
      </c>
      <c r="M659" s="5">
        <f t="shared" si="842"/>
        <v>2.4642401867797044E-2</v>
      </c>
      <c r="N659" s="5">
        <f t="shared" si="843"/>
        <v>9.1257878271654741E-2</v>
      </c>
      <c r="O659" s="5">
        <f t="shared" si="844"/>
        <v>0</v>
      </c>
      <c r="P659" s="5">
        <f t="shared" si="845"/>
        <v>0</v>
      </c>
      <c r="Q659" s="5">
        <f t="shared" si="846"/>
        <v>0.16897704191585475</v>
      </c>
      <c r="R659" s="5">
        <f t="shared" si="847"/>
        <v>0</v>
      </c>
      <c r="S659" s="5">
        <f t="shared" si="848"/>
        <v>0</v>
      </c>
      <c r="T659" s="5">
        <f t="shared" si="849"/>
        <v>0</v>
      </c>
      <c r="U659" s="5">
        <f t="shared" si="850"/>
        <v>0</v>
      </c>
      <c r="V659" s="5">
        <f t="shared" si="851"/>
        <v>0</v>
      </c>
      <c r="W659" s="5">
        <f t="shared" si="852"/>
        <v>0.20859014209992019</v>
      </c>
      <c r="X659" s="5">
        <f t="shared" si="853"/>
        <v>0</v>
      </c>
      <c r="Y659" s="5">
        <f t="shared" si="854"/>
        <v>0</v>
      </c>
      <c r="Z659" s="5">
        <f t="shared" si="855"/>
        <v>0</v>
      </c>
      <c r="AA659" s="5">
        <f t="shared" si="856"/>
        <v>0</v>
      </c>
      <c r="AB659" s="5">
        <f t="shared" si="857"/>
        <v>0</v>
      </c>
      <c r="AC659" s="5">
        <f t="shared" si="858"/>
        <v>0</v>
      </c>
      <c r="AD659" s="5">
        <f t="shared" si="859"/>
        <v>0.19311727300918541</v>
      </c>
      <c r="AE659" s="5">
        <f t="shared" si="860"/>
        <v>0</v>
      </c>
      <c r="AF659" s="5">
        <f t="shared" si="861"/>
        <v>0</v>
      </c>
      <c r="AG659" s="5">
        <f t="shared" si="862"/>
        <v>0</v>
      </c>
      <c r="AH659" s="5">
        <f t="shared" si="863"/>
        <v>0</v>
      </c>
      <c r="AI659" s="5">
        <f t="shared" si="864"/>
        <v>0</v>
      </c>
      <c r="AJ659" s="5">
        <f t="shared" si="865"/>
        <v>0</v>
      </c>
      <c r="AK659" s="5">
        <f t="shared" si="866"/>
        <v>0</v>
      </c>
      <c r="AL659" s="5">
        <f t="shared" si="867"/>
        <v>0</v>
      </c>
      <c r="AM659" s="5">
        <f t="shared" si="868"/>
        <v>0.14303372444758886</v>
      </c>
      <c r="AN659" s="5">
        <f t="shared" si="869"/>
        <v>0</v>
      </c>
      <c r="AO659" s="5">
        <f t="shared" si="870"/>
        <v>0</v>
      </c>
      <c r="AP659" s="5">
        <f t="shared" si="871"/>
        <v>0</v>
      </c>
      <c r="AQ659" s="5">
        <f t="shared" si="872"/>
        <v>0</v>
      </c>
      <c r="AR659" s="5">
        <f t="shared" si="873"/>
        <v>0</v>
      </c>
      <c r="AS659" s="5">
        <f t="shared" si="874"/>
        <v>0</v>
      </c>
      <c r="AT659" s="5">
        <f t="shared" si="875"/>
        <v>0</v>
      </c>
      <c r="AU659" s="5">
        <f t="shared" si="876"/>
        <v>0</v>
      </c>
      <c r="AV659" s="5">
        <f t="shared" si="877"/>
        <v>0</v>
      </c>
      <c r="AW659" s="5">
        <f t="shared" si="878"/>
        <v>0</v>
      </c>
      <c r="AX659" s="5">
        <f t="shared" si="879"/>
        <v>8.8282480771738489E-2</v>
      </c>
      <c r="AY659" s="5">
        <f t="shared" si="880"/>
        <v>0</v>
      </c>
      <c r="AZ659" s="5">
        <f t="shared" si="881"/>
        <v>0</v>
      </c>
      <c r="BA659" s="5">
        <f t="shared" si="882"/>
        <v>0</v>
      </c>
      <c r="BB659" s="5">
        <f t="shared" si="883"/>
        <v>0</v>
      </c>
      <c r="BC659" s="5">
        <f t="shared" si="884"/>
        <v>0</v>
      </c>
      <c r="BD659" s="5">
        <f t="shared" si="885"/>
        <v>0</v>
      </c>
      <c r="BE659" s="5">
        <f t="shared" si="886"/>
        <v>0</v>
      </c>
      <c r="BF659" s="5">
        <f t="shared" si="887"/>
        <v>0</v>
      </c>
      <c r="BG659" s="5">
        <f t="shared" si="888"/>
        <v>0</v>
      </c>
      <c r="BH659" s="5">
        <f t="shared" si="889"/>
        <v>0</v>
      </c>
      <c r="BI659" s="5">
        <f t="shared" si="890"/>
        <v>0</v>
      </c>
      <c r="BJ659" s="8">
        <f t="shared" si="891"/>
        <v>0.89325854051594256</v>
      </c>
      <c r="BK659" s="8">
        <f t="shared" si="892"/>
        <v>2.4642401867797044E-2</v>
      </c>
      <c r="BL659" s="8">
        <f t="shared" si="893"/>
        <v>0</v>
      </c>
      <c r="BM659" s="8">
        <f t="shared" si="894"/>
        <v>0.63302362032843296</v>
      </c>
      <c r="BN659" s="8">
        <f t="shared" si="895"/>
        <v>0.28487732205530653</v>
      </c>
    </row>
    <row r="660" spans="1:66" x14ac:dyDescent="0.25">
      <c r="A660" t="s">
        <v>32</v>
      </c>
      <c r="B660" t="s">
        <v>34</v>
      </c>
      <c r="C660" t="s">
        <v>208</v>
      </c>
      <c r="D660" s="16"/>
      <c r="E660">
        <f>VLOOKUP(A660,home!$A$2:$E$405,3,FALSE)</f>
        <v>1.4583333333333299</v>
      </c>
      <c r="F660">
        <f>VLOOKUP(B660,home!$B$2:$E$405,3,FALSE)</f>
        <v>0</v>
      </c>
      <c r="G660">
        <f>VLOOKUP(C660,away!$B$2:$E$405,4,FALSE)</f>
        <v>0.69</v>
      </c>
      <c r="H660">
        <f>VLOOKUP(A660,away!$A$2:$E$405,3,FALSE)</f>
        <v>1.375</v>
      </c>
      <c r="I660">
        <f>VLOOKUP(C660,away!$B$2:$E$405,3,FALSE)</f>
        <v>1.71</v>
      </c>
      <c r="J660">
        <f>VLOOKUP(B660,home!$B$2:$E$405,4,FALSE)</f>
        <v>2.1800000000000002</v>
      </c>
      <c r="K660" s="3">
        <f t="shared" si="840"/>
        <v>0</v>
      </c>
      <c r="L660" s="3">
        <f t="shared" si="841"/>
        <v>5.1257250000000001</v>
      </c>
      <c r="M660" s="5">
        <f t="shared" si="842"/>
        <v>5.9419079112513068E-3</v>
      </c>
      <c r="N660" s="5">
        <f t="shared" si="843"/>
        <v>0</v>
      </c>
      <c r="O660" s="5">
        <f t="shared" si="844"/>
        <v>3.0456585928398602E-2</v>
      </c>
      <c r="P660" s="5">
        <f t="shared" si="845"/>
        <v>0</v>
      </c>
      <c r="Q660" s="5">
        <f t="shared" si="846"/>
        <v>0</v>
      </c>
      <c r="R660" s="5">
        <f t="shared" si="847"/>
        <v>7.8056041953920477E-2</v>
      </c>
      <c r="S660" s="5">
        <f t="shared" si="848"/>
        <v>0</v>
      </c>
      <c r="T660" s="5">
        <f t="shared" si="849"/>
        <v>0</v>
      </c>
      <c r="U660" s="5">
        <f t="shared" si="850"/>
        <v>0</v>
      </c>
      <c r="V660" s="5">
        <f t="shared" si="851"/>
        <v>0</v>
      </c>
      <c r="W660" s="5">
        <f t="shared" si="852"/>
        <v>0</v>
      </c>
      <c r="X660" s="5">
        <f t="shared" si="853"/>
        <v>0</v>
      </c>
      <c r="Y660" s="5">
        <f t="shared" si="854"/>
        <v>0</v>
      </c>
      <c r="Z660" s="5">
        <f t="shared" si="855"/>
        <v>0.13336460188141969</v>
      </c>
      <c r="AA660" s="5">
        <f t="shared" si="856"/>
        <v>0</v>
      </c>
      <c r="AB660" s="5">
        <f t="shared" si="857"/>
        <v>0</v>
      </c>
      <c r="AC660" s="5">
        <f t="shared" si="858"/>
        <v>0</v>
      </c>
      <c r="AD660" s="5">
        <f t="shared" si="859"/>
        <v>0</v>
      </c>
      <c r="AE660" s="5">
        <f t="shared" si="860"/>
        <v>0</v>
      </c>
      <c r="AF660" s="5">
        <f t="shared" si="861"/>
        <v>0</v>
      </c>
      <c r="AG660" s="5">
        <f t="shared" si="862"/>
        <v>0</v>
      </c>
      <c r="AH660" s="5">
        <f t="shared" si="863"/>
        <v>0.17089756849465998</v>
      </c>
      <c r="AI660" s="5">
        <f t="shared" si="864"/>
        <v>0</v>
      </c>
      <c r="AJ660" s="5">
        <f t="shared" si="865"/>
        <v>0</v>
      </c>
      <c r="AK660" s="5">
        <f t="shared" si="866"/>
        <v>0</v>
      </c>
      <c r="AL660" s="5">
        <f t="shared" si="867"/>
        <v>0</v>
      </c>
      <c r="AM660" s="5">
        <f t="shared" si="868"/>
        <v>0</v>
      </c>
      <c r="AN660" s="5">
        <f t="shared" si="869"/>
        <v>0</v>
      </c>
      <c r="AO660" s="5">
        <f t="shared" si="870"/>
        <v>0</v>
      </c>
      <c r="AP660" s="5">
        <f t="shared" si="871"/>
        <v>0</v>
      </c>
      <c r="AQ660" s="5">
        <f t="shared" si="872"/>
        <v>0</v>
      </c>
      <c r="AR660" s="5">
        <f t="shared" si="873"/>
        <v>0.17519478785445819</v>
      </c>
      <c r="AS660" s="5">
        <f t="shared" si="874"/>
        <v>0</v>
      </c>
      <c r="AT660" s="5">
        <f t="shared" si="875"/>
        <v>0</v>
      </c>
      <c r="AU660" s="5">
        <f t="shared" si="876"/>
        <v>0</v>
      </c>
      <c r="AV660" s="5">
        <f t="shared" si="877"/>
        <v>0</v>
      </c>
      <c r="AW660" s="5">
        <f t="shared" si="878"/>
        <v>0</v>
      </c>
      <c r="AX660" s="5">
        <f t="shared" si="879"/>
        <v>0</v>
      </c>
      <c r="AY660" s="5">
        <f t="shared" si="880"/>
        <v>0</v>
      </c>
      <c r="AZ660" s="5">
        <f t="shared" si="881"/>
        <v>0</v>
      </c>
      <c r="BA660" s="5">
        <f t="shared" si="882"/>
        <v>0</v>
      </c>
      <c r="BB660" s="5">
        <f t="shared" si="883"/>
        <v>0</v>
      </c>
      <c r="BC660" s="5">
        <f t="shared" si="884"/>
        <v>0</v>
      </c>
      <c r="BD660" s="5">
        <f t="shared" si="885"/>
        <v>0.14966671732921547</v>
      </c>
      <c r="BE660" s="5">
        <f t="shared" si="886"/>
        <v>0</v>
      </c>
      <c r="BF660" s="5">
        <f t="shared" si="887"/>
        <v>0</v>
      </c>
      <c r="BG660" s="5">
        <f t="shared" si="888"/>
        <v>0</v>
      </c>
      <c r="BH660" s="5">
        <f t="shared" si="889"/>
        <v>0</v>
      </c>
      <c r="BI660" s="5">
        <f t="shared" si="890"/>
        <v>0</v>
      </c>
      <c r="BJ660" s="8">
        <f t="shared" si="891"/>
        <v>0</v>
      </c>
      <c r="BK660" s="8">
        <f t="shared" si="892"/>
        <v>5.9419079112513068E-3</v>
      </c>
      <c r="BL660" s="8">
        <f t="shared" si="893"/>
        <v>0.60427170156065269</v>
      </c>
      <c r="BM660" s="8">
        <f t="shared" si="894"/>
        <v>0.62912367555975335</v>
      </c>
      <c r="BN660" s="8">
        <f t="shared" si="895"/>
        <v>0.11445453579357039</v>
      </c>
    </row>
    <row r="661" spans="1:66" x14ac:dyDescent="0.25">
      <c r="A661" t="s">
        <v>32</v>
      </c>
      <c r="B661" t="s">
        <v>198</v>
      </c>
      <c r="C661" t="s">
        <v>210</v>
      </c>
      <c r="D661" s="16"/>
      <c r="E661">
        <f>VLOOKUP(A661,home!$A$2:$E$405,3,FALSE)</f>
        <v>1.4583333333333299</v>
      </c>
      <c r="F661">
        <f>VLOOKUP(B661,home!$B$2:$E$405,3,FALSE)</f>
        <v>0.69</v>
      </c>
      <c r="G661">
        <f>VLOOKUP(C661,away!$B$2:$E$405,4,FALSE)</f>
        <v>0</v>
      </c>
      <c r="H661">
        <f>VLOOKUP(A661,away!$A$2:$E$405,3,FALSE)</f>
        <v>1.375</v>
      </c>
      <c r="I661">
        <f>VLOOKUP(C661,away!$B$2:$E$405,3,FALSE)</f>
        <v>0.69</v>
      </c>
      <c r="J661">
        <f>VLOOKUP(B661,home!$B$2:$E$405,4,FALSE)</f>
        <v>0.24</v>
      </c>
      <c r="K661" s="3">
        <f t="shared" si="840"/>
        <v>0</v>
      </c>
      <c r="L661" s="3">
        <f t="shared" si="841"/>
        <v>0.22769999999999999</v>
      </c>
      <c r="M661" s="5">
        <f t="shared" si="842"/>
        <v>0.79636313294257888</v>
      </c>
      <c r="N661" s="5">
        <f t="shared" si="843"/>
        <v>0</v>
      </c>
      <c r="O661" s="5">
        <f t="shared" si="844"/>
        <v>0.18133188537102518</v>
      </c>
      <c r="P661" s="5">
        <f t="shared" si="845"/>
        <v>0</v>
      </c>
      <c r="Q661" s="5">
        <f t="shared" si="846"/>
        <v>0</v>
      </c>
      <c r="R661" s="5">
        <f t="shared" si="847"/>
        <v>2.0644635149491213E-2</v>
      </c>
      <c r="S661" s="5">
        <f t="shared" si="848"/>
        <v>0</v>
      </c>
      <c r="T661" s="5">
        <f t="shared" si="849"/>
        <v>0</v>
      </c>
      <c r="U661" s="5">
        <f t="shared" si="850"/>
        <v>0</v>
      </c>
      <c r="V661" s="5">
        <f t="shared" si="851"/>
        <v>0</v>
      </c>
      <c r="W661" s="5">
        <f t="shared" si="852"/>
        <v>0</v>
      </c>
      <c r="X661" s="5">
        <f t="shared" si="853"/>
        <v>0</v>
      </c>
      <c r="Y661" s="5">
        <f t="shared" si="854"/>
        <v>0</v>
      </c>
      <c r="Z661" s="5">
        <f t="shared" si="855"/>
        <v>1.566927807846383E-3</v>
      </c>
      <c r="AA661" s="5">
        <f t="shared" si="856"/>
        <v>0</v>
      </c>
      <c r="AB661" s="5">
        <f t="shared" si="857"/>
        <v>0</v>
      </c>
      <c r="AC661" s="5">
        <f t="shared" si="858"/>
        <v>0</v>
      </c>
      <c r="AD661" s="5">
        <f t="shared" si="859"/>
        <v>0</v>
      </c>
      <c r="AE661" s="5">
        <f t="shared" si="860"/>
        <v>0</v>
      </c>
      <c r="AF661" s="5">
        <f t="shared" si="861"/>
        <v>0</v>
      </c>
      <c r="AG661" s="5">
        <f t="shared" si="862"/>
        <v>0</v>
      </c>
      <c r="AH661" s="5">
        <f t="shared" si="863"/>
        <v>8.919736546165533E-5</v>
      </c>
      <c r="AI661" s="5">
        <f t="shared" si="864"/>
        <v>0</v>
      </c>
      <c r="AJ661" s="5">
        <f t="shared" si="865"/>
        <v>0</v>
      </c>
      <c r="AK661" s="5">
        <f t="shared" si="866"/>
        <v>0</v>
      </c>
      <c r="AL661" s="5">
        <f t="shared" si="867"/>
        <v>0</v>
      </c>
      <c r="AM661" s="5">
        <f t="shared" si="868"/>
        <v>0</v>
      </c>
      <c r="AN661" s="5">
        <f t="shared" si="869"/>
        <v>0</v>
      </c>
      <c r="AO661" s="5">
        <f t="shared" si="870"/>
        <v>0</v>
      </c>
      <c r="AP661" s="5">
        <f t="shared" si="871"/>
        <v>0</v>
      </c>
      <c r="AQ661" s="5">
        <f t="shared" si="872"/>
        <v>0</v>
      </c>
      <c r="AR661" s="5">
        <f t="shared" si="873"/>
        <v>4.0620480231237842E-6</v>
      </c>
      <c r="AS661" s="5">
        <f t="shared" si="874"/>
        <v>0</v>
      </c>
      <c r="AT661" s="5">
        <f t="shared" si="875"/>
        <v>0</v>
      </c>
      <c r="AU661" s="5">
        <f t="shared" si="876"/>
        <v>0</v>
      </c>
      <c r="AV661" s="5">
        <f t="shared" si="877"/>
        <v>0</v>
      </c>
      <c r="AW661" s="5">
        <f t="shared" si="878"/>
        <v>0</v>
      </c>
      <c r="AX661" s="5">
        <f t="shared" si="879"/>
        <v>0</v>
      </c>
      <c r="AY661" s="5">
        <f t="shared" si="880"/>
        <v>0</v>
      </c>
      <c r="AZ661" s="5">
        <f t="shared" si="881"/>
        <v>0</v>
      </c>
      <c r="BA661" s="5">
        <f t="shared" si="882"/>
        <v>0</v>
      </c>
      <c r="BB661" s="5">
        <f t="shared" si="883"/>
        <v>0</v>
      </c>
      <c r="BC661" s="5">
        <f t="shared" si="884"/>
        <v>0</v>
      </c>
      <c r="BD661" s="5">
        <f t="shared" si="885"/>
        <v>1.5415472247754753E-7</v>
      </c>
      <c r="BE661" s="5">
        <f t="shared" si="886"/>
        <v>0</v>
      </c>
      <c r="BF661" s="5">
        <f t="shared" si="887"/>
        <v>0</v>
      </c>
      <c r="BG661" s="5">
        <f t="shared" si="888"/>
        <v>0</v>
      </c>
      <c r="BH661" s="5">
        <f t="shared" si="889"/>
        <v>0</v>
      </c>
      <c r="BI661" s="5">
        <f t="shared" si="890"/>
        <v>0</v>
      </c>
      <c r="BJ661" s="8">
        <f t="shared" si="891"/>
        <v>0</v>
      </c>
      <c r="BK661" s="8">
        <f t="shared" si="892"/>
        <v>0.79636313294257888</v>
      </c>
      <c r="BL661" s="8">
        <f t="shared" si="893"/>
        <v>0.20206993408872365</v>
      </c>
      <c r="BM661" s="8">
        <f t="shared" si="894"/>
        <v>1.6603413760536397E-3</v>
      </c>
      <c r="BN661" s="8">
        <f t="shared" si="895"/>
        <v>0.99833965346309528</v>
      </c>
    </row>
    <row r="662" spans="1:66" x14ac:dyDescent="0.25">
      <c r="A662" t="s">
        <v>32</v>
      </c>
      <c r="B662" t="s">
        <v>362</v>
      </c>
      <c r="C662" t="s">
        <v>33</v>
      </c>
      <c r="D662" s="16"/>
      <c r="E662">
        <f>VLOOKUP(A662,home!$A$2:$E$405,3,FALSE)</f>
        <v>1.4583333333333299</v>
      </c>
      <c r="F662">
        <f>VLOOKUP(B662,home!$B$2:$E$405,3,FALSE)</f>
        <v>2.06</v>
      </c>
      <c r="G662">
        <f>VLOOKUP(C662,away!$B$2:$E$405,4,FALSE)</f>
        <v>0.91</v>
      </c>
      <c r="H662">
        <f>VLOOKUP(A662,away!$A$2:$E$405,3,FALSE)</f>
        <v>1.375</v>
      </c>
      <c r="I662">
        <f>VLOOKUP(C662,away!$B$2:$E$405,3,FALSE)</f>
        <v>0.23</v>
      </c>
      <c r="J662">
        <f>VLOOKUP(B662,home!$B$2:$E$405,4,FALSE)</f>
        <v>0.73</v>
      </c>
      <c r="K662" s="3">
        <f t="shared" si="840"/>
        <v>2.7337916666666606</v>
      </c>
      <c r="L662" s="3">
        <f t="shared" si="841"/>
        <v>0.23086250000000003</v>
      </c>
      <c r="M662" s="5">
        <f t="shared" si="842"/>
        <v>5.15783036577512E-2</v>
      </c>
      <c r="N662" s="5">
        <f t="shared" si="843"/>
        <v>0.14100433672036278</v>
      </c>
      <c r="O662" s="5">
        <f t="shared" si="844"/>
        <v>1.1907496128187589E-2</v>
      </c>
      <c r="P662" s="5">
        <f t="shared" si="845"/>
        <v>3.2552613686104757E-2</v>
      </c>
      <c r="Q662" s="5">
        <f t="shared" si="846"/>
        <v>0.19273824034499384</v>
      </c>
      <c r="R662" s="5">
        <f t="shared" si="847"/>
        <v>1.3744971624468536E-3</v>
      </c>
      <c r="S662" s="5">
        <f t="shared" si="848"/>
        <v>5.1362325951443298E-3</v>
      </c>
      <c r="T662" s="5">
        <f t="shared" si="849"/>
        <v>4.4496032011646147E-2</v>
      </c>
      <c r="U662" s="5">
        <f t="shared" si="850"/>
        <v>3.75758888855418E-3</v>
      </c>
      <c r="V662" s="5">
        <f t="shared" si="851"/>
        <v>3.6018115201038507E-4</v>
      </c>
      <c r="W662" s="5">
        <f t="shared" si="852"/>
        <v>0.17563539843438</v>
      </c>
      <c r="X662" s="5">
        <f t="shared" si="853"/>
        <v>4.054762717105706E-2</v>
      </c>
      <c r="Y662" s="5">
        <f t="shared" si="854"/>
        <v>4.6804632888890804E-3</v>
      </c>
      <c r="Z662" s="5">
        <f t="shared" si="855"/>
        <v>1.0577328372179556E-4</v>
      </c>
      <c r="AA662" s="5">
        <f t="shared" si="856"/>
        <v>2.8916212159461305E-4</v>
      </c>
      <c r="AB662" s="5">
        <f t="shared" si="857"/>
        <v>3.9525449916550249E-4</v>
      </c>
      <c r="AC662" s="5">
        <f t="shared" si="858"/>
        <v>1.42075701735591E-5</v>
      </c>
      <c r="AD662" s="5">
        <f t="shared" si="859"/>
        <v>0.12003764715289671</v>
      </c>
      <c r="AE662" s="5">
        <f t="shared" si="860"/>
        <v>2.7712191315835619E-2</v>
      </c>
      <c r="AF662" s="5">
        <f t="shared" si="861"/>
        <v>3.1988528838260504E-3</v>
      </c>
      <c r="AG662" s="5">
        <f t="shared" si="862"/>
        <v>2.4616505796409713E-4</v>
      </c>
      <c r="AH662" s="5">
        <f t="shared" si="863"/>
        <v>6.1047711783057592E-6</v>
      </c>
      <c r="AI662" s="5">
        <f t="shared" si="864"/>
        <v>1.6689172574159097E-5</v>
      </c>
      <c r="AJ662" s="5">
        <f t="shared" si="865"/>
        <v>2.2812360453398965E-5</v>
      </c>
      <c r="AK662" s="5">
        <f t="shared" si="866"/>
        <v>2.0788080301499389E-5</v>
      </c>
      <c r="AL662" s="5">
        <f t="shared" si="867"/>
        <v>3.5867293840990083E-7</v>
      </c>
      <c r="AM662" s="5">
        <f t="shared" si="868"/>
        <v>6.5631583894572382E-2</v>
      </c>
      <c r="AN662" s="5">
        <f t="shared" si="869"/>
        <v>1.515187153686072E-2</v>
      </c>
      <c r="AO662" s="5">
        <f t="shared" si="870"/>
        <v>1.7489994713392539E-3</v>
      </c>
      <c r="AP662" s="5">
        <f t="shared" si="871"/>
        <v>1.3459279681735282E-4</v>
      </c>
      <c r="AQ662" s="5">
        <f t="shared" si="872"/>
        <v>7.7681073888115316E-6</v>
      </c>
      <c r="AR662" s="5">
        <f t="shared" si="873"/>
        <v>2.8187254723032297E-7</v>
      </c>
      <c r="AS662" s="5">
        <f t="shared" si="874"/>
        <v>7.7058082068036171E-7</v>
      </c>
      <c r="AT662" s="5">
        <f t="shared" si="875"/>
        <v>1.0533037130345648E-6</v>
      </c>
      <c r="AU662" s="5">
        <f t="shared" si="876"/>
        <v>9.5983763772098148E-7</v>
      </c>
      <c r="AV662" s="5">
        <f t="shared" si="877"/>
        <v>6.5599903383865826E-7</v>
      </c>
      <c r="AW662" s="5">
        <f t="shared" si="878"/>
        <v>6.2880345544299518E-9</v>
      </c>
      <c r="AX662" s="5">
        <f t="shared" si="879"/>
        <v>2.9903846186852653E-2</v>
      </c>
      <c r="AY662" s="5">
        <f t="shared" si="880"/>
        <v>6.9036766903122718E-3</v>
      </c>
      <c r="AZ662" s="5">
        <f t="shared" si="881"/>
        <v>7.9690002995860842E-4</v>
      </c>
      <c r="BA662" s="5">
        <f t="shared" si="882"/>
        <v>6.1324777722106399E-5</v>
      </c>
      <c r="BB662" s="5">
        <f t="shared" si="883"/>
        <v>3.5393978742174487E-6</v>
      </c>
      <c r="BC662" s="5">
        <f t="shared" si="884"/>
        <v>1.6342284834730532E-7</v>
      </c>
      <c r="BD662" s="5">
        <f t="shared" si="885"/>
        <v>1.0845633489160053E-8</v>
      </c>
      <c r="BE662" s="5">
        <f t="shared" si="886"/>
        <v>2.9649702452386617E-8</v>
      </c>
      <c r="BF662" s="5">
        <f t="shared" si="887"/>
        <v>4.0528054741740301E-8</v>
      </c>
      <c r="BG662" s="5">
        <f t="shared" si="888"/>
        <v>3.6931752773059955E-8</v>
      </c>
      <c r="BH662" s="5">
        <f t="shared" si="889"/>
        <v>2.5240929491596162E-8</v>
      </c>
      <c r="BI662" s="5">
        <f t="shared" si="890"/>
        <v>1.3800688540609265E-8</v>
      </c>
      <c r="BJ662" s="8">
        <f t="shared" si="891"/>
        <v>0.87064122069439775</v>
      </c>
      <c r="BK662" s="8">
        <f t="shared" si="892"/>
        <v>9.6545574024434921E-2</v>
      </c>
      <c r="BL662" s="8">
        <f t="shared" si="893"/>
        <v>1.7794271774970095E-2</v>
      </c>
      <c r="BM662" s="8">
        <f t="shared" si="894"/>
        <v>0.54702768167539995</v>
      </c>
      <c r="BN662" s="8">
        <f t="shared" si="895"/>
        <v>0.43115548769984702</v>
      </c>
    </row>
    <row r="663" spans="1:66" x14ac:dyDescent="0.25">
      <c r="A663" t="s">
        <v>32</v>
      </c>
      <c r="B663" t="s">
        <v>207</v>
      </c>
      <c r="C663" t="s">
        <v>195</v>
      </c>
      <c r="D663" s="16"/>
      <c r="E663">
        <f>VLOOKUP(A663,home!$A$2:$E$405,3,FALSE)</f>
        <v>1.4583333333333299</v>
      </c>
      <c r="F663">
        <f>VLOOKUP(B663,home!$B$2:$E$405,3,FALSE)</f>
        <v>0.34</v>
      </c>
      <c r="G663">
        <f>VLOOKUP(C663,away!$B$2:$E$405,4,FALSE)</f>
        <v>2.06</v>
      </c>
      <c r="H663">
        <f>VLOOKUP(A663,away!$A$2:$E$405,3,FALSE)</f>
        <v>1.375</v>
      </c>
      <c r="I663">
        <f>VLOOKUP(C663,away!$B$2:$E$405,3,FALSE)</f>
        <v>1.37</v>
      </c>
      <c r="J663">
        <f>VLOOKUP(B663,home!$B$2:$E$405,4,FALSE)</f>
        <v>1.0900000000000001</v>
      </c>
      <c r="K663" s="3">
        <f t="shared" si="840"/>
        <v>1.0214166666666644</v>
      </c>
      <c r="L663" s="3">
        <f t="shared" si="841"/>
        <v>2.0532875000000002</v>
      </c>
      <c r="M663" s="5">
        <f t="shared" si="842"/>
        <v>4.6203294834806306E-2</v>
      </c>
      <c r="N663" s="5">
        <f t="shared" si="843"/>
        <v>4.7192815399184976E-2</v>
      </c>
      <c r="O663" s="5">
        <f t="shared" si="844"/>
        <v>9.486864774312237E-2</v>
      </c>
      <c r="P663" s="5">
        <f t="shared" si="845"/>
        <v>9.6900417948954029E-2</v>
      </c>
      <c r="Q663" s="5">
        <f t="shared" si="846"/>
        <v>2.4101764097825371E-2</v>
      </c>
      <c r="R663" s="5">
        <f t="shared" si="847"/>
        <v>9.7396304276428203E-2</v>
      </c>
      <c r="S663" s="5">
        <f t="shared" si="848"/>
        <v>5.0806392878763054E-2</v>
      </c>
      <c r="T663" s="5">
        <f t="shared" si="849"/>
        <v>4.9487850950013616E-2</v>
      </c>
      <c r="U663" s="5">
        <f t="shared" si="850"/>
        <v>9.9482208459681504E-2</v>
      </c>
      <c r="V663" s="5">
        <f t="shared" si="851"/>
        <v>1.1839368988806253E-2</v>
      </c>
      <c r="W663" s="5">
        <f t="shared" si="852"/>
        <v>8.2059811818623596E-3</v>
      </c>
      <c r="X663" s="5">
        <f t="shared" si="853"/>
        <v>1.6849238585953212E-2</v>
      </c>
      <c r="Y663" s="5">
        <f t="shared" si="854"/>
        <v>1.7298165486527708E-2</v>
      </c>
      <c r="Z663" s="5">
        <f t="shared" si="855"/>
        <v>6.6660871372328859E-2</v>
      </c>
      <c r="AA663" s="5">
        <f t="shared" si="856"/>
        <v>6.808852503421943E-2</v>
      </c>
      <c r="AB663" s="5">
        <f t="shared" si="857"/>
        <v>3.4773377139351067E-2</v>
      </c>
      <c r="AC663" s="5">
        <f t="shared" si="858"/>
        <v>1.5518912224888578E-3</v>
      </c>
      <c r="AD663" s="5">
        <f t="shared" si="859"/>
        <v>2.0954314863768065E-3</v>
      </c>
      <c r="AE663" s="5">
        <f t="shared" si="860"/>
        <v>4.3025232780839169E-3</v>
      </c>
      <c r="AF663" s="5">
        <f t="shared" si="861"/>
        <v>4.4171586326743669E-3</v>
      </c>
      <c r="AG663" s="5">
        <f t="shared" si="862"/>
        <v>3.0232322019957897E-3</v>
      </c>
      <c r="AH663" s="5">
        <f t="shared" si="863"/>
        <v>3.4218483481977681E-2</v>
      </c>
      <c r="AI663" s="5">
        <f t="shared" si="864"/>
        <v>3.4951329336549958E-2</v>
      </c>
      <c r="AJ663" s="5">
        <f t="shared" si="865"/>
        <v>1.7849935153253827E-2</v>
      </c>
      <c r="AK663" s="5">
        <f t="shared" si="866"/>
        <v>6.0774070881508806E-3</v>
      </c>
      <c r="AL663" s="5">
        <f t="shared" si="867"/>
        <v>1.3018890415338844E-4</v>
      </c>
      <c r="AM663" s="5">
        <f t="shared" si="868"/>
        <v>4.2806172880867441E-4</v>
      </c>
      <c r="AN663" s="5">
        <f t="shared" si="869"/>
        <v>8.7893379699124127E-4</v>
      </c>
      <c r="AO663" s="5">
        <f t="shared" si="870"/>
        <v>9.0235188934482686E-4</v>
      </c>
      <c r="AP663" s="5">
        <f t="shared" si="871"/>
        <v>6.1759595166437206E-4</v>
      </c>
      <c r="AQ663" s="5">
        <f t="shared" si="872"/>
        <v>3.1702551190076491E-4</v>
      </c>
      <c r="AR663" s="5">
        <f t="shared" si="873"/>
        <v>1.4052076880500256E-2</v>
      </c>
      <c r="AS663" s="5">
        <f t="shared" si="874"/>
        <v>1.4353025527024273E-2</v>
      </c>
      <c r="AT663" s="5">
        <f t="shared" si="875"/>
        <v>7.3302097451973377E-3</v>
      </c>
      <c r="AU663" s="5">
        <f t="shared" si="876"/>
        <v>2.4957328013023219E-3</v>
      </c>
      <c r="AV663" s="5">
        <f t="shared" si="877"/>
        <v>6.3729576969921849E-4</v>
      </c>
      <c r="AW663" s="5">
        <f t="shared" si="878"/>
        <v>7.5844514203082526E-6</v>
      </c>
      <c r="AX663" s="5">
        <f t="shared" si="879"/>
        <v>7.2871564027887628E-5</v>
      </c>
      <c r="AY663" s="5">
        <f t="shared" si="880"/>
        <v>1.4962627152391133E-4</v>
      </c>
      <c r="AZ663" s="5">
        <f t="shared" si="881"/>
        <v>1.5361287649582659E-4</v>
      </c>
      <c r="BA663" s="5">
        <f t="shared" si="882"/>
        <v>1.0513713304930818E-4</v>
      </c>
      <c r="BB663" s="5">
        <f t="shared" si="883"/>
        <v>5.3969190268995347E-5</v>
      </c>
      <c r="BC663" s="5">
        <f t="shared" si="884"/>
        <v>2.2162852752889971E-5</v>
      </c>
      <c r="BD663" s="5">
        <f t="shared" si="885"/>
        <v>4.8088256346283569E-3</v>
      </c>
      <c r="BE663" s="5">
        <f t="shared" si="886"/>
        <v>4.9118146503033039E-3</v>
      </c>
      <c r="BF663" s="5">
        <f t="shared" si="887"/>
        <v>2.5085046736986437E-3</v>
      </c>
      <c r="BG663" s="5">
        <f t="shared" si="888"/>
        <v>8.5407616070900594E-4</v>
      </c>
      <c r="BH663" s="5">
        <f t="shared" si="889"/>
        <v>2.1809190628771378E-4</v>
      </c>
      <c r="BI663" s="5">
        <f t="shared" si="890"/>
        <v>4.4552541589475046E-5</v>
      </c>
      <c r="BJ663" s="8">
        <f t="shared" si="891"/>
        <v>0.18067551006732682</v>
      </c>
      <c r="BK663" s="8">
        <f t="shared" si="892"/>
        <v>0.20758118104949577</v>
      </c>
      <c r="BL663" s="8">
        <f t="shared" si="893"/>
        <v>0.5399204240036749</v>
      </c>
      <c r="BM663" s="8">
        <f t="shared" si="894"/>
        <v>0.58803270037240152</v>
      </c>
      <c r="BN663" s="8">
        <f t="shared" si="895"/>
        <v>0.40666324430032125</v>
      </c>
    </row>
    <row r="664" spans="1:66" x14ac:dyDescent="0.25">
      <c r="A664" t="s">
        <v>298</v>
      </c>
      <c r="B664" t="s">
        <v>324</v>
      </c>
      <c r="C664" t="s">
        <v>325</v>
      </c>
      <c r="D664" s="16"/>
      <c r="E664">
        <f>VLOOKUP(A664,home!$A$2:$E$405,3,FALSE)</f>
        <v>1.7666666666666699</v>
      </c>
      <c r="F664">
        <f>VLOOKUP(B664,home!$B$2:$E$405,3,FALSE)</f>
        <v>0.75</v>
      </c>
      <c r="G664">
        <f>VLOOKUP(C664,away!$B$2:$E$405,4,FALSE)</f>
        <v>0.94</v>
      </c>
      <c r="H664">
        <f>VLOOKUP(A664,away!$A$2:$E$405,3,FALSE)</f>
        <v>1.2</v>
      </c>
      <c r="I664">
        <f>VLOOKUP(C664,away!$B$2:$E$405,3,FALSE)</f>
        <v>0.75</v>
      </c>
      <c r="J664">
        <f>VLOOKUP(B664,home!$B$2:$E$405,4,FALSE)</f>
        <v>1.39</v>
      </c>
      <c r="K664" s="3">
        <f t="shared" si="840"/>
        <v>1.2455000000000023</v>
      </c>
      <c r="L664" s="3">
        <f t="shared" si="841"/>
        <v>1.2509999999999999</v>
      </c>
      <c r="M664" s="5">
        <f t="shared" si="842"/>
        <v>8.2372799476778169E-2</v>
      </c>
      <c r="N664" s="5">
        <f t="shared" si="843"/>
        <v>0.10259532174832738</v>
      </c>
      <c r="O664" s="5">
        <f t="shared" si="844"/>
        <v>0.10304837214544947</v>
      </c>
      <c r="P664" s="5">
        <f t="shared" si="845"/>
        <v>0.12834674750715752</v>
      </c>
      <c r="Q664" s="5">
        <f t="shared" si="846"/>
        <v>6.3891236618770997E-2</v>
      </c>
      <c r="R664" s="5">
        <f t="shared" si="847"/>
        <v>6.4456756776978652E-2</v>
      </c>
      <c r="S664" s="5">
        <f t="shared" si="848"/>
        <v>4.999492459980661E-2</v>
      </c>
      <c r="T664" s="5">
        <f t="shared" si="849"/>
        <v>7.9927937010082509E-2</v>
      </c>
      <c r="U664" s="5">
        <f t="shared" si="850"/>
        <v>8.0280890565727042E-2</v>
      </c>
      <c r="V664" s="5">
        <f t="shared" si="851"/>
        <v>8.6553463238792355E-3</v>
      </c>
      <c r="W664" s="5">
        <f t="shared" si="852"/>
        <v>2.6525511736226467E-2</v>
      </c>
      <c r="X664" s="5">
        <f t="shared" si="853"/>
        <v>3.3183415182019303E-2</v>
      </c>
      <c r="Y664" s="5">
        <f t="shared" si="854"/>
        <v>2.0756226196353079E-2</v>
      </c>
      <c r="Z664" s="5">
        <f t="shared" si="855"/>
        <v>2.6878467576000101E-2</v>
      </c>
      <c r="AA664" s="5">
        <f t="shared" si="856"/>
        <v>3.3477131365908179E-2</v>
      </c>
      <c r="AB664" s="5">
        <f t="shared" si="857"/>
        <v>2.0847883558119361E-2</v>
      </c>
      <c r="AC664" s="5">
        <f t="shared" si="858"/>
        <v>8.4287953386474369E-4</v>
      </c>
      <c r="AD664" s="5">
        <f t="shared" si="859"/>
        <v>8.2593812168675305E-3</v>
      </c>
      <c r="AE664" s="5">
        <f t="shared" si="860"/>
        <v>1.0332485902301279E-2</v>
      </c>
      <c r="AF664" s="5">
        <f t="shared" si="861"/>
        <v>6.4629699318894509E-3</v>
      </c>
      <c r="AG664" s="5">
        <f t="shared" si="862"/>
        <v>2.6950584615979016E-3</v>
      </c>
      <c r="AH664" s="5">
        <f t="shared" si="863"/>
        <v>8.4062407343940323E-3</v>
      </c>
      <c r="AI664" s="5">
        <f t="shared" si="864"/>
        <v>1.0469972834687783E-2</v>
      </c>
      <c r="AJ664" s="5">
        <f t="shared" si="865"/>
        <v>6.5201755828018307E-3</v>
      </c>
      <c r="AK664" s="5">
        <f t="shared" si="866"/>
        <v>2.706959562793231E-3</v>
      </c>
      <c r="AL664" s="5">
        <f t="shared" si="867"/>
        <v>5.2532315229804178E-5</v>
      </c>
      <c r="AM664" s="5">
        <f t="shared" si="868"/>
        <v>2.0574118611217077E-3</v>
      </c>
      <c r="AN664" s="5">
        <f t="shared" si="869"/>
        <v>2.5738222382632563E-3</v>
      </c>
      <c r="AO664" s="5">
        <f t="shared" si="870"/>
        <v>1.6099258100336668E-3</v>
      </c>
      <c r="AP664" s="5">
        <f t="shared" si="871"/>
        <v>6.7133906278403922E-4</v>
      </c>
      <c r="AQ664" s="5">
        <f t="shared" si="872"/>
        <v>2.0996129188570825E-4</v>
      </c>
      <c r="AR664" s="5">
        <f t="shared" si="873"/>
        <v>2.1032414317453856E-3</v>
      </c>
      <c r="AS664" s="5">
        <f t="shared" si="874"/>
        <v>2.6195872032388819E-3</v>
      </c>
      <c r="AT664" s="5">
        <f t="shared" si="875"/>
        <v>1.631347930817017E-3</v>
      </c>
      <c r="AU664" s="5">
        <f t="shared" si="876"/>
        <v>6.7728128261086598E-4</v>
      </c>
      <c r="AV664" s="5">
        <f t="shared" si="877"/>
        <v>2.1088845937295876E-4</v>
      </c>
      <c r="AW664" s="5">
        <f t="shared" si="878"/>
        <v>2.2736577020005565E-6</v>
      </c>
      <c r="AX664" s="5">
        <f t="shared" si="879"/>
        <v>4.2708441217118091E-4</v>
      </c>
      <c r="AY664" s="5">
        <f t="shared" si="880"/>
        <v>5.342825996261472E-4</v>
      </c>
      <c r="AZ664" s="5">
        <f t="shared" si="881"/>
        <v>3.3419376606615511E-4</v>
      </c>
      <c r="BA664" s="5">
        <f t="shared" si="882"/>
        <v>1.393588004495867E-4</v>
      </c>
      <c r="BB664" s="5">
        <f t="shared" si="883"/>
        <v>4.3584464840608247E-5</v>
      </c>
      <c r="BC664" s="5">
        <f t="shared" si="884"/>
        <v>1.0904833103120178E-5</v>
      </c>
      <c r="BD664" s="5">
        <f t="shared" si="885"/>
        <v>4.3852583851891283E-4</v>
      </c>
      <c r="BE664" s="5">
        <f t="shared" si="886"/>
        <v>5.4618393187530674E-4</v>
      </c>
      <c r="BF664" s="5">
        <f t="shared" si="887"/>
        <v>3.4013604357534797E-4</v>
      </c>
      <c r="BG664" s="5">
        <f t="shared" si="888"/>
        <v>1.4121314742436553E-4</v>
      </c>
      <c r="BH664" s="5">
        <f t="shared" si="889"/>
        <v>4.3970243779261887E-5</v>
      </c>
      <c r="BI664" s="5">
        <f t="shared" si="890"/>
        <v>1.0952987725414169E-5</v>
      </c>
      <c r="BJ664" s="8">
        <f t="shared" si="891"/>
        <v>0.36324141314478098</v>
      </c>
      <c r="BK664" s="8">
        <f t="shared" si="892"/>
        <v>0.27079951235634214</v>
      </c>
      <c r="BL664" s="8">
        <f t="shared" si="893"/>
        <v>0.33897771162754331</v>
      </c>
      <c r="BM664" s="8">
        <f t="shared" si="894"/>
        <v>0.45465386148928033</v>
      </c>
      <c r="BN664" s="8">
        <f t="shared" si="895"/>
        <v>0.54471123427346213</v>
      </c>
    </row>
    <row r="665" spans="1:66" x14ac:dyDescent="0.25">
      <c r="A665" t="s">
        <v>298</v>
      </c>
      <c r="B665" t="s">
        <v>331</v>
      </c>
      <c r="C665" t="s">
        <v>363</v>
      </c>
      <c r="D665" s="16"/>
      <c r="E665">
        <f>VLOOKUP(A665,home!$A$2:$E$405,3,FALSE)</f>
        <v>1.7666666666666699</v>
      </c>
      <c r="F665">
        <f>VLOOKUP(B665,home!$B$2:$E$405,3,FALSE)</f>
        <v>0.75</v>
      </c>
      <c r="G665">
        <f>VLOOKUP(C665,away!$B$2:$E$405,4,FALSE)</f>
        <v>1.1299999999999999</v>
      </c>
      <c r="H665">
        <f>VLOOKUP(A665,away!$A$2:$E$405,3,FALSE)</f>
        <v>1.2</v>
      </c>
      <c r="I665">
        <f>VLOOKUP(C665,away!$B$2:$E$405,3,FALSE)</f>
        <v>0.19</v>
      </c>
      <c r="J665">
        <f>VLOOKUP(B665,home!$B$2:$E$405,4,FALSE)</f>
        <v>0.83</v>
      </c>
      <c r="K665" s="3">
        <f t="shared" si="840"/>
        <v>1.4972500000000026</v>
      </c>
      <c r="L665" s="3">
        <f t="shared" si="841"/>
        <v>0.18923999999999996</v>
      </c>
      <c r="M665" s="5">
        <f t="shared" si="842"/>
        <v>0.18516832550274565</v>
      </c>
      <c r="N665" s="5">
        <f t="shared" si="843"/>
        <v>0.27724327535898646</v>
      </c>
      <c r="O665" s="5">
        <f t="shared" si="844"/>
        <v>3.504125391813958E-2</v>
      </c>
      <c r="P665" s="5">
        <f t="shared" si="845"/>
        <v>5.2465517428934579E-2</v>
      </c>
      <c r="Q665" s="5">
        <f t="shared" si="846"/>
        <v>0.20755124701562164</v>
      </c>
      <c r="R665" s="5">
        <f t="shared" si="847"/>
        <v>3.3156034457343659E-3</v>
      </c>
      <c r="S665" s="5">
        <f t="shared" si="848"/>
        <v>3.7163895493630508E-3</v>
      </c>
      <c r="T665" s="5">
        <f t="shared" si="849"/>
        <v>3.9276997985236227E-2</v>
      </c>
      <c r="U665" s="5">
        <f t="shared" si="850"/>
        <v>4.9642872591257889E-3</v>
      </c>
      <c r="V665" s="5">
        <f t="shared" si="851"/>
        <v>1.1700003235520148E-4</v>
      </c>
      <c r="W665" s="5">
        <f t="shared" si="852"/>
        <v>0.10358536819804666</v>
      </c>
      <c r="X665" s="5">
        <f t="shared" si="853"/>
        <v>1.9602495077798342E-2</v>
      </c>
      <c r="Y665" s="5">
        <f t="shared" si="854"/>
        <v>1.8547880842612787E-3</v>
      </c>
      <c r="Z665" s="5">
        <f t="shared" si="855"/>
        <v>2.0914826535692384E-4</v>
      </c>
      <c r="AA665" s="5">
        <f t="shared" si="856"/>
        <v>3.1314724030565477E-4</v>
      </c>
      <c r="AB665" s="5">
        <f t="shared" si="857"/>
        <v>2.3442985277382126E-4</v>
      </c>
      <c r="AC665" s="5">
        <f t="shared" si="858"/>
        <v>2.0719213248443469E-6</v>
      </c>
      <c r="AD665" s="5">
        <f t="shared" si="859"/>
        <v>3.8773298133631402E-2</v>
      </c>
      <c r="AE665" s="5">
        <f t="shared" si="860"/>
        <v>7.3374589388084032E-3</v>
      </c>
      <c r="AF665" s="5">
        <f t="shared" si="861"/>
        <v>6.9427036479005101E-4</v>
      </c>
      <c r="AG665" s="5">
        <f t="shared" si="862"/>
        <v>4.379457461095642E-5</v>
      </c>
      <c r="AH665" s="5">
        <f t="shared" si="863"/>
        <v>9.8948044340360602E-6</v>
      </c>
      <c r="AI665" s="5">
        <f t="shared" si="864"/>
        <v>1.4814995938860518E-5</v>
      </c>
      <c r="AJ665" s="5">
        <f t="shared" si="865"/>
        <v>1.1090876334729477E-5</v>
      </c>
      <c r="AK665" s="5">
        <f t="shared" si="866"/>
        <v>5.5352715307245783E-6</v>
      </c>
      <c r="AL665" s="5">
        <f t="shared" si="867"/>
        <v>2.3482293547746202E-8</v>
      </c>
      <c r="AM665" s="5">
        <f t="shared" si="868"/>
        <v>1.1610664126115933E-2</v>
      </c>
      <c r="AN665" s="5">
        <f t="shared" si="869"/>
        <v>2.1972020792261787E-3</v>
      </c>
      <c r="AO665" s="5">
        <f t="shared" si="870"/>
        <v>2.0789926073638097E-4</v>
      </c>
      <c r="AP665" s="5">
        <f t="shared" si="871"/>
        <v>1.3114285367250914E-5</v>
      </c>
      <c r="AQ665" s="5">
        <f t="shared" si="872"/>
        <v>6.2043684072464033E-7</v>
      </c>
      <c r="AR665" s="5">
        <f t="shared" si="873"/>
        <v>3.7449855821939703E-7</v>
      </c>
      <c r="AS665" s="5">
        <f t="shared" si="874"/>
        <v>5.6071796629399332E-7</v>
      </c>
      <c r="AT665" s="5">
        <f t="shared" si="875"/>
        <v>4.197674875168415E-7</v>
      </c>
      <c r="AU665" s="5">
        <f t="shared" si="876"/>
        <v>2.0949895689486399E-7</v>
      </c>
      <c r="AV665" s="5">
        <f t="shared" si="877"/>
        <v>7.8418078302708889E-8</v>
      </c>
      <c r="AW665" s="5">
        <f t="shared" si="878"/>
        <v>1.848184285021687E-10</v>
      </c>
      <c r="AX665" s="5">
        <f t="shared" si="879"/>
        <v>2.8973444771378579E-3</v>
      </c>
      <c r="AY665" s="5">
        <f t="shared" si="880"/>
        <v>5.4829346885356799E-4</v>
      </c>
      <c r="AZ665" s="5">
        <f t="shared" si="881"/>
        <v>5.1879528022924595E-5</v>
      </c>
      <c r="BA665" s="5">
        <f t="shared" si="882"/>
        <v>3.2725606276860838E-6</v>
      </c>
      <c r="BB665" s="5">
        <f t="shared" si="883"/>
        <v>1.5482484329582853E-7</v>
      </c>
      <c r="BC665" s="5">
        <f t="shared" si="884"/>
        <v>5.8598106690605219E-9</v>
      </c>
      <c r="BD665" s="5">
        <f t="shared" si="885"/>
        <v>1.1811684526239773E-8</v>
      </c>
      <c r="BE665" s="5">
        <f t="shared" si="886"/>
        <v>1.7685044656912534E-8</v>
      </c>
      <c r="BF665" s="5">
        <f t="shared" si="887"/>
        <v>1.323946655628117E-8</v>
      </c>
      <c r="BG665" s="5">
        <f t="shared" si="888"/>
        <v>6.6075971004640046E-9</v>
      </c>
      <c r="BH665" s="5">
        <f t="shared" si="889"/>
        <v>2.4733061896674364E-9</v>
      </c>
      <c r="BI665" s="5">
        <f t="shared" si="890"/>
        <v>7.4063153849591463E-10</v>
      </c>
      <c r="BJ665" s="8">
        <f t="shared" si="891"/>
        <v>0.7134934446393737</v>
      </c>
      <c r="BK665" s="8">
        <f t="shared" si="892"/>
        <v>0.24201762138587044</v>
      </c>
      <c r="BL665" s="8">
        <f t="shared" si="893"/>
        <v>4.3911753123095365E-2</v>
      </c>
      <c r="BM665" s="8">
        <f t="shared" si="894"/>
        <v>0.23829845145949924</v>
      </c>
      <c r="BN665" s="8">
        <f t="shared" si="895"/>
        <v>0.76078522267016224</v>
      </c>
    </row>
    <row r="666" spans="1:66" x14ac:dyDescent="0.25">
      <c r="A666" t="s">
        <v>298</v>
      </c>
      <c r="B666" t="s">
        <v>338</v>
      </c>
      <c r="C666" t="s">
        <v>366</v>
      </c>
      <c r="D666" s="16"/>
      <c r="E666">
        <f>VLOOKUP(A666,home!$A$2:$E$405,3,FALSE)</f>
        <v>1.7666666666666699</v>
      </c>
      <c r="F666">
        <f>VLOOKUP(B666,home!$B$2:$E$405,3,FALSE)</f>
        <v>0.94</v>
      </c>
      <c r="G666">
        <f>VLOOKUP(C666,away!$B$2:$E$405,4,FALSE)</f>
        <v>0.38</v>
      </c>
      <c r="H666">
        <f>VLOOKUP(A666,away!$A$2:$E$405,3,FALSE)</f>
        <v>1.2</v>
      </c>
      <c r="I666">
        <f>VLOOKUP(C666,away!$B$2:$E$405,3,FALSE)</f>
        <v>0.56999999999999995</v>
      </c>
      <c r="J666">
        <f>VLOOKUP(B666,home!$B$2:$E$405,4,FALSE)</f>
        <v>0.56000000000000005</v>
      </c>
      <c r="K666" s="3">
        <f t="shared" si="840"/>
        <v>0.63105333333333447</v>
      </c>
      <c r="L666" s="3">
        <f t="shared" si="841"/>
        <v>0.38303999999999999</v>
      </c>
      <c r="M666" s="5">
        <f t="shared" si="842"/>
        <v>0.36273115703601799</v>
      </c>
      <c r="N666" s="5">
        <f t="shared" si="843"/>
        <v>0.22890270575143634</v>
      </c>
      <c r="O666" s="5">
        <f t="shared" si="844"/>
        <v>0.13894054239107628</v>
      </c>
      <c r="P666" s="5">
        <f t="shared" si="845"/>
        <v>8.7678892411030149E-2</v>
      </c>
      <c r="Q666" s="5">
        <f t="shared" si="846"/>
        <v>7.2224907736731653E-2</v>
      </c>
      <c r="R666" s="5">
        <f t="shared" si="847"/>
        <v>2.6609892678738926E-2</v>
      </c>
      <c r="S666" s="5">
        <f t="shared" si="848"/>
        <v>5.2984062888631646E-3</v>
      </c>
      <c r="T666" s="5">
        <f t="shared" si="849"/>
        <v>2.7665028659477682E-2</v>
      </c>
      <c r="U666" s="5">
        <f t="shared" si="850"/>
        <v>1.6792261474560491E-2</v>
      </c>
      <c r="V666" s="5">
        <f t="shared" si="851"/>
        <v>1.4230263498950615E-4</v>
      </c>
      <c r="W666" s="5">
        <f t="shared" si="852"/>
        <v>1.5192589592319018E-2</v>
      </c>
      <c r="X666" s="5">
        <f t="shared" si="853"/>
        <v>5.8193695174418754E-3</v>
      </c>
      <c r="Y666" s="5">
        <f t="shared" si="854"/>
        <v>1.1145256499804678E-3</v>
      </c>
      <c r="Z666" s="5">
        <f t="shared" si="855"/>
        <v>3.3975510972213867E-3</v>
      </c>
      <c r="AA666" s="5">
        <f t="shared" si="856"/>
        <v>2.1440359450718839E-3</v>
      </c>
      <c r="AB666" s="5">
        <f t="shared" si="857"/>
        <v>6.7650051496204893E-4</v>
      </c>
      <c r="AC666" s="5">
        <f t="shared" si="858"/>
        <v>2.149825218524736E-6</v>
      </c>
      <c r="AD666" s="5">
        <f t="shared" si="859"/>
        <v>2.3968335760495597E-3</v>
      </c>
      <c r="AE666" s="5">
        <f t="shared" si="860"/>
        <v>9.1808313297002311E-4</v>
      </c>
      <c r="AF666" s="5">
        <f t="shared" si="861"/>
        <v>1.7583128162641879E-4</v>
      </c>
      <c r="AG666" s="5">
        <f t="shared" si="862"/>
        <v>2.2450138038061155E-5</v>
      </c>
      <c r="AH666" s="5">
        <f t="shared" si="863"/>
        <v>3.2534949306991997E-4</v>
      </c>
      <c r="AI666" s="5">
        <f t="shared" si="864"/>
        <v>2.0531288210008357E-4</v>
      </c>
      <c r="AJ666" s="5">
        <f t="shared" si="865"/>
        <v>6.4781689312765805E-5</v>
      </c>
      <c r="AK666" s="5">
        <f t="shared" si="866"/>
        <v>1.3626900326595106E-5</v>
      </c>
      <c r="AL666" s="5">
        <f t="shared" si="867"/>
        <v>2.0786115598978778E-8</v>
      </c>
      <c r="AM666" s="5">
        <f t="shared" si="868"/>
        <v>3.0250596352226626E-4</v>
      </c>
      <c r="AN666" s="5">
        <f t="shared" si="869"/>
        <v>1.1587188426756884E-4</v>
      </c>
      <c r="AO666" s="5">
        <f t="shared" si="870"/>
        <v>2.219178327492478E-5</v>
      </c>
      <c r="AP666" s="5">
        <f t="shared" si="871"/>
        <v>2.8334468885423964E-6</v>
      </c>
      <c r="AQ666" s="5">
        <f t="shared" si="872"/>
        <v>2.7133087404681983E-7</v>
      </c>
      <c r="AR666" s="5">
        <f t="shared" si="873"/>
        <v>2.4924373965100434E-5</v>
      </c>
      <c r="AS666" s="5">
        <f t="shared" si="874"/>
        <v>1.5728609271923206E-5</v>
      </c>
      <c r="AT666" s="5">
        <f t="shared" si="875"/>
        <v>4.9627956548723633E-6</v>
      </c>
      <c r="AU666" s="5">
        <f t="shared" si="876"/>
        <v>1.0439295802197981E-6</v>
      </c>
      <c r="AV666" s="5">
        <f t="shared" si="877"/>
        <v>1.6469381034074302E-7</v>
      </c>
      <c r="AW666" s="5">
        <f t="shared" si="878"/>
        <v>1.3956644978077976E-10</v>
      </c>
      <c r="AX666" s="5">
        <f t="shared" si="879"/>
        <v>3.1816232772323032E-5</v>
      </c>
      <c r="AY666" s="5">
        <f t="shared" si="880"/>
        <v>1.2186889801110611E-5</v>
      </c>
      <c r="AZ666" s="5">
        <f t="shared" si="881"/>
        <v>2.3340331347087037E-6</v>
      </c>
      <c r="BA666" s="5">
        <f t="shared" si="882"/>
        <v>2.9800935063960731E-7</v>
      </c>
      <c r="BB666" s="5">
        <f t="shared" si="883"/>
        <v>2.8537375417248794E-8</v>
      </c>
      <c r="BC666" s="5">
        <f t="shared" si="884"/>
        <v>2.1861912559645962E-9</v>
      </c>
      <c r="BD666" s="5">
        <f t="shared" si="885"/>
        <v>1.5911720339320109E-6</v>
      </c>
      <c r="BE666" s="5">
        <f t="shared" si="886"/>
        <v>1.004114415919577E-6</v>
      </c>
      <c r="BF666" s="5">
        <f t="shared" si="887"/>
        <v>3.1682487460705152E-7</v>
      </c>
      <c r="BG666" s="5">
        <f t="shared" si="888"/>
        <v>6.6644464401231884E-8</v>
      </c>
      <c r="BH666" s="5">
        <f t="shared" si="889"/>
        <v>1.0514052852153029E-8</v>
      </c>
      <c r="BI666" s="5">
        <f t="shared" si="890"/>
        <v>1.3269856198388045E-9</v>
      </c>
      <c r="BJ666" s="8">
        <f t="shared" si="891"/>
        <v>0.35492266533352401</v>
      </c>
      <c r="BK666" s="8">
        <f t="shared" si="892"/>
        <v>0.45586511587203604</v>
      </c>
      <c r="BL666" s="8">
        <f t="shared" si="893"/>
        <v>0.18582211896832876</v>
      </c>
      <c r="BM666" s="8">
        <f t="shared" si="894"/>
        <v>8.2907166515844122E-2</v>
      </c>
      <c r="BN666" s="8">
        <f t="shared" si="895"/>
        <v>0.91708809800503122</v>
      </c>
    </row>
    <row r="667" spans="1:66" x14ac:dyDescent="0.25">
      <c r="A667" t="s">
        <v>298</v>
      </c>
      <c r="B667" t="s">
        <v>358</v>
      </c>
      <c r="C667" t="s">
        <v>330</v>
      </c>
      <c r="D667" s="16"/>
      <c r="E667">
        <f>VLOOKUP(A667,home!$A$2:$E$405,3,FALSE)</f>
        <v>1.7666666666666699</v>
      </c>
      <c r="F667">
        <f>VLOOKUP(B667,home!$B$2:$E$405,3,FALSE)</f>
        <v>0.75</v>
      </c>
      <c r="G667">
        <f>VLOOKUP(C667,away!$B$2:$E$405,4,FALSE)</f>
        <v>0.75</v>
      </c>
      <c r="H667">
        <f>VLOOKUP(A667,away!$A$2:$E$405,3,FALSE)</f>
        <v>1.2</v>
      </c>
      <c r="I667">
        <f>VLOOKUP(C667,away!$B$2:$E$405,3,FALSE)</f>
        <v>0.94</v>
      </c>
      <c r="J667">
        <f>VLOOKUP(B667,home!$B$2:$E$405,4,FALSE)</f>
        <v>1.1100000000000001</v>
      </c>
      <c r="K667" s="3">
        <f t="shared" si="840"/>
        <v>0.9937500000000018</v>
      </c>
      <c r="L667" s="3">
        <f t="shared" si="841"/>
        <v>1.2520800000000001</v>
      </c>
      <c r="M667" s="5">
        <f t="shared" si="842"/>
        <v>0.10583965699168385</v>
      </c>
      <c r="N667" s="5">
        <f t="shared" si="843"/>
        <v>0.10517815913548602</v>
      </c>
      <c r="O667" s="5">
        <f t="shared" si="844"/>
        <v>0.13251971772614751</v>
      </c>
      <c r="P667" s="5">
        <f t="shared" si="845"/>
        <v>0.13169146949035931</v>
      </c>
      <c r="Q667" s="5">
        <f t="shared" si="846"/>
        <v>5.2260397820444705E-2</v>
      </c>
      <c r="R667" s="5">
        <f t="shared" si="847"/>
        <v>8.2962644085277412E-2</v>
      </c>
      <c r="S667" s="5">
        <f t="shared" si="848"/>
        <v>4.0964425881248157E-2</v>
      </c>
      <c r="T667" s="5">
        <f t="shared" si="849"/>
        <v>6.5434198903022406E-2</v>
      </c>
      <c r="U667" s="5">
        <f t="shared" si="850"/>
        <v>8.2444127559744576E-2</v>
      </c>
      <c r="V667" s="5">
        <f t="shared" si="851"/>
        <v>5.6633523602955078E-3</v>
      </c>
      <c r="W667" s="5">
        <f t="shared" si="852"/>
        <v>1.7311256778022342E-2</v>
      </c>
      <c r="X667" s="5">
        <f t="shared" si="853"/>
        <v>2.1675078386626211E-2</v>
      </c>
      <c r="Y667" s="5">
        <f t="shared" si="854"/>
        <v>1.3569466073163478E-2</v>
      </c>
      <c r="Z667" s="5">
        <f t="shared" si="855"/>
        <v>3.4625289135431371E-2</v>
      </c>
      <c r="AA667" s="5">
        <f t="shared" si="856"/>
        <v>3.4408881078334994E-2</v>
      </c>
      <c r="AB667" s="5">
        <f t="shared" si="857"/>
        <v>1.7096912785797728E-2</v>
      </c>
      <c r="AC667" s="5">
        <f t="shared" si="858"/>
        <v>4.4041572871145749E-4</v>
      </c>
      <c r="AD667" s="5">
        <f t="shared" si="859"/>
        <v>4.300765355789932E-3</v>
      </c>
      <c r="AE667" s="5">
        <f t="shared" si="860"/>
        <v>5.3849022866774583E-3</v>
      </c>
      <c r="AF667" s="5">
        <f t="shared" si="861"/>
        <v>3.3711642275515569E-3</v>
      </c>
      <c r="AG667" s="5">
        <f t="shared" si="862"/>
        <v>1.4069891020109175E-3</v>
      </c>
      <c r="AH667" s="5">
        <f t="shared" si="863"/>
        <v>1.0838408005172731E-2</v>
      </c>
      <c r="AI667" s="5">
        <f t="shared" si="864"/>
        <v>1.0770667955140421E-2</v>
      </c>
      <c r="AJ667" s="5">
        <f t="shared" si="865"/>
        <v>5.3516756402104057E-3</v>
      </c>
      <c r="AK667" s="5">
        <f t="shared" si="866"/>
        <v>1.7727425558197001E-3</v>
      </c>
      <c r="AL667" s="5">
        <f t="shared" si="867"/>
        <v>2.1919570092800446E-5</v>
      </c>
      <c r="AM667" s="5">
        <f t="shared" si="868"/>
        <v>8.5477711446325087E-4</v>
      </c>
      <c r="AN667" s="5">
        <f t="shared" si="869"/>
        <v>1.0702493294771471E-3</v>
      </c>
      <c r="AO667" s="5">
        <f t="shared" si="870"/>
        <v>6.7001889022587336E-4</v>
      </c>
      <c r="AP667" s="5">
        <f t="shared" si="871"/>
        <v>2.7963908402467045E-4</v>
      </c>
      <c r="AQ667" s="5">
        <f t="shared" si="872"/>
        <v>8.7532626081402367E-5</v>
      </c>
      <c r="AR667" s="5">
        <f t="shared" si="873"/>
        <v>2.7141107790233333E-3</v>
      </c>
      <c r="AS667" s="5">
        <f t="shared" si="874"/>
        <v>2.6971475866544425E-3</v>
      </c>
      <c r="AT667" s="5">
        <f t="shared" si="875"/>
        <v>1.3401452071189284E-3</v>
      </c>
      <c r="AU667" s="5">
        <f t="shared" si="876"/>
        <v>4.4392309985814588E-4</v>
      </c>
      <c r="AV667" s="5">
        <f t="shared" si="877"/>
        <v>1.1028714512100829E-4</v>
      </c>
      <c r="AW667" s="5">
        <f t="shared" si="878"/>
        <v>7.5759788127867871E-7</v>
      </c>
      <c r="AX667" s="5">
        <f t="shared" si="879"/>
        <v>1.4157245958297613E-4</v>
      </c>
      <c r="AY667" s="5">
        <f t="shared" si="880"/>
        <v>1.7726004519465276E-4</v>
      </c>
      <c r="AZ667" s="5">
        <f t="shared" si="881"/>
        <v>1.1097187869366044E-4</v>
      </c>
      <c r="BA667" s="5">
        <f t="shared" si="882"/>
        <v>4.6315223291586115E-5</v>
      </c>
      <c r="BB667" s="5">
        <f t="shared" si="883"/>
        <v>1.4497591194732287E-5</v>
      </c>
      <c r="BC667" s="5">
        <f t="shared" si="884"/>
        <v>3.6304287966200792E-6</v>
      </c>
      <c r="BD667" s="5">
        <f t="shared" si="885"/>
        <v>5.6638063736658964E-4</v>
      </c>
      <c r="BE667" s="5">
        <f t="shared" si="886"/>
        <v>5.628407583830495E-4</v>
      </c>
      <c r="BF667" s="5">
        <f t="shared" si="887"/>
        <v>2.7966150182157822E-4</v>
      </c>
      <c r="BG667" s="5">
        <f t="shared" si="888"/>
        <v>9.2637872478397947E-5</v>
      </c>
      <c r="BH667" s="5">
        <f t="shared" si="889"/>
        <v>2.301472144385203E-5</v>
      </c>
      <c r="BI667" s="5">
        <f t="shared" si="890"/>
        <v>4.5741758869656008E-6</v>
      </c>
      <c r="BJ667" s="8">
        <f t="shared" si="891"/>
        <v>0.29334884273982159</v>
      </c>
      <c r="BK667" s="8">
        <f t="shared" si="892"/>
        <v>0.28479850006758572</v>
      </c>
      <c r="BL667" s="8">
        <f t="shared" si="893"/>
        <v>0.38700050087680171</v>
      </c>
      <c r="BM667" s="8">
        <f t="shared" si="894"/>
        <v>0.38914458512292821</v>
      </c>
      <c r="BN667" s="8">
        <f t="shared" si="895"/>
        <v>0.61045204524939878</v>
      </c>
    </row>
    <row r="668" spans="1:66" x14ac:dyDescent="0.25">
      <c r="A668" t="s">
        <v>304</v>
      </c>
      <c r="B668" t="s">
        <v>327</v>
      </c>
      <c r="C668" t="s">
        <v>310</v>
      </c>
      <c r="D668" s="16"/>
      <c r="E668">
        <f>VLOOKUP(A668,home!$A$2:$E$405,3,FALSE)</f>
        <v>1.2666666666666699</v>
      </c>
      <c r="F668">
        <f>VLOOKUP(B668,home!$B$2:$E$405,3,FALSE)</f>
        <v>1.32</v>
      </c>
      <c r="G668">
        <f>VLOOKUP(C668,away!$B$2:$E$405,4,FALSE)</f>
        <v>0.26</v>
      </c>
      <c r="H668">
        <f>VLOOKUP(A668,away!$A$2:$E$405,3,FALSE)</f>
        <v>1.2666666666666699</v>
      </c>
      <c r="I668">
        <f>VLOOKUP(C668,away!$B$2:$E$405,3,FALSE)</f>
        <v>1.84</v>
      </c>
      <c r="J668">
        <f>VLOOKUP(B668,home!$B$2:$E$405,4,FALSE)</f>
        <v>1.58</v>
      </c>
      <c r="K668" s="3">
        <f t="shared" si="840"/>
        <v>0.43472000000000116</v>
      </c>
      <c r="L668" s="3">
        <f t="shared" si="841"/>
        <v>3.6824533333333433</v>
      </c>
      <c r="M668" s="5">
        <f t="shared" si="842"/>
        <v>1.6290497227825936E-2</v>
      </c>
      <c r="N668" s="5">
        <f t="shared" si="843"/>
        <v>7.0818049548805094E-3</v>
      </c>
      <c r="O668" s="5">
        <f t="shared" si="844"/>
        <v>5.9988995818265209E-2</v>
      </c>
      <c r="P668" s="5">
        <f t="shared" si="845"/>
        <v>2.6078416262116322E-2</v>
      </c>
      <c r="Q668" s="5">
        <f t="shared" si="846"/>
        <v>1.5393011249928317E-3</v>
      </c>
      <c r="R668" s="5">
        <f t="shared" si="847"/>
        <v>0.11045333880714539</v>
      </c>
      <c r="S668" s="5">
        <f t="shared" si="848"/>
        <v>1.0436817630995269E-2</v>
      </c>
      <c r="T668" s="5">
        <f t="shared" si="849"/>
        <v>5.6684045587336186E-3</v>
      </c>
      <c r="U668" s="5">
        <f t="shared" si="850"/>
        <v>4.8016275446242374E-2</v>
      </c>
      <c r="V668" s="5">
        <f t="shared" si="851"/>
        <v>1.8564038410209119E-3</v>
      </c>
      <c r="W668" s="5">
        <f t="shared" si="852"/>
        <v>2.2305499501896185E-4</v>
      </c>
      <c r="X668" s="5">
        <f t="shared" si="853"/>
        <v>8.2138960992422837E-4</v>
      </c>
      <c r="Y668" s="5">
        <f t="shared" si="854"/>
        <v>1.5123644535154251E-3</v>
      </c>
      <c r="Z668" s="5">
        <f t="shared" si="855"/>
        <v>0.13557975522272317</v>
      </c>
      <c r="AA668" s="5">
        <f t="shared" si="856"/>
        <v>5.8939231190422381E-2</v>
      </c>
      <c r="AB668" s="5">
        <f t="shared" si="857"/>
        <v>1.2811031291550241E-2</v>
      </c>
      <c r="AC668" s="5">
        <f t="shared" si="858"/>
        <v>1.857373943213727E-4</v>
      </c>
      <c r="AD668" s="5">
        <f t="shared" si="859"/>
        <v>2.4241616858660835E-5</v>
      </c>
      <c r="AE668" s="5">
        <f t="shared" si="860"/>
        <v>8.926862280656538E-5</v>
      </c>
      <c r="AF668" s="5">
        <f t="shared" si="861"/>
        <v>1.6436376880805682E-4</v>
      </c>
      <c r="AG668" s="5">
        <f t="shared" si="862"/>
        <v>2.0175396944215323E-4</v>
      </c>
      <c r="AH668" s="5">
        <f t="shared" si="863"/>
        <v>0.12481653038810896</v>
      </c>
      <c r="AI668" s="5">
        <f t="shared" si="864"/>
        <v>5.4260242090318878E-2</v>
      </c>
      <c r="AJ668" s="5">
        <f t="shared" si="865"/>
        <v>1.1794006220751743E-2</v>
      </c>
      <c r="AK668" s="5">
        <f t="shared" si="866"/>
        <v>1.7090301280950702E-3</v>
      </c>
      <c r="AL668" s="5">
        <f t="shared" si="867"/>
        <v>1.1893405135062348E-5</v>
      </c>
      <c r="AM668" s="5">
        <f t="shared" si="868"/>
        <v>2.107663136159414E-6</v>
      </c>
      <c r="AN668" s="5">
        <f t="shared" si="869"/>
        <v>7.7613711412940426E-6</v>
      </c>
      <c r="AO668" s="5">
        <f t="shared" si="870"/>
        <v>1.4290443515247735E-5</v>
      </c>
      <c r="AP668" s="5">
        <f t="shared" si="871"/>
        <v>1.7541297119178623E-5</v>
      </c>
      <c r="AQ668" s="5">
        <f t="shared" si="872"/>
        <v>1.6148752011877478E-5</v>
      </c>
      <c r="AR668" s="5">
        <f t="shared" si="873"/>
        <v>9.1926209676558859E-2</v>
      </c>
      <c r="AS668" s="5">
        <f t="shared" si="874"/>
        <v>3.9962161870593774E-2</v>
      </c>
      <c r="AT668" s="5">
        <f t="shared" si="875"/>
        <v>8.686175504192286E-3</v>
      </c>
      <c r="AU668" s="5">
        <f t="shared" si="876"/>
        <v>1.2586847383941602E-3</v>
      </c>
      <c r="AV668" s="5">
        <f t="shared" si="877"/>
        <v>1.3679385736867767E-4</v>
      </c>
      <c r="AW668" s="5">
        <f t="shared" si="878"/>
        <v>5.2887201243167874E-7</v>
      </c>
      <c r="AX668" s="5">
        <f t="shared" si="879"/>
        <v>1.5270721975853706E-7</v>
      </c>
      <c r="AY668" s="5">
        <f t="shared" si="880"/>
        <v>5.6233721042389222E-7</v>
      </c>
      <c r="AZ668" s="5">
        <f t="shared" si="881"/>
        <v>1.035390267491418E-6</v>
      </c>
      <c r="BA668" s="5">
        <f t="shared" si="882"/>
        <v>1.2709254472748911E-6</v>
      </c>
      <c r="BB668" s="5">
        <f t="shared" si="883"/>
        <v>1.1700309124338985E-6</v>
      </c>
      <c r="BC668" s="5">
        <f t="shared" si="884"/>
        <v>8.6171684671905247E-7</v>
      </c>
      <c r="BD668" s="5">
        <f t="shared" si="885"/>
        <v>5.6418996207357346E-2</v>
      </c>
      <c r="BE668" s="5">
        <f t="shared" si="886"/>
        <v>2.4526466031262451E-2</v>
      </c>
      <c r="BF668" s="5">
        <f t="shared" si="887"/>
        <v>5.33107265655522E-3</v>
      </c>
      <c r="BG668" s="5">
        <f t="shared" si="888"/>
        <v>7.7250796841923041E-4</v>
      </c>
      <c r="BH668" s="5">
        <f t="shared" si="889"/>
        <v>8.3956166007802184E-5</v>
      </c>
      <c r="BI668" s="5">
        <f t="shared" si="890"/>
        <v>7.2994848973823751E-6</v>
      </c>
      <c r="BJ668" s="8">
        <f t="shared" si="891"/>
        <v>1.738885030980887E-2</v>
      </c>
      <c r="BK668" s="8">
        <f t="shared" si="892"/>
        <v>5.4860328098625302E-2</v>
      </c>
      <c r="BL668" s="8">
        <f t="shared" si="893"/>
        <v>0.71189900554250729</v>
      </c>
      <c r="BM668" s="8">
        <f t="shared" si="894"/>
        <v>0.69829555151324063</v>
      </c>
      <c r="BN668" s="8">
        <f t="shared" si="895"/>
        <v>0.22143235419522619</v>
      </c>
    </row>
    <row r="669" spans="1:66" x14ac:dyDescent="0.25">
      <c r="A669" t="s">
        <v>304</v>
      </c>
      <c r="B669" t="s">
        <v>339</v>
      </c>
      <c r="C669" t="s">
        <v>378</v>
      </c>
      <c r="D669" s="16"/>
      <c r="E669">
        <f>VLOOKUP(A669,home!$A$2:$E$405,3,FALSE)</f>
        <v>1.2666666666666699</v>
      </c>
      <c r="F669">
        <f>VLOOKUP(B669,home!$B$2:$E$405,3,FALSE)</f>
        <v>1.32</v>
      </c>
      <c r="G669">
        <f>VLOOKUP(C669,away!$B$2:$E$405,4,FALSE)</f>
        <v>0.79</v>
      </c>
      <c r="H669">
        <f>VLOOKUP(A669,away!$A$2:$E$405,3,FALSE)</f>
        <v>1.2666666666666699</v>
      </c>
      <c r="I669">
        <f>VLOOKUP(C669,away!$B$2:$E$405,3,FALSE)</f>
        <v>1.05</v>
      </c>
      <c r="J669">
        <f>VLOOKUP(B669,home!$B$2:$E$405,4,FALSE)</f>
        <v>0.79</v>
      </c>
      <c r="K669" s="3">
        <f t="shared" si="840"/>
        <v>1.3208800000000036</v>
      </c>
      <c r="L669" s="3">
        <f t="shared" si="841"/>
        <v>1.0507000000000026</v>
      </c>
      <c r="M669" s="5">
        <f t="shared" si="842"/>
        <v>9.3333143351752509E-2</v>
      </c>
      <c r="N669" s="5">
        <f t="shared" si="843"/>
        <v>0.1232818823904632</v>
      </c>
      <c r="O669" s="5">
        <f t="shared" si="844"/>
        <v>9.8065133719686587E-2</v>
      </c>
      <c r="P669" s="5">
        <f t="shared" si="845"/>
        <v>0.12953227382765997</v>
      </c>
      <c r="Q669" s="5">
        <f t="shared" si="846"/>
        <v>8.1420286405957734E-2</v>
      </c>
      <c r="R669" s="5">
        <f t="shared" si="847"/>
        <v>5.1518517999637484E-2</v>
      </c>
      <c r="S669" s="5">
        <f t="shared" si="848"/>
        <v>4.4942796739762973E-2</v>
      </c>
      <c r="T669" s="5">
        <f t="shared" si="849"/>
        <v>8.5548294926739987E-2</v>
      </c>
      <c r="U669" s="5">
        <f t="shared" si="850"/>
        <v>6.8049780055361345E-2</v>
      </c>
      <c r="V669" s="5">
        <f t="shared" si="851"/>
        <v>6.9304220282721853E-3</v>
      </c>
      <c r="W669" s="5">
        <f t="shared" si="852"/>
        <v>3.5848809302633913E-2</v>
      </c>
      <c r="X669" s="5">
        <f t="shared" si="853"/>
        <v>3.7666343934277535E-2</v>
      </c>
      <c r="Y669" s="5">
        <f t="shared" si="854"/>
        <v>1.9788013785872756E-2</v>
      </c>
      <c r="Z669" s="5">
        <f t="shared" si="855"/>
        <v>1.8043502287406411E-2</v>
      </c>
      <c r="AA669" s="5">
        <f t="shared" si="856"/>
        <v>2.3833301301389446E-2</v>
      </c>
      <c r="AB669" s="5">
        <f t="shared" si="857"/>
        <v>1.574046551148969E-2</v>
      </c>
      <c r="AC669" s="5">
        <f t="shared" si="858"/>
        <v>6.0114853876459492E-4</v>
      </c>
      <c r="AD669" s="5">
        <f t="shared" si="859"/>
        <v>1.1837993807915807E-2</v>
      </c>
      <c r="AE669" s="5">
        <f t="shared" si="860"/>
        <v>1.2438180093977168E-2</v>
      </c>
      <c r="AF669" s="5">
        <f t="shared" si="861"/>
        <v>6.5343979123709218E-3</v>
      </c>
      <c r="AG669" s="5">
        <f t="shared" si="862"/>
        <v>2.288563962176048E-3</v>
      </c>
      <c r="AH669" s="5">
        <f t="shared" si="863"/>
        <v>4.7395769633444907E-3</v>
      </c>
      <c r="AI669" s="5">
        <f t="shared" si="864"/>
        <v>6.2604124193424877E-3</v>
      </c>
      <c r="AJ669" s="5">
        <f t="shared" si="865"/>
        <v>4.1346267782305639E-3</v>
      </c>
      <c r="AK669" s="5">
        <f t="shared" si="866"/>
        <v>1.8204486062764005E-3</v>
      </c>
      <c r="AL669" s="5">
        <f t="shared" si="867"/>
        <v>3.3372126701394797E-5</v>
      </c>
      <c r="AM669" s="5">
        <f t="shared" si="868"/>
        <v>3.1273138521999743E-3</v>
      </c>
      <c r="AN669" s="5">
        <f t="shared" si="869"/>
        <v>3.2858686645065205E-3</v>
      </c>
      <c r="AO669" s="5">
        <f t="shared" si="870"/>
        <v>1.7262311028985052E-3</v>
      </c>
      <c r="AP669" s="5">
        <f t="shared" si="871"/>
        <v>6.0458367327182122E-4</v>
      </c>
      <c r="AQ669" s="5">
        <f t="shared" si="872"/>
        <v>1.5880901637667602E-4</v>
      </c>
      <c r="AR669" s="5">
        <f t="shared" si="873"/>
        <v>9.9597470307721402E-4</v>
      </c>
      <c r="AS669" s="5">
        <f t="shared" si="874"/>
        <v>1.3155630658006343E-3</v>
      </c>
      <c r="AT669" s="5">
        <f t="shared" si="875"/>
        <v>8.6885047117737327E-4</v>
      </c>
      <c r="AU669" s="5">
        <f t="shared" si="876"/>
        <v>3.8254907012292395E-4</v>
      </c>
      <c r="AV669" s="5">
        <f t="shared" si="877"/>
        <v>1.2632535393599232E-4</v>
      </c>
      <c r="AW669" s="5">
        <f t="shared" si="878"/>
        <v>1.2865405515418772E-6</v>
      </c>
      <c r="AX669" s="5">
        <f t="shared" si="879"/>
        <v>6.8846772018231809E-4</v>
      </c>
      <c r="AY669" s="5">
        <f t="shared" si="880"/>
        <v>7.2337303359556321E-4</v>
      </c>
      <c r="AZ669" s="5">
        <f t="shared" si="881"/>
        <v>3.8002402319943014E-4</v>
      </c>
      <c r="BA669" s="5">
        <f t="shared" si="882"/>
        <v>1.3309708039188075E-4</v>
      </c>
      <c r="BB669" s="5">
        <f t="shared" si="883"/>
        <v>3.4961275591937359E-5</v>
      </c>
      <c r="BC669" s="5">
        <f t="shared" si="884"/>
        <v>7.3467624528897372E-6</v>
      </c>
      <c r="BD669" s="5">
        <f t="shared" si="885"/>
        <v>1.7441177008720515E-4</v>
      </c>
      <c r="BE669" s="5">
        <f t="shared" si="886"/>
        <v>2.3037701887278819E-4</v>
      </c>
      <c r="BF669" s="5">
        <f t="shared" si="887"/>
        <v>1.5215019834434465E-4</v>
      </c>
      <c r="BG669" s="5">
        <f t="shared" si="888"/>
        <v>6.6990717996359491E-5</v>
      </c>
      <c r="BH669" s="5">
        <f t="shared" si="889"/>
        <v>2.2121674896757902E-5</v>
      </c>
      <c r="BI669" s="5">
        <f t="shared" si="890"/>
        <v>5.8440155875259306E-6</v>
      </c>
      <c r="BJ669" s="8">
        <f t="shared" si="891"/>
        <v>0.42752284272705254</v>
      </c>
      <c r="BK669" s="8">
        <f t="shared" si="892"/>
        <v>0.27609652964650921</v>
      </c>
      <c r="BL669" s="8">
        <f t="shared" si="893"/>
        <v>0.2785034214146575</v>
      </c>
      <c r="BM669" s="8">
        <f t="shared" si="894"/>
        <v>0.42229297188742415</v>
      </c>
      <c r="BN669" s="8">
        <f t="shared" si="895"/>
        <v>0.57715123769515753</v>
      </c>
    </row>
    <row r="670" spans="1:66" x14ac:dyDescent="0.25">
      <c r="A670" t="s">
        <v>304</v>
      </c>
      <c r="B670" t="s">
        <v>375</v>
      </c>
      <c r="C670" t="s">
        <v>459</v>
      </c>
      <c r="D670" s="16"/>
      <c r="E670">
        <f>VLOOKUP(A670,home!$A$2:$E$405,3,FALSE)</f>
        <v>1.2666666666666699</v>
      </c>
      <c r="F670">
        <f>VLOOKUP(B670,home!$B$2:$E$405,3,FALSE)</f>
        <v>0.53</v>
      </c>
      <c r="G670">
        <f>VLOOKUP(C670,away!$B$2:$E$405,4,FALSE)</f>
        <v>1.05</v>
      </c>
      <c r="H670">
        <f>VLOOKUP(A670,away!$A$2:$E$405,3,FALSE)</f>
        <v>1.2666666666666699</v>
      </c>
      <c r="I670">
        <f>VLOOKUP(C670,away!$B$2:$E$405,3,FALSE)</f>
        <v>2.37</v>
      </c>
      <c r="J670">
        <f>VLOOKUP(B670,home!$B$2:$E$405,4,FALSE)</f>
        <v>1.58</v>
      </c>
      <c r="K670" s="3">
        <f t="shared" si="840"/>
        <v>0.70490000000000186</v>
      </c>
      <c r="L670" s="3">
        <f t="shared" si="841"/>
        <v>4.7431600000000129</v>
      </c>
      <c r="M670" s="5">
        <f t="shared" si="842"/>
        <v>4.304647611869202E-3</v>
      </c>
      <c r="N670" s="5">
        <f t="shared" si="843"/>
        <v>3.0343461016066084E-3</v>
      </c>
      <c r="O670" s="5">
        <f t="shared" si="844"/>
        <v>2.0417632366713574E-2</v>
      </c>
      <c r="P670" s="5">
        <f t="shared" si="845"/>
        <v>1.4392389055296434E-2</v>
      </c>
      <c r="Q670" s="5">
        <f t="shared" si="846"/>
        <v>1.069455283511252E-3</v>
      </c>
      <c r="R670" s="5">
        <f t="shared" si="847"/>
        <v>4.8422048568250733E-2</v>
      </c>
      <c r="S670" s="5">
        <f t="shared" si="848"/>
        <v>1.2030070832503655E-2</v>
      </c>
      <c r="T670" s="5">
        <f t="shared" si="849"/>
        <v>5.0725975225392426E-3</v>
      </c>
      <c r="U670" s="5">
        <f t="shared" si="850"/>
        <v>3.4132702035760028E-2</v>
      </c>
      <c r="V670" s="5">
        <f t="shared" si="851"/>
        <v>4.4691091375223726E-3</v>
      </c>
      <c r="W670" s="5">
        <f t="shared" si="852"/>
        <v>2.5128634311569453E-4</v>
      </c>
      <c r="X670" s="5">
        <f t="shared" si="853"/>
        <v>1.1918913312126405E-3</v>
      </c>
      <c r="Y670" s="5">
        <f t="shared" si="854"/>
        <v>2.8266656432772829E-3</v>
      </c>
      <c r="Z670" s="5">
        <f t="shared" si="855"/>
        <v>7.6557841295661608E-2</v>
      </c>
      <c r="AA670" s="5">
        <f t="shared" si="856"/>
        <v>5.3965622329311999E-2</v>
      </c>
      <c r="AB670" s="5">
        <f t="shared" si="857"/>
        <v>1.9020183589966065E-2</v>
      </c>
      <c r="AC670" s="5">
        <f t="shared" si="858"/>
        <v>9.3389115726409265E-4</v>
      </c>
      <c r="AD670" s="5">
        <f t="shared" si="859"/>
        <v>4.4282935815563381E-5</v>
      </c>
      <c r="AE670" s="5">
        <f t="shared" si="860"/>
        <v>2.100410498429481E-4</v>
      </c>
      <c r="AF670" s="5">
        <f t="shared" si="861"/>
        <v>4.9812915298654047E-4</v>
      </c>
      <c r="AG670" s="5">
        <f t="shared" si="862"/>
        <v>7.8756875775988207E-4</v>
      </c>
      <c r="AH670" s="5">
        <f t="shared" si="863"/>
        <v>9.0781522629982792E-2</v>
      </c>
      <c r="AI670" s="5">
        <f t="shared" si="864"/>
        <v>6.3991895301875032E-2</v>
      </c>
      <c r="AJ670" s="5">
        <f t="shared" si="865"/>
        <v>2.2553943499145915E-2</v>
      </c>
      <c r="AK670" s="5">
        <f t="shared" si="866"/>
        <v>5.2994249241826658E-3</v>
      </c>
      <c r="AL670" s="5">
        <f t="shared" si="867"/>
        <v>1.2489686573725762E-4</v>
      </c>
      <c r="AM670" s="5">
        <f t="shared" si="868"/>
        <v>6.2430082912781443E-6</v>
      </c>
      <c r="AN670" s="5">
        <f t="shared" si="869"/>
        <v>2.9611587206858914E-5</v>
      </c>
      <c r="AO670" s="5">
        <f t="shared" si="870"/>
        <v>7.0226247988042687E-5</v>
      </c>
      <c r="AP670" s="5">
        <f t="shared" si="871"/>
        <v>1.110314434689885E-4</v>
      </c>
      <c r="AQ670" s="5">
        <f t="shared" si="872"/>
        <v>1.3165997535109219E-4</v>
      </c>
      <c r="AR670" s="5">
        <f t="shared" si="873"/>
        <v>8.6118257375526058E-2</v>
      </c>
      <c r="AS670" s="5">
        <f t="shared" si="874"/>
        <v>6.0704759624008474E-2</v>
      </c>
      <c r="AT670" s="5">
        <f t="shared" si="875"/>
        <v>2.1395392529481843E-2</v>
      </c>
      <c r="AU670" s="5">
        <f t="shared" si="876"/>
        <v>5.0272040646772639E-3</v>
      </c>
      <c r="AV670" s="5">
        <f t="shared" si="877"/>
        <v>8.8591903629775309E-4</v>
      </c>
      <c r="AW670" s="5">
        <f t="shared" si="878"/>
        <v>1.1599635024719895E-5</v>
      </c>
      <c r="AX670" s="5">
        <f t="shared" si="879"/>
        <v>7.3344942408699533E-7</v>
      </c>
      <c r="AY670" s="5">
        <f t="shared" si="880"/>
        <v>3.4788679703524812E-6</v>
      </c>
      <c r="AZ670" s="5">
        <f t="shared" si="881"/>
        <v>8.2504137011285629E-6</v>
      </c>
      <c r="BA670" s="5">
        <f t="shared" si="882"/>
        <v>1.3044344083548359E-5</v>
      </c>
      <c r="BB670" s="5">
        <f t="shared" si="883"/>
        <v>1.5467852770830845E-5</v>
      </c>
      <c r="BC670" s="5">
        <f t="shared" si="884"/>
        <v>1.4673300109698843E-5</v>
      </c>
      <c r="BD670" s="5">
        <f t="shared" si="885"/>
        <v>6.8078778942216894E-2</v>
      </c>
      <c r="BE670" s="5">
        <f t="shared" si="886"/>
        <v>4.798873127636881E-2</v>
      </c>
      <c r="BF670" s="5">
        <f t="shared" si="887"/>
        <v>1.6913628338356232E-2</v>
      </c>
      <c r="BG670" s="5">
        <f t="shared" si="888"/>
        <v>3.9741388719024464E-3</v>
      </c>
      <c r="BH670" s="5">
        <f t="shared" si="889"/>
        <v>7.003426227010105E-4</v>
      </c>
      <c r="BI670" s="5">
        <f t="shared" si="890"/>
        <v>9.8734302948388754E-5</v>
      </c>
      <c r="BJ670" s="8">
        <f t="shared" si="891"/>
        <v>1.5390684612033563E-2</v>
      </c>
      <c r="BK670" s="8">
        <f t="shared" si="892"/>
        <v>3.6258483528163361E-2</v>
      </c>
      <c r="BL670" s="8">
        <f t="shared" si="893"/>
        <v>0.670470862229674</v>
      </c>
      <c r="BM670" s="8">
        <f t="shared" si="894"/>
        <v>0.70704547344533919</v>
      </c>
      <c r="BN670" s="8">
        <f t="shared" si="895"/>
        <v>9.1640518987247802E-2</v>
      </c>
    </row>
    <row r="671" spans="1:66" x14ac:dyDescent="0.25">
      <c r="A671" t="s">
        <v>304</v>
      </c>
      <c r="B671" t="s">
        <v>376</v>
      </c>
      <c r="C671" t="s">
        <v>305</v>
      </c>
      <c r="D671" s="16"/>
      <c r="E671">
        <f>VLOOKUP(A671,home!$A$2:$E$405,3,FALSE)</f>
        <v>1.2666666666666699</v>
      </c>
      <c r="F671">
        <f>VLOOKUP(B671,home!$B$2:$E$405,3,FALSE)</f>
        <v>1.05</v>
      </c>
      <c r="G671">
        <f>VLOOKUP(C671,away!$B$2:$E$405,4,FALSE)</f>
        <v>1.97</v>
      </c>
      <c r="H671">
        <f>VLOOKUP(A671,away!$A$2:$E$405,3,FALSE)</f>
        <v>1.2666666666666699</v>
      </c>
      <c r="I671">
        <f>VLOOKUP(C671,away!$B$2:$E$405,3,FALSE)</f>
        <v>0.39</v>
      </c>
      <c r="J671">
        <f>VLOOKUP(B671,home!$B$2:$E$405,4,FALSE)</f>
        <v>1.05</v>
      </c>
      <c r="K671" s="3">
        <f t="shared" si="840"/>
        <v>2.6201000000000065</v>
      </c>
      <c r="L671" s="3">
        <f t="shared" si="841"/>
        <v>0.51870000000000138</v>
      </c>
      <c r="M671" s="5">
        <f t="shared" si="842"/>
        <v>4.3334768435531593E-2</v>
      </c>
      <c r="N671" s="5">
        <f t="shared" si="843"/>
        <v>0.1135414267779366</v>
      </c>
      <c r="O671" s="5">
        <f t="shared" si="844"/>
        <v>2.2477744387510296E-2</v>
      </c>
      <c r="P671" s="5">
        <f t="shared" si="845"/>
        <v>5.8893938069715872E-2</v>
      </c>
      <c r="Q671" s="5">
        <f t="shared" si="846"/>
        <v>0.14874494615043624</v>
      </c>
      <c r="R671" s="5">
        <f t="shared" si="847"/>
        <v>5.829603006900809E-3</v>
      </c>
      <c r="S671" s="5">
        <f t="shared" si="848"/>
        <v>2.000989082542088E-2</v>
      </c>
      <c r="T671" s="5">
        <f t="shared" si="849"/>
        <v>7.7154003568231475E-2</v>
      </c>
      <c r="U671" s="5">
        <f t="shared" si="850"/>
        <v>1.5274142838380847E-2</v>
      </c>
      <c r="V671" s="5">
        <f t="shared" si="851"/>
        <v>3.0215954983821435E-3</v>
      </c>
      <c r="W671" s="5">
        <f t="shared" si="852"/>
        <v>0.12990887780291965</v>
      </c>
      <c r="X671" s="5">
        <f t="shared" si="853"/>
        <v>6.7383734916374602E-2</v>
      </c>
      <c r="Y671" s="5">
        <f t="shared" si="854"/>
        <v>1.7475971650561795E-2</v>
      </c>
      <c r="Z671" s="5">
        <f t="shared" si="855"/>
        <v>1.0079383598931531E-3</v>
      </c>
      <c r="AA671" s="5">
        <f t="shared" si="856"/>
        <v>2.6408992967560567E-3</v>
      </c>
      <c r="AB671" s="5">
        <f t="shared" si="857"/>
        <v>3.459710123715281E-3</v>
      </c>
      <c r="AC671" s="5">
        <f t="shared" si="858"/>
        <v>2.5665543018042893E-4</v>
      </c>
      <c r="AD671" s="5">
        <f t="shared" si="859"/>
        <v>8.5093562682857657E-2</v>
      </c>
      <c r="AE671" s="5">
        <f t="shared" si="860"/>
        <v>4.4138030963598383E-2</v>
      </c>
      <c r="AF671" s="5">
        <f t="shared" si="861"/>
        <v>1.1447198330409268E-2</v>
      </c>
      <c r="AG671" s="5">
        <f t="shared" si="862"/>
        <v>1.9792205913277683E-3</v>
      </c>
      <c r="AH671" s="5">
        <f t="shared" si="863"/>
        <v>1.307044068191449E-4</v>
      </c>
      <c r="AI671" s="5">
        <f t="shared" si="864"/>
        <v>3.4245861630684239E-4</v>
      </c>
      <c r="AJ671" s="5">
        <f t="shared" si="865"/>
        <v>4.4863791029278006E-4</v>
      </c>
      <c r="AK671" s="5">
        <f t="shared" si="866"/>
        <v>3.9182539625270534E-4</v>
      </c>
      <c r="AL671" s="5">
        <f t="shared" si="867"/>
        <v>1.3952260095991487E-5</v>
      </c>
      <c r="AM671" s="5">
        <f t="shared" si="868"/>
        <v>4.4590728717071176E-2</v>
      </c>
      <c r="AN671" s="5">
        <f t="shared" si="869"/>
        <v>2.3129210985544883E-2</v>
      </c>
      <c r="AO671" s="5">
        <f t="shared" si="870"/>
        <v>5.9985608691010793E-3</v>
      </c>
      <c r="AP671" s="5">
        <f t="shared" si="871"/>
        <v>1.0371511742675798E-3</v>
      </c>
      <c r="AQ671" s="5">
        <f t="shared" si="872"/>
        <v>1.3449257852314871E-4</v>
      </c>
      <c r="AR671" s="5">
        <f t="shared" si="873"/>
        <v>1.3559275163418132E-5</v>
      </c>
      <c r="AS671" s="5">
        <f t="shared" si="874"/>
        <v>3.5526656855671931E-5</v>
      </c>
      <c r="AT671" s="5">
        <f t="shared" si="875"/>
        <v>4.6541696813773139E-5</v>
      </c>
      <c r="AU671" s="5">
        <f t="shared" si="876"/>
        <v>4.064796660725577E-5</v>
      </c>
      <c r="AV671" s="5">
        <f t="shared" si="877"/>
        <v>2.6625434326917774E-5</v>
      </c>
      <c r="AW671" s="5">
        <f t="shared" si="878"/>
        <v>5.2671559612842037E-7</v>
      </c>
      <c r="AX671" s="5">
        <f t="shared" si="879"/>
        <v>1.9472028051933082E-2</v>
      </c>
      <c r="AY671" s="5">
        <f t="shared" si="880"/>
        <v>1.0100140950537717E-2</v>
      </c>
      <c r="AZ671" s="5">
        <f t="shared" si="881"/>
        <v>2.619471555521963E-3</v>
      </c>
      <c r="BA671" s="5">
        <f t="shared" si="882"/>
        <v>4.5290663194974881E-4</v>
      </c>
      <c r="BB671" s="5">
        <f t="shared" si="883"/>
        <v>5.8730667498083806E-5</v>
      </c>
      <c r="BC671" s="5">
        <f t="shared" si="884"/>
        <v>6.0927194462512314E-6</v>
      </c>
      <c r="BD671" s="5">
        <f t="shared" si="885"/>
        <v>1.1721993378775007E-6</v>
      </c>
      <c r="BE671" s="5">
        <f t="shared" si="886"/>
        <v>3.071279485172847E-6</v>
      </c>
      <c r="BF671" s="5">
        <f t="shared" si="887"/>
        <v>4.0235296895506986E-6</v>
      </c>
      <c r="BG671" s="5">
        <f t="shared" si="888"/>
        <v>3.5140167131972707E-6</v>
      </c>
      <c r="BH671" s="5">
        <f t="shared" si="889"/>
        <v>2.3017687975620478E-6</v>
      </c>
      <c r="BI671" s="5">
        <f t="shared" si="890"/>
        <v>1.2061728852984673E-6</v>
      </c>
      <c r="BJ671" s="8">
        <f t="shared" si="891"/>
        <v>0.80446648833604828</v>
      </c>
      <c r="BK671" s="8">
        <f t="shared" si="892"/>
        <v>0.13563094146986462</v>
      </c>
      <c r="BL671" s="8">
        <f t="shared" si="893"/>
        <v>5.1173915979610456E-2</v>
      </c>
      <c r="BM671" s="8">
        <f t="shared" si="894"/>
        <v>0.58935724308244353</v>
      </c>
      <c r="BN671" s="8">
        <f t="shared" si="895"/>
        <v>0.39282242682803142</v>
      </c>
    </row>
    <row r="672" spans="1:66" x14ac:dyDescent="0.25">
      <c r="A672" t="s">
        <v>301</v>
      </c>
      <c r="B672" t="s">
        <v>322</v>
      </c>
      <c r="C672" t="s">
        <v>312</v>
      </c>
      <c r="D672" s="16"/>
      <c r="E672">
        <f>VLOOKUP(A672,home!$A$2:$E$405,3,FALSE)</f>
        <v>1.23684210526316</v>
      </c>
      <c r="F672">
        <f>VLOOKUP(B672,home!$B$2:$E$405,3,FALSE)</f>
        <v>0.4</v>
      </c>
      <c r="G672">
        <f>VLOOKUP(C672,away!$B$2:$E$405,4,FALSE)</f>
        <v>0</v>
      </c>
      <c r="H672">
        <f>VLOOKUP(A672,away!$A$2:$E$405,3,FALSE)</f>
        <v>1.07894736842105</v>
      </c>
      <c r="I672">
        <f>VLOOKUP(C672,away!$B$2:$E$405,3,FALSE)</f>
        <v>0.4</v>
      </c>
      <c r="J672">
        <f>VLOOKUP(B672,home!$B$2:$E$405,4,FALSE)</f>
        <v>1.39</v>
      </c>
      <c r="K672" s="3">
        <f t="shared" si="840"/>
        <v>0</v>
      </c>
      <c r="L672" s="3">
        <f t="shared" si="841"/>
        <v>0.59989473684210382</v>
      </c>
      <c r="M672" s="5">
        <f t="shared" si="842"/>
        <v>0.54886940878054624</v>
      </c>
      <c r="N672" s="5">
        <f t="shared" si="843"/>
        <v>0</v>
      </c>
      <c r="O672" s="5">
        <f t="shared" si="844"/>
        <v>0.32926386954108688</v>
      </c>
      <c r="P672" s="5">
        <f t="shared" si="845"/>
        <v>0</v>
      </c>
      <c r="Q672" s="5">
        <f t="shared" si="846"/>
        <v>0</v>
      </c>
      <c r="R672" s="5">
        <f t="shared" si="847"/>
        <v>9.8761831184981552E-2</v>
      </c>
      <c r="S672" s="5">
        <f t="shared" si="848"/>
        <v>0</v>
      </c>
      <c r="T672" s="5">
        <f t="shared" si="849"/>
        <v>0</v>
      </c>
      <c r="U672" s="5">
        <f t="shared" si="850"/>
        <v>0</v>
      </c>
      <c r="V672" s="5">
        <f t="shared" si="851"/>
        <v>0</v>
      </c>
      <c r="W672" s="5">
        <f t="shared" si="852"/>
        <v>0</v>
      </c>
      <c r="X672" s="5">
        <f t="shared" si="853"/>
        <v>0</v>
      </c>
      <c r="Y672" s="5">
        <f t="shared" si="854"/>
        <v>0</v>
      </c>
      <c r="Z672" s="5">
        <f t="shared" si="855"/>
        <v>1.9748900909586264E-2</v>
      </c>
      <c r="AA672" s="5">
        <f t="shared" si="856"/>
        <v>0</v>
      </c>
      <c r="AB672" s="5">
        <f t="shared" si="857"/>
        <v>0</v>
      </c>
      <c r="AC672" s="5">
        <f t="shared" si="858"/>
        <v>0</v>
      </c>
      <c r="AD672" s="5">
        <f t="shared" si="859"/>
        <v>0</v>
      </c>
      <c r="AE672" s="5">
        <f t="shared" si="860"/>
        <v>0</v>
      </c>
      <c r="AF672" s="5">
        <f t="shared" si="861"/>
        <v>0</v>
      </c>
      <c r="AG672" s="5">
        <f t="shared" si="862"/>
        <v>0</v>
      </c>
      <c r="AH672" s="5">
        <f t="shared" si="863"/>
        <v>2.9618154285192592E-3</v>
      </c>
      <c r="AI672" s="5">
        <f t="shared" si="864"/>
        <v>0</v>
      </c>
      <c r="AJ672" s="5">
        <f t="shared" si="865"/>
        <v>0</v>
      </c>
      <c r="AK672" s="5">
        <f t="shared" si="866"/>
        <v>0</v>
      </c>
      <c r="AL672" s="5">
        <f t="shared" si="867"/>
        <v>0</v>
      </c>
      <c r="AM672" s="5">
        <f t="shared" si="868"/>
        <v>0</v>
      </c>
      <c r="AN672" s="5">
        <f t="shared" si="869"/>
        <v>0</v>
      </c>
      <c r="AO672" s="5">
        <f t="shared" si="870"/>
        <v>0</v>
      </c>
      <c r="AP672" s="5">
        <f t="shared" si="871"/>
        <v>0</v>
      </c>
      <c r="AQ672" s="5">
        <f t="shared" si="872"/>
        <v>0</v>
      </c>
      <c r="AR672" s="5">
        <f t="shared" si="873"/>
        <v>3.5535549741328896E-4</v>
      </c>
      <c r="AS672" s="5">
        <f t="shared" si="874"/>
        <v>0</v>
      </c>
      <c r="AT672" s="5">
        <f t="shared" si="875"/>
        <v>0</v>
      </c>
      <c r="AU672" s="5">
        <f t="shared" si="876"/>
        <v>0</v>
      </c>
      <c r="AV672" s="5">
        <f t="shared" si="877"/>
        <v>0</v>
      </c>
      <c r="AW672" s="5">
        <f t="shared" si="878"/>
        <v>0</v>
      </c>
      <c r="AX672" s="5">
        <f t="shared" si="879"/>
        <v>0</v>
      </c>
      <c r="AY672" s="5">
        <f t="shared" si="880"/>
        <v>0</v>
      </c>
      <c r="AZ672" s="5">
        <f t="shared" si="881"/>
        <v>0</v>
      </c>
      <c r="BA672" s="5">
        <f t="shared" si="882"/>
        <v>0</v>
      </c>
      <c r="BB672" s="5">
        <f t="shared" si="883"/>
        <v>0</v>
      </c>
      <c r="BC672" s="5">
        <f t="shared" si="884"/>
        <v>0</v>
      </c>
      <c r="BD672" s="5">
        <f t="shared" si="885"/>
        <v>3.5529315434356618E-5</v>
      </c>
      <c r="BE672" s="5">
        <f t="shared" si="886"/>
        <v>0</v>
      </c>
      <c r="BF672" s="5">
        <f t="shared" si="887"/>
        <v>0</v>
      </c>
      <c r="BG672" s="5">
        <f t="shared" si="888"/>
        <v>0</v>
      </c>
      <c r="BH672" s="5">
        <f t="shared" si="889"/>
        <v>0</v>
      </c>
      <c r="BI672" s="5">
        <f t="shared" si="890"/>
        <v>0</v>
      </c>
      <c r="BJ672" s="8">
        <f t="shared" si="891"/>
        <v>0</v>
      </c>
      <c r="BK672" s="8">
        <f t="shared" si="892"/>
        <v>0.54886940878054624</v>
      </c>
      <c r="BL672" s="8">
        <f t="shared" si="893"/>
        <v>0.43137840096743535</v>
      </c>
      <c r="BM672" s="8">
        <f t="shared" si="894"/>
        <v>2.3101601150953166E-2</v>
      </c>
      <c r="BN672" s="8">
        <f t="shared" si="895"/>
        <v>0.97689510950661473</v>
      </c>
    </row>
    <row r="673" spans="1:66" x14ac:dyDescent="0.25">
      <c r="A673" t="s">
        <v>301</v>
      </c>
      <c r="B673" t="s">
        <v>334</v>
      </c>
      <c r="C673" t="s">
        <v>369</v>
      </c>
      <c r="D673" s="16"/>
      <c r="E673">
        <f>VLOOKUP(A673,home!$A$2:$E$405,3,FALSE)</f>
        <v>1.23684210526316</v>
      </c>
      <c r="F673">
        <f>VLOOKUP(B673,home!$B$2:$E$405,3,FALSE)</f>
        <v>0.4</v>
      </c>
      <c r="G673">
        <f>VLOOKUP(C673,away!$B$2:$E$405,4,FALSE)</f>
        <v>0.4</v>
      </c>
      <c r="H673">
        <f>VLOOKUP(A673,away!$A$2:$E$405,3,FALSE)</f>
        <v>1.07894736842105</v>
      </c>
      <c r="I673">
        <f>VLOOKUP(C673,away!$B$2:$E$405,3,FALSE)</f>
        <v>0.81</v>
      </c>
      <c r="J673">
        <f>VLOOKUP(B673,home!$B$2:$E$405,4,FALSE)</f>
        <v>0.46</v>
      </c>
      <c r="K673" s="3">
        <f t="shared" si="840"/>
        <v>0.19789473684210562</v>
      </c>
      <c r="L673" s="3">
        <f t="shared" si="841"/>
        <v>0.40201578947368327</v>
      </c>
      <c r="M673" s="5">
        <f t="shared" si="842"/>
        <v>0.54886074248987804</v>
      </c>
      <c r="N673" s="5">
        <f t="shared" si="843"/>
        <v>0.10861665219799711</v>
      </c>
      <c r="O673" s="5">
        <f t="shared" si="844"/>
        <v>0.22065068470318033</v>
      </c>
      <c r="P673" s="5">
        <f t="shared" si="845"/>
        <v>4.3665609183366295E-2</v>
      </c>
      <c r="Q673" s="5">
        <f t="shared" si="846"/>
        <v>1.0747331901696576E-2</v>
      </c>
      <c r="R673" s="5">
        <f t="shared" si="847"/>
        <v>4.4352529604428897E-2</v>
      </c>
      <c r="S673" s="5">
        <f t="shared" si="848"/>
        <v>8.6847413093570113E-4</v>
      </c>
      <c r="T673" s="5">
        <f t="shared" si="849"/>
        <v>4.3205971191962516E-3</v>
      </c>
      <c r="U673" s="5">
        <f t="shared" si="850"/>
        <v>8.7771321743501558E-3</v>
      </c>
      <c r="V673" s="5">
        <f t="shared" si="851"/>
        <v>7.6770033820456738E-6</v>
      </c>
      <c r="W673" s="5">
        <f t="shared" si="852"/>
        <v>7.0894680614700387E-4</v>
      </c>
      <c r="X673" s="5">
        <f t="shared" si="853"/>
        <v>2.8500780996803409E-4</v>
      </c>
      <c r="Y673" s="5">
        <f t="shared" si="854"/>
        <v>5.7288819865232349E-5</v>
      </c>
      <c r="Z673" s="5">
        <f t="shared" si="855"/>
        <v>5.9434724013597996E-3</v>
      </c>
      <c r="AA673" s="5">
        <f t="shared" si="856"/>
        <v>1.1761819067954151E-3</v>
      </c>
      <c r="AB673" s="5">
        <f t="shared" si="857"/>
        <v>1.1638010446186233E-4</v>
      </c>
      <c r="AC673" s="5">
        <f t="shared" si="858"/>
        <v>3.8172368169733118E-8</v>
      </c>
      <c r="AD673" s="5">
        <f t="shared" si="859"/>
        <v>3.5074210409378129E-5</v>
      </c>
      <c r="AE673" s="5">
        <f t="shared" si="860"/>
        <v>1.4100386387892231E-5</v>
      </c>
      <c r="AF673" s="5">
        <f t="shared" si="861"/>
        <v>2.8342889828062354E-6</v>
      </c>
      <c r="AG673" s="5">
        <f t="shared" si="862"/>
        <v>3.7980964100647062E-7</v>
      </c>
      <c r="AH673" s="5">
        <f t="shared" si="863"/>
        <v>5.9734243741192672E-4</v>
      </c>
      <c r="AI673" s="5">
        <f t="shared" si="864"/>
        <v>1.1821092445625519E-4</v>
      </c>
      <c r="AJ673" s="5">
        <f t="shared" si="865"/>
        <v>1.1696659893566326E-5</v>
      </c>
      <c r="AK673" s="5">
        <f t="shared" si="866"/>
        <v>7.7156914385630672E-7</v>
      </c>
      <c r="AL673" s="5">
        <f t="shared" si="867"/>
        <v>1.2147487193503385E-10</v>
      </c>
      <c r="AM673" s="5">
        <f t="shared" si="868"/>
        <v>1.3882003277817057E-6</v>
      </c>
      <c r="AN673" s="5">
        <f t="shared" si="869"/>
        <v>5.5807845072078848E-7</v>
      </c>
      <c r="AO673" s="5">
        <f t="shared" si="870"/>
        <v>1.1217817447738387E-7</v>
      </c>
      <c r="AP673" s="5">
        <f t="shared" si="871"/>
        <v>1.5032465791414029E-8</v>
      </c>
      <c r="AQ673" s="5">
        <f t="shared" si="872"/>
        <v>1.5108221507178613E-9</v>
      </c>
      <c r="AR673" s="5">
        <f t="shared" si="873"/>
        <v>4.8028218312458004E-5</v>
      </c>
      <c r="AS673" s="5">
        <f t="shared" si="874"/>
        <v>9.5045316239390752E-6</v>
      </c>
      <c r="AT673" s="5">
        <f t="shared" si="875"/>
        <v>9.4044839226344707E-7</v>
      </c>
      <c r="AU673" s="5">
        <f t="shared" si="876"/>
        <v>6.2036595700185427E-8</v>
      </c>
      <c r="AV673" s="5">
        <f t="shared" si="877"/>
        <v>3.069178945167072E-9</v>
      </c>
      <c r="AW673" s="5">
        <f t="shared" si="878"/>
        <v>2.6844869912074082E-13</v>
      </c>
      <c r="AX673" s="5">
        <f t="shared" si="879"/>
        <v>4.5786256425080923E-8</v>
      </c>
      <c r="AY673" s="5">
        <f t="shared" si="880"/>
        <v>1.8406798023773415E-8</v>
      </c>
      <c r="AZ673" s="5">
        <f t="shared" si="881"/>
        <v>3.6999117196049502E-9</v>
      </c>
      <c r="BA673" s="5">
        <f t="shared" si="882"/>
        <v>4.9580764364663917E-10</v>
      </c>
      <c r="BB673" s="5">
        <f t="shared" si="883"/>
        <v>4.9830625321922554E-11</v>
      </c>
      <c r="BC673" s="5">
        <f t="shared" si="884"/>
        <v>4.0065396357520024E-12</v>
      </c>
      <c r="BD673" s="5">
        <f t="shared" si="885"/>
        <v>3.2180170169828698E-6</v>
      </c>
      <c r="BE673" s="5">
        <f t="shared" si="886"/>
        <v>6.3682863072924282E-7</v>
      </c>
      <c r="BF673" s="5">
        <f t="shared" si="887"/>
        <v>6.3012517145840973E-8</v>
      </c>
      <c r="BG673" s="5">
        <f t="shared" si="888"/>
        <v>4.1566151661116248E-9</v>
      </c>
      <c r="BH673" s="5">
        <f t="shared" si="889"/>
        <v>2.0564306611289118E-10</v>
      </c>
      <c r="BI673" s="5">
        <f t="shared" si="890"/>
        <v>8.1391360903628686E-12</v>
      </c>
      <c r="BJ673" s="8">
        <f t="shared" si="891"/>
        <v>0.1247903567931432</v>
      </c>
      <c r="BK673" s="8">
        <f t="shared" si="892"/>
        <v>0.59340255950820298</v>
      </c>
      <c r="BL673" s="8">
        <f t="shared" si="893"/>
        <v>0.27586339061678783</v>
      </c>
      <c r="BM673" s="8">
        <f t="shared" si="894"/>
        <v>2.3106210832417109E-2</v>
      </c>
      <c r="BN673" s="8">
        <f t="shared" si="895"/>
        <v>0.97689355008054723</v>
      </c>
    </row>
    <row r="674" spans="1:66" x14ac:dyDescent="0.25">
      <c r="A674" t="s">
        <v>301</v>
      </c>
      <c r="B674" t="s">
        <v>372</v>
      </c>
      <c r="C674" t="s">
        <v>350</v>
      </c>
      <c r="D674" s="16"/>
      <c r="E674">
        <f>VLOOKUP(A674,home!$A$2:$E$405,3,FALSE)</f>
        <v>1.23684210526316</v>
      </c>
      <c r="F674">
        <f>VLOOKUP(B674,home!$B$2:$E$405,3,FALSE)</f>
        <v>0.81</v>
      </c>
      <c r="G674">
        <f>VLOOKUP(C674,away!$B$2:$E$405,4,FALSE)</f>
        <v>0.81</v>
      </c>
      <c r="H674">
        <f>VLOOKUP(A674,away!$A$2:$E$405,3,FALSE)</f>
        <v>1.07894736842105</v>
      </c>
      <c r="I674">
        <f>VLOOKUP(C674,away!$B$2:$E$405,3,FALSE)</f>
        <v>0.4</v>
      </c>
      <c r="J674">
        <f>VLOOKUP(B674,home!$B$2:$E$405,4,FALSE)</f>
        <v>0</v>
      </c>
      <c r="K674" s="3">
        <f t="shared" ref="K674:K736" si="896">E674*F674*G674</f>
        <v>0.8114921052631594</v>
      </c>
      <c r="L674" s="3">
        <f t="shared" ref="L674:L736" si="897">H674*I674*J674</f>
        <v>0</v>
      </c>
      <c r="M674" s="5">
        <f t="shared" ref="M674:M736" si="898">_xlfn.POISSON.DIST(0,K674,FALSE) * _xlfn.POISSON.DIST(0,L674,FALSE)</f>
        <v>0.44419478612589219</v>
      </c>
      <c r="N674" s="5">
        <f t="shared" ref="N674:N736" si="899">_xlfn.POISSON.DIST(1,K674,FALSE) * _xlfn.POISSON.DIST(0,L674,FALSE)</f>
        <v>0.3604605621402191</v>
      </c>
      <c r="O674" s="5">
        <f t="shared" ref="O674:O736" si="900">_xlfn.POISSON.DIST(0,K674,FALSE) * _xlfn.POISSON.DIST(1,L674,FALSE)</f>
        <v>0</v>
      </c>
      <c r="P674" s="5">
        <f t="shared" ref="P674:P736" si="901">_xlfn.POISSON.DIST(1,K674,FALSE) * _xlfn.POISSON.DIST(1,L674,FALSE)</f>
        <v>0</v>
      </c>
      <c r="Q674" s="5">
        <f t="shared" ref="Q674:Q736" si="902">_xlfn.POISSON.DIST(2,K674,FALSE) * _xlfn.POISSON.DIST(0,L674,FALSE)</f>
        <v>0.1462554502177541</v>
      </c>
      <c r="R674" s="5">
        <f t="shared" ref="R674:R736" si="903">_xlfn.POISSON.DIST(0,K674,FALSE) * _xlfn.POISSON.DIST(2,L674,FALSE)</f>
        <v>0</v>
      </c>
      <c r="S674" s="5">
        <f t="shared" ref="S674:S736" si="904">_xlfn.POISSON.DIST(2,K674,FALSE) * _xlfn.POISSON.DIST(2,L674,FALSE)</f>
        <v>0</v>
      </c>
      <c r="T674" s="5">
        <f t="shared" ref="T674:T736" si="905">_xlfn.POISSON.DIST(2,K674,FALSE) * _xlfn.POISSON.DIST(1,L674,FALSE)</f>
        <v>0</v>
      </c>
      <c r="U674" s="5">
        <f t="shared" ref="U674:U736" si="906">_xlfn.POISSON.DIST(1,K674,FALSE) * _xlfn.POISSON.DIST(2,L674,FALSE)</f>
        <v>0</v>
      </c>
      <c r="V674" s="5">
        <f t="shared" ref="V674:V736" si="907">_xlfn.POISSON.DIST(3,K674,FALSE) * _xlfn.POISSON.DIST(3,L674,FALSE)</f>
        <v>0</v>
      </c>
      <c r="W674" s="5">
        <f t="shared" ref="W674:W736" si="908">_xlfn.POISSON.DIST(3,K674,FALSE) * _xlfn.POISSON.DIST(0,L674,FALSE)</f>
        <v>3.9561714401138842E-2</v>
      </c>
      <c r="X674" s="5">
        <f t="shared" ref="X674:X736" si="909">_xlfn.POISSON.DIST(3,K674,FALSE) * _xlfn.POISSON.DIST(1,L674,FALSE)</f>
        <v>0</v>
      </c>
      <c r="Y674" s="5">
        <f t="shared" ref="Y674:Y736" si="910">_xlfn.POISSON.DIST(3,K674,FALSE) * _xlfn.POISSON.DIST(2,L674,FALSE)</f>
        <v>0</v>
      </c>
      <c r="Z674" s="5">
        <f t="shared" ref="Z674:Z736" si="911">_xlfn.POISSON.DIST(0,K674,FALSE) * _xlfn.POISSON.DIST(3,L674,FALSE)</f>
        <v>0</v>
      </c>
      <c r="AA674" s="5">
        <f t="shared" ref="AA674:AA736" si="912">_xlfn.POISSON.DIST(1,K674,FALSE) * _xlfn.POISSON.DIST(3,L674,FALSE)</f>
        <v>0</v>
      </c>
      <c r="AB674" s="5">
        <f t="shared" ref="AB674:AB736" si="913">_xlfn.POISSON.DIST(2,K674,FALSE) * _xlfn.POISSON.DIST(3,L674,FALSE)</f>
        <v>0</v>
      </c>
      <c r="AC674" s="5">
        <f t="shared" ref="AC674:AC736" si="914">_xlfn.POISSON.DIST(4,K674,FALSE) * _xlfn.POISSON.DIST(4,L674,FALSE)</f>
        <v>0</v>
      </c>
      <c r="AD674" s="5">
        <f t="shared" ref="AD674:AD736" si="915">_xlfn.POISSON.DIST(4,K674,FALSE) * _xlfn.POISSON.DIST(0,L674,FALSE)</f>
        <v>8.0260047268000002E-3</v>
      </c>
      <c r="AE674" s="5">
        <f t="shared" ref="AE674:AE736" si="916">_xlfn.POISSON.DIST(4,K674,FALSE) * _xlfn.POISSON.DIST(1,L674,FALSE)</f>
        <v>0</v>
      </c>
      <c r="AF674" s="5">
        <f t="shared" ref="AF674:AF736" si="917">_xlfn.POISSON.DIST(4,K674,FALSE) * _xlfn.POISSON.DIST(2,L674,FALSE)</f>
        <v>0</v>
      </c>
      <c r="AG674" s="5">
        <f t="shared" ref="AG674:AG736" si="918">_xlfn.POISSON.DIST(4,K674,FALSE) * _xlfn.POISSON.DIST(3,L674,FALSE)</f>
        <v>0</v>
      </c>
      <c r="AH674" s="5">
        <f t="shared" ref="AH674:AH736" si="919">_xlfn.POISSON.DIST(0,K674,FALSE) * _xlfn.POISSON.DIST(4,L674,FALSE)</f>
        <v>0</v>
      </c>
      <c r="AI674" s="5">
        <f t="shared" ref="AI674:AI736" si="920">_xlfn.POISSON.DIST(1,K674,FALSE) * _xlfn.POISSON.DIST(4,L674,FALSE)</f>
        <v>0</v>
      </c>
      <c r="AJ674" s="5">
        <f t="shared" ref="AJ674:AJ736" si="921">_xlfn.POISSON.DIST(2,K674,FALSE) * _xlfn.POISSON.DIST(4,L674,FALSE)</f>
        <v>0</v>
      </c>
      <c r="AK674" s="5">
        <f t="shared" ref="AK674:AK736" si="922">_xlfn.POISSON.DIST(3,K674,FALSE) * _xlfn.POISSON.DIST(4,L674,FALSE)</f>
        <v>0</v>
      </c>
      <c r="AL674" s="5">
        <f t="shared" ref="AL674:AL736" si="923">_xlfn.POISSON.DIST(5,K674,FALSE) * _xlfn.POISSON.DIST(5,L674,FALSE)</f>
        <v>0</v>
      </c>
      <c r="AM674" s="5">
        <f t="shared" ref="AM674:AM736" si="924">_xlfn.POISSON.DIST(5,K674,FALSE) * _xlfn.POISSON.DIST(0,L674,FALSE)</f>
        <v>1.3026078945206005E-3</v>
      </c>
      <c r="AN674" s="5">
        <f t="shared" ref="AN674:AN736" si="925">_xlfn.POISSON.DIST(5,K674,FALSE) * _xlfn.POISSON.DIST(1,L674,FALSE)</f>
        <v>0</v>
      </c>
      <c r="AO674" s="5">
        <f t="shared" ref="AO674:AO736" si="926">_xlfn.POISSON.DIST(5,K674,FALSE) * _xlfn.POISSON.DIST(2,L674,FALSE)</f>
        <v>0</v>
      </c>
      <c r="AP674" s="5">
        <f t="shared" ref="AP674:AP736" si="927">_xlfn.POISSON.DIST(5,K674,FALSE) * _xlfn.POISSON.DIST(3,L674,FALSE)</f>
        <v>0</v>
      </c>
      <c r="AQ674" s="5">
        <f t="shared" ref="AQ674:AQ736" si="928">_xlfn.POISSON.DIST(5,K674,FALSE) * _xlfn.POISSON.DIST(4,L674,FALSE)</f>
        <v>0</v>
      </c>
      <c r="AR674" s="5">
        <f t="shared" ref="AR674:AR736" si="929">_xlfn.POISSON.DIST(0,K674,FALSE) * _xlfn.POISSON.DIST(5,L674,FALSE)</f>
        <v>0</v>
      </c>
      <c r="AS674" s="5">
        <f t="shared" ref="AS674:AS736" si="930">_xlfn.POISSON.DIST(1,K674,FALSE) * _xlfn.POISSON.DIST(5,L674,FALSE)</f>
        <v>0</v>
      </c>
      <c r="AT674" s="5">
        <f t="shared" ref="AT674:AT736" si="931">_xlfn.POISSON.DIST(2,K674,FALSE) * _xlfn.POISSON.DIST(5,L674,FALSE)</f>
        <v>0</v>
      </c>
      <c r="AU674" s="5">
        <f t="shared" ref="AU674:AU736" si="932">_xlfn.POISSON.DIST(3,K674,FALSE) * _xlfn.POISSON.DIST(5,L674,FALSE)</f>
        <v>0</v>
      </c>
      <c r="AV674" s="5">
        <f t="shared" ref="AV674:AV736" si="933">_xlfn.POISSON.DIST(4,K674,FALSE) * _xlfn.POISSON.DIST(5,L674,FALSE)</f>
        <v>0</v>
      </c>
      <c r="AW674" s="5">
        <f t="shared" ref="AW674:AW736" si="934">_xlfn.POISSON.DIST(6,K674,FALSE) * _xlfn.POISSON.DIST(6,L674,FALSE)</f>
        <v>0</v>
      </c>
      <c r="AX674" s="5">
        <f t="shared" ref="AX674:AX736" si="935">_xlfn.POISSON.DIST(6,K674,FALSE) * _xlfn.POISSON.DIST(0,L674,FALSE)</f>
        <v>1.7617600377615558E-4</v>
      </c>
      <c r="AY674" s="5">
        <f t="shared" ref="AY674:AY736" si="936">_xlfn.POISSON.DIST(6,K674,FALSE) * _xlfn.POISSON.DIST(1,L674,FALSE)</f>
        <v>0</v>
      </c>
      <c r="AZ674" s="5">
        <f t="shared" ref="AZ674:AZ736" si="937">_xlfn.POISSON.DIST(6,K674,FALSE) * _xlfn.POISSON.DIST(2,L674,FALSE)</f>
        <v>0</v>
      </c>
      <c r="BA674" s="5">
        <f t="shared" ref="BA674:BA736" si="938">_xlfn.POISSON.DIST(6,K674,FALSE) * _xlfn.POISSON.DIST(3,L674,FALSE)</f>
        <v>0</v>
      </c>
      <c r="BB674" s="5">
        <f t="shared" ref="BB674:BB736" si="939">_xlfn.POISSON.DIST(6,K674,FALSE) * _xlfn.POISSON.DIST(4,L674,FALSE)</f>
        <v>0</v>
      </c>
      <c r="BC674" s="5">
        <f t="shared" ref="BC674:BC736" si="940">_xlfn.POISSON.DIST(6,K674,FALSE) * _xlfn.POISSON.DIST(5,L674,FALSE)</f>
        <v>0</v>
      </c>
      <c r="BD674" s="5">
        <f t="shared" ref="BD674:BD736" si="941">_xlfn.POISSON.DIST(0,K674,FALSE) * _xlfn.POISSON.DIST(6,L674,FALSE)</f>
        <v>0</v>
      </c>
      <c r="BE674" s="5">
        <f t="shared" ref="BE674:BE736" si="942">_xlfn.POISSON.DIST(1,K674,FALSE) * _xlfn.POISSON.DIST(6,L674,FALSE)</f>
        <v>0</v>
      </c>
      <c r="BF674" s="5">
        <f t="shared" ref="BF674:BF736" si="943">_xlfn.POISSON.DIST(2,K674,FALSE) * _xlfn.POISSON.DIST(6,L674,FALSE)</f>
        <v>0</v>
      </c>
      <c r="BG674" s="5">
        <f t="shared" ref="BG674:BG736" si="944">_xlfn.POISSON.DIST(3,K674,FALSE) * _xlfn.POISSON.DIST(6,L674,FALSE)</f>
        <v>0</v>
      </c>
      <c r="BH674" s="5">
        <f t="shared" ref="BH674:BH736" si="945">_xlfn.POISSON.DIST(4,K674,FALSE) * _xlfn.POISSON.DIST(6,L674,FALSE)</f>
        <v>0</v>
      </c>
      <c r="BI674" s="5">
        <f t="shared" ref="BI674:BI736" si="946">_xlfn.POISSON.DIST(5,K674,FALSE) * _xlfn.POISSON.DIST(6,L674,FALSE)</f>
        <v>0</v>
      </c>
      <c r="BJ674" s="8">
        <f t="shared" ref="BJ674:BJ736" si="947">SUM(N674,Q674,T674,W674,X674,Y674,AD674,AE674,AF674,AG674,AM674,AN674,AO674,AP674,AQ674,AX674,AY674,AZ674,BA674,BB674,BC674)</f>
        <v>0.55578251538420897</v>
      </c>
      <c r="BK674" s="8">
        <f t="shared" ref="BK674:BK736" si="948">SUM(M674,P674,S674,V674,AC674,AL674,AY674)</f>
        <v>0.44419478612589219</v>
      </c>
      <c r="BL674" s="8">
        <f t="shared" ref="BL674:BL736" si="949">SUM(O674,R674,U674,AA674,AB674,AH674,AI674,AJ674,AK674,AR674,AS674,AT674,AU674,AV674,BD674,BE674,BF674,BG674,BH674,BI674)</f>
        <v>0</v>
      </c>
      <c r="BM674" s="8">
        <f t="shared" ref="BM674:BM736" si="950">SUM(S674:BI674)</f>
        <v>4.9066503026235594E-2</v>
      </c>
      <c r="BN674" s="8">
        <f t="shared" ref="BN674:BN736" si="951">SUM(M674:R674)</f>
        <v>0.95091079848386539</v>
      </c>
    </row>
    <row r="675" spans="1:66" x14ac:dyDescent="0.25">
      <c r="A675" t="s">
        <v>301</v>
      </c>
      <c r="B675" t="s">
        <v>316</v>
      </c>
      <c r="C675" t="s">
        <v>368</v>
      </c>
      <c r="D675" s="16"/>
      <c r="E675">
        <f>VLOOKUP(A675,home!$A$2:$E$405,3,FALSE)</f>
        <v>1.23684210526316</v>
      </c>
      <c r="F675">
        <f>VLOOKUP(B675,home!$B$2:$E$405,3,FALSE)</f>
        <v>0.4</v>
      </c>
      <c r="G675">
        <f>VLOOKUP(C675,away!$B$2:$E$405,4,FALSE)</f>
        <v>1.08</v>
      </c>
      <c r="H675">
        <f>VLOOKUP(A675,away!$A$2:$E$405,3,FALSE)</f>
        <v>1.07894736842105</v>
      </c>
      <c r="I675">
        <f>VLOOKUP(C675,away!$B$2:$E$405,3,FALSE)</f>
        <v>2.16</v>
      </c>
      <c r="J675">
        <f>VLOOKUP(B675,home!$B$2:$E$405,4,FALSE)</f>
        <v>0.93</v>
      </c>
      <c r="K675" s="3">
        <f t="shared" si="896"/>
        <v>0.53431578947368519</v>
      </c>
      <c r="L675" s="3">
        <f t="shared" si="897"/>
        <v>2.1673894736842056</v>
      </c>
      <c r="M675" s="5">
        <f t="shared" si="898"/>
        <v>6.7091007313557577E-2</v>
      </c>
      <c r="N675" s="5">
        <f t="shared" si="899"/>
        <v>3.5847784539328305E-2</v>
      </c>
      <c r="O675" s="5">
        <f t="shared" si="900"/>
        <v>0.14541234303027475</v>
      </c>
      <c r="P675" s="5">
        <f t="shared" si="901"/>
        <v>7.7696110865439566E-2</v>
      </c>
      <c r="Q675" s="5">
        <f t="shared" si="902"/>
        <v>9.5770186485068833E-3</v>
      </c>
      <c r="R675" s="5">
        <f t="shared" si="903"/>
        <v>0.1575825908137872</v>
      </c>
      <c r="S675" s="5">
        <f t="shared" si="904"/>
        <v>2.2494391891455471E-2</v>
      </c>
      <c r="T675" s="5">
        <f t="shared" si="905"/>
        <v>2.0757129408051155E-2</v>
      </c>
      <c r="U675" s="5">
        <f t="shared" si="906"/>
        <v>8.4198866417977386E-2</v>
      </c>
      <c r="V675" s="5">
        <f t="shared" si="907"/>
        <v>2.8944544238096812E-3</v>
      </c>
      <c r="W675" s="5">
        <f t="shared" si="908"/>
        <v>1.705717426660387E-3</v>
      </c>
      <c r="X675" s="5">
        <f t="shared" si="909"/>
        <v>3.6969539956234337E-3</v>
      </c>
      <c r="Y675" s="5">
        <f t="shared" si="910"/>
        <v>4.0063695874044984E-3</v>
      </c>
      <c r="Z675" s="5">
        <f t="shared" si="911"/>
        <v>0.11384761618856259</v>
      </c>
      <c r="AA675" s="5">
        <f t="shared" si="912"/>
        <v>6.083057892348892E-2</v>
      </c>
      <c r="AB675" s="5">
        <f t="shared" si="913"/>
        <v>1.6251369400822648E-2</v>
      </c>
      <c r="AC675" s="5">
        <f t="shared" si="914"/>
        <v>2.0949887772984206E-4</v>
      </c>
      <c r="AD675" s="5">
        <f t="shared" si="915"/>
        <v>2.2784793836126682E-4</v>
      </c>
      <c r="AE675" s="5">
        <f t="shared" si="916"/>
        <v>4.9383522320485746E-4</v>
      </c>
      <c r="AF675" s="5">
        <f t="shared" si="917"/>
        <v>5.3516663225434914E-4</v>
      </c>
      <c r="AG675" s="5">
        <f t="shared" si="918"/>
        <v>3.8663817513836753E-4</v>
      </c>
      <c r="AH675" s="5">
        <f t="shared" si="919"/>
        <v>6.1688031232782541E-2</v>
      </c>
      <c r="AI675" s="5">
        <f t="shared" si="920"/>
        <v>3.2960889109221549E-2</v>
      </c>
      <c r="AJ675" s="5">
        <f t="shared" si="921"/>
        <v>8.8057617430741513E-3</v>
      </c>
      <c r="AK675" s="5">
        <f t="shared" si="922"/>
        <v>1.5683525125559468E-3</v>
      </c>
      <c r="AL675" s="5">
        <f t="shared" si="923"/>
        <v>9.7045781138502728E-6</v>
      </c>
      <c r="AM675" s="5">
        <f t="shared" si="924"/>
        <v>2.4348550213090378E-5</v>
      </c>
      <c r="AN675" s="5">
        <f t="shared" si="925"/>
        <v>5.2772791431323413E-5</v>
      </c>
      <c r="AO675" s="5">
        <f t="shared" si="926"/>
        <v>5.7189596322591205E-5</v>
      </c>
      <c r="AP675" s="5">
        <f t="shared" si="927"/>
        <v>4.131737635794438E-5</v>
      </c>
      <c r="AQ675" s="5">
        <f t="shared" si="928"/>
        <v>2.2387711649614334E-5</v>
      </c>
      <c r="AR675" s="5">
        <f t="shared" si="929"/>
        <v>2.6740397909247076E-2</v>
      </c>
      <c r="AS675" s="5">
        <f t="shared" si="930"/>
        <v>1.428781681971983E-2</v>
      </c>
      <c r="AT675" s="5">
        <f t="shared" si="931"/>
        <v>3.8171030619419993E-3</v>
      </c>
      <c r="AU675" s="5">
        <f t="shared" si="932"/>
        <v>6.7984614534798691E-4</v>
      </c>
      <c r="AV675" s="5">
        <f t="shared" si="933"/>
        <v>9.0813132468062818E-5</v>
      </c>
      <c r="AW675" s="5">
        <f t="shared" si="934"/>
        <v>3.1218291194960356E-7</v>
      </c>
      <c r="AX675" s="5">
        <f t="shared" si="935"/>
        <v>2.1683024716078404E-6</v>
      </c>
      <c r="AY675" s="5">
        <f t="shared" si="936"/>
        <v>4.6995559527262801E-6</v>
      </c>
      <c r="AZ675" s="5">
        <f t="shared" si="937"/>
        <v>5.0928840514644441E-6</v>
      </c>
      <c r="BA675" s="5">
        <f t="shared" si="938"/>
        <v>3.6794210946127355E-6</v>
      </c>
      <c r="BB675" s="5">
        <f t="shared" si="939"/>
        <v>1.9936846374288157E-6</v>
      </c>
      <c r="BC675" s="5">
        <f t="shared" si="940"/>
        <v>8.6421821940182527E-7</v>
      </c>
      <c r="BD675" s="5">
        <f t="shared" si="941"/>
        <v>9.6594761584381985E-3</v>
      </c>
      <c r="BE675" s="5">
        <f t="shared" si="942"/>
        <v>5.1612106294981449E-3</v>
      </c>
      <c r="BF675" s="5">
        <f t="shared" si="943"/>
        <v>1.3788581660701385E-3</v>
      </c>
      <c r="BG675" s="5">
        <f t="shared" si="944"/>
        <v>2.4558189652533458E-4</v>
      </c>
      <c r="BH675" s="5">
        <f t="shared" si="945"/>
        <v>3.2804571230594754E-5</v>
      </c>
      <c r="BI675" s="5">
        <f t="shared" si="946"/>
        <v>3.5056000750841967E-6</v>
      </c>
      <c r="BJ675" s="8">
        <f t="shared" si="947"/>
        <v>7.7450975666935304E-2</v>
      </c>
      <c r="BK675" s="8">
        <f t="shared" si="948"/>
        <v>0.17039986750605871</v>
      </c>
      <c r="BL675" s="8">
        <f t="shared" si="949"/>
        <v>0.63139619727454754</v>
      </c>
      <c r="BM675" s="8">
        <f t="shared" si="950"/>
        <v>0.49988341405216924</v>
      </c>
      <c r="BN675" s="8">
        <f t="shared" si="951"/>
        <v>0.49320685521089436</v>
      </c>
    </row>
    <row r="676" spans="1:66" x14ac:dyDescent="0.25">
      <c r="A676" t="s">
        <v>303</v>
      </c>
      <c r="B676" t="s">
        <v>374</v>
      </c>
      <c r="C676" t="s">
        <v>357</v>
      </c>
      <c r="D676" s="16"/>
      <c r="E676">
        <f>VLOOKUP(A676,home!$A$2:$E$405,3,FALSE)</f>
        <v>1.21818181818182</v>
      </c>
      <c r="F676">
        <f>VLOOKUP(B676,home!$B$2:$E$405,3,FALSE)</f>
        <v>1.37</v>
      </c>
      <c r="G676">
        <f>VLOOKUP(C676,away!$B$2:$E$405,4,FALSE)</f>
        <v>0.82</v>
      </c>
      <c r="H676">
        <f>VLOOKUP(A676,away!$A$2:$E$405,3,FALSE)</f>
        <v>0.90909090909090895</v>
      </c>
      <c r="I676">
        <f>VLOOKUP(C676,away!$B$2:$E$405,3,FALSE)</f>
        <v>0.41</v>
      </c>
      <c r="J676">
        <f>VLOOKUP(B676,home!$B$2:$E$405,4,FALSE)</f>
        <v>0.73</v>
      </c>
      <c r="K676" s="3">
        <f t="shared" si="896"/>
        <v>1.3685054545454567</v>
      </c>
      <c r="L676" s="3">
        <f t="shared" si="897"/>
        <v>0.27209090909090899</v>
      </c>
      <c r="M676" s="5">
        <f t="shared" si="898"/>
        <v>0.19386439413509382</v>
      </c>
      <c r="N676" s="5">
        <f t="shared" si="899"/>
        <v>0.26530448081602609</v>
      </c>
      <c r="O676" s="5">
        <f t="shared" si="900"/>
        <v>5.2748739240575965E-2</v>
      </c>
      <c r="P676" s="5">
        <f t="shared" si="901"/>
        <v>7.218693737112418E-2</v>
      </c>
      <c r="Q676" s="5">
        <f t="shared" si="902"/>
        <v>0.18153531455604116</v>
      </c>
      <c r="R676" s="5">
        <f t="shared" si="903"/>
        <v>7.1762262066838098E-3</v>
      </c>
      <c r="S676" s="5">
        <f t="shared" si="904"/>
        <v>6.7198439794356564E-3</v>
      </c>
      <c r="T676" s="5">
        <f t="shared" si="905"/>
        <v>4.9394108769657365E-2</v>
      </c>
      <c r="U676" s="5">
        <f t="shared" si="906"/>
        <v>9.8207047068988446E-3</v>
      </c>
      <c r="V676" s="5">
        <f t="shared" si="907"/>
        <v>2.7802077188565205E-4</v>
      </c>
      <c r="W676" s="5">
        <f t="shared" si="908"/>
        <v>8.2810689387522507E-2</v>
      </c>
      <c r="X676" s="5">
        <f t="shared" si="909"/>
        <v>2.2532035757895891E-2</v>
      </c>
      <c r="Y676" s="5">
        <f t="shared" si="910"/>
        <v>3.0653810465173809E-3</v>
      </c>
      <c r="Z676" s="5">
        <f t="shared" si="911"/>
        <v>6.5086197080620103E-4</v>
      </c>
      <c r="AA676" s="5">
        <f t="shared" si="912"/>
        <v>8.9070815720449187E-4</v>
      </c>
      <c r="AB676" s="5">
        <f t="shared" si="913"/>
        <v>6.0946948577123982E-4</v>
      </c>
      <c r="AC676" s="5">
        <f t="shared" si="914"/>
        <v>6.4702018057258056E-6</v>
      </c>
      <c r="AD676" s="5">
        <f t="shared" si="915"/>
        <v>2.8331720030373542E-2</v>
      </c>
      <c r="AE676" s="5">
        <f t="shared" si="916"/>
        <v>7.7088034591734529E-3</v>
      </c>
      <c r="AF676" s="5">
        <f t="shared" si="917"/>
        <v>1.0487476706048243E-3</v>
      </c>
      <c r="AG676" s="5">
        <f t="shared" si="918"/>
        <v>9.5118235700613276E-5</v>
      </c>
      <c r="AH676" s="5">
        <f t="shared" si="919"/>
        <v>4.4273406332339975E-5</v>
      </c>
      <c r="AI676" s="5">
        <f t="shared" si="920"/>
        <v>6.058839805711461E-5</v>
      </c>
      <c r="AJ676" s="5">
        <f t="shared" si="921"/>
        <v>4.145777661166636E-5</v>
      </c>
      <c r="AK676" s="5">
        <f t="shared" si="922"/>
        <v>1.8911731142130823E-5</v>
      </c>
      <c r="AL676" s="5">
        <f t="shared" si="923"/>
        <v>9.6369228524344881E-8</v>
      </c>
      <c r="AM676" s="5">
        <f t="shared" si="924"/>
        <v>7.7544226796441903E-3</v>
      </c>
      <c r="AN676" s="5">
        <f t="shared" si="925"/>
        <v>2.1099079163795502E-3</v>
      </c>
      <c r="AO676" s="5">
        <f t="shared" si="926"/>
        <v>2.8704338153290874E-4</v>
      </c>
      <c r="AP676" s="5">
        <f t="shared" si="927"/>
        <v>2.6033964876605923E-5</v>
      </c>
      <c r="AQ676" s="5">
        <f t="shared" si="928"/>
        <v>1.7709012926291251E-6</v>
      </c>
      <c r="AR676" s="5">
        <f t="shared" si="929"/>
        <v>2.4092782755035175E-6</v>
      </c>
      <c r="AS676" s="5">
        <f t="shared" si="930"/>
        <v>3.297110461544435E-6</v>
      </c>
      <c r="AT676" s="5">
        <f t="shared" si="931"/>
        <v>2.2560568254312243E-6</v>
      </c>
      <c r="AU676" s="5">
        <f t="shared" si="932"/>
        <v>1.0291420237890458E-6</v>
      </c>
      <c r="AV676" s="5">
        <f t="shared" si="933"/>
        <v>3.5209661826431499E-7</v>
      </c>
      <c r="AW676" s="5">
        <f t="shared" si="934"/>
        <v>9.9677341402401277E-10</v>
      </c>
      <c r="AX676" s="5">
        <f t="shared" si="935"/>
        <v>1.7686616223240108E-3</v>
      </c>
      <c r="AY676" s="5">
        <f t="shared" si="936"/>
        <v>4.8123674869234208E-4</v>
      </c>
      <c r="AZ676" s="5">
        <f t="shared" si="937"/>
        <v>6.5470072219826333E-5</v>
      </c>
      <c r="BA676" s="5">
        <f t="shared" si="938"/>
        <v>5.9379371561800047E-6</v>
      </c>
      <c r="BB676" s="5">
        <f t="shared" si="939"/>
        <v>4.0391467973742604E-7</v>
      </c>
      <c r="BC676" s="5">
        <f t="shared" si="940"/>
        <v>2.1980302480983916E-8</v>
      </c>
      <c r="BD676" s="5">
        <f t="shared" si="941"/>
        <v>1.0925711937245495E-7</v>
      </c>
      <c r="BE676" s="5">
        <f t="shared" si="942"/>
        <v>1.4951896380912865E-7</v>
      </c>
      <c r="BF676" s="5">
        <f t="shared" si="943"/>
        <v>1.0230875876538869E-7</v>
      </c>
      <c r="BG676" s="5">
        <f t="shared" si="944"/>
        <v>4.6670031472736566E-8</v>
      </c>
      <c r="BH676" s="5">
        <f t="shared" si="945"/>
        <v>1.5967048158562039E-8</v>
      </c>
      <c r="BI676" s="5">
        <f t="shared" si="946"/>
        <v>4.370198499596426E-9</v>
      </c>
      <c r="BJ676" s="8">
        <f t="shared" si="947"/>
        <v>0.65432731084861351</v>
      </c>
      <c r="BK676" s="8">
        <f t="shared" si="948"/>
        <v>0.2735369995772659</v>
      </c>
      <c r="BL676" s="8">
        <f t="shared" si="949"/>
        <v>7.1420850885602211E-2</v>
      </c>
      <c r="BM676" s="8">
        <f t="shared" si="950"/>
        <v>0.22663869520482363</v>
      </c>
      <c r="BN676" s="8">
        <f t="shared" si="951"/>
        <v>0.77281609232554505</v>
      </c>
    </row>
    <row r="677" spans="1:66" x14ac:dyDescent="0.25">
      <c r="A677" t="s">
        <v>303</v>
      </c>
      <c r="B677" t="s">
        <v>349</v>
      </c>
      <c r="C677" t="s">
        <v>466</v>
      </c>
      <c r="D677" s="16"/>
      <c r="E677">
        <f>VLOOKUP(A677,home!$A$2:$E$405,3,FALSE)</f>
        <v>1.21818181818182</v>
      </c>
      <c r="F677">
        <f>VLOOKUP(B677,home!$B$2:$E$405,3,FALSE)</f>
        <v>0.41</v>
      </c>
      <c r="G677">
        <f>VLOOKUP(C677,away!$B$2:$E$405,4,FALSE)</f>
        <v>0.55000000000000004</v>
      </c>
      <c r="H677">
        <f>VLOOKUP(A677,away!$A$2:$E$405,3,FALSE)</f>
        <v>0.90909090909090895</v>
      </c>
      <c r="I677">
        <f>VLOOKUP(C677,away!$B$2:$E$405,3,FALSE)</f>
        <v>0.82</v>
      </c>
      <c r="J677">
        <f>VLOOKUP(B677,home!$B$2:$E$405,4,FALSE)</f>
        <v>1.1000000000000001</v>
      </c>
      <c r="K677" s="3">
        <f t="shared" si="896"/>
        <v>0.27470000000000044</v>
      </c>
      <c r="L677" s="3">
        <f t="shared" si="897"/>
        <v>0.81999999999999984</v>
      </c>
      <c r="M677" s="5">
        <f t="shared" si="898"/>
        <v>0.33463998388647997</v>
      </c>
      <c r="N677" s="5">
        <f t="shared" si="899"/>
        <v>9.1925603573616205E-2</v>
      </c>
      <c r="O677" s="5">
        <f t="shared" si="900"/>
        <v>0.27440478678691355</v>
      </c>
      <c r="P677" s="5">
        <f t="shared" si="901"/>
        <v>7.5378994930365276E-2</v>
      </c>
      <c r="Q677" s="5">
        <f t="shared" si="902"/>
        <v>1.2625981650836204E-2</v>
      </c>
      <c r="R677" s="5">
        <f t="shared" si="903"/>
        <v>0.11250596258263451</v>
      </c>
      <c r="S677" s="5">
        <f t="shared" si="904"/>
        <v>4.2448550310111291E-3</v>
      </c>
      <c r="T677" s="5">
        <f t="shared" si="905"/>
        <v>1.0353304953685685E-2</v>
      </c>
      <c r="U677" s="5">
        <f t="shared" si="906"/>
        <v>3.0905387921449749E-2</v>
      </c>
      <c r="V677" s="5">
        <f t="shared" si="907"/>
        <v>1.0624117501726475E-4</v>
      </c>
      <c r="W677" s="5">
        <f t="shared" si="908"/>
        <v>1.1561190531615706E-3</v>
      </c>
      <c r="X677" s="5">
        <f t="shared" si="909"/>
        <v>9.4801762359248765E-4</v>
      </c>
      <c r="Y677" s="5">
        <f t="shared" si="910"/>
        <v>3.8868722567291978E-4</v>
      </c>
      <c r="Z677" s="5">
        <f t="shared" si="911"/>
        <v>3.0751629772586764E-2</v>
      </c>
      <c r="AA677" s="5">
        <f t="shared" si="912"/>
        <v>8.447472698529598E-3</v>
      </c>
      <c r="AB677" s="5">
        <f t="shared" si="913"/>
        <v>1.160260375143042E-3</v>
      </c>
      <c r="AC677" s="5">
        <f t="shared" si="914"/>
        <v>1.495703102333686E-6</v>
      </c>
      <c r="AD677" s="5">
        <f t="shared" si="915"/>
        <v>7.9396475975870964E-5</v>
      </c>
      <c r="AE677" s="5">
        <f t="shared" si="916"/>
        <v>6.5105110300214174E-5</v>
      </c>
      <c r="AF677" s="5">
        <f t="shared" si="917"/>
        <v>2.6693095223087804E-5</v>
      </c>
      <c r="AG677" s="5">
        <f t="shared" si="918"/>
        <v>7.2961126943106663E-6</v>
      </c>
      <c r="AH677" s="5">
        <f t="shared" si="919"/>
        <v>6.304084103380285E-3</v>
      </c>
      <c r="AI677" s="5">
        <f t="shared" si="920"/>
        <v>1.7317319031985672E-3</v>
      </c>
      <c r="AJ677" s="5">
        <f t="shared" si="921"/>
        <v>2.3785337690432356E-4</v>
      </c>
      <c r="AK677" s="5">
        <f t="shared" si="922"/>
        <v>2.1779440878539266E-5</v>
      </c>
      <c r="AL677" s="5">
        <f t="shared" si="923"/>
        <v>1.3476524264522913E-8</v>
      </c>
      <c r="AM677" s="5">
        <f t="shared" si="924"/>
        <v>4.3620423901143593E-6</v>
      </c>
      <c r="AN677" s="5">
        <f t="shared" si="925"/>
        <v>3.576874759893774E-6</v>
      </c>
      <c r="AO677" s="5">
        <f t="shared" si="926"/>
        <v>1.4665186515564467E-6</v>
      </c>
      <c r="AP677" s="5">
        <f t="shared" si="927"/>
        <v>4.0084843142542878E-7</v>
      </c>
      <c r="AQ677" s="5">
        <f t="shared" si="928"/>
        <v>8.2173928442212868E-8</v>
      </c>
      <c r="AR677" s="5">
        <f t="shared" si="929"/>
        <v>1.0338697929543669E-3</v>
      </c>
      <c r="AS677" s="5">
        <f t="shared" si="930"/>
        <v>2.8400403212456503E-4</v>
      </c>
      <c r="AT677" s="5">
        <f t="shared" si="931"/>
        <v>3.9007953812309063E-5</v>
      </c>
      <c r="AU677" s="5">
        <f t="shared" si="932"/>
        <v>3.5718283040804398E-6</v>
      </c>
      <c r="AV677" s="5">
        <f t="shared" si="933"/>
        <v>2.4529530878272454E-7</v>
      </c>
      <c r="AW677" s="5">
        <f t="shared" si="934"/>
        <v>8.432336101891238E-11</v>
      </c>
      <c r="AX677" s="5">
        <f t="shared" si="935"/>
        <v>1.9970884076073599E-7</v>
      </c>
      <c r="AY677" s="5">
        <f t="shared" si="936"/>
        <v>1.637612494238035E-7</v>
      </c>
      <c r="AZ677" s="5">
        <f t="shared" si="937"/>
        <v>6.7142112263759405E-8</v>
      </c>
      <c r="BA677" s="5">
        <f t="shared" si="938"/>
        <v>1.8352177352094237E-8</v>
      </c>
      <c r="BB677" s="5">
        <f t="shared" si="939"/>
        <v>3.7621963571793178E-9</v>
      </c>
      <c r="BC677" s="5">
        <f t="shared" si="940"/>
        <v>6.1700020257740814E-10</v>
      </c>
      <c r="BD677" s="5">
        <f t="shared" si="941"/>
        <v>1.4129553837043002E-4</v>
      </c>
      <c r="BE677" s="5">
        <f t="shared" si="942"/>
        <v>3.8813884390357194E-5</v>
      </c>
      <c r="BF677" s="5">
        <f t="shared" si="943"/>
        <v>5.3310870210155684E-6</v>
      </c>
      <c r="BG677" s="5">
        <f t="shared" si="944"/>
        <v>4.8814986822432639E-7</v>
      </c>
      <c r="BH677" s="5">
        <f t="shared" si="945"/>
        <v>3.3523692200305661E-8</v>
      </c>
      <c r="BI677" s="5">
        <f t="shared" si="946"/>
        <v>1.8417916494847968E-9</v>
      </c>
      <c r="BJ677" s="8">
        <f t="shared" si="947"/>
        <v>0.11758654667649632</v>
      </c>
      <c r="BK677" s="8">
        <f t="shared" si="948"/>
        <v>0.4143717479637497</v>
      </c>
      <c r="BL677" s="8">
        <f t="shared" si="949"/>
        <v>0.43726598211667028</v>
      </c>
      <c r="BM677" s="8">
        <f t="shared" si="950"/>
        <v>9.8494429441731104E-2</v>
      </c>
      <c r="BN677" s="8">
        <f t="shared" si="951"/>
        <v>0.9014813134108457</v>
      </c>
    </row>
    <row r="678" spans="1:66" x14ac:dyDescent="0.25">
      <c r="A678" t="s">
        <v>303</v>
      </c>
      <c r="B678" t="s">
        <v>361</v>
      </c>
      <c r="C678" t="s">
        <v>380</v>
      </c>
      <c r="D678" s="16"/>
      <c r="E678">
        <f>VLOOKUP(A678,home!$A$2:$E$405,3,FALSE)</f>
        <v>1.21818181818182</v>
      </c>
      <c r="F678">
        <f>VLOOKUP(B678,home!$B$2:$E$405,3,FALSE)</f>
        <v>1.0900000000000001</v>
      </c>
      <c r="G678">
        <f>VLOOKUP(C678,away!$B$2:$E$405,4,FALSE)</f>
        <v>0.27</v>
      </c>
      <c r="H678">
        <f>VLOOKUP(A678,away!$A$2:$E$405,3,FALSE)</f>
        <v>0.90909090909090895</v>
      </c>
      <c r="I678">
        <f>VLOOKUP(C678,away!$B$2:$E$405,3,FALSE)</f>
        <v>1.0900000000000001</v>
      </c>
      <c r="J678">
        <f>VLOOKUP(B678,home!$B$2:$E$405,4,FALSE)</f>
        <v>0.73</v>
      </c>
      <c r="K678" s="3">
        <f t="shared" si="896"/>
        <v>0.35851090909090971</v>
      </c>
      <c r="L678" s="3">
        <f t="shared" si="897"/>
        <v>0.72336363636363632</v>
      </c>
      <c r="M678" s="5">
        <f t="shared" si="898"/>
        <v>0.33895953467917939</v>
      </c>
      <c r="N678" s="5">
        <f t="shared" si="899"/>
        <v>0.12152069092286434</v>
      </c>
      <c r="O678" s="5">
        <f t="shared" si="900"/>
        <v>0.24519100158565732</v>
      </c>
      <c r="P678" s="5">
        <f t="shared" si="901"/>
        <v>8.7903648879384677E-2</v>
      </c>
      <c r="Q678" s="5">
        <f t="shared" si="902"/>
        <v>2.1783246688055775E-2</v>
      </c>
      <c r="R678" s="5">
        <f t="shared" si="903"/>
        <v>8.8681127255321582E-2</v>
      </c>
      <c r="S678" s="5">
        <f t="shared" si="904"/>
        <v>5.6990958327988147E-3</v>
      </c>
      <c r="T678" s="5">
        <f t="shared" si="905"/>
        <v>1.5757208536078163E-2</v>
      </c>
      <c r="U678" s="5">
        <f t="shared" si="906"/>
        <v>3.1793151551511988E-2</v>
      </c>
      <c r="V678" s="5">
        <f t="shared" si="907"/>
        <v>1.6421865796867463E-4</v>
      </c>
      <c r="W678" s="5">
        <f t="shared" si="908"/>
        <v>2.6031771910288077E-3</v>
      </c>
      <c r="X678" s="5">
        <f t="shared" si="909"/>
        <v>1.8830437190014747E-3</v>
      </c>
      <c r="Y678" s="5">
        <f t="shared" si="910"/>
        <v>6.8106267600430599E-4</v>
      </c>
      <c r="Z678" s="5">
        <f t="shared" si="911"/>
        <v>2.1382900896078604E-2</v>
      </c>
      <c r="AA678" s="5">
        <f t="shared" si="912"/>
        <v>7.6660032392539676E-3</v>
      </c>
      <c r="AB678" s="5">
        <f t="shared" si="913"/>
        <v>1.3741728951993991E-3</v>
      </c>
      <c r="AC678" s="5">
        <f t="shared" si="914"/>
        <v>2.661715074482465E-6</v>
      </c>
      <c r="AD678" s="5">
        <f t="shared" si="915"/>
        <v>2.3331685532011461E-4</v>
      </c>
      <c r="AE678" s="5">
        <f t="shared" si="916"/>
        <v>1.6877292888928654E-4</v>
      </c>
      <c r="AF678" s="5">
        <f t="shared" si="917"/>
        <v>6.1042099780547854E-5</v>
      </c>
      <c r="AG678" s="5">
        <f t="shared" si="918"/>
        <v>1.4718545089509674E-5</v>
      </c>
      <c r="AH678" s="5">
        <f t="shared" si="919"/>
        <v>3.866903237047668E-3</v>
      </c>
      <c r="AI678" s="5">
        <f t="shared" si="920"/>
        <v>1.386326994880541E-3</v>
      </c>
      <c r="AJ678" s="5">
        <f t="shared" si="921"/>
        <v>2.4850667561594579E-4</v>
      </c>
      <c r="AK678" s="5">
        <f t="shared" si="922"/>
        <v>2.9697451396744175E-5</v>
      </c>
      <c r="AL678" s="5">
        <f t="shared" si="923"/>
        <v>2.7610902587027171E-8</v>
      </c>
      <c r="AM678" s="5">
        <f t="shared" si="924"/>
        <v>1.6729327581409317E-5</v>
      </c>
      <c r="AN678" s="5">
        <f t="shared" si="925"/>
        <v>1.2101387233206721E-5</v>
      </c>
      <c r="AO678" s="5">
        <f t="shared" si="926"/>
        <v>4.3768517370284486E-6</v>
      </c>
      <c r="AP678" s="5">
        <f t="shared" si="927"/>
        <v>1.0553517961071322E-6</v>
      </c>
      <c r="AQ678" s="5">
        <f t="shared" si="928"/>
        <v>1.9085077821873748E-7</v>
      </c>
      <c r="AR678" s="5">
        <f t="shared" si="929"/>
        <v>5.5943543740342365E-4</v>
      </c>
      <c r="AS678" s="5">
        <f t="shared" si="930"/>
        <v>2.0056370724117213E-4</v>
      </c>
      <c r="AT678" s="5">
        <f t="shared" si="931"/>
        <v>3.5952138506837839E-5</v>
      </c>
      <c r="AU678" s="5">
        <f t="shared" si="932"/>
        <v>4.296411286616245E-6</v>
      </c>
      <c r="AV678" s="5">
        <f t="shared" si="933"/>
        <v>3.8507757904830868E-7</v>
      </c>
      <c r="AW678" s="5">
        <f t="shared" si="934"/>
        <v>1.989010845391704E-10</v>
      </c>
      <c r="AX678" s="5">
        <f t="shared" si="935"/>
        <v>9.9960773994844624E-7</v>
      </c>
      <c r="AY678" s="5">
        <f t="shared" si="936"/>
        <v>7.2307988970634428E-7</v>
      </c>
      <c r="AZ678" s="5">
        <f t="shared" si="937"/>
        <v>2.6152484919969907E-7</v>
      </c>
      <c r="BA678" s="5">
        <f t="shared" si="938"/>
        <v>6.3059188638848663E-8</v>
      </c>
      <c r="BB678" s="5">
        <f t="shared" si="939"/>
        <v>1.1403680999984515E-8</v>
      </c>
      <c r="BC678" s="5">
        <f t="shared" si="940"/>
        <v>1.6498016312159419E-9</v>
      </c>
      <c r="BD678" s="5">
        <f t="shared" si="941"/>
        <v>6.744587538513698E-5</v>
      </c>
      <c r="BE678" s="5">
        <f t="shared" si="942"/>
        <v>2.4180082098757668E-5</v>
      </c>
      <c r="BF678" s="5">
        <f t="shared" si="943"/>
        <v>4.3344116075592211E-6</v>
      </c>
      <c r="BG678" s="5">
        <f t="shared" si="944"/>
        <v>5.1797794860008251E-7</v>
      </c>
      <c r="BH678" s="5">
        <f t="shared" si="945"/>
        <v>4.6425186310415017E-8</v>
      </c>
      <c r="BI678" s="5">
        <f t="shared" si="946"/>
        <v>3.3287871497723508E-9</v>
      </c>
      <c r="BJ678" s="8">
        <f t="shared" si="947"/>
        <v>0.16474279425638841</v>
      </c>
      <c r="BK678" s="8">
        <f t="shared" si="948"/>
        <v>0.43272991045519826</v>
      </c>
      <c r="BL678" s="8">
        <f t="shared" si="949"/>
        <v>0.38113405175891585</v>
      </c>
      <c r="BM678" s="8">
        <f t="shared" si="950"/>
        <v>9.5949684475129401E-2</v>
      </c>
      <c r="BN678" s="8">
        <f t="shared" si="951"/>
        <v>0.90403925001046315</v>
      </c>
    </row>
    <row r="679" spans="1:66" x14ac:dyDescent="0.25">
      <c r="A679" t="s">
        <v>303</v>
      </c>
      <c r="B679" t="s">
        <v>364</v>
      </c>
      <c r="C679" t="s">
        <v>342</v>
      </c>
      <c r="D679" s="16"/>
      <c r="E679">
        <f>VLOOKUP(A679,home!$A$2:$E$405,3,FALSE)</f>
        <v>1.21818181818182</v>
      </c>
      <c r="F679">
        <f>VLOOKUP(B679,home!$B$2:$E$405,3,FALSE)</f>
        <v>1.0900000000000001</v>
      </c>
      <c r="G679">
        <f>VLOOKUP(C679,away!$B$2:$E$405,4,FALSE)</f>
        <v>1.64</v>
      </c>
      <c r="H679">
        <f>VLOOKUP(A679,away!$A$2:$E$405,3,FALSE)</f>
        <v>0.90909090909090895</v>
      </c>
      <c r="I679">
        <f>VLOOKUP(C679,away!$B$2:$E$405,3,FALSE)</f>
        <v>0.41</v>
      </c>
      <c r="J679">
        <f>VLOOKUP(B679,home!$B$2:$E$405,4,FALSE)</f>
        <v>0.37</v>
      </c>
      <c r="K679" s="3">
        <f t="shared" si="896"/>
        <v>2.1776218181818217</v>
      </c>
      <c r="L679" s="3">
        <f t="shared" si="897"/>
        <v>0.13790909090909087</v>
      </c>
      <c r="M679" s="5">
        <f t="shared" si="898"/>
        <v>9.8713762054045778E-2</v>
      </c>
      <c r="N679" s="5">
        <f t="shared" si="899"/>
        <v>0.21496124200369887</v>
      </c>
      <c r="O679" s="5">
        <f t="shared" si="900"/>
        <v>1.3613525185089763E-2</v>
      </c>
      <c r="P679" s="5">
        <f t="shared" si="901"/>
        <v>2.9645109465419189E-2</v>
      </c>
      <c r="Q679" s="5">
        <f t="shared" si="902"/>
        <v>0.23405214532535873</v>
      </c>
      <c r="R679" s="5">
        <f t="shared" si="903"/>
        <v>9.3871444117187106E-4</v>
      </c>
      <c r="S679" s="5">
        <f t="shared" si="904"/>
        <v>2.2257092043952444E-3</v>
      </c>
      <c r="T679" s="5">
        <f t="shared" si="905"/>
        <v>3.2277918587142643E-2</v>
      </c>
      <c r="U679" s="5">
        <f t="shared" si="906"/>
        <v>2.0441650481382227E-3</v>
      </c>
      <c r="V679" s="5">
        <f t="shared" si="907"/>
        <v>7.426792107418086E-5</v>
      </c>
      <c r="W679" s="5">
        <f t="shared" si="908"/>
        <v>0.16989235275092118</v>
      </c>
      <c r="X679" s="5">
        <f t="shared" si="909"/>
        <v>2.342969992028612E-2</v>
      </c>
      <c r="Y679" s="5">
        <f t="shared" si="910"/>
        <v>1.6155843081397288E-3</v>
      </c>
      <c r="Z679" s="5">
        <f t="shared" si="911"/>
        <v>4.3152418401749346E-5</v>
      </c>
      <c r="AA679" s="5">
        <f t="shared" si="912"/>
        <v>9.3969647818960104E-5</v>
      </c>
      <c r="AB679" s="5">
        <f t="shared" si="913"/>
        <v>1.023151776687147E-4</v>
      </c>
      <c r="AC679" s="5">
        <f t="shared" si="914"/>
        <v>1.3939803099641418E-6</v>
      </c>
      <c r="AD679" s="5">
        <f t="shared" si="915"/>
        <v>9.2490323523162096E-2</v>
      </c>
      <c r="AE679" s="5">
        <f t="shared" si="916"/>
        <v>1.2755256434966987E-2</v>
      </c>
      <c r="AF679" s="5">
        <f t="shared" si="917"/>
        <v>8.7953290962931429E-4</v>
      </c>
      <c r="AG679" s="5">
        <f t="shared" si="918"/>
        <v>4.0431861330535439E-5</v>
      </c>
      <c r="AH679" s="5">
        <f t="shared" si="919"/>
        <v>1.4877776980784937E-6</v>
      </c>
      <c r="AI679" s="5">
        <f t="shared" si="920"/>
        <v>3.2398171759400546E-6</v>
      </c>
      <c r="AJ679" s="5">
        <f t="shared" si="921"/>
        <v>3.5275482846236394E-6</v>
      </c>
      <c r="AK679" s="5">
        <f t="shared" si="922"/>
        <v>2.5605553697620979E-6</v>
      </c>
      <c r="AL679" s="5">
        <f t="shared" si="923"/>
        <v>1.6745263485713676E-8</v>
      </c>
      <c r="AM679" s="5">
        <f t="shared" si="924"/>
        <v>4.0281789294946649E-2</v>
      </c>
      <c r="AN679" s="5">
        <f t="shared" si="925"/>
        <v>5.5552249418576397E-3</v>
      </c>
      <c r="AO679" s="5">
        <f t="shared" si="926"/>
        <v>3.8305801076354715E-4</v>
      </c>
      <c r="AP679" s="5">
        <f t="shared" si="927"/>
        <v>1.7609060676615181E-5</v>
      </c>
      <c r="AQ679" s="5">
        <f t="shared" si="928"/>
        <v>6.071123874187549E-7</v>
      </c>
      <c r="AR679" s="5">
        <f t="shared" si="929"/>
        <v>4.1035613963365038E-8</v>
      </c>
      <c r="AS679" s="5">
        <f t="shared" si="930"/>
        <v>8.9360048289110334E-8</v>
      </c>
      <c r="AT679" s="5">
        <f t="shared" si="931"/>
        <v>9.7296195414073941E-8</v>
      </c>
      <c r="AU679" s="5">
        <f t="shared" si="932"/>
        <v>7.0624772653256484E-8</v>
      </c>
      <c r="AV679" s="5">
        <f t="shared" si="933"/>
        <v>3.8448511458465551E-8</v>
      </c>
      <c r="AW679" s="5">
        <f t="shared" si="934"/>
        <v>1.396898463271234E-10</v>
      </c>
      <c r="AX679" s="5">
        <f t="shared" si="935"/>
        <v>1.4619750540679778E-2</v>
      </c>
      <c r="AY679" s="5">
        <f t="shared" si="936"/>
        <v>2.0161965063828376E-3</v>
      </c>
      <c r="AZ679" s="5">
        <f t="shared" si="937"/>
        <v>1.3902591364467107E-4</v>
      </c>
      <c r="BA679" s="5">
        <f t="shared" si="938"/>
        <v>6.3909791211807884E-6</v>
      </c>
      <c r="BB679" s="5">
        <f t="shared" si="939"/>
        <v>2.2034353015525571E-7</v>
      </c>
      <c r="BC679" s="5">
        <f t="shared" si="940"/>
        <v>6.0774751862822407E-9</v>
      </c>
      <c r="BD679" s="5">
        <f t="shared" si="941"/>
        <v>9.4319736943067669E-10</v>
      </c>
      <c r="BE679" s="5">
        <f t="shared" si="942"/>
        <v>2.0539271705239413E-9</v>
      </c>
      <c r="BF679" s="5">
        <f t="shared" si="943"/>
        <v>2.2363383097446955E-9</v>
      </c>
      <c r="BG679" s="5">
        <f t="shared" si="944"/>
        <v>1.6232996987119682E-9</v>
      </c>
      <c r="BH679" s="5">
        <f t="shared" si="945"/>
        <v>8.8373321034078997E-10</v>
      </c>
      <c r="BI679" s="5">
        <f t="shared" si="946"/>
        <v>3.8488734405799396E-10</v>
      </c>
      <c r="BJ679" s="8">
        <f t="shared" si="947"/>
        <v>0.84541436640610179</v>
      </c>
      <c r="BK679" s="8">
        <f t="shared" si="948"/>
        <v>0.13267645587689067</v>
      </c>
      <c r="BL679" s="8">
        <f t="shared" si="949"/>
        <v>1.6803850088940815E-2</v>
      </c>
      <c r="BM679" s="8">
        <f t="shared" si="950"/>
        <v>0.40099712994885806</v>
      </c>
      <c r="BN679" s="8">
        <f t="shared" si="951"/>
        <v>0.59192449847478423</v>
      </c>
    </row>
    <row r="680" spans="1:66" x14ac:dyDescent="0.25">
      <c r="A680" t="s">
        <v>35</v>
      </c>
      <c r="B680" t="s">
        <v>213</v>
      </c>
      <c r="C680" t="s">
        <v>216</v>
      </c>
      <c r="D680" s="16"/>
      <c r="E680">
        <f>VLOOKUP(A680,home!$A$2:$E$405,3,FALSE)</f>
        <v>1.5</v>
      </c>
      <c r="F680">
        <f>VLOOKUP(B680,home!$B$2:$E$405,3,FALSE)</f>
        <v>0</v>
      </c>
      <c r="G680">
        <f>VLOOKUP(C680,away!$B$2:$E$405,4,FALSE)</f>
        <v>1</v>
      </c>
      <c r="H680">
        <f>VLOOKUP(A680,away!$A$2:$E$405,3,FALSE)</f>
        <v>1.0249999999999999</v>
      </c>
      <c r="I680">
        <f>VLOOKUP(C680,away!$B$2:$E$405,3,FALSE)</f>
        <v>0.33</v>
      </c>
      <c r="J680">
        <f>VLOOKUP(B680,home!$B$2:$E$405,4,FALSE)</f>
        <v>0.98</v>
      </c>
      <c r="K680" s="3">
        <f t="shared" si="896"/>
        <v>0</v>
      </c>
      <c r="L680" s="3">
        <f t="shared" si="897"/>
        <v>0.33148499999999997</v>
      </c>
      <c r="M680" s="5">
        <f t="shared" si="898"/>
        <v>0.7178569239898368</v>
      </c>
      <c r="N680" s="5">
        <f t="shared" si="899"/>
        <v>0</v>
      </c>
      <c r="O680" s="5">
        <f t="shared" si="900"/>
        <v>0.23795880244877102</v>
      </c>
      <c r="P680" s="5">
        <f t="shared" si="901"/>
        <v>0</v>
      </c>
      <c r="Q680" s="5">
        <f t="shared" si="902"/>
        <v>0</v>
      </c>
      <c r="R680" s="5">
        <f t="shared" si="903"/>
        <v>3.9439886814865426E-2</v>
      </c>
      <c r="S680" s="5">
        <f t="shared" si="904"/>
        <v>0</v>
      </c>
      <c r="T680" s="5">
        <f t="shared" si="905"/>
        <v>0</v>
      </c>
      <c r="U680" s="5">
        <f t="shared" si="906"/>
        <v>0</v>
      </c>
      <c r="V680" s="5">
        <f t="shared" si="907"/>
        <v>0</v>
      </c>
      <c r="W680" s="5">
        <f t="shared" si="908"/>
        <v>0</v>
      </c>
      <c r="X680" s="5">
        <f t="shared" si="909"/>
        <v>0</v>
      </c>
      <c r="Y680" s="5">
        <f t="shared" si="910"/>
        <v>0</v>
      </c>
      <c r="Z680" s="5">
        <f t="shared" si="911"/>
        <v>4.3579102936085563E-3</v>
      </c>
      <c r="AA680" s="5">
        <f t="shared" si="912"/>
        <v>0</v>
      </c>
      <c r="AB680" s="5">
        <f t="shared" si="913"/>
        <v>0</v>
      </c>
      <c r="AC680" s="5">
        <f t="shared" si="914"/>
        <v>0</v>
      </c>
      <c r="AD680" s="5">
        <f t="shared" si="915"/>
        <v>0</v>
      </c>
      <c r="AE680" s="5">
        <f t="shared" si="916"/>
        <v>0</v>
      </c>
      <c r="AF680" s="5">
        <f t="shared" si="917"/>
        <v>0</v>
      </c>
      <c r="AG680" s="5">
        <f t="shared" si="918"/>
        <v>0</v>
      </c>
      <c r="AH680" s="5">
        <f t="shared" si="919"/>
        <v>3.6114547341920791E-4</v>
      </c>
      <c r="AI680" s="5">
        <f t="shared" si="920"/>
        <v>0</v>
      </c>
      <c r="AJ680" s="5">
        <f t="shared" si="921"/>
        <v>0</v>
      </c>
      <c r="AK680" s="5">
        <f t="shared" si="922"/>
        <v>0</v>
      </c>
      <c r="AL680" s="5">
        <f t="shared" si="923"/>
        <v>0</v>
      </c>
      <c r="AM680" s="5">
        <f t="shared" si="924"/>
        <v>0</v>
      </c>
      <c r="AN680" s="5">
        <f t="shared" si="925"/>
        <v>0</v>
      </c>
      <c r="AO680" s="5">
        <f t="shared" si="926"/>
        <v>0</v>
      </c>
      <c r="AP680" s="5">
        <f t="shared" si="927"/>
        <v>0</v>
      </c>
      <c r="AQ680" s="5">
        <f t="shared" si="928"/>
        <v>0</v>
      </c>
      <c r="AR680" s="5">
        <f t="shared" si="929"/>
        <v>2.3942861451273226E-5</v>
      </c>
      <c r="AS680" s="5">
        <f t="shared" si="930"/>
        <v>0</v>
      </c>
      <c r="AT680" s="5">
        <f t="shared" si="931"/>
        <v>0</v>
      </c>
      <c r="AU680" s="5">
        <f t="shared" si="932"/>
        <v>0</v>
      </c>
      <c r="AV680" s="5">
        <f t="shared" si="933"/>
        <v>0</v>
      </c>
      <c r="AW680" s="5">
        <f t="shared" si="934"/>
        <v>0</v>
      </c>
      <c r="AX680" s="5">
        <f t="shared" si="935"/>
        <v>0</v>
      </c>
      <c r="AY680" s="5">
        <f t="shared" si="936"/>
        <v>0</v>
      </c>
      <c r="AZ680" s="5">
        <f t="shared" si="937"/>
        <v>0</v>
      </c>
      <c r="BA680" s="5">
        <f t="shared" si="938"/>
        <v>0</v>
      </c>
      <c r="BB680" s="5">
        <f t="shared" si="939"/>
        <v>0</v>
      </c>
      <c r="BC680" s="5">
        <f t="shared" si="940"/>
        <v>0</v>
      </c>
      <c r="BD680" s="5">
        <f t="shared" si="941"/>
        <v>1.3227832380292178E-6</v>
      </c>
      <c r="BE680" s="5">
        <f t="shared" si="942"/>
        <v>0</v>
      </c>
      <c r="BF680" s="5">
        <f t="shared" si="943"/>
        <v>0</v>
      </c>
      <c r="BG680" s="5">
        <f t="shared" si="944"/>
        <v>0</v>
      </c>
      <c r="BH680" s="5">
        <f t="shared" si="945"/>
        <v>0</v>
      </c>
      <c r="BI680" s="5">
        <f t="shared" si="946"/>
        <v>0</v>
      </c>
      <c r="BJ680" s="8">
        <f t="shared" si="947"/>
        <v>0</v>
      </c>
      <c r="BK680" s="8">
        <f t="shared" si="948"/>
        <v>0.7178569239898368</v>
      </c>
      <c r="BL680" s="8">
        <f t="shared" si="949"/>
        <v>0.27778510038174498</v>
      </c>
      <c r="BM680" s="8">
        <f t="shared" si="950"/>
        <v>4.744321411717066E-3</v>
      </c>
      <c r="BN680" s="8">
        <f t="shared" si="951"/>
        <v>0.99525561325347323</v>
      </c>
    </row>
    <row r="681" spans="1:66" x14ac:dyDescent="0.25">
      <c r="A681" t="s">
        <v>35</v>
      </c>
      <c r="B681" t="s">
        <v>283</v>
      </c>
      <c r="C681" t="s">
        <v>215</v>
      </c>
      <c r="D681" s="16"/>
      <c r="E681">
        <f>VLOOKUP(A681,home!$A$2:$E$405,3,FALSE)</f>
        <v>1.5</v>
      </c>
      <c r="F681">
        <f>VLOOKUP(B681,home!$B$2:$E$405,3,FALSE)</f>
        <v>1</v>
      </c>
      <c r="G681">
        <f>VLOOKUP(C681,away!$B$2:$E$405,4,FALSE)</f>
        <v>1.67</v>
      </c>
      <c r="H681">
        <f>VLOOKUP(A681,away!$A$2:$E$405,3,FALSE)</f>
        <v>1.0249999999999999</v>
      </c>
      <c r="I681">
        <f>VLOOKUP(C681,away!$B$2:$E$405,3,FALSE)</f>
        <v>0.67</v>
      </c>
      <c r="J681">
        <f>VLOOKUP(B681,home!$B$2:$E$405,4,FALSE)</f>
        <v>2.44</v>
      </c>
      <c r="K681" s="3">
        <f t="shared" si="896"/>
        <v>2.5049999999999999</v>
      </c>
      <c r="L681" s="3">
        <f t="shared" si="897"/>
        <v>1.67567</v>
      </c>
      <c r="M681" s="5">
        <f t="shared" si="898"/>
        <v>1.528826099963909E-2</v>
      </c>
      <c r="N681" s="5">
        <f t="shared" si="899"/>
        <v>3.8297093804095919E-2</v>
      </c>
      <c r="O681" s="5">
        <f t="shared" si="900"/>
        <v>2.5618080309265233E-2</v>
      </c>
      <c r="P681" s="5">
        <f t="shared" si="901"/>
        <v>6.4173291174709407E-2</v>
      </c>
      <c r="Q681" s="5">
        <f t="shared" si="902"/>
        <v>4.7967109989630143E-2</v>
      </c>
      <c r="R681" s="5">
        <f t="shared" si="903"/>
        <v>2.146372431591324E-2</v>
      </c>
      <c r="S681" s="5">
        <f t="shared" si="904"/>
        <v>6.7342703337731749E-2</v>
      </c>
      <c r="T681" s="5">
        <f t="shared" si="905"/>
        <v>8.0377047196323534E-2</v>
      </c>
      <c r="U681" s="5">
        <f t="shared" si="906"/>
        <v>5.3766629411362669E-2</v>
      </c>
      <c r="V681" s="5">
        <f t="shared" si="907"/>
        <v>3.1408287777039127E-2</v>
      </c>
      <c r="W681" s="5">
        <f t="shared" si="908"/>
        <v>4.005253684134117E-2</v>
      </c>
      <c r="X681" s="5">
        <f t="shared" si="909"/>
        <v>6.7114834408930166E-2</v>
      </c>
      <c r="Y681" s="5">
        <f t="shared" si="910"/>
        <v>5.6231157287006013E-2</v>
      </c>
      <c r="Z681" s="5">
        <f t="shared" si="911"/>
        <v>1.1988706308148783E-2</v>
      </c>
      <c r="AA681" s="5">
        <f t="shared" si="912"/>
        <v>3.0031709301912703E-2</v>
      </c>
      <c r="AB681" s="5">
        <f t="shared" si="913"/>
        <v>3.7614715900645662E-2</v>
      </c>
      <c r="AC681" s="5">
        <f t="shared" si="914"/>
        <v>8.2398727235171616E-3</v>
      </c>
      <c r="AD681" s="5">
        <f t="shared" si="915"/>
        <v>2.5082901196889908E-2</v>
      </c>
      <c r="AE681" s="5">
        <f t="shared" si="916"/>
        <v>4.2030665048592514E-2</v>
      </c>
      <c r="AF681" s="5">
        <f t="shared" si="917"/>
        <v>3.5214762250987512E-2</v>
      </c>
      <c r="AG681" s="5">
        <f t="shared" si="918"/>
        <v>1.9669440220370756E-2</v>
      </c>
      <c r="AH681" s="5">
        <f t="shared" si="919"/>
        <v>5.022278874843915E-3</v>
      </c>
      <c r="AI681" s="5">
        <f t="shared" si="920"/>
        <v>1.2580808581484007E-2</v>
      </c>
      <c r="AJ681" s="5">
        <f t="shared" si="921"/>
        <v>1.575746274830872E-2</v>
      </c>
      <c r="AK681" s="5">
        <f t="shared" si="922"/>
        <v>1.3157481394837783E-2</v>
      </c>
      <c r="AL681" s="5">
        <f t="shared" si="923"/>
        <v>1.3834922141669225E-3</v>
      </c>
      <c r="AM681" s="5">
        <f t="shared" si="924"/>
        <v>1.2566533499641843E-2</v>
      </c>
      <c r="AN681" s="5">
        <f t="shared" si="925"/>
        <v>2.1057363189344844E-2</v>
      </c>
      <c r="AO681" s="5">
        <f t="shared" si="926"/>
        <v>1.7642595887744743E-2</v>
      </c>
      <c r="AP681" s="5">
        <f t="shared" si="927"/>
        <v>9.8543895504057469E-3</v>
      </c>
      <c r="AQ681" s="5">
        <f t="shared" si="928"/>
        <v>4.1281762344820968E-3</v>
      </c>
      <c r="AR681" s="5">
        <f t="shared" si="929"/>
        <v>1.6831364084419398E-3</v>
      </c>
      <c r="AS681" s="5">
        <f t="shared" si="930"/>
        <v>4.2162567031470595E-3</v>
      </c>
      <c r="AT681" s="5">
        <f t="shared" si="931"/>
        <v>5.2808615206916916E-3</v>
      </c>
      <c r="AU681" s="5">
        <f t="shared" si="932"/>
        <v>4.4095193697775634E-3</v>
      </c>
      <c r="AV681" s="5">
        <f t="shared" si="933"/>
        <v>2.7614615053231989E-3</v>
      </c>
      <c r="AW681" s="5">
        <f t="shared" si="934"/>
        <v>1.6131339939653568E-4</v>
      </c>
      <c r="AX681" s="5">
        <f t="shared" si="935"/>
        <v>5.2465277361004705E-3</v>
      </c>
      <c r="AY681" s="5">
        <f t="shared" si="936"/>
        <v>8.7914491315514744E-3</v>
      </c>
      <c r="AZ681" s="5">
        <f t="shared" si="937"/>
        <v>7.3657837831334321E-3</v>
      </c>
      <c r="BA681" s="5">
        <f t="shared" si="938"/>
        <v>4.1142076372944003E-3</v>
      </c>
      <c r="BB681" s="5">
        <f t="shared" si="939"/>
        <v>1.7235135778962758E-3</v>
      </c>
      <c r="BC681" s="5">
        <f t="shared" si="940"/>
        <v>5.7760799941469028E-4</v>
      </c>
      <c r="BD681" s="5">
        <f t="shared" si="941"/>
        <v>4.7006353092231751E-4</v>
      </c>
      <c r="BE681" s="5">
        <f t="shared" si="942"/>
        <v>1.1775091449604054E-3</v>
      </c>
      <c r="BF681" s="5">
        <f t="shared" si="943"/>
        <v>1.4748302040629077E-3</v>
      </c>
      <c r="BG681" s="5">
        <f t="shared" si="944"/>
        <v>1.2314832203925282E-3</v>
      </c>
      <c r="BH681" s="5">
        <f t="shared" si="945"/>
        <v>7.7121636677082077E-4</v>
      </c>
      <c r="BI681" s="5">
        <f t="shared" si="946"/>
        <v>3.8637939975218113E-4</v>
      </c>
      <c r="BJ681" s="8">
        <f t="shared" si="947"/>
        <v>0.54510569647117768</v>
      </c>
      <c r="BK681" s="8">
        <f t="shared" si="948"/>
        <v>0.19662735735835496</v>
      </c>
      <c r="BL681" s="8">
        <f t="shared" si="949"/>
        <v>0.23887560821281653</v>
      </c>
      <c r="BM681" s="8">
        <f t="shared" si="950"/>
        <v>0.77115967202508995</v>
      </c>
      <c r="BN681" s="8">
        <f t="shared" si="951"/>
        <v>0.21280756059325301</v>
      </c>
    </row>
    <row r="682" spans="1:66" s="10" customFormat="1" x14ac:dyDescent="0.25">
      <c r="A682" t="s">
        <v>35</v>
      </c>
      <c r="B682" t="s">
        <v>285</v>
      </c>
      <c r="C682" t="s">
        <v>36</v>
      </c>
      <c r="D682" s="16"/>
      <c r="E682">
        <f>VLOOKUP(A682,home!$A$2:$E$405,3,FALSE)</f>
        <v>1.5</v>
      </c>
      <c r="F682">
        <f>VLOOKUP(B682,home!$B$2:$E$405,3,FALSE)</f>
        <v>1.56</v>
      </c>
      <c r="G682">
        <f>VLOOKUP(C682,away!$B$2:$E$405,4,FALSE)</f>
        <v>0.33</v>
      </c>
      <c r="H682">
        <f>VLOOKUP(A682,away!$A$2:$E$405,3,FALSE)</f>
        <v>1.0249999999999999</v>
      </c>
      <c r="I682">
        <f>VLOOKUP(C682,away!$B$2:$E$405,3,FALSE)</f>
        <v>0</v>
      </c>
      <c r="J682">
        <f>VLOOKUP(B682,home!$B$2:$E$405,4,FALSE)</f>
        <v>0</v>
      </c>
      <c r="K682" s="3">
        <f t="shared" si="896"/>
        <v>0.7722</v>
      </c>
      <c r="L682" s="3">
        <f t="shared" si="897"/>
        <v>0</v>
      </c>
      <c r="M682" s="5">
        <f t="shared" si="898"/>
        <v>0.46199555923132657</v>
      </c>
      <c r="N682" s="5">
        <f t="shared" si="899"/>
        <v>0.35675297083843038</v>
      </c>
      <c r="O682" s="5">
        <f t="shared" si="900"/>
        <v>0</v>
      </c>
      <c r="P682" s="5">
        <f t="shared" si="901"/>
        <v>0</v>
      </c>
      <c r="Q682" s="5">
        <f t="shared" si="902"/>
        <v>0.13774232204071793</v>
      </c>
      <c r="R682" s="5">
        <f t="shared" si="903"/>
        <v>0</v>
      </c>
      <c r="S682" s="5">
        <f t="shared" si="904"/>
        <v>0</v>
      </c>
      <c r="T682" s="5">
        <f t="shared" si="905"/>
        <v>0</v>
      </c>
      <c r="U682" s="5">
        <f t="shared" si="906"/>
        <v>0</v>
      </c>
      <c r="V682" s="5">
        <f t="shared" si="907"/>
        <v>0</v>
      </c>
      <c r="W682" s="5">
        <f t="shared" si="908"/>
        <v>3.5454873693280806E-2</v>
      </c>
      <c r="X682" s="5">
        <f t="shared" si="909"/>
        <v>0</v>
      </c>
      <c r="Y682" s="5">
        <f t="shared" si="910"/>
        <v>0</v>
      </c>
      <c r="Z682" s="5">
        <f t="shared" si="911"/>
        <v>0</v>
      </c>
      <c r="AA682" s="5">
        <f t="shared" si="912"/>
        <v>0</v>
      </c>
      <c r="AB682" s="5">
        <f t="shared" si="913"/>
        <v>0</v>
      </c>
      <c r="AC682" s="5">
        <f t="shared" si="914"/>
        <v>0</v>
      </c>
      <c r="AD682" s="5">
        <f t="shared" si="915"/>
        <v>6.8445633664878588E-3</v>
      </c>
      <c r="AE682" s="5">
        <f t="shared" si="916"/>
        <v>0</v>
      </c>
      <c r="AF682" s="5">
        <f t="shared" si="917"/>
        <v>0</v>
      </c>
      <c r="AG682" s="5">
        <f t="shared" si="918"/>
        <v>0</v>
      </c>
      <c r="AH682" s="5">
        <f t="shared" si="919"/>
        <v>0</v>
      </c>
      <c r="AI682" s="5">
        <f t="shared" si="920"/>
        <v>0</v>
      </c>
      <c r="AJ682" s="5">
        <f t="shared" si="921"/>
        <v>0</v>
      </c>
      <c r="AK682" s="5">
        <f t="shared" si="922"/>
        <v>0</v>
      </c>
      <c r="AL682" s="5">
        <f t="shared" si="923"/>
        <v>0</v>
      </c>
      <c r="AM682" s="5">
        <f t="shared" si="924"/>
        <v>1.0570743663203853E-3</v>
      </c>
      <c r="AN682" s="5">
        <f t="shared" si="925"/>
        <v>0</v>
      </c>
      <c r="AO682" s="5">
        <f t="shared" si="926"/>
        <v>0</v>
      </c>
      <c r="AP682" s="5">
        <f t="shared" si="927"/>
        <v>0</v>
      </c>
      <c r="AQ682" s="5">
        <f t="shared" si="928"/>
        <v>0</v>
      </c>
      <c r="AR682" s="5">
        <f t="shared" si="929"/>
        <v>0</v>
      </c>
      <c r="AS682" s="5">
        <f t="shared" si="930"/>
        <v>0</v>
      </c>
      <c r="AT682" s="5">
        <f t="shared" si="931"/>
        <v>0</v>
      </c>
      <c r="AU682" s="5">
        <f t="shared" si="932"/>
        <v>0</v>
      </c>
      <c r="AV682" s="5">
        <f t="shared" si="933"/>
        <v>0</v>
      </c>
      <c r="AW682" s="5">
        <f t="shared" si="934"/>
        <v>0</v>
      </c>
      <c r="AX682" s="5">
        <f t="shared" si="935"/>
        <v>1.3604547094543353E-4</v>
      </c>
      <c r="AY682" s="5">
        <f t="shared" si="936"/>
        <v>0</v>
      </c>
      <c r="AZ682" s="5">
        <f t="shared" si="937"/>
        <v>0</v>
      </c>
      <c r="BA682" s="5">
        <f t="shared" si="938"/>
        <v>0</v>
      </c>
      <c r="BB682" s="5">
        <f t="shared" si="939"/>
        <v>0</v>
      </c>
      <c r="BC682" s="5">
        <f t="shared" si="940"/>
        <v>0</v>
      </c>
      <c r="BD682" s="5">
        <f t="shared" si="941"/>
        <v>0</v>
      </c>
      <c r="BE682" s="5">
        <f t="shared" si="942"/>
        <v>0</v>
      </c>
      <c r="BF682" s="5">
        <f t="shared" si="943"/>
        <v>0</v>
      </c>
      <c r="BG682" s="5">
        <f t="shared" si="944"/>
        <v>0</v>
      </c>
      <c r="BH682" s="5">
        <f t="shared" si="945"/>
        <v>0</v>
      </c>
      <c r="BI682" s="5">
        <f t="shared" si="946"/>
        <v>0</v>
      </c>
      <c r="BJ682" s="8">
        <f t="shared" si="947"/>
        <v>0.53798784977618286</v>
      </c>
      <c r="BK682" s="8">
        <f t="shared" si="948"/>
        <v>0.46199555923132657</v>
      </c>
      <c r="BL682" s="8">
        <f t="shared" si="949"/>
        <v>0</v>
      </c>
      <c r="BM682" s="8">
        <f t="shared" si="950"/>
        <v>4.349255689703449E-2</v>
      </c>
      <c r="BN682" s="8">
        <f t="shared" si="951"/>
        <v>0.95649085211047491</v>
      </c>
    </row>
    <row r="683" spans="1:66" x14ac:dyDescent="0.25">
      <c r="A683" t="s">
        <v>35</v>
      </c>
      <c r="B683" t="s">
        <v>282</v>
      </c>
      <c r="C683" t="s">
        <v>300</v>
      </c>
      <c r="D683" s="16"/>
      <c r="E683">
        <f>VLOOKUP(A683,home!$A$2:$E$405,3,FALSE)</f>
        <v>1.5</v>
      </c>
      <c r="F683">
        <f>VLOOKUP(B683,home!$B$2:$E$405,3,FALSE)</f>
        <v>2</v>
      </c>
      <c r="G683">
        <f>VLOOKUP(C683,away!$B$2:$E$405,4,FALSE)</f>
        <v>1.67</v>
      </c>
      <c r="H683">
        <f>VLOOKUP(A683,away!$A$2:$E$405,3,FALSE)</f>
        <v>1.0249999999999999</v>
      </c>
      <c r="I683">
        <f>VLOOKUP(C683,away!$B$2:$E$405,3,FALSE)</f>
        <v>0.33</v>
      </c>
      <c r="J683">
        <f>VLOOKUP(B683,home!$B$2:$E$405,4,FALSE)</f>
        <v>0.49</v>
      </c>
      <c r="K683" s="3">
        <f t="shared" si="896"/>
        <v>5.01</v>
      </c>
      <c r="L683" s="3">
        <f t="shared" si="897"/>
        <v>0.16574249999999999</v>
      </c>
      <c r="M683" s="5">
        <f t="shared" si="898"/>
        <v>5.6520187316625474E-3</v>
      </c>
      <c r="N683" s="5">
        <f t="shared" si="899"/>
        <v>2.8316613845629359E-2</v>
      </c>
      <c r="O683" s="5">
        <f t="shared" si="900"/>
        <v>9.3677971463257956E-4</v>
      </c>
      <c r="P683" s="5">
        <f t="shared" si="901"/>
        <v>4.6932663703092231E-3</v>
      </c>
      <c r="Q683" s="5">
        <f t="shared" si="902"/>
        <v>7.0933117683301558E-2</v>
      </c>
      <c r="R683" s="5">
        <f t="shared" si="903"/>
        <v>7.7632105926245143E-5</v>
      </c>
      <c r="S683" s="5">
        <f t="shared" si="904"/>
        <v>9.7428681097967284E-4</v>
      </c>
      <c r="T683" s="5">
        <f t="shared" si="905"/>
        <v>1.1756632257624607E-2</v>
      </c>
      <c r="U683" s="5">
        <f t="shared" si="906"/>
        <v>3.889368506904881E-4</v>
      </c>
      <c r="V683" s="5">
        <f t="shared" si="907"/>
        <v>8.9890940684631137E-5</v>
      </c>
      <c r="W683" s="5">
        <f t="shared" si="908"/>
        <v>0.11845830653111358</v>
      </c>
      <c r="X683" s="5">
        <f t="shared" si="909"/>
        <v>1.9633575870233087E-2</v>
      </c>
      <c r="Y683" s="5">
        <f t="shared" si="910"/>
        <v>1.6270589743360533E-3</v>
      </c>
      <c r="Z683" s="5">
        <f t="shared" si="911"/>
        <v>4.2889797721602297E-6</v>
      </c>
      <c r="AA683" s="5">
        <f t="shared" si="912"/>
        <v>2.1487788658522751E-5</v>
      </c>
      <c r="AB683" s="5">
        <f t="shared" si="913"/>
        <v>5.3826910589599494E-5</v>
      </c>
      <c r="AC683" s="5">
        <f t="shared" si="914"/>
        <v>4.6651708546547855E-6</v>
      </c>
      <c r="AD683" s="5">
        <f t="shared" si="915"/>
        <v>0.14836902893021978</v>
      </c>
      <c r="AE683" s="5">
        <f t="shared" si="916"/>
        <v>2.4591053777466943E-2</v>
      </c>
      <c r="AF683" s="5">
        <f t="shared" si="917"/>
        <v>2.037891365355907E-3</v>
      </c>
      <c r="AG683" s="5">
        <f t="shared" si="918"/>
        <v>1.1258840320750051E-4</v>
      </c>
      <c r="AH683" s="5">
        <f t="shared" si="919"/>
        <v>1.7771655747181661E-7</v>
      </c>
      <c r="AI683" s="5">
        <f t="shared" si="920"/>
        <v>8.9035995293380117E-7</v>
      </c>
      <c r="AJ683" s="5">
        <f t="shared" si="921"/>
        <v>2.230351682099172E-6</v>
      </c>
      <c r="AK683" s="5">
        <f t="shared" si="922"/>
        <v>3.7246873091056167E-6</v>
      </c>
      <c r="AL683" s="5">
        <f t="shared" si="923"/>
        <v>1.5495270290767519E-7</v>
      </c>
      <c r="AM683" s="5">
        <f t="shared" si="924"/>
        <v>0.14866576698808018</v>
      </c>
      <c r="AN683" s="5">
        <f t="shared" si="925"/>
        <v>2.4640235885021875E-2</v>
      </c>
      <c r="AO683" s="5">
        <f t="shared" si="926"/>
        <v>2.0419671480866185E-3</v>
      </c>
      <c r="AP683" s="5">
        <f t="shared" si="927"/>
        <v>1.128135800139155E-4</v>
      </c>
      <c r="AQ683" s="5">
        <f t="shared" si="928"/>
        <v>4.6745011963640941E-6</v>
      </c>
      <c r="AR683" s="5">
        <f t="shared" si="929"/>
        <v>5.8910373053545129E-9</v>
      </c>
      <c r="AS683" s="5">
        <f t="shared" si="930"/>
        <v>2.9514096899826108E-8</v>
      </c>
      <c r="AT683" s="5">
        <f t="shared" si="931"/>
        <v>7.3932812734064412E-8</v>
      </c>
      <c r="AU683" s="5">
        <f t="shared" si="932"/>
        <v>1.2346779726588754E-7</v>
      </c>
      <c r="AV683" s="5">
        <f t="shared" si="933"/>
        <v>1.5464341607552415E-7</v>
      </c>
      <c r="AW683" s="5">
        <f t="shared" si="934"/>
        <v>3.5741128969998207E-9</v>
      </c>
      <c r="AX683" s="5">
        <f t="shared" si="935"/>
        <v>0.12413591543504696</v>
      </c>
      <c r="AY683" s="5">
        <f t="shared" si="936"/>
        <v>2.0574596963993268E-2</v>
      </c>
      <c r="AZ683" s="5">
        <f t="shared" si="937"/>
        <v>1.7050425686523265E-3</v>
      </c>
      <c r="BA683" s="5">
        <f t="shared" si="938"/>
        <v>9.4199339311619435E-5</v>
      </c>
      <c r="BB683" s="5">
        <f t="shared" si="939"/>
        <v>3.9032084989640187E-6</v>
      </c>
      <c r="BC683" s="5">
        <f t="shared" si="940"/>
        <v>1.2938550692790879E-7</v>
      </c>
      <c r="BD683" s="5">
        <f t="shared" si="941"/>
        <v>1.6273254176378676E-10</v>
      </c>
      <c r="BE683" s="5">
        <f t="shared" si="942"/>
        <v>8.1529003423657158E-10</v>
      </c>
      <c r="BF683" s="5">
        <f t="shared" si="943"/>
        <v>2.0423015357626119E-9</v>
      </c>
      <c r="BG683" s="5">
        <f t="shared" si="944"/>
        <v>3.4106435647235614E-9</v>
      </c>
      <c r="BH683" s="5">
        <f t="shared" si="945"/>
        <v>4.2718310648162607E-9</v>
      </c>
      <c r="BI683" s="5">
        <f t="shared" si="946"/>
        <v>4.2803747269458928E-9</v>
      </c>
      <c r="BJ683" s="8">
        <f t="shared" si="947"/>
        <v>0.74781511264189737</v>
      </c>
      <c r="BK683" s="8">
        <f t="shared" si="948"/>
        <v>3.1988879941186904E-2</v>
      </c>
      <c r="BL683" s="8">
        <f t="shared" si="949"/>
        <v>1.4860889183327941E-3</v>
      </c>
      <c r="BM683" s="8">
        <f t="shared" si="950"/>
        <v>0.65011034863984751</v>
      </c>
      <c r="BN683" s="8">
        <f t="shared" si="951"/>
        <v>0.11060942845146152</v>
      </c>
    </row>
    <row r="684" spans="1:66" x14ac:dyDescent="0.25">
      <c r="A684" t="s">
        <v>10</v>
      </c>
      <c r="B684" t="s">
        <v>219</v>
      </c>
      <c r="C684" t="s">
        <v>224</v>
      </c>
      <c r="D684" s="16"/>
      <c r="E684">
        <f>VLOOKUP(A684,home!$A$2:$E$405,3,FALSE)</f>
        <v>1.57377049180328</v>
      </c>
      <c r="F684">
        <f>VLOOKUP(B684,home!$B$2:$E$405,3,FALSE)</f>
        <v>1.91</v>
      </c>
      <c r="G684">
        <f>VLOOKUP(C684,away!$B$2:$E$405,4,FALSE)</f>
        <v>1.27</v>
      </c>
      <c r="H684">
        <f>VLOOKUP(A684,away!$A$2:$E$405,3,FALSE)</f>
        <v>1.5409836065573801</v>
      </c>
      <c r="I684">
        <f>VLOOKUP(C684,away!$B$2:$E$405,3,FALSE)</f>
        <v>1.27</v>
      </c>
      <c r="J684">
        <f>VLOOKUP(B684,home!$B$2:$E$405,4,FALSE)</f>
        <v>0.97</v>
      </c>
      <c r="K684" s="3">
        <f t="shared" si="896"/>
        <v>3.8174950819672162</v>
      </c>
      <c r="L684" s="3">
        <f t="shared" si="897"/>
        <v>1.8983377049180366</v>
      </c>
      <c r="M684" s="5">
        <f t="shared" si="898"/>
        <v>3.2934066734071187E-3</v>
      </c>
      <c r="N684" s="5">
        <f t="shared" si="899"/>
        <v>1.2572563778649685E-2</v>
      </c>
      <c r="O684" s="5">
        <f t="shared" si="900"/>
        <v>6.2519980657574142E-3</v>
      </c>
      <c r="P684" s="5">
        <f t="shared" si="901"/>
        <v>2.3866971868497476E-2</v>
      </c>
      <c r="Q684" s="5">
        <f t="shared" si="902"/>
        <v>2.3997850196357168E-2</v>
      </c>
      <c r="R684" s="5">
        <f t="shared" si="903"/>
        <v>5.9342018296509695E-3</v>
      </c>
      <c r="S684" s="5">
        <f t="shared" si="904"/>
        <v>4.3240358894271483E-2</v>
      </c>
      <c r="T684" s="5">
        <f t="shared" si="905"/>
        <v>4.5556023864719512E-2</v>
      </c>
      <c r="U684" s="5">
        <f t="shared" si="906"/>
        <v>2.2653786300093428E-2</v>
      </c>
      <c r="V684" s="5">
        <f t="shared" si="907"/>
        <v>3.4817592698716412E-2</v>
      </c>
      <c r="W684" s="5">
        <f t="shared" si="908"/>
        <v>3.0537225034126498E-2</v>
      </c>
      <c r="X684" s="5">
        <f t="shared" si="909"/>
        <v>5.7969965685849299E-2</v>
      </c>
      <c r="Y684" s="5">
        <f t="shared" si="910"/>
        <v>5.502328580712626E-2</v>
      </c>
      <c r="Z684" s="5">
        <f t="shared" si="911"/>
        <v>3.7550396939400109E-3</v>
      </c>
      <c r="AA684" s="5">
        <f t="shared" si="912"/>
        <v>1.4334845564207672E-2</v>
      </c>
      <c r="AB684" s="5">
        <f t="shared" si="913"/>
        <v>2.7361601221061176E-2</v>
      </c>
      <c r="AC684" s="5">
        <f t="shared" si="914"/>
        <v>1.5769964581412169E-2</v>
      </c>
      <c r="AD684" s="5">
        <f t="shared" si="915"/>
        <v>2.9143926596176015E-2</v>
      </c>
      <c r="AE684" s="5">
        <f t="shared" si="916"/>
        <v>5.5325014726884496E-2</v>
      </c>
      <c r="AF684" s="5">
        <f t="shared" si="917"/>
        <v>5.2512780740595261E-2</v>
      </c>
      <c r="AG684" s="5">
        <f t="shared" si="918"/>
        <v>3.3228997223321892E-2</v>
      </c>
      <c r="AH684" s="5">
        <f t="shared" si="919"/>
        <v>1.7820833586175513E-3</v>
      </c>
      <c r="AI684" s="5">
        <f t="shared" si="920"/>
        <v>6.8030944571781209E-3</v>
      </c>
      <c r="AJ684" s="5">
        <f t="shared" si="921"/>
        <v>1.2985389816217953E-2</v>
      </c>
      <c r="AK684" s="5">
        <f t="shared" si="922"/>
        <v>1.6523887253613073E-2</v>
      </c>
      <c r="AL684" s="5">
        <f t="shared" si="923"/>
        <v>4.5713310059263242E-3</v>
      </c>
      <c r="AM684" s="5">
        <f t="shared" si="924"/>
        <v>2.2251359290023094E-2</v>
      </c>
      <c r="AN684" s="5">
        <f t="shared" si="925"/>
        <v>4.2240594325929068E-2</v>
      </c>
      <c r="AO684" s="5">
        <f t="shared" si="926"/>
        <v>4.0093456443529026E-2</v>
      </c>
      <c r="AP684" s="5">
        <f t="shared" si="927"/>
        <v>2.5370306695746716E-2</v>
      </c>
      <c r="AQ684" s="5">
        <f t="shared" si="928"/>
        <v>1.2040352446467626E-2</v>
      </c>
      <c r="AR684" s="5">
        <f t="shared" si="929"/>
        <v>6.7659920659413368E-4</v>
      </c>
      <c r="AS684" s="5">
        <f t="shared" si="930"/>
        <v>2.5829141436360258E-3</v>
      </c>
      <c r="AT684" s="5">
        <f t="shared" si="931"/>
        <v>4.9301310202370463E-3</v>
      </c>
      <c r="AU684" s="5">
        <f t="shared" si="932"/>
        <v>6.2735836410696471E-3</v>
      </c>
      <c r="AV684" s="5">
        <f t="shared" si="933"/>
        <v>5.9873436740233398E-3</v>
      </c>
      <c r="AW684" s="5">
        <f t="shared" si="934"/>
        <v>9.2022097598987791E-4</v>
      </c>
      <c r="AX684" s="5">
        <f t="shared" si="935"/>
        <v>1.4157409109458115E-2</v>
      </c>
      <c r="AY684" s="5">
        <f t="shared" si="936"/>
        <v>2.6875543516434418E-2</v>
      </c>
      <c r="AZ684" s="5">
        <f t="shared" si="937"/>
        <v>2.5509428798706473E-2</v>
      </c>
      <c r="BA684" s="5">
        <f t="shared" si="938"/>
        <v>1.6141836839835503E-2</v>
      </c>
      <c r="BB684" s="5">
        <f t="shared" si="939"/>
        <v>7.6606643749236834E-3</v>
      </c>
      <c r="BC684" s="5">
        <f t="shared" si="940"/>
        <v>2.908505605527998E-3</v>
      </c>
      <c r="BD684" s="5">
        <f t="shared" si="941"/>
        <v>2.1406896416587882E-4</v>
      </c>
      <c r="BE684" s="5">
        <f t="shared" si="942"/>
        <v>8.172072179050586E-4</v>
      </c>
      <c r="BF684" s="5">
        <f t="shared" si="943"/>
        <v>1.5598422676503362E-3</v>
      </c>
      <c r="BG684" s="5">
        <f t="shared" si="944"/>
        <v>1.9848967284665834E-3</v>
      </c>
      <c r="BH684" s="5">
        <f t="shared" si="945"/>
        <v>1.8943333747834998E-3</v>
      </c>
      <c r="BI684" s="5">
        <f t="shared" si="946"/>
        <v>1.4463216683684736E-3</v>
      </c>
      <c r="BJ684" s="8">
        <f t="shared" si="947"/>
        <v>0.63111709110038772</v>
      </c>
      <c r="BK684" s="8">
        <f t="shared" si="948"/>
        <v>0.1524351692386654</v>
      </c>
      <c r="BL684" s="8">
        <f t="shared" si="949"/>
        <v>0.1429981297732974</v>
      </c>
      <c r="BM684" s="8">
        <f t="shared" si="950"/>
        <v>0.828433114853526</v>
      </c>
      <c r="BN684" s="8">
        <f t="shared" si="951"/>
        <v>7.5916992412319834E-2</v>
      </c>
    </row>
    <row r="685" spans="1:66" x14ac:dyDescent="0.25">
      <c r="A685" t="s">
        <v>10</v>
      </c>
      <c r="B685" t="s">
        <v>220</v>
      </c>
      <c r="C685" t="s">
        <v>226</v>
      </c>
      <c r="D685" s="16"/>
      <c r="E685">
        <f>VLOOKUP(A685,home!$A$2:$E$405,3,FALSE)</f>
        <v>1.57377049180328</v>
      </c>
      <c r="F685">
        <f>VLOOKUP(B685,home!$B$2:$E$405,3,FALSE)</f>
        <v>0.64</v>
      </c>
      <c r="G685">
        <f>VLOOKUP(C685,away!$B$2:$E$405,4,FALSE)</f>
        <v>1.48</v>
      </c>
      <c r="H685">
        <f>VLOOKUP(A685,away!$A$2:$E$405,3,FALSE)</f>
        <v>1.5409836065573801</v>
      </c>
      <c r="I685">
        <f>VLOOKUP(C685,away!$B$2:$E$405,3,FALSE)</f>
        <v>0.64</v>
      </c>
      <c r="J685">
        <f>VLOOKUP(B685,home!$B$2:$E$405,4,FALSE)</f>
        <v>0.97</v>
      </c>
      <c r="K685" s="3">
        <f t="shared" si="896"/>
        <v>1.4906754098360668</v>
      </c>
      <c r="L685" s="3">
        <f t="shared" si="897"/>
        <v>0.95664262295082159</v>
      </c>
      <c r="M685" s="5">
        <f t="shared" si="898"/>
        <v>8.6525333699347548E-2</v>
      </c>
      <c r="N685" s="5">
        <f t="shared" si="899"/>
        <v>0.12898118727347735</v>
      </c>
      <c r="O685" s="5">
        <f t="shared" si="900"/>
        <v>8.2773822181838957E-2</v>
      </c>
      <c r="P685" s="5">
        <f t="shared" si="901"/>
        <v>0.12338890130461048</v>
      </c>
      <c r="Q685" s="5">
        <f t="shared" si="902"/>
        <v>9.6134542100016693E-2</v>
      </c>
      <c r="R685" s="5">
        <f t="shared" si="903"/>
        <v>3.9592483181849651E-2</v>
      </c>
      <c r="S685" s="5">
        <f t="shared" si="904"/>
        <v>4.3989489303968191E-2</v>
      </c>
      <c r="T685" s="5">
        <f t="shared" si="905"/>
        <v>9.1966400510736138E-2</v>
      </c>
      <c r="U685" s="5">
        <f t="shared" si="906"/>
        <v>5.9019541093531303E-2</v>
      </c>
      <c r="V685" s="5">
        <f t="shared" si="907"/>
        <v>6.9701034651471873E-3</v>
      </c>
      <c r="W685" s="5">
        <f t="shared" si="908"/>
        <v>4.7768465981448328E-2</v>
      </c>
      <c r="X685" s="5">
        <f t="shared" si="909"/>
        <v>4.5697350590829813E-2</v>
      </c>
      <c r="Y685" s="5">
        <f t="shared" si="910"/>
        <v>2.1858016665557353E-2</v>
      </c>
      <c r="Z685" s="5">
        <f t="shared" si="911"/>
        <v>1.2625285653406983E-2</v>
      </c>
      <c r="AA685" s="5">
        <f t="shared" si="912"/>
        <v>1.8820202865689865E-2</v>
      </c>
      <c r="AB685" s="5">
        <f t="shared" si="913"/>
        <v>1.4027406810005085E-2</v>
      </c>
      <c r="AC685" s="5">
        <f t="shared" si="914"/>
        <v>6.2122947968940836E-4</v>
      </c>
      <c r="AD685" s="5">
        <f t="shared" si="915"/>
        <v>1.7801819401033921E-2</v>
      </c>
      <c r="AE685" s="5">
        <f t="shared" si="916"/>
        <v>1.7029979205101915E-2</v>
      </c>
      <c r="AF685" s="5">
        <f t="shared" si="917"/>
        <v>8.1458019877833198E-3</v>
      </c>
      <c r="AG685" s="5">
        <f t="shared" si="918"/>
        <v>2.5975404598770177E-3</v>
      </c>
      <c r="AH685" s="5">
        <f t="shared" si="919"/>
        <v>3.0194715957446577E-3</v>
      </c>
      <c r="AI685" s="5">
        <f t="shared" si="920"/>
        <v>4.5010520584750297E-3</v>
      </c>
      <c r="AJ685" s="5">
        <f t="shared" si="921"/>
        <v>3.3548038109803696E-3</v>
      </c>
      <c r="AK685" s="5">
        <f t="shared" si="922"/>
        <v>1.6669745152842537E-3</v>
      </c>
      <c r="AL685" s="5">
        <f t="shared" si="923"/>
        <v>3.5436013791410055E-5</v>
      </c>
      <c r="AM685" s="5">
        <f t="shared" si="924"/>
        <v>5.3073468862927745E-3</v>
      </c>
      <c r="AN685" s="5">
        <f t="shared" si="925"/>
        <v>5.0772342462129952E-3</v>
      </c>
      <c r="AO685" s="5">
        <f t="shared" si="926"/>
        <v>2.428549343316468E-3</v>
      </c>
      <c r="AP685" s="5">
        <f t="shared" si="927"/>
        <v>7.7441793791858731E-4</v>
      </c>
      <c r="AQ685" s="5">
        <f t="shared" si="928"/>
        <v>1.8521030184765096E-4</v>
      </c>
      <c r="AR685" s="5">
        <f t="shared" si="929"/>
        <v>5.7771104545573473E-4</v>
      </c>
      <c r="AS685" s="5">
        <f t="shared" si="930"/>
        <v>8.6117964945154983E-4</v>
      </c>
      <c r="AT685" s="5">
        <f t="shared" si="931"/>
        <v>6.4186966344433483E-4</v>
      </c>
      <c r="AU685" s="5">
        <f t="shared" si="932"/>
        <v>3.1893977453874067E-4</v>
      </c>
      <c r="AV685" s="5">
        <f t="shared" si="933"/>
        <v>1.1885891978088999E-4</v>
      </c>
      <c r="AW685" s="5">
        <f t="shared" si="934"/>
        <v>1.4037028300771292E-6</v>
      </c>
      <c r="AX685" s="5">
        <f t="shared" si="935"/>
        <v>1.3185885824777781E-3</v>
      </c>
      <c r="AY685" s="5">
        <f t="shared" si="936"/>
        <v>1.2614180401345474E-3</v>
      </c>
      <c r="AZ685" s="5">
        <f t="shared" si="937"/>
        <v>6.03363131275899E-4</v>
      </c>
      <c r="BA685" s="5">
        <f t="shared" si="938"/>
        <v>1.9240096283186566E-4</v>
      </c>
      <c r="BB685" s="5">
        <f t="shared" si="939"/>
        <v>4.6014740435434872E-5</v>
      </c>
      <c r="BC685" s="5">
        <f t="shared" si="940"/>
        <v>8.8039323969111329E-6</v>
      </c>
      <c r="BD685" s="5">
        <f t="shared" si="941"/>
        <v>9.2110501638739185E-5</v>
      </c>
      <c r="BE685" s="5">
        <f t="shared" si="942"/>
        <v>1.3730685978053322E-4</v>
      </c>
      <c r="BF685" s="5">
        <f t="shared" si="943"/>
        <v>1.0233997973832489E-4</v>
      </c>
      <c r="BG685" s="5">
        <f t="shared" si="944"/>
        <v>5.0851897079680733E-5</v>
      </c>
      <c r="BH685" s="5">
        <f t="shared" si="945"/>
        <v>1.8950918130048639E-5</v>
      </c>
      <c r="BI685" s="5">
        <f t="shared" si="946"/>
        <v>5.6499335300559975E-6</v>
      </c>
      <c r="BJ685" s="8">
        <f t="shared" si="947"/>
        <v>0.49518445228100272</v>
      </c>
      <c r="BK685" s="8">
        <f t="shared" si="948"/>
        <v>0.26279191130668877</v>
      </c>
      <c r="BL685" s="8">
        <f t="shared" si="949"/>
        <v>0.22970152725596779</v>
      </c>
      <c r="BM685" s="8">
        <f t="shared" si="950"/>
        <v>0.4416468924186211</v>
      </c>
      <c r="BN685" s="8">
        <f t="shared" si="951"/>
        <v>0.55739626974114065</v>
      </c>
    </row>
    <row r="686" spans="1:66" x14ac:dyDescent="0.25">
      <c r="A686" t="s">
        <v>10</v>
      </c>
      <c r="B686" t="s">
        <v>39</v>
      </c>
      <c r="C686" t="s">
        <v>12</v>
      </c>
      <c r="D686" s="16"/>
      <c r="E686">
        <f>VLOOKUP(A686,home!$A$2:$E$405,3,FALSE)</f>
        <v>1.57377049180328</v>
      </c>
      <c r="F686">
        <f>VLOOKUP(B686,home!$B$2:$E$405,3,FALSE)</f>
        <v>1.43</v>
      </c>
      <c r="G686">
        <f>VLOOKUP(C686,away!$B$2:$E$405,4,FALSE)</f>
        <v>0.64</v>
      </c>
      <c r="H686">
        <f>VLOOKUP(A686,away!$A$2:$E$405,3,FALSE)</f>
        <v>1.5409836065573801</v>
      </c>
      <c r="I686">
        <f>VLOOKUP(C686,away!$B$2:$E$405,3,FALSE)</f>
        <v>0.64</v>
      </c>
      <c r="J686">
        <f>VLOOKUP(B686,home!$B$2:$E$405,4,FALSE)</f>
        <v>0.81</v>
      </c>
      <c r="K686" s="3">
        <f t="shared" si="896"/>
        <v>1.4403147540983618</v>
      </c>
      <c r="L686" s="3">
        <f t="shared" si="897"/>
        <v>0.79884590163934588</v>
      </c>
      <c r="M686" s="5">
        <f t="shared" si="898"/>
        <v>0.10654789722451355</v>
      </c>
      <c r="N686" s="5">
        <f t="shared" si="899"/>
        <v>0.15346250839062275</v>
      </c>
      <c r="O686" s="5">
        <f t="shared" si="900"/>
        <v>8.5115351026092884E-2</v>
      </c>
      <c r="P686" s="5">
        <f t="shared" si="901"/>
        <v>0.12259289588314273</v>
      </c>
      <c r="Q686" s="5">
        <f t="shared" si="902"/>
        <v>0.11051715751797882</v>
      </c>
      <c r="R686" s="5">
        <f t="shared" si="903"/>
        <v>3.399702466689429E-2</v>
      </c>
      <c r="S686" s="5">
        <f t="shared" si="904"/>
        <v>3.5263525870779307E-2</v>
      </c>
      <c r="T686" s="5">
        <f t="shared" si="905"/>
        <v>8.828617834406742E-2</v>
      </c>
      <c r="U686" s="5">
        <f t="shared" si="906"/>
        <v>4.8966416223173798E-2</v>
      </c>
      <c r="V686" s="5">
        <f t="shared" si="907"/>
        <v>4.5082048837096975E-3</v>
      </c>
      <c r="W686" s="5">
        <f t="shared" si="908"/>
        <v>5.3059830851385867E-2</v>
      </c>
      <c r="X686" s="5">
        <f t="shared" si="909"/>
        <v>4.2386628417306532E-2</v>
      </c>
      <c r="Y686" s="5">
        <f t="shared" si="910"/>
        <v>1.6930192197737573E-2</v>
      </c>
      <c r="Z686" s="5">
        <f t="shared" si="911"/>
        <v>9.0527946076934193E-3</v>
      </c>
      <c r="AA686" s="5">
        <f t="shared" si="912"/>
        <v>1.3038873639282923E-2</v>
      </c>
      <c r="AB686" s="5">
        <f t="shared" si="913"/>
        <v>9.3900410397416995E-3</v>
      </c>
      <c r="AC686" s="5">
        <f t="shared" si="914"/>
        <v>3.2419333600498319E-4</v>
      </c>
      <c r="AD686" s="5">
        <f t="shared" si="915"/>
        <v>1.9105714306303621E-2</v>
      </c>
      <c r="AE686" s="5">
        <f t="shared" si="916"/>
        <v>1.5262521571482866E-2</v>
      </c>
      <c r="AF686" s="5">
        <f t="shared" si="917"/>
        <v>6.0962014030305975E-3</v>
      </c>
      <c r="AG686" s="5">
        <f t="shared" si="918"/>
        <v>1.6233085021263411E-3</v>
      </c>
      <c r="AH686" s="5">
        <f t="shared" si="919"/>
        <v>1.8079469676846641E-3</v>
      </c>
      <c r="AI686" s="5">
        <f t="shared" si="920"/>
        <v>2.6040126921836161E-3</v>
      </c>
      <c r="AJ686" s="5">
        <f t="shared" si="921"/>
        <v>1.8752989502057295E-3</v>
      </c>
      <c r="AK686" s="5">
        <f t="shared" si="922"/>
        <v>9.0034024877549393E-4</v>
      </c>
      <c r="AL686" s="5">
        <f t="shared" si="923"/>
        <v>1.4920538432821826E-5</v>
      </c>
      <c r="AM686" s="5">
        <f t="shared" si="924"/>
        <v>5.5036484405914486E-3</v>
      </c>
      <c r="AN686" s="5">
        <f t="shared" si="925"/>
        <v>4.3965670008302565E-3</v>
      </c>
      <c r="AO686" s="5">
        <f t="shared" si="926"/>
        <v>1.75608976494802E-3</v>
      </c>
      <c r="AP686" s="5">
        <f t="shared" si="927"/>
        <v>4.6761503721317606E-4</v>
      </c>
      <c r="AQ686" s="5">
        <f t="shared" si="928"/>
        <v>9.3388089005668972E-5</v>
      </c>
      <c r="AR686" s="5">
        <f t="shared" si="929"/>
        <v>2.8885420510323546E-4</v>
      </c>
      <c r="AS686" s="5">
        <f t="shared" si="930"/>
        <v>4.1604097339354438E-4</v>
      </c>
      <c r="AT686" s="5">
        <f t="shared" si="931"/>
        <v>2.9961497614408301E-4</v>
      </c>
      <c r="AU686" s="5">
        <f t="shared" si="932"/>
        <v>1.4384662356305052E-4</v>
      </c>
      <c r="AV686" s="5">
        <f t="shared" si="933"/>
        <v>5.1796103561273662E-5</v>
      </c>
      <c r="AW686" s="5">
        <f t="shared" si="934"/>
        <v>4.768726507731588E-7</v>
      </c>
      <c r="AX686" s="5">
        <f t="shared" si="935"/>
        <v>1.3211643417257177E-3</v>
      </c>
      <c r="AY686" s="5">
        <f t="shared" si="936"/>
        <v>1.055406719779634E-3</v>
      </c>
      <c r="AZ686" s="5">
        <f t="shared" si="937"/>
        <v>4.2155366632929298E-4</v>
      </c>
      <c r="BA686" s="5">
        <f t="shared" si="938"/>
        <v>1.1225213955606535E-4</v>
      </c>
      <c r="BB686" s="5">
        <f t="shared" si="939"/>
        <v>2.2418040408652676E-5</v>
      </c>
      <c r="BC686" s="5">
        <f t="shared" si="940"/>
        <v>3.5817119406474881E-6</v>
      </c>
      <c r="BD686" s="5">
        <f t="shared" si="941"/>
        <v>3.8458332986335096E-5</v>
      </c>
      <c r="BE686" s="5">
        <f t="shared" si="942"/>
        <v>5.5392104418246152E-5</v>
      </c>
      <c r="BF686" s="5">
        <f t="shared" si="943"/>
        <v>3.9891032627078503E-5</v>
      </c>
      <c r="BG686" s="5">
        <f t="shared" si="944"/>
        <v>1.9151880949666768E-5</v>
      </c>
      <c r="BH686" s="5">
        <f t="shared" si="945"/>
        <v>6.8961841751350958E-6</v>
      </c>
      <c r="BI686" s="5">
        <f t="shared" si="946"/>
        <v>1.9865351628853432E-6</v>
      </c>
      <c r="BJ686" s="8">
        <f t="shared" si="947"/>
        <v>0.52188392645437098</v>
      </c>
      <c r="BK686" s="8">
        <f t="shared" si="948"/>
        <v>0.27030704445636272</v>
      </c>
      <c r="BL686" s="8">
        <f t="shared" si="949"/>
        <v>0.19905723440611958</v>
      </c>
      <c r="BM686" s="8">
        <f t="shared" si="950"/>
        <v>0.38701323536817273</v>
      </c>
      <c r="BN686" s="8">
        <f t="shared" si="951"/>
        <v>0.61223283470924506</v>
      </c>
    </row>
    <row r="687" spans="1:66" x14ac:dyDescent="0.25">
      <c r="A687" t="s">
        <v>10</v>
      </c>
      <c r="B687" t="s">
        <v>37</v>
      </c>
      <c r="C687" t="s">
        <v>40</v>
      </c>
      <c r="D687" s="16"/>
      <c r="E687">
        <f>VLOOKUP(A687,home!$A$2:$E$405,3,FALSE)</f>
        <v>1.57377049180328</v>
      </c>
      <c r="F687">
        <f>VLOOKUP(B687,home!$B$2:$E$405,3,FALSE)</f>
        <v>0.21</v>
      </c>
      <c r="G687">
        <f>VLOOKUP(C687,away!$B$2:$E$405,4,FALSE)</f>
        <v>0.42</v>
      </c>
      <c r="H687">
        <f>VLOOKUP(A687,away!$A$2:$E$405,3,FALSE)</f>
        <v>1.5409836065573801</v>
      </c>
      <c r="I687">
        <f>VLOOKUP(C687,away!$B$2:$E$405,3,FALSE)</f>
        <v>1.27</v>
      </c>
      <c r="J687">
        <f>VLOOKUP(B687,home!$B$2:$E$405,4,FALSE)</f>
        <v>1.08</v>
      </c>
      <c r="K687" s="3">
        <f t="shared" si="896"/>
        <v>0.13880655737704928</v>
      </c>
      <c r="L687" s="3">
        <f t="shared" si="897"/>
        <v>2.1136131147541026</v>
      </c>
      <c r="M687" s="5">
        <f t="shared" si="898"/>
        <v>0.10514450129322385</v>
      </c>
      <c r="N687" s="5">
        <f t="shared" si="899"/>
        <v>1.4594746251639111E-2</v>
      </c>
      <c r="O687" s="5">
        <f t="shared" si="900"/>
        <v>0.22223479687763767</v>
      </c>
      <c r="P687" s="5">
        <f t="shared" si="901"/>
        <v>3.084764708397271E-2</v>
      </c>
      <c r="Q687" s="5">
        <f t="shared" si="902"/>
        <v>1.0129232414908095E-3</v>
      </c>
      <c r="R687" s="5">
        <f t="shared" si="903"/>
        <v>0.23485919061764454</v>
      </c>
      <c r="S687" s="5">
        <f t="shared" si="904"/>
        <v>2.2625465880607471E-3</v>
      </c>
      <c r="T687" s="5">
        <f t="shared" si="905"/>
        <v>2.1409278474542122E-3</v>
      </c>
      <c r="U687" s="5">
        <f t="shared" si="906"/>
        <v>3.2599995717995434E-2</v>
      </c>
      <c r="V687" s="5">
        <f t="shared" si="907"/>
        <v>7.3754835595152803E-5</v>
      </c>
      <c r="W687" s="5">
        <f t="shared" si="908"/>
        <v>4.6866796012846948E-5</v>
      </c>
      <c r="X687" s="5">
        <f t="shared" si="909"/>
        <v>9.9058274699258606E-5</v>
      </c>
      <c r="Y687" s="5">
        <f t="shared" si="910"/>
        <v>1.0468543426463375E-4</v>
      </c>
      <c r="Z687" s="5">
        <f t="shared" si="911"/>
        <v>0.16546715513666241</v>
      </c>
      <c r="AA687" s="5">
        <f t="shared" si="912"/>
        <v>2.2967926163494249E-2</v>
      </c>
      <c r="AB687" s="5">
        <f t="shared" si="913"/>
        <v>1.5940493804224478E-3</v>
      </c>
      <c r="AC687" s="5">
        <f t="shared" si="914"/>
        <v>1.3524025930935234E-6</v>
      </c>
      <c r="AD687" s="5">
        <f t="shared" si="915"/>
        <v>1.6263546524589259E-6</v>
      </c>
      <c r="AE687" s="5">
        <f t="shared" si="916"/>
        <v>3.4374845226785366E-6</v>
      </c>
      <c r="AF687" s="5">
        <f t="shared" si="917"/>
        <v>3.6327561844488009E-6</v>
      </c>
      <c r="AG687" s="5">
        <f t="shared" si="918"/>
        <v>2.5594137047183536E-6</v>
      </c>
      <c r="AH687" s="5">
        <f t="shared" si="919"/>
        <v>8.7433387289475306E-2</v>
      </c>
      <c r="AI687" s="5">
        <f t="shared" si="920"/>
        <v>1.2136327489466326E-2</v>
      </c>
      <c r="AJ687" s="5">
        <f t="shared" si="921"/>
        <v>8.4230091900663396E-4</v>
      </c>
      <c r="AK687" s="5">
        <f t="shared" si="922"/>
        <v>3.8972296947611905E-5</v>
      </c>
      <c r="AL687" s="5">
        <f t="shared" si="923"/>
        <v>1.5870896678031859E-8</v>
      </c>
      <c r="AM687" s="5">
        <f t="shared" si="924"/>
        <v>4.5149738076394199E-8</v>
      </c>
      <c r="AN687" s="5">
        <f t="shared" si="925"/>
        <v>9.5429078525979461E-8</v>
      </c>
      <c r="AO687" s="5">
        <f t="shared" si="926"/>
        <v>1.0085007595070466E-7</v>
      </c>
      <c r="AP687" s="5">
        <f t="shared" si="927"/>
        <v>7.1052681051118904E-8</v>
      </c>
      <c r="AQ687" s="5">
        <f t="shared" si="928"/>
        <v>3.754446962702129E-8</v>
      </c>
      <c r="AR687" s="5">
        <f t="shared" si="929"/>
        <v>3.6960070808481939E-2</v>
      </c>
      <c r="AS687" s="5">
        <f t="shared" si="930"/>
        <v>5.1303001893373531E-3</v>
      </c>
      <c r="AT687" s="5">
        <f t="shared" si="931"/>
        <v>3.5605965379637103E-4</v>
      </c>
      <c r="AU687" s="5">
        <f t="shared" si="932"/>
        <v>1.6474471588112763E-5</v>
      </c>
      <c r="AV687" s="5">
        <f t="shared" si="933"/>
        <v>5.7169117143798561E-7</v>
      </c>
      <c r="AW687" s="5">
        <f t="shared" si="934"/>
        <v>1.2934047208274187E-10</v>
      </c>
      <c r="AX687" s="5">
        <f t="shared" si="935"/>
        <v>1.0445132848099596E-9</v>
      </c>
      <c r="AY687" s="5">
        <f t="shared" si="936"/>
        <v>2.2076969773092182E-9</v>
      </c>
      <c r="AZ687" s="5">
        <f t="shared" si="937"/>
        <v>2.3331086423218771E-9</v>
      </c>
      <c r="BA687" s="5">
        <f t="shared" si="938"/>
        <v>1.6437630081858861E-9</v>
      </c>
      <c r="BB687" s="5">
        <f t="shared" si="939"/>
        <v>8.6856976291233574E-10</v>
      </c>
      <c r="BC687" s="5">
        <f t="shared" si="940"/>
        <v>3.6716408839407493E-10</v>
      </c>
      <c r="BD687" s="5">
        <f t="shared" si="941"/>
        <v>1.3019881730507946E-2</v>
      </c>
      <c r="BE687" s="5">
        <f t="shared" si="942"/>
        <v>1.807244960468147E-3</v>
      </c>
      <c r="BF687" s="5">
        <f t="shared" si="943"/>
        <v>1.254287256498025E-4</v>
      </c>
      <c r="BG687" s="5">
        <f t="shared" si="944"/>
        <v>5.8034432012131623E-6</v>
      </c>
      <c r="BH687" s="5">
        <f t="shared" si="945"/>
        <v>2.0138899292341033E-7</v>
      </c>
      <c r="BI687" s="5">
        <f t="shared" si="946"/>
        <v>5.5908225602659077E-9</v>
      </c>
      <c r="BJ687" s="8">
        <f t="shared" si="947"/>
        <v>1.8010822345484165E-2</v>
      </c>
      <c r="BK687" s="8">
        <f t="shared" si="948"/>
        <v>0.13832982028203919</v>
      </c>
      <c r="BL687" s="8">
        <f t="shared" si="949"/>
        <v>0.6721289894061081</v>
      </c>
      <c r="BM687" s="8">
        <f t="shared" si="950"/>
        <v>0.38524297972632859</v>
      </c>
      <c r="BN687" s="8">
        <f t="shared" si="951"/>
        <v>0.60869380536560869</v>
      </c>
    </row>
    <row r="688" spans="1:66" x14ac:dyDescent="0.25">
      <c r="A688" t="s">
        <v>13</v>
      </c>
      <c r="B688" t="s">
        <v>14</v>
      </c>
      <c r="C688" t="s">
        <v>54</v>
      </c>
      <c r="D688" s="16"/>
      <c r="E688">
        <f>VLOOKUP(A688,home!$A$2:$E$405,3,FALSE)</f>
        <v>1.8333333333333299</v>
      </c>
      <c r="F688">
        <f>VLOOKUP(B688,home!$B$2:$E$405,3,FALSE)</f>
        <v>0.55000000000000004</v>
      </c>
      <c r="G688">
        <f>VLOOKUP(C688,away!$B$2:$E$405,4,FALSE)</f>
        <v>1.64</v>
      </c>
      <c r="H688">
        <f>VLOOKUP(A688,away!$A$2:$E$405,3,FALSE)</f>
        <v>1.3333333333333299</v>
      </c>
      <c r="I688">
        <f>VLOOKUP(C688,away!$B$2:$E$405,3,FALSE)</f>
        <v>0.27</v>
      </c>
      <c r="J688">
        <f>VLOOKUP(B688,home!$B$2:$E$405,4,FALSE)</f>
        <v>0.5</v>
      </c>
      <c r="K688" s="3">
        <f t="shared" si="896"/>
        <v>1.6536666666666635</v>
      </c>
      <c r="L688" s="3">
        <f t="shared" si="897"/>
        <v>0.17999999999999955</v>
      </c>
      <c r="M688" s="5">
        <f t="shared" si="898"/>
        <v>0.15982646171222253</v>
      </c>
      <c r="N688" s="5">
        <f t="shared" si="899"/>
        <v>0.26429969218477817</v>
      </c>
      <c r="O688" s="5">
        <f t="shared" si="900"/>
        <v>2.8768763108199983E-2</v>
      </c>
      <c r="P688" s="5">
        <f t="shared" si="901"/>
        <v>4.7573944593259948E-2</v>
      </c>
      <c r="Q688" s="5">
        <f t="shared" si="902"/>
        <v>0.21853179548811372</v>
      </c>
      <c r="R688" s="5">
        <f t="shared" si="903"/>
        <v>2.5891886797379917E-3</v>
      </c>
      <c r="S688" s="5">
        <f t="shared" si="904"/>
        <v>3.5402150869074237E-3</v>
      </c>
      <c r="T688" s="5">
        <f t="shared" si="905"/>
        <v>3.9335723187860369E-2</v>
      </c>
      <c r="U688" s="5">
        <f t="shared" si="906"/>
        <v>4.2816550133933842E-3</v>
      </c>
      <c r="V688" s="5">
        <f t="shared" si="907"/>
        <v>1.170867136409843E-4</v>
      </c>
      <c r="W688" s="5">
        <f t="shared" si="908"/>
        <v>0.12045958193516999</v>
      </c>
      <c r="X688" s="5">
        <f t="shared" si="909"/>
        <v>2.168272474833054E-2</v>
      </c>
      <c r="Y688" s="5">
        <f t="shared" si="910"/>
        <v>1.9514452273497436E-3</v>
      </c>
      <c r="Z688" s="5">
        <f t="shared" si="911"/>
        <v>1.553513207842791E-4</v>
      </c>
      <c r="AA688" s="5">
        <f t="shared" si="912"/>
        <v>2.5689930080360234E-4</v>
      </c>
      <c r="AB688" s="5">
        <f t="shared" si="913"/>
        <v>2.1241290521444486E-4</v>
      </c>
      <c r="AC688" s="5">
        <f t="shared" si="914"/>
        <v>2.1782519488984514E-6</v>
      </c>
      <c r="AD688" s="5">
        <f t="shared" si="915"/>
        <v>4.9799998831698097E-2</v>
      </c>
      <c r="AE688" s="5">
        <f t="shared" si="916"/>
        <v>8.9639997897056345E-3</v>
      </c>
      <c r="AF688" s="5">
        <f t="shared" si="917"/>
        <v>8.0675998107350498E-4</v>
      </c>
      <c r="AG688" s="5">
        <f t="shared" si="918"/>
        <v>4.8405598864410164E-5</v>
      </c>
      <c r="AH688" s="5">
        <f t="shared" si="919"/>
        <v>6.9908094352925394E-6</v>
      </c>
      <c r="AI688" s="5">
        <f t="shared" si="920"/>
        <v>1.1560468536162075E-5</v>
      </c>
      <c r="AJ688" s="5">
        <f t="shared" si="921"/>
        <v>9.558580734649992E-6</v>
      </c>
      <c r="AK688" s="5">
        <f t="shared" si="922"/>
        <v>5.2689021138442792E-6</v>
      </c>
      <c r="AL688" s="5">
        <f t="shared" si="923"/>
        <v>2.5935139004364441E-8</v>
      </c>
      <c r="AM688" s="5">
        <f t="shared" si="924"/>
        <v>1.6470519613603598E-2</v>
      </c>
      <c r="AN688" s="5">
        <f t="shared" si="925"/>
        <v>2.9646935304486395E-3</v>
      </c>
      <c r="AO688" s="5">
        <f t="shared" si="926"/>
        <v>2.6682241774037685E-4</v>
      </c>
      <c r="AP688" s="5">
        <f t="shared" si="927"/>
        <v>1.6009345064422571E-5</v>
      </c>
      <c r="AQ688" s="5">
        <f t="shared" si="928"/>
        <v>7.2042052789901361E-7</v>
      </c>
      <c r="AR688" s="5">
        <f t="shared" si="929"/>
        <v>2.5166913967053095E-7</v>
      </c>
      <c r="AS688" s="5">
        <f t="shared" si="930"/>
        <v>4.1617686730183387E-7</v>
      </c>
      <c r="AT688" s="5">
        <f t="shared" si="931"/>
        <v>3.4410890644739902E-7</v>
      </c>
      <c r="AU688" s="5">
        <f t="shared" si="932"/>
        <v>1.8968047609839367E-7</v>
      </c>
      <c r="AV688" s="5">
        <f t="shared" si="933"/>
        <v>7.84170701603441E-8</v>
      </c>
      <c r="AW688" s="5">
        <f t="shared" si="934"/>
        <v>2.1444037433441869E-10</v>
      </c>
      <c r="AX688" s="5">
        <f t="shared" si="935"/>
        <v>4.5394582112826256E-3</v>
      </c>
      <c r="AY688" s="5">
        <f t="shared" si="936"/>
        <v>8.1710247803087053E-4</v>
      </c>
      <c r="AZ688" s="5">
        <f t="shared" si="937"/>
        <v>7.3539223022778158E-5</v>
      </c>
      <c r="BA688" s="5">
        <f t="shared" si="938"/>
        <v>4.4123533813666777E-6</v>
      </c>
      <c r="BB688" s="5">
        <f t="shared" si="939"/>
        <v>1.9855590216149994E-7</v>
      </c>
      <c r="BC688" s="5">
        <f t="shared" si="940"/>
        <v>7.148012477813984E-9</v>
      </c>
      <c r="BD688" s="5">
        <f t="shared" si="941"/>
        <v>7.5500741901158984E-9</v>
      </c>
      <c r="BE688" s="5">
        <f t="shared" si="942"/>
        <v>1.2485306019054968E-8</v>
      </c>
      <c r="BF688" s="5">
        <f t="shared" si="943"/>
        <v>1.0323267193421931E-8</v>
      </c>
      <c r="BG688" s="5">
        <f t="shared" si="944"/>
        <v>5.6904142829517883E-9</v>
      </c>
      <c r="BH688" s="5">
        <f t="shared" si="945"/>
        <v>2.3525121048103138E-9</v>
      </c>
      <c r="BI688" s="5">
        <f t="shared" si="946"/>
        <v>7.7805417013093016E-10</v>
      </c>
      <c r="BJ688" s="8">
        <f t="shared" si="947"/>
        <v>0.75103361026996129</v>
      </c>
      <c r="BK688" s="8">
        <f t="shared" si="948"/>
        <v>0.21187701477114967</v>
      </c>
      <c r="BL688" s="8">
        <f t="shared" si="949"/>
        <v>3.6143617000256999E-2</v>
      </c>
      <c r="BM688" s="8">
        <f t="shared" si="950"/>
        <v>0.27680264533224946</v>
      </c>
      <c r="BN688" s="8">
        <f t="shared" si="951"/>
        <v>0.72158984576631235</v>
      </c>
    </row>
    <row r="689" spans="1:66" x14ac:dyDescent="0.25">
      <c r="A689" t="s">
        <v>13</v>
      </c>
      <c r="B689" t="s">
        <v>51</v>
      </c>
      <c r="C689" t="s">
        <v>52</v>
      </c>
      <c r="D689" s="16"/>
      <c r="E689">
        <f>VLOOKUP(A689,home!$A$2:$E$405,3,FALSE)</f>
        <v>1.8333333333333299</v>
      </c>
      <c r="F689">
        <f>VLOOKUP(B689,home!$B$2:$E$405,3,FALSE)</f>
        <v>0.55000000000000004</v>
      </c>
      <c r="G689">
        <f>VLOOKUP(C689,away!$B$2:$E$405,4,FALSE)</f>
        <v>0.55000000000000004</v>
      </c>
      <c r="H689">
        <f>VLOOKUP(A689,away!$A$2:$E$405,3,FALSE)</f>
        <v>1.3333333333333299</v>
      </c>
      <c r="I689">
        <f>VLOOKUP(C689,away!$B$2:$E$405,3,FALSE)</f>
        <v>0</v>
      </c>
      <c r="J689">
        <f>VLOOKUP(B689,home!$B$2:$E$405,4,FALSE)</f>
        <v>0</v>
      </c>
      <c r="K689" s="3">
        <f t="shared" si="896"/>
        <v>0.55458333333333243</v>
      </c>
      <c r="L689" s="3">
        <f t="shared" si="897"/>
        <v>0</v>
      </c>
      <c r="M689" s="5">
        <f t="shared" si="898"/>
        <v>0.57431150781151852</v>
      </c>
      <c r="N689" s="5">
        <f t="shared" si="899"/>
        <v>0.31850359037380416</v>
      </c>
      <c r="O689" s="5">
        <f t="shared" si="900"/>
        <v>0</v>
      </c>
      <c r="P689" s="5">
        <f t="shared" si="901"/>
        <v>0</v>
      </c>
      <c r="Q689" s="5">
        <f t="shared" si="902"/>
        <v>8.8318391414069289E-2</v>
      </c>
      <c r="R689" s="5">
        <f t="shared" si="903"/>
        <v>0</v>
      </c>
      <c r="S689" s="5">
        <f t="shared" si="904"/>
        <v>0</v>
      </c>
      <c r="T689" s="5">
        <f t="shared" si="905"/>
        <v>0</v>
      </c>
      <c r="U689" s="5">
        <f t="shared" si="906"/>
        <v>0</v>
      </c>
      <c r="V689" s="5">
        <f t="shared" si="907"/>
        <v>0</v>
      </c>
      <c r="W689" s="5">
        <f t="shared" si="908"/>
        <v>1.6326635968350836E-2</v>
      </c>
      <c r="X689" s="5">
        <f t="shared" si="909"/>
        <v>0</v>
      </c>
      <c r="Y689" s="5">
        <f t="shared" si="910"/>
        <v>0</v>
      </c>
      <c r="Z689" s="5">
        <f t="shared" si="911"/>
        <v>0</v>
      </c>
      <c r="AA689" s="5">
        <f t="shared" si="912"/>
        <v>0</v>
      </c>
      <c r="AB689" s="5">
        <f t="shared" si="913"/>
        <v>0</v>
      </c>
      <c r="AC689" s="5">
        <f t="shared" si="914"/>
        <v>0</v>
      </c>
      <c r="AD689" s="5">
        <f t="shared" si="915"/>
        <v>2.2636200493619716E-3</v>
      </c>
      <c r="AE689" s="5">
        <f t="shared" si="916"/>
        <v>0</v>
      </c>
      <c r="AF689" s="5">
        <f t="shared" si="917"/>
        <v>0</v>
      </c>
      <c r="AG689" s="5">
        <f t="shared" si="918"/>
        <v>0</v>
      </c>
      <c r="AH689" s="5">
        <f t="shared" si="919"/>
        <v>0</v>
      </c>
      <c r="AI689" s="5">
        <f t="shared" si="920"/>
        <v>0</v>
      </c>
      <c r="AJ689" s="5">
        <f t="shared" si="921"/>
        <v>0</v>
      </c>
      <c r="AK689" s="5">
        <f t="shared" si="922"/>
        <v>0</v>
      </c>
      <c r="AL689" s="5">
        <f t="shared" si="923"/>
        <v>0</v>
      </c>
      <c r="AM689" s="5">
        <f t="shared" si="924"/>
        <v>2.5107319047506501E-4</v>
      </c>
      <c r="AN689" s="5">
        <f t="shared" si="925"/>
        <v>0</v>
      </c>
      <c r="AO689" s="5">
        <f t="shared" si="926"/>
        <v>0</v>
      </c>
      <c r="AP689" s="5">
        <f t="shared" si="927"/>
        <v>0</v>
      </c>
      <c r="AQ689" s="5">
        <f t="shared" si="928"/>
        <v>0</v>
      </c>
      <c r="AR689" s="5">
        <f t="shared" si="929"/>
        <v>0</v>
      </c>
      <c r="AS689" s="5">
        <f t="shared" si="930"/>
        <v>0</v>
      </c>
      <c r="AT689" s="5">
        <f t="shared" si="931"/>
        <v>0</v>
      </c>
      <c r="AU689" s="5">
        <f t="shared" si="932"/>
        <v>0</v>
      </c>
      <c r="AV689" s="5">
        <f t="shared" si="933"/>
        <v>0</v>
      </c>
      <c r="AW689" s="5">
        <f t="shared" si="934"/>
        <v>0</v>
      </c>
      <c r="AX689" s="5">
        <f t="shared" si="935"/>
        <v>2.3206834480716025E-5</v>
      </c>
      <c r="AY689" s="5">
        <f t="shared" si="936"/>
        <v>0</v>
      </c>
      <c r="AZ689" s="5">
        <f t="shared" si="937"/>
        <v>0</v>
      </c>
      <c r="BA689" s="5">
        <f t="shared" si="938"/>
        <v>0</v>
      </c>
      <c r="BB689" s="5">
        <f t="shared" si="939"/>
        <v>0</v>
      </c>
      <c r="BC689" s="5">
        <f t="shared" si="940"/>
        <v>0</v>
      </c>
      <c r="BD689" s="5">
        <f t="shared" si="941"/>
        <v>0</v>
      </c>
      <c r="BE689" s="5">
        <f t="shared" si="942"/>
        <v>0</v>
      </c>
      <c r="BF689" s="5">
        <f t="shared" si="943"/>
        <v>0</v>
      </c>
      <c r="BG689" s="5">
        <f t="shared" si="944"/>
        <v>0</v>
      </c>
      <c r="BH689" s="5">
        <f t="shared" si="945"/>
        <v>0</v>
      </c>
      <c r="BI689" s="5">
        <f t="shared" si="946"/>
        <v>0</v>
      </c>
      <c r="BJ689" s="8">
        <f t="shared" si="947"/>
        <v>0.42568651783054201</v>
      </c>
      <c r="BK689" s="8">
        <f t="shared" si="948"/>
        <v>0.57431150781151852</v>
      </c>
      <c r="BL689" s="8">
        <f t="shared" si="949"/>
        <v>0</v>
      </c>
      <c r="BM689" s="8">
        <f t="shared" si="950"/>
        <v>1.8864536042668585E-2</v>
      </c>
      <c r="BN689" s="8">
        <f t="shared" si="951"/>
        <v>0.98113348959939195</v>
      </c>
    </row>
    <row r="690" spans="1:66" x14ac:dyDescent="0.25">
      <c r="A690" t="s">
        <v>16</v>
      </c>
      <c r="B690" t="s">
        <v>448</v>
      </c>
      <c r="C690" t="s">
        <v>18</v>
      </c>
      <c r="D690" s="16"/>
      <c r="E690">
        <f>VLOOKUP(A690,home!$A$2:$E$405,3,FALSE)</f>
        <v>1.4629629629629599</v>
      </c>
      <c r="F690">
        <f>VLOOKUP(B690,home!$B$2:$E$405,3,FALSE)</f>
        <v>1.1399999999999999</v>
      </c>
      <c r="G690">
        <f>VLOOKUP(C690,away!$B$2:$E$405,4,FALSE)</f>
        <v>0.23</v>
      </c>
      <c r="H690">
        <f>VLOOKUP(A690,away!$A$2:$E$405,3,FALSE)</f>
        <v>1.25925925925926</v>
      </c>
      <c r="I690">
        <f>VLOOKUP(C690,away!$B$2:$E$405,3,FALSE)</f>
        <v>1.59</v>
      </c>
      <c r="J690">
        <f>VLOOKUP(B690,home!$B$2:$E$405,4,FALSE)</f>
        <v>0.79</v>
      </c>
      <c r="K690" s="3">
        <f t="shared" si="896"/>
        <v>0.38358888888888809</v>
      </c>
      <c r="L690" s="3">
        <f t="shared" si="897"/>
        <v>1.5817555555555567</v>
      </c>
      <c r="M690" s="5">
        <f t="shared" si="898"/>
        <v>0.14010761901254543</v>
      </c>
      <c r="N690" s="5">
        <f t="shared" si="899"/>
        <v>5.3743725901889944E-2</v>
      </c>
      <c r="O690" s="5">
        <f t="shared" si="900"/>
        <v>0.22161600474875506</v>
      </c>
      <c r="P690" s="5">
        <f t="shared" si="901"/>
        <v>8.5009437021569489E-2</v>
      </c>
      <c r="Q690" s="5">
        <f t="shared" si="902"/>
        <v>1.0307748051727461E-2</v>
      </c>
      <c r="R690" s="5">
        <f t="shared" si="903"/>
        <v>0.17527117335568498</v>
      </c>
      <c r="S690" s="5">
        <f t="shared" si="904"/>
        <v>1.2894738404763541E-2</v>
      </c>
      <c r="T690" s="5">
        <f t="shared" si="905"/>
        <v>1.6304337746086875E-2</v>
      </c>
      <c r="U690" s="5">
        <f t="shared" si="906"/>
        <v>6.7232074641758885E-2</v>
      </c>
      <c r="V690" s="5">
        <f t="shared" si="907"/>
        <v>8.693114780504767E-4</v>
      </c>
      <c r="W690" s="5">
        <f t="shared" si="908"/>
        <v>1.3179792073695796E-3</v>
      </c>
      <c r="X690" s="5">
        <f t="shared" si="909"/>
        <v>2.0847209333635414E-3</v>
      </c>
      <c r="Y690" s="5">
        <f t="shared" si="910"/>
        <v>1.6487594590653739E-3</v>
      </c>
      <c r="Z690" s="5">
        <f t="shared" si="911"/>
        <v>9.241205072803195E-2</v>
      </c>
      <c r="AA690" s="5">
        <f t="shared" si="912"/>
        <v>3.5448235858709334E-2</v>
      </c>
      <c r="AB690" s="5">
        <f t="shared" si="913"/>
        <v>6.7987747030567773E-3</v>
      </c>
      <c r="AC690" s="5">
        <f t="shared" si="914"/>
        <v>3.2965587393770871E-5</v>
      </c>
      <c r="AD690" s="5">
        <f t="shared" si="915"/>
        <v>1.2639054493338858E-4</v>
      </c>
      <c r="AE690" s="5">
        <f t="shared" si="916"/>
        <v>1.999189466180816E-4</v>
      </c>
      <c r="AF690" s="5">
        <f t="shared" si="917"/>
        <v>1.581114522369827E-4</v>
      </c>
      <c r="AG690" s="5">
        <f t="shared" si="918"/>
        <v>8.3364555990934821E-5</v>
      </c>
      <c r="AH690" s="5">
        <f t="shared" si="919"/>
        <v>3.6543318659836635E-2</v>
      </c>
      <c r="AI690" s="5">
        <f t="shared" si="920"/>
        <v>1.4017611001039303E-2</v>
      </c>
      <c r="AJ690" s="5">
        <f t="shared" si="921"/>
        <v>2.6884999143826607E-3</v>
      </c>
      <c r="AK690" s="5">
        <f t="shared" si="922"/>
        <v>3.4375956497863865E-4</v>
      </c>
      <c r="AL690" s="5">
        <f t="shared" si="923"/>
        <v>8.0006670448917709E-7</v>
      </c>
      <c r="AM690" s="5">
        <f t="shared" si="924"/>
        <v>9.6964017394119262E-6</v>
      </c>
      <c r="AN690" s="5">
        <f t="shared" si="925"/>
        <v>1.5337337320213376E-5</v>
      </c>
      <c r="AO690" s="5">
        <f t="shared" si="926"/>
        <v>1.2129959256838543E-5</v>
      </c>
      <c r="AP690" s="5">
        <f t="shared" si="927"/>
        <v>6.3955434810556404E-6</v>
      </c>
      <c r="AQ690" s="5">
        <f t="shared" si="928"/>
        <v>2.5290466079892219E-6</v>
      </c>
      <c r="AR690" s="5">
        <f t="shared" si="929"/>
        <v>1.1560519461726721E-2</v>
      </c>
      <c r="AS690" s="5">
        <f t="shared" si="930"/>
        <v>4.4344868153021189E-3</v>
      </c>
      <c r="AT690" s="5">
        <f t="shared" si="931"/>
        <v>8.5050993513708197E-4</v>
      </c>
      <c r="AU690" s="5">
        <f t="shared" si="932"/>
        <v>1.0874872033606454E-4</v>
      </c>
      <c r="AV690" s="5">
        <f t="shared" si="933"/>
        <v>1.0428700200449855E-5</v>
      </c>
      <c r="AW690" s="5">
        <f t="shared" si="934"/>
        <v>1.3484321038291259E-8</v>
      </c>
      <c r="AX690" s="5">
        <f t="shared" si="935"/>
        <v>6.19905328240217E-7</v>
      </c>
      <c r="AY690" s="5">
        <f t="shared" si="936"/>
        <v>9.8053869686245419E-7</v>
      </c>
      <c r="AZ690" s="5">
        <f t="shared" si="937"/>
        <v>7.7548626559969654E-7</v>
      </c>
      <c r="BA690" s="5">
        <f t="shared" si="938"/>
        <v>4.0887656962311739E-7</v>
      </c>
      <c r="BB690" s="5">
        <f t="shared" si="939"/>
        <v>1.6168569638446616E-7</v>
      </c>
      <c r="BC690" s="5">
        <f t="shared" si="940"/>
        <v>5.1149449701999636E-8</v>
      </c>
      <c r="BD690" s="5">
        <f t="shared" si="941"/>
        <v>3.0476526472824001E-3</v>
      </c>
      <c r="BE690" s="5">
        <f t="shared" si="942"/>
        <v>1.1690456926903342E-3</v>
      </c>
      <c r="BF690" s="5">
        <f t="shared" si="943"/>
        <v>2.2421646915971291E-4</v>
      </c>
      <c r="BG690" s="5">
        <f t="shared" si="944"/>
        <v>2.8668982091854648E-5</v>
      </c>
      <c r="BH690" s="5">
        <f t="shared" si="945"/>
        <v>2.7492757465474882E-6</v>
      </c>
      <c r="BI690" s="5">
        <f t="shared" si="946"/>
        <v>2.1091832577346395E-7</v>
      </c>
      <c r="BJ690" s="8">
        <f t="shared" si="947"/>
        <v>8.6024142729694095E-2</v>
      </c>
      <c r="BK690" s="8">
        <f t="shared" si="948"/>
        <v>0.23891585210972405</v>
      </c>
      <c r="BL690" s="8">
        <f t="shared" si="949"/>
        <v>0.58139669006620143</v>
      </c>
      <c r="BM690" s="8">
        <f t="shared" si="950"/>
        <v>0.31269206048710307</v>
      </c>
      <c r="BN690" s="8">
        <f t="shared" si="951"/>
        <v>0.68605570809217242</v>
      </c>
    </row>
    <row r="691" spans="1:66" x14ac:dyDescent="0.25">
      <c r="A691" t="s">
        <v>16</v>
      </c>
      <c r="B691" t="s">
        <v>60</v>
      </c>
      <c r="C691" t="s">
        <v>235</v>
      </c>
      <c r="D691" s="16"/>
      <c r="E691">
        <f>VLOOKUP(A691,home!$A$2:$E$405,3,FALSE)</f>
        <v>1.4629629629629599</v>
      </c>
      <c r="F691">
        <f>VLOOKUP(B691,home!$B$2:$E$405,3,FALSE)</f>
        <v>1.82</v>
      </c>
      <c r="G691">
        <f>VLOOKUP(C691,away!$B$2:$E$405,4,FALSE)</f>
        <v>0.46</v>
      </c>
      <c r="H691">
        <f>VLOOKUP(A691,away!$A$2:$E$405,3,FALSE)</f>
        <v>1.25925925925926</v>
      </c>
      <c r="I691">
        <f>VLOOKUP(C691,away!$B$2:$E$405,3,FALSE)</f>
        <v>1.1399999999999999</v>
      </c>
      <c r="J691">
        <f>VLOOKUP(B691,home!$B$2:$E$405,4,FALSE)</f>
        <v>0.53</v>
      </c>
      <c r="K691" s="3">
        <f t="shared" si="896"/>
        <v>1.2247925925925902</v>
      </c>
      <c r="L691" s="3">
        <f t="shared" si="897"/>
        <v>0.76084444444444477</v>
      </c>
      <c r="M691" s="5">
        <f t="shared" si="898"/>
        <v>0.13729312544731126</v>
      </c>
      <c r="N691" s="5">
        <f t="shared" si="899"/>
        <v>0.16815560306175209</v>
      </c>
      <c r="O691" s="5">
        <f t="shared" si="900"/>
        <v>0.104458711757001</v>
      </c>
      <c r="P691" s="5">
        <f t="shared" si="901"/>
        <v>0.12794025639173934</v>
      </c>
      <c r="Q691" s="5">
        <f t="shared" si="902"/>
        <v>0.10297786851648695</v>
      </c>
      <c r="R691" s="5">
        <f t="shared" si="903"/>
        <v>3.9738415257068907E-2</v>
      </c>
      <c r="S691" s="5">
        <f t="shared" si="904"/>
        <v>2.9806134051238043E-2</v>
      </c>
      <c r="T691" s="5">
        <f t="shared" si="905"/>
        <v>7.8350139161499591E-2</v>
      </c>
      <c r="U691" s="5">
        <f t="shared" si="906"/>
        <v>4.8671316648226368E-2</v>
      </c>
      <c r="V691" s="5">
        <f t="shared" si="907"/>
        <v>3.0861822268049483E-3</v>
      </c>
      <c r="W691" s="5">
        <f t="shared" si="908"/>
        <v>4.2042176853322316E-2</v>
      </c>
      <c r="X691" s="5">
        <f t="shared" si="909"/>
        <v>3.1987556691201111E-2</v>
      </c>
      <c r="Y691" s="5">
        <f t="shared" si="910"/>
        <v>1.2168777399926044E-2</v>
      </c>
      <c r="Z691" s="5">
        <f t="shared" si="911"/>
        <v>1.0078250826455746E-2</v>
      </c>
      <c r="AA691" s="5">
        <f t="shared" si="912"/>
        <v>1.2343766958533148E-2</v>
      </c>
      <c r="AB691" s="5">
        <f t="shared" si="913"/>
        <v>7.5592771677502847E-3</v>
      </c>
      <c r="AC691" s="5">
        <f t="shared" si="914"/>
        <v>1.7974632018291764E-4</v>
      </c>
      <c r="AD691" s="5">
        <f t="shared" si="915"/>
        <v>1.2873236696604206E-2</v>
      </c>
      <c r="AE691" s="5">
        <f t="shared" si="916"/>
        <v>9.7945306226296658E-3</v>
      </c>
      <c r="AF691" s="5">
        <f t="shared" si="917"/>
        <v>3.7260571050843848E-3</v>
      </c>
      <c r="AG691" s="5">
        <f t="shared" si="918"/>
        <v>9.4498328269540153E-4</v>
      </c>
      <c r="AH691" s="5">
        <f t="shared" si="919"/>
        <v>1.916995287756622E-3</v>
      </c>
      <c r="AI691" s="5">
        <f t="shared" si="920"/>
        <v>2.3479216284792116E-3</v>
      </c>
      <c r="AJ691" s="5">
        <f t="shared" si="921"/>
        <v>1.4378585092746355E-3</v>
      </c>
      <c r="AK691" s="5">
        <f t="shared" si="922"/>
        <v>5.8702615045193264E-4</v>
      </c>
      <c r="AL691" s="5">
        <f t="shared" si="923"/>
        <v>6.7000558738098168E-6</v>
      </c>
      <c r="AM691" s="5">
        <f t="shared" si="924"/>
        <v>3.1534089897383862E-3</v>
      </c>
      <c r="AN691" s="5">
        <f t="shared" si="925"/>
        <v>2.3992537109036199E-3</v>
      </c>
      <c r="AO691" s="5">
        <f t="shared" si="926"/>
        <v>9.1272942837686863E-4</v>
      </c>
      <c r="AP691" s="5">
        <f t="shared" si="927"/>
        <v>2.3148170495383141E-4</v>
      </c>
      <c r="AQ691" s="5">
        <f t="shared" si="928"/>
        <v>4.4030392301162682E-5</v>
      </c>
      <c r="AR691" s="5">
        <f t="shared" si="929"/>
        <v>2.9170704294316117E-4</v>
      </c>
      <c r="AS691" s="5">
        <f t="shared" si="930"/>
        <v>3.5728062540387243E-4</v>
      </c>
      <c r="AT691" s="5">
        <f t="shared" si="931"/>
        <v>2.1879733173575552E-4</v>
      </c>
      <c r="AU691" s="5">
        <f t="shared" si="932"/>
        <v>8.9327117062992364E-5</v>
      </c>
      <c r="AV691" s="5">
        <f t="shared" si="933"/>
        <v>2.7351797824101055E-5</v>
      </c>
      <c r="AW691" s="5">
        <f t="shared" si="934"/>
        <v>1.7343404314700989E-7</v>
      </c>
      <c r="AX691" s="5">
        <f t="shared" si="935"/>
        <v>6.4371199534107566E-4</v>
      </c>
      <c r="AY691" s="5">
        <f t="shared" si="936"/>
        <v>4.8976469547750573E-4</v>
      </c>
      <c r="AZ691" s="5">
        <f t="shared" si="937"/>
        <v>1.8631737381954276E-4</v>
      </c>
      <c r="BA691" s="5">
        <f t="shared" si="938"/>
        <v>4.7252846258025977E-5</v>
      </c>
      <c r="BB691" s="5">
        <f t="shared" si="939"/>
        <v>8.9880163899016338E-6</v>
      </c>
      <c r="BC691" s="5">
        <f t="shared" si="940"/>
        <v>1.3676964673664549E-6</v>
      </c>
      <c r="BD691" s="5">
        <f t="shared" si="941"/>
        <v>3.6990613838103526E-5</v>
      </c>
      <c r="BE691" s="5">
        <f t="shared" si="942"/>
        <v>4.5305829824362153E-5</v>
      </c>
      <c r="BF691" s="5">
        <f t="shared" si="943"/>
        <v>2.7745122385069618E-5</v>
      </c>
      <c r="BG691" s="5">
        <f t="shared" si="944"/>
        <v>1.1327340125936044E-5</v>
      </c>
      <c r="BH691" s="5">
        <f t="shared" si="945"/>
        <v>3.4684105700058214E-6</v>
      </c>
      <c r="BI691" s="5">
        <f t="shared" si="946"/>
        <v>8.4961671484259433E-7</v>
      </c>
      <c r="BJ691" s="8">
        <f t="shared" si="947"/>
        <v>0.471139236241229</v>
      </c>
      <c r="BK691" s="8">
        <f t="shared" si="948"/>
        <v>0.29880190918862787</v>
      </c>
      <c r="BL691" s="8">
        <f t="shared" si="949"/>
        <v>0.2201714402129703</v>
      </c>
      <c r="BM691" s="8">
        <f t="shared" si="950"/>
        <v>0.31913726477648896</v>
      </c>
      <c r="BN691" s="8">
        <f t="shared" si="951"/>
        <v>0.68056398043135946</v>
      </c>
    </row>
    <row r="692" spans="1:66" x14ac:dyDescent="0.25">
      <c r="A692" t="s">
        <v>16</v>
      </c>
      <c r="B692" t="s">
        <v>49</v>
      </c>
      <c r="C692" t="s">
        <v>450</v>
      </c>
      <c r="D692" s="16"/>
      <c r="E692">
        <f>VLOOKUP(A692,home!$A$2:$E$405,3,FALSE)</f>
        <v>1.4629629629629599</v>
      </c>
      <c r="F692">
        <f>VLOOKUP(B692,home!$B$2:$E$405,3,FALSE)</f>
        <v>1.1399999999999999</v>
      </c>
      <c r="G692">
        <f>VLOOKUP(C692,away!$B$2:$E$405,4,FALSE)</f>
        <v>0.91</v>
      </c>
      <c r="H692">
        <f>VLOOKUP(A692,away!$A$2:$E$405,3,FALSE)</f>
        <v>1.25925925925926</v>
      </c>
      <c r="I692">
        <f>VLOOKUP(C692,away!$B$2:$E$405,3,FALSE)</f>
        <v>0.91</v>
      </c>
      <c r="J692">
        <f>VLOOKUP(B692,home!$B$2:$E$405,4,FALSE)</f>
        <v>1.32</v>
      </c>
      <c r="K692" s="3">
        <f t="shared" si="896"/>
        <v>1.5176777777777746</v>
      </c>
      <c r="L692" s="3">
        <f t="shared" si="897"/>
        <v>1.5126222222222232</v>
      </c>
      <c r="M692" s="5">
        <f t="shared" si="898"/>
        <v>4.8301145608616376E-2</v>
      </c>
      <c r="N692" s="5">
        <f t="shared" si="899"/>
        <v>7.3305575331405609E-2</v>
      </c>
      <c r="O692" s="5">
        <f t="shared" si="900"/>
        <v>7.3061386206384485E-2</v>
      </c>
      <c r="P692" s="5">
        <f t="shared" si="901"/>
        <v>0.11088364225906935</v>
      </c>
      <c r="Q692" s="5">
        <f t="shared" si="902"/>
        <v>5.5627121333844474E-2</v>
      </c>
      <c r="R692" s="5">
        <f t="shared" si="903"/>
        <v>5.5257138181068699E-2</v>
      </c>
      <c r="S692" s="5">
        <f t="shared" si="904"/>
        <v>6.3638149601383115E-2</v>
      </c>
      <c r="T692" s="5">
        <f t="shared" si="905"/>
        <v>8.4142819887825071E-2</v>
      </c>
      <c r="U692" s="5">
        <f t="shared" si="906"/>
        <v>8.3862530681003758E-2</v>
      </c>
      <c r="V692" s="5">
        <f t="shared" si="907"/>
        <v>1.6232487807057345E-2</v>
      </c>
      <c r="W692" s="5">
        <f t="shared" si="908"/>
        <v>2.8141348630041235E-2</v>
      </c>
      <c r="X692" s="5">
        <f t="shared" si="909"/>
        <v>4.2567229301103293E-2</v>
      </c>
      <c r="Y692" s="5">
        <f t="shared" si="910"/>
        <v>3.2194068489638898E-2</v>
      </c>
      <c r="Z692" s="5">
        <f t="shared" si="911"/>
        <v>2.7861058383029526E-2</v>
      </c>
      <c r="AA692" s="5">
        <f t="shared" si="912"/>
        <v>4.2284109173293088E-2</v>
      </c>
      <c r="AB692" s="5">
        <f t="shared" si="913"/>
        <v>3.2086826422718137E-2</v>
      </c>
      <c r="AC692" s="5">
        <f t="shared" si="914"/>
        <v>2.329030383612899E-3</v>
      </c>
      <c r="AD692" s="5">
        <f t="shared" si="915"/>
        <v>1.0677374863127656E-2</v>
      </c>
      <c r="AE692" s="5">
        <f t="shared" si="916"/>
        <v>1.615083449296386E-2</v>
      </c>
      <c r="AF692" s="5">
        <f t="shared" si="917"/>
        <v>1.2215055580745166E-2</v>
      </c>
      <c r="AG692" s="5">
        <f t="shared" si="918"/>
        <v>6.1589215057049063E-3</v>
      </c>
      <c r="AH692" s="5">
        <f t="shared" si="919"/>
        <v>1.0535814011200306E-2</v>
      </c>
      <c r="AI692" s="5">
        <f t="shared" si="920"/>
        <v>1.598997079559842E-2</v>
      </c>
      <c r="AJ692" s="5">
        <f t="shared" si="921"/>
        <v>1.2133811671897666E-2</v>
      </c>
      <c r="AK692" s="5">
        <f t="shared" si="922"/>
        <v>6.1384054447265564E-3</v>
      </c>
      <c r="AL692" s="5">
        <f t="shared" si="923"/>
        <v>2.1386769908908026E-4</v>
      </c>
      <c r="AM692" s="5">
        <f t="shared" si="924"/>
        <v>3.2409629109543688E-3</v>
      </c>
      <c r="AN692" s="5">
        <f t="shared" si="925"/>
        <v>4.9023525205076027E-3</v>
      </c>
      <c r="AO692" s="5">
        <f t="shared" si="926"/>
        <v>3.7077036818434638E-3</v>
      </c>
      <c r="AP692" s="5">
        <f t="shared" si="927"/>
        <v>1.8694516608571928E-3</v>
      </c>
      <c r="AQ692" s="5">
        <f t="shared" si="928"/>
        <v>7.0694353139570817E-4</v>
      </c>
      <c r="AR692" s="5">
        <f t="shared" si="929"/>
        <v>3.1873412805083659E-3</v>
      </c>
      <c r="AS692" s="5">
        <f t="shared" si="930"/>
        <v>4.8373570316213024E-3</v>
      </c>
      <c r="AT692" s="5">
        <f t="shared" si="931"/>
        <v>3.6707746350343562E-3</v>
      </c>
      <c r="AU692" s="5">
        <f t="shared" si="932"/>
        <v>1.8570176969406541E-3</v>
      </c>
      <c r="AV692" s="5">
        <f t="shared" si="933"/>
        <v>7.0458862289672348E-4</v>
      </c>
      <c r="AW692" s="5">
        <f t="shared" si="934"/>
        <v>1.363806474391682E-5</v>
      </c>
      <c r="AX692" s="5">
        <f t="shared" si="935"/>
        <v>8.197895647595691E-4</v>
      </c>
      <c r="AY692" s="5">
        <f t="shared" si="936"/>
        <v>1.2400319132012086E-3</v>
      </c>
      <c r="AZ692" s="5">
        <f t="shared" si="937"/>
        <v>9.3784991408644373E-4</v>
      </c>
      <c r="BA692" s="5">
        <f t="shared" si="938"/>
        <v>4.7287087371878582E-4</v>
      </c>
      <c r="BB692" s="5">
        <f t="shared" si="939"/>
        <v>1.7881874795716853E-4</v>
      </c>
      <c r="BC692" s="5">
        <f t="shared" si="940"/>
        <v>5.4097042381993532E-5</v>
      </c>
      <c r="BD692" s="5">
        <f t="shared" si="941"/>
        <v>8.0354054178386587E-4</v>
      </c>
      <c r="BE692" s="5">
        <f t="shared" si="942"/>
        <v>1.2195156238088865E-3</v>
      </c>
      <c r="BF692" s="5">
        <f t="shared" si="943"/>
        <v>9.2541588095377387E-4</v>
      </c>
      <c r="BG692" s="5">
        <f t="shared" si="944"/>
        <v>4.6816103924206162E-4</v>
      </c>
      <c r="BH692" s="5">
        <f t="shared" si="945"/>
        <v>1.7762940141975649E-4</v>
      </c>
      <c r="BI692" s="5">
        <f t="shared" si="946"/>
        <v>5.3916839042946439E-5</v>
      </c>
      <c r="BJ692" s="8">
        <f t="shared" si="947"/>
        <v>0.3793112217780637</v>
      </c>
      <c r="BK692" s="8">
        <f t="shared" si="948"/>
        <v>0.24283835527202938</v>
      </c>
      <c r="BL692" s="8">
        <f t="shared" si="949"/>
        <v>0.34925525118114381</v>
      </c>
      <c r="BM692" s="8">
        <f t="shared" si="950"/>
        <v>0.58160348384542004</v>
      </c>
      <c r="BN692" s="8">
        <f t="shared" si="951"/>
        <v>0.41643600892038896</v>
      </c>
    </row>
    <row r="693" spans="1:66" x14ac:dyDescent="0.25">
      <c r="A693" t="s">
        <v>61</v>
      </c>
      <c r="B693" t="s">
        <v>67</v>
      </c>
      <c r="C693" t="s">
        <v>64</v>
      </c>
      <c r="D693" s="16"/>
      <c r="E693">
        <f>VLOOKUP(A693,home!$A$2:$E$405,3,FALSE)</f>
        <v>1.675</v>
      </c>
      <c r="F693">
        <f>VLOOKUP(B693,home!$B$2:$E$405,3,FALSE)</f>
        <v>0.6</v>
      </c>
      <c r="G693">
        <f>VLOOKUP(C693,away!$B$2:$E$405,4,FALSE)</f>
        <v>1.79</v>
      </c>
      <c r="H693">
        <f>VLOOKUP(A693,away!$A$2:$E$405,3,FALSE)</f>
        <v>1.0249999999999999</v>
      </c>
      <c r="I693">
        <f>VLOOKUP(C693,away!$B$2:$E$405,3,FALSE)</f>
        <v>0.6</v>
      </c>
      <c r="J693">
        <f>VLOOKUP(B693,home!$B$2:$E$405,4,FALSE)</f>
        <v>1.46</v>
      </c>
      <c r="K693" s="3">
        <f t="shared" si="896"/>
        <v>1.7989499999999998</v>
      </c>
      <c r="L693" s="3">
        <f t="shared" si="897"/>
        <v>0.89789999999999981</v>
      </c>
      <c r="M693" s="5">
        <f t="shared" si="898"/>
        <v>6.741754387860048E-2</v>
      </c>
      <c r="N693" s="5">
        <f t="shared" si="899"/>
        <v>0.1212807905604083</v>
      </c>
      <c r="O693" s="5">
        <f t="shared" si="900"/>
        <v>6.0534212648595348E-2</v>
      </c>
      <c r="P693" s="5">
        <f t="shared" si="901"/>
        <v>0.10889802184419058</v>
      </c>
      <c r="Q693" s="5">
        <f t="shared" si="902"/>
        <v>0.10908903908932327</v>
      </c>
      <c r="R693" s="5">
        <f t="shared" si="903"/>
        <v>2.7176834768586875E-2</v>
      </c>
      <c r="S693" s="5">
        <f t="shared" si="904"/>
        <v>4.3975123088628269E-2</v>
      </c>
      <c r="T693" s="5">
        <f t="shared" si="905"/>
        <v>9.7951048198303331E-2</v>
      </c>
      <c r="U693" s="5">
        <f t="shared" si="906"/>
        <v>4.888976690694935E-2</v>
      </c>
      <c r="V693" s="5">
        <f t="shared" si="907"/>
        <v>7.8924459902367152E-3</v>
      </c>
      <c r="W693" s="5">
        <f t="shared" si="908"/>
        <v>6.5415242289912703E-2</v>
      </c>
      <c r="X693" s="5">
        <f t="shared" si="909"/>
        <v>5.8736346052112601E-2</v>
      </c>
      <c r="Y693" s="5">
        <f t="shared" si="910"/>
        <v>2.6369682560095947E-2</v>
      </c>
      <c r="Z693" s="5">
        <f t="shared" si="911"/>
        <v>8.13402664623805E-3</v>
      </c>
      <c r="AA693" s="5">
        <f t="shared" si="912"/>
        <v>1.4632707235249938E-2</v>
      </c>
      <c r="AB693" s="5">
        <f t="shared" si="913"/>
        <v>1.3161754340426438E-2</v>
      </c>
      <c r="AC693" s="5">
        <f t="shared" si="914"/>
        <v>7.9678050623268834E-4</v>
      </c>
      <c r="AD693" s="5">
        <f t="shared" si="915"/>
        <v>2.9419687529359615E-2</v>
      </c>
      <c r="AE693" s="5">
        <f t="shared" si="916"/>
        <v>2.6415937432611992E-2</v>
      </c>
      <c r="AF693" s="5">
        <f t="shared" si="917"/>
        <v>1.1859435110371151E-2</v>
      </c>
      <c r="AG693" s="5">
        <f t="shared" si="918"/>
        <v>3.5495289285340848E-3</v>
      </c>
      <c r="AH693" s="5">
        <f t="shared" si="919"/>
        <v>1.8258856314142854E-3</v>
      </c>
      <c r="AI693" s="5">
        <f t="shared" si="920"/>
        <v>3.2846769566327282E-3</v>
      </c>
      <c r="AJ693" s="5">
        <f t="shared" si="921"/>
        <v>2.9544848055672234E-3</v>
      </c>
      <c r="AK693" s="5">
        <f t="shared" si="922"/>
        <v>1.7716568136583858E-3</v>
      </c>
      <c r="AL693" s="5">
        <f t="shared" si="923"/>
        <v>5.1480855564240868E-5</v>
      </c>
      <c r="AM693" s="5">
        <f t="shared" si="924"/>
        <v>1.0584909376188294E-2</v>
      </c>
      <c r="AN693" s="5">
        <f t="shared" si="925"/>
        <v>9.5041901288794653E-3</v>
      </c>
      <c r="AO693" s="5">
        <f t="shared" si="926"/>
        <v>4.266906158360435E-3</v>
      </c>
      <c r="AP693" s="5">
        <f t="shared" si="927"/>
        <v>1.277085013197278E-3</v>
      </c>
      <c r="AQ693" s="5">
        <f t="shared" si="928"/>
        <v>2.8667365833745886E-4</v>
      </c>
      <c r="AR693" s="5">
        <f t="shared" si="929"/>
        <v>3.2789254168937742E-4</v>
      </c>
      <c r="AS693" s="5">
        <f t="shared" si="930"/>
        <v>5.8986228787210541E-4</v>
      </c>
      <c r="AT693" s="5">
        <f t="shared" si="931"/>
        <v>5.3056638138376214E-4</v>
      </c>
      <c r="AU693" s="5">
        <f t="shared" si="932"/>
        <v>3.18154130596773E-4</v>
      </c>
      <c r="AV693" s="5">
        <f t="shared" si="933"/>
        <v>1.4308584330926619E-4</v>
      </c>
      <c r="AW693" s="5">
        <f t="shared" si="934"/>
        <v>2.3098847913004338E-6</v>
      </c>
      <c r="AX693" s="5">
        <f t="shared" si="935"/>
        <v>3.1736204537156547E-3</v>
      </c>
      <c r="AY693" s="5">
        <f t="shared" si="936"/>
        <v>2.8495938053912854E-3</v>
      </c>
      <c r="AZ693" s="5">
        <f t="shared" si="937"/>
        <v>1.2793251389304173E-3</v>
      </c>
      <c r="BA693" s="5">
        <f t="shared" si="938"/>
        <v>3.8290201408187381E-4</v>
      </c>
      <c r="BB693" s="5">
        <f t="shared" si="939"/>
        <v>8.5951929611028581E-5</v>
      </c>
      <c r="BC693" s="5">
        <f t="shared" si="940"/>
        <v>1.5435247519548515E-5</v>
      </c>
      <c r="BD693" s="5">
        <f t="shared" si="941"/>
        <v>4.9069118863815296E-5</v>
      </c>
      <c r="BE693" s="5">
        <f t="shared" si="942"/>
        <v>8.8272891380060514E-5</v>
      </c>
      <c r="BF693" s="5">
        <f t="shared" si="943"/>
        <v>7.9399258974079936E-5</v>
      </c>
      <c r="BG693" s="5">
        <f t="shared" si="944"/>
        <v>4.7611765643807044E-5</v>
      </c>
      <c r="BH693" s="5">
        <f t="shared" si="945"/>
        <v>2.1412796451231671E-5</v>
      </c>
      <c r="BI693" s="5">
        <f t="shared" si="946"/>
        <v>7.7041100351886407E-6</v>
      </c>
      <c r="BJ693" s="8">
        <f t="shared" si="947"/>
        <v>0.58379333067524553</v>
      </c>
      <c r="BK693" s="8">
        <f t="shared" si="948"/>
        <v>0.23188098996884429</v>
      </c>
      <c r="BL693" s="8">
        <f t="shared" si="949"/>
        <v>0.17643501123328004</v>
      </c>
      <c r="BM693" s="8">
        <f t="shared" si="950"/>
        <v>0.50299963181330298</v>
      </c>
      <c r="BN693" s="8">
        <f t="shared" si="951"/>
        <v>0.4943964427897049</v>
      </c>
    </row>
    <row r="694" spans="1:66" x14ac:dyDescent="0.25">
      <c r="A694" t="s">
        <v>61</v>
      </c>
      <c r="B694" t="s">
        <v>238</v>
      </c>
      <c r="C694" t="s">
        <v>87</v>
      </c>
      <c r="D694" s="10"/>
      <c r="E694">
        <f>VLOOKUP(A694,home!$A$2:$E$405,3,FALSE)</f>
        <v>1.675</v>
      </c>
      <c r="F694">
        <f>VLOOKUP(B694,home!$B$2:$E$405,3,FALSE)</f>
        <v>0.6</v>
      </c>
      <c r="G694">
        <f>VLOOKUP(C694,away!$B$2:$E$405,4,FALSE)</f>
        <v>0.9</v>
      </c>
      <c r="H694">
        <f>VLOOKUP(A694,away!$A$2:$E$405,3,FALSE)</f>
        <v>1.0249999999999999</v>
      </c>
      <c r="I694">
        <f>VLOOKUP(C694,away!$B$2:$E$405,3,FALSE)</f>
        <v>0</v>
      </c>
      <c r="J694">
        <f>VLOOKUP(B694,home!$B$2:$E$405,4,FALSE)</f>
        <v>0</v>
      </c>
      <c r="K694" s="3">
        <f t="shared" si="896"/>
        <v>0.90449999999999997</v>
      </c>
      <c r="L694" s="3">
        <f t="shared" si="897"/>
        <v>0</v>
      </c>
      <c r="M694" s="5">
        <f t="shared" si="898"/>
        <v>0.40474420662173499</v>
      </c>
      <c r="N694" s="5">
        <f t="shared" si="899"/>
        <v>0.36609113488935929</v>
      </c>
      <c r="O694" s="5">
        <f t="shared" si="900"/>
        <v>0</v>
      </c>
      <c r="P694" s="5">
        <f t="shared" si="901"/>
        <v>0</v>
      </c>
      <c r="Q694" s="5">
        <f t="shared" si="902"/>
        <v>0.1655647157537127</v>
      </c>
      <c r="R694" s="5">
        <f t="shared" si="903"/>
        <v>0</v>
      </c>
      <c r="S694" s="5">
        <f t="shared" si="904"/>
        <v>0</v>
      </c>
      <c r="T694" s="5">
        <f t="shared" si="905"/>
        <v>0</v>
      </c>
      <c r="U694" s="5">
        <f t="shared" si="906"/>
        <v>0</v>
      </c>
      <c r="V694" s="5">
        <f t="shared" si="907"/>
        <v>0</v>
      </c>
      <c r="W694" s="5">
        <f t="shared" si="908"/>
        <v>4.9917761799744387E-2</v>
      </c>
      <c r="X694" s="5">
        <f t="shared" si="909"/>
        <v>0</v>
      </c>
      <c r="Y694" s="5">
        <f t="shared" si="910"/>
        <v>0</v>
      </c>
      <c r="Z694" s="5">
        <f t="shared" si="911"/>
        <v>0</v>
      </c>
      <c r="AA694" s="5">
        <f t="shared" si="912"/>
        <v>0</v>
      </c>
      <c r="AB694" s="5">
        <f t="shared" si="913"/>
        <v>0</v>
      </c>
      <c r="AC694" s="5">
        <f t="shared" si="914"/>
        <v>0</v>
      </c>
      <c r="AD694" s="5">
        <f t="shared" si="915"/>
        <v>1.1287653886967196E-2</v>
      </c>
      <c r="AE694" s="5">
        <f t="shared" si="916"/>
        <v>0</v>
      </c>
      <c r="AF694" s="5">
        <f t="shared" si="917"/>
        <v>0</v>
      </c>
      <c r="AG694" s="5">
        <f t="shared" si="918"/>
        <v>0</v>
      </c>
      <c r="AH694" s="5">
        <f t="shared" si="919"/>
        <v>0</v>
      </c>
      <c r="AI694" s="5">
        <f t="shared" si="920"/>
        <v>0</v>
      </c>
      <c r="AJ694" s="5">
        <f t="shared" si="921"/>
        <v>0</v>
      </c>
      <c r="AK694" s="5">
        <f t="shared" si="922"/>
        <v>0</v>
      </c>
      <c r="AL694" s="5">
        <f t="shared" si="923"/>
        <v>0</v>
      </c>
      <c r="AM694" s="5">
        <f t="shared" si="924"/>
        <v>2.0419365881523661E-3</v>
      </c>
      <c r="AN694" s="5">
        <f t="shared" si="925"/>
        <v>0</v>
      </c>
      <c r="AO694" s="5">
        <f t="shared" si="926"/>
        <v>0</v>
      </c>
      <c r="AP694" s="5">
        <f t="shared" si="927"/>
        <v>0</v>
      </c>
      <c r="AQ694" s="5">
        <f t="shared" si="928"/>
        <v>0</v>
      </c>
      <c r="AR694" s="5">
        <f t="shared" si="929"/>
        <v>0</v>
      </c>
      <c r="AS694" s="5">
        <f t="shared" si="930"/>
        <v>0</v>
      </c>
      <c r="AT694" s="5">
        <f t="shared" si="931"/>
        <v>0</v>
      </c>
      <c r="AU694" s="5">
        <f t="shared" si="932"/>
        <v>0</v>
      </c>
      <c r="AV694" s="5">
        <f t="shared" si="933"/>
        <v>0</v>
      </c>
      <c r="AW694" s="5">
        <f t="shared" si="934"/>
        <v>0</v>
      </c>
      <c r="AX694" s="5">
        <f t="shared" si="935"/>
        <v>3.0782194066396909E-4</v>
      </c>
      <c r="AY694" s="5">
        <f t="shared" si="936"/>
        <v>0</v>
      </c>
      <c r="AZ694" s="5">
        <f t="shared" si="937"/>
        <v>0</v>
      </c>
      <c r="BA694" s="5">
        <f t="shared" si="938"/>
        <v>0</v>
      </c>
      <c r="BB694" s="5">
        <f t="shared" si="939"/>
        <v>0</v>
      </c>
      <c r="BC694" s="5">
        <f t="shared" si="940"/>
        <v>0</v>
      </c>
      <c r="BD694" s="5">
        <f t="shared" si="941"/>
        <v>0</v>
      </c>
      <c r="BE694" s="5">
        <f t="shared" si="942"/>
        <v>0</v>
      </c>
      <c r="BF694" s="5">
        <f t="shared" si="943"/>
        <v>0</v>
      </c>
      <c r="BG694" s="5">
        <f t="shared" si="944"/>
        <v>0</v>
      </c>
      <c r="BH694" s="5">
        <f t="shared" si="945"/>
        <v>0</v>
      </c>
      <c r="BI694" s="5">
        <f t="shared" si="946"/>
        <v>0</v>
      </c>
      <c r="BJ694" s="8">
        <f t="shared" si="947"/>
        <v>0.59521102485859978</v>
      </c>
      <c r="BK694" s="8">
        <f t="shared" si="948"/>
        <v>0.40474420662173499</v>
      </c>
      <c r="BL694" s="8">
        <f t="shared" si="949"/>
        <v>0</v>
      </c>
      <c r="BM694" s="8">
        <f t="shared" si="950"/>
        <v>6.3555174215527907E-2</v>
      </c>
      <c r="BN694" s="8">
        <f t="shared" si="951"/>
        <v>0.93640005726480691</v>
      </c>
    </row>
    <row r="695" spans="1:66" x14ac:dyDescent="0.25">
      <c r="A695" t="s">
        <v>61</v>
      </c>
      <c r="B695" t="s">
        <v>62</v>
      </c>
      <c r="C695" t="s">
        <v>240</v>
      </c>
      <c r="D695" s="10"/>
      <c r="E695">
        <f>VLOOKUP(A695,home!$A$2:$E$405,3,FALSE)</f>
        <v>1.675</v>
      </c>
      <c r="F695">
        <f>VLOOKUP(B695,home!$B$2:$E$405,3,FALSE)</f>
        <v>0</v>
      </c>
      <c r="G695">
        <f>VLOOKUP(C695,away!$B$2:$E$405,4,FALSE)</f>
        <v>0.3</v>
      </c>
      <c r="H695">
        <f>VLOOKUP(A695,away!$A$2:$E$405,3,FALSE)</f>
        <v>1.0249999999999999</v>
      </c>
      <c r="I695">
        <f>VLOOKUP(C695,away!$B$2:$E$405,3,FALSE)</f>
        <v>0.6</v>
      </c>
      <c r="J695">
        <f>VLOOKUP(B695,home!$B$2:$E$405,4,FALSE)</f>
        <v>0.98</v>
      </c>
      <c r="K695" s="3">
        <f t="shared" si="896"/>
        <v>0</v>
      </c>
      <c r="L695" s="3">
        <f t="shared" si="897"/>
        <v>0.6026999999999999</v>
      </c>
      <c r="M695" s="5">
        <f t="shared" si="898"/>
        <v>0.54733184329582418</v>
      </c>
      <c r="N695" s="5">
        <f t="shared" si="899"/>
        <v>0</v>
      </c>
      <c r="O695" s="5">
        <f t="shared" si="900"/>
        <v>0.32987690195439318</v>
      </c>
      <c r="P695" s="5">
        <f t="shared" si="901"/>
        <v>0</v>
      </c>
      <c r="Q695" s="5">
        <f t="shared" si="902"/>
        <v>0</v>
      </c>
      <c r="R695" s="5">
        <f t="shared" si="903"/>
        <v>9.940840440395636E-2</v>
      </c>
      <c r="S695" s="5">
        <f t="shared" si="904"/>
        <v>0</v>
      </c>
      <c r="T695" s="5">
        <f t="shared" si="905"/>
        <v>0</v>
      </c>
      <c r="U695" s="5">
        <f t="shared" si="906"/>
        <v>0</v>
      </c>
      <c r="V695" s="5">
        <f t="shared" si="907"/>
        <v>0</v>
      </c>
      <c r="W695" s="5">
        <f t="shared" si="908"/>
        <v>0</v>
      </c>
      <c r="X695" s="5">
        <f t="shared" si="909"/>
        <v>0</v>
      </c>
      <c r="Y695" s="5">
        <f t="shared" si="910"/>
        <v>0</v>
      </c>
      <c r="Z695" s="5">
        <f t="shared" si="911"/>
        <v>1.9971148444754835E-2</v>
      </c>
      <c r="AA695" s="5">
        <f t="shared" si="912"/>
        <v>0</v>
      </c>
      <c r="AB695" s="5">
        <f t="shared" si="913"/>
        <v>0</v>
      </c>
      <c r="AC695" s="5">
        <f t="shared" si="914"/>
        <v>0</v>
      </c>
      <c r="AD695" s="5">
        <f t="shared" si="915"/>
        <v>0</v>
      </c>
      <c r="AE695" s="5">
        <f t="shared" si="916"/>
        <v>0</v>
      </c>
      <c r="AF695" s="5">
        <f t="shared" si="917"/>
        <v>0</v>
      </c>
      <c r="AG695" s="5">
        <f t="shared" si="918"/>
        <v>0</v>
      </c>
      <c r="AH695" s="5">
        <f t="shared" si="919"/>
        <v>3.0091527919134339E-3</v>
      </c>
      <c r="AI695" s="5">
        <f t="shared" si="920"/>
        <v>0</v>
      </c>
      <c r="AJ695" s="5">
        <f t="shared" si="921"/>
        <v>0</v>
      </c>
      <c r="AK695" s="5">
        <f t="shared" si="922"/>
        <v>0</v>
      </c>
      <c r="AL695" s="5">
        <f t="shared" si="923"/>
        <v>0</v>
      </c>
      <c r="AM695" s="5">
        <f t="shared" si="924"/>
        <v>0</v>
      </c>
      <c r="AN695" s="5">
        <f t="shared" si="925"/>
        <v>0</v>
      </c>
      <c r="AO695" s="5">
        <f t="shared" si="926"/>
        <v>0</v>
      </c>
      <c r="AP695" s="5">
        <f t="shared" si="927"/>
        <v>0</v>
      </c>
      <c r="AQ695" s="5">
        <f t="shared" si="928"/>
        <v>0</v>
      </c>
      <c r="AR695" s="5">
        <f t="shared" si="929"/>
        <v>3.6272327753724537E-4</v>
      </c>
      <c r="AS695" s="5">
        <f t="shared" si="930"/>
        <v>0</v>
      </c>
      <c r="AT695" s="5">
        <f t="shared" si="931"/>
        <v>0</v>
      </c>
      <c r="AU695" s="5">
        <f t="shared" si="932"/>
        <v>0</v>
      </c>
      <c r="AV695" s="5">
        <f t="shared" si="933"/>
        <v>0</v>
      </c>
      <c r="AW695" s="5">
        <f t="shared" si="934"/>
        <v>0</v>
      </c>
      <c r="AX695" s="5">
        <f t="shared" si="935"/>
        <v>0</v>
      </c>
      <c r="AY695" s="5">
        <f t="shared" si="936"/>
        <v>0</v>
      </c>
      <c r="AZ695" s="5">
        <f t="shared" si="937"/>
        <v>0</v>
      </c>
      <c r="BA695" s="5">
        <f t="shared" si="938"/>
        <v>0</v>
      </c>
      <c r="BB695" s="5">
        <f t="shared" si="939"/>
        <v>0</v>
      </c>
      <c r="BC695" s="5">
        <f t="shared" si="940"/>
        <v>0</v>
      </c>
      <c r="BD695" s="5">
        <f t="shared" si="941"/>
        <v>3.6435553228616278E-5</v>
      </c>
      <c r="BE695" s="5">
        <f t="shared" si="942"/>
        <v>0</v>
      </c>
      <c r="BF695" s="5">
        <f t="shared" si="943"/>
        <v>0</v>
      </c>
      <c r="BG695" s="5">
        <f t="shared" si="944"/>
        <v>0</v>
      </c>
      <c r="BH695" s="5">
        <f t="shared" si="945"/>
        <v>0</v>
      </c>
      <c r="BI695" s="5">
        <f t="shared" si="946"/>
        <v>0</v>
      </c>
      <c r="BJ695" s="8">
        <f t="shared" si="947"/>
        <v>0</v>
      </c>
      <c r="BK695" s="8">
        <f t="shared" si="948"/>
        <v>0.54733184329582418</v>
      </c>
      <c r="BL695" s="8">
        <f t="shared" si="949"/>
        <v>0.43269361798102884</v>
      </c>
      <c r="BM695" s="8">
        <f t="shared" si="950"/>
        <v>2.3379460067434132E-2</v>
      </c>
      <c r="BN695" s="8">
        <f t="shared" si="951"/>
        <v>0.97661714965417368</v>
      </c>
    </row>
    <row r="696" spans="1:66" x14ac:dyDescent="0.25">
      <c r="A696" t="s">
        <v>19</v>
      </c>
      <c r="B696" t="s">
        <v>146</v>
      </c>
      <c r="C696" t="s">
        <v>21</v>
      </c>
      <c r="D696" s="10"/>
      <c r="E696">
        <f>VLOOKUP(A696,home!$A$2:$E$405,3,FALSE)</f>
        <v>1.5510204081632699</v>
      </c>
      <c r="F696">
        <f>VLOOKUP(B696,home!$B$2:$E$405,3,FALSE)</f>
        <v>0.64</v>
      </c>
      <c r="G696">
        <f>VLOOKUP(C696,away!$B$2:$E$405,4,FALSE)</f>
        <v>0.64</v>
      </c>
      <c r="H696">
        <f>VLOOKUP(A696,away!$A$2:$E$405,3,FALSE)</f>
        <v>1.4285714285714299</v>
      </c>
      <c r="I696">
        <f>VLOOKUP(C696,away!$B$2:$E$405,3,FALSE)</f>
        <v>0.64</v>
      </c>
      <c r="J696">
        <f>VLOOKUP(B696,home!$B$2:$E$405,4,FALSE)</f>
        <v>1.4</v>
      </c>
      <c r="K696" s="3">
        <f t="shared" si="896"/>
        <v>0.63529795918367538</v>
      </c>
      <c r="L696" s="3">
        <f t="shared" si="897"/>
        <v>1.2800000000000011</v>
      </c>
      <c r="M696" s="5">
        <f t="shared" si="898"/>
        <v>0.14729793727383361</v>
      </c>
      <c r="N696" s="5">
        <f t="shared" si="899"/>
        <v>9.3578078942031531E-2</v>
      </c>
      <c r="O696" s="5">
        <f t="shared" si="900"/>
        <v>0.18854135971050717</v>
      </c>
      <c r="P696" s="5">
        <f t="shared" si="901"/>
        <v>0.11977994104580046</v>
      </c>
      <c r="Q696" s="5">
        <f t="shared" si="902"/>
        <v>2.9724981288100746E-2</v>
      </c>
      <c r="R696" s="5">
        <f t="shared" si="903"/>
        <v>0.12066647021472474</v>
      </c>
      <c r="S696" s="5">
        <f t="shared" si="904"/>
        <v>2.4350704671212177E-2</v>
      </c>
      <c r="T696" s="5">
        <f t="shared" si="905"/>
        <v>3.8047976048768986E-2</v>
      </c>
      <c r="U696" s="5">
        <f t="shared" si="906"/>
        <v>7.6659162269312381E-2</v>
      </c>
      <c r="V696" s="5">
        <f t="shared" si="907"/>
        <v>2.2001710908167837E-3</v>
      </c>
      <c r="W696" s="5">
        <f t="shared" si="908"/>
        <v>6.2947399830344487E-3</v>
      </c>
      <c r="X696" s="5">
        <f t="shared" si="909"/>
        <v>8.0572671782841009E-3</v>
      </c>
      <c r="Y696" s="5">
        <f t="shared" si="910"/>
        <v>5.15665099410183E-3</v>
      </c>
      <c r="Z696" s="5">
        <f t="shared" si="911"/>
        <v>5.1484360624949287E-2</v>
      </c>
      <c r="AA696" s="5">
        <f t="shared" si="912"/>
        <v>3.2707909234906664E-2</v>
      </c>
      <c r="AB696" s="5">
        <f t="shared" si="913"/>
        <v>1.0389633993050543E-2</v>
      </c>
      <c r="AC696" s="5">
        <f t="shared" si="914"/>
        <v>1.1182113630806592E-4</v>
      </c>
      <c r="AD696" s="5">
        <f t="shared" si="915"/>
        <v>9.9975886620341683E-4</v>
      </c>
      <c r="AE696" s="5">
        <f t="shared" si="916"/>
        <v>1.2796913487403746E-3</v>
      </c>
      <c r="AF696" s="5">
        <f t="shared" si="917"/>
        <v>8.1900246319384069E-4</v>
      </c>
      <c r="AG696" s="5">
        <f t="shared" si="918"/>
        <v>3.4944105096270582E-4</v>
      </c>
      <c r="AH696" s="5">
        <f t="shared" si="919"/>
        <v>1.6474995399983781E-2</v>
      </c>
      <c r="AI696" s="5">
        <f t="shared" si="920"/>
        <v>1.0466530955170136E-2</v>
      </c>
      <c r="AJ696" s="5">
        <f t="shared" si="921"/>
        <v>3.3246828777761753E-3</v>
      </c>
      <c r="AK696" s="5">
        <f t="shared" si="922"/>
        <v>7.0405474906137116E-4</v>
      </c>
      <c r="AL696" s="5">
        <f t="shared" si="923"/>
        <v>3.6372346721338342E-6</v>
      </c>
      <c r="AM696" s="5">
        <f t="shared" si="924"/>
        <v>1.2702895347496321E-4</v>
      </c>
      <c r="AN696" s="5">
        <f t="shared" si="925"/>
        <v>1.6259706044795304E-4</v>
      </c>
      <c r="AO696" s="5">
        <f t="shared" si="926"/>
        <v>1.0406211868669007E-4</v>
      </c>
      <c r="AP696" s="5">
        <f t="shared" si="927"/>
        <v>4.4399837306321153E-5</v>
      </c>
      <c r="AQ696" s="5">
        <f t="shared" si="928"/>
        <v>1.4207947938022775E-5</v>
      </c>
      <c r="AR696" s="5">
        <f t="shared" si="929"/>
        <v>4.2175988223958514E-3</v>
      </c>
      <c r="AS696" s="5">
        <f t="shared" si="930"/>
        <v>2.6794319245235575E-3</v>
      </c>
      <c r="AT696" s="5">
        <f t="shared" si="931"/>
        <v>8.5111881671070177E-4</v>
      </c>
      <c r="AU696" s="5">
        <f t="shared" si="932"/>
        <v>1.8023801575971118E-4</v>
      </c>
      <c r="AV696" s="5">
        <f t="shared" si="933"/>
        <v>2.8626210894864902E-5</v>
      </c>
      <c r="AW696" s="5">
        <f t="shared" si="934"/>
        <v>8.2159209396577059E-8</v>
      </c>
      <c r="AX696" s="5">
        <f t="shared" si="935"/>
        <v>1.3450205816647023E-5</v>
      </c>
      <c r="AY696" s="5">
        <f t="shared" si="936"/>
        <v>1.7216263445308204E-5</v>
      </c>
      <c r="AZ696" s="5">
        <f t="shared" si="937"/>
        <v>1.1018408604997263E-5</v>
      </c>
      <c r="BA696" s="5">
        <f t="shared" si="938"/>
        <v>4.7011876714655054E-6</v>
      </c>
      <c r="BB696" s="5">
        <f t="shared" si="939"/>
        <v>1.5043800548689624E-6</v>
      </c>
      <c r="BC696" s="5">
        <f t="shared" si="940"/>
        <v>3.8512129404645476E-7</v>
      </c>
      <c r="BD696" s="5">
        <f t="shared" si="941"/>
        <v>8.9975441544444892E-4</v>
      </c>
      <c r="BE696" s="5">
        <f t="shared" si="942"/>
        <v>5.7161214389835925E-4</v>
      </c>
      <c r="BF696" s="5">
        <f t="shared" si="943"/>
        <v>1.8157201423161647E-4</v>
      </c>
      <c r="BG696" s="5">
        <f t="shared" si="944"/>
        <v>3.8450776695405073E-5</v>
      </c>
      <c r="BH696" s="5">
        <f t="shared" si="945"/>
        <v>6.1069249909045161E-6</v>
      </c>
      <c r="BI696" s="5">
        <f t="shared" si="946"/>
        <v>7.7594339672188503E-7</v>
      </c>
      <c r="BJ696" s="8">
        <f t="shared" si="947"/>
        <v>0.18480815964816322</v>
      </c>
      <c r="BK696" s="8">
        <f t="shared" si="948"/>
        <v>0.29376142871608857</v>
      </c>
      <c r="BL696" s="8">
        <f t="shared" si="949"/>
        <v>0.46959008541343505</v>
      </c>
      <c r="BM696" s="8">
        <f t="shared" si="950"/>
        <v>0.300038131823402</v>
      </c>
      <c r="BN696" s="8">
        <f t="shared" si="951"/>
        <v>0.69958876847499829</v>
      </c>
    </row>
    <row r="697" spans="1:66" x14ac:dyDescent="0.25">
      <c r="A697" t="s">
        <v>19</v>
      </c>
      <c r="B697" t="s">
        <v>141</v>
      </c>
      <c r="C697" t="s">
        <v>244</v>
      </c>
      <c r="D697" s="10"/>
      <c r="E697">
        <f>VLOOKUP(A697,home!$A$2:$E$405,3,FALSE)</f>
        <v>1.5510204081632699</v>
      </c>
      <c r="F697">
        <f>VLOOKUP(B697,home!$B$2:$E$405,3,FALSE)</f>
        <v>1.61</v>
      </c>
      <c r="G697">
        <f>VLOOKUP(C697,away!$B$2:$E$405,4,FALSE)</f>
        <v>0.97</v>
      </c>
      <c r="H697">
        <f>VLOOKUP(A697,away!$A$2:$E$405,3,FALSE)</f>
        <v>1.4285714285714299</v>
      </c>
      <c r="I697">
        <f>VLOOKUP(C697,away!$B$2:$E$405,3,FALSE)</f>
        <v>0.32</v>
      </c>
      <c r="J697">
        <f>VLOOKUP(B697,home!$B$2:$E$405,4,FALSE)</f>
        <v>0</v>
      </c>
      <c r="K697" s="3">
        <f t="shared" si="896"/>
        <v>2.4222285714285787</v>
      </c>
      <c r="L697" s="3">
        <f t="shared" si="897"/>
        <v>0</v>
      </c>
      <c r="M697" s="5">
        <f t="shared" si="898"/>
        <v>8.8723669935357574E-2</v>
      </c>
      <c r="N697" s="5">
        <f t="shared" si="899"/>
        <v>0.21490900827942189</v>
      </c>
      <c r="O697" s="5">
        <f t="shared" si="900"/>
        <v>0</v>
      </c>
      <c r="P697" s="5">
        <f t="shared" si="901"/>
        <v>0</v>
      </c>
      <c r="Q697" s="5">
        <f t="shared" si="902"/>
        <v>0.26027937005589841</v>
      </c>
      <c r="R697" s="5">
        <f t="shared" si="903"/>
        <v>0</v>
      </c>
      <c r="S697" s="5">
        <f t="shared" si="904"/>
        <v>0</v>
      </c>
      <c r="T697" s="5">
        <f t="shared" si="905"/>
        <v>0</v>
      </c>
      <c r="U697" s="5">
        <f t="shared" si="906"/>
        <v>0</v>
      </c>
      <c r="V697" s="5">
        <f t="shared" si="907"/>
        <v>0</v>
      </c>
      <c r="W697" s="5">
        <f t="shared" si="908"/>
        <v>0.21015204223427639</v>
      </c>
      <c r="X697" s="5">
        <f t="shared" si="909"/>
        <v>0</v>
      </c>
      <c r="Y697" s="5">
        <f t="shared" si="910"/>
        <v>0</v>
      </c>
      <c r="Z697" s="5">
        <f t="shared" si="911"/>
        <v>0</v>
      </c>
      <c r="AA697" s="5">
        <f t="shared" si="912"/>
        <v>0</v>
      </c>
      <c r="AB697" s="5">
        <f t="shared" si="913"/>
        <v>0</v>
      </c>
      <c r="AC697" s="5">
        <f t="shared" si="914"/>
        <v>0</v>
      </c>
      <c r="AD697" s="5">
        <f t="shared" si="915"/>
        <v>0.12725907026098246</v>
      </c>
      <c r="AE697" s="5">
        <f t="shared" si="916"/>
        <v>0</v>
      </c>
      <c r="AF697" s="5">
        <f t="shared" si="917"/>
        <v>0</v>
      </c>
      <c r="AG697" s="5">
        <f t="shared" si="918"/>
        <v>0</v>
      </c>
      <c r="AH697" s="5">
        <f t="shared" si="919"/>
        <v>0</v>
      </c>
      <c r="AI697" s="5">
        <f t="shared" si="920"/>
        <v>0</v>
      </c>
      <c r="AJ697" s="5">
        <f t="shared" si="921"/>
        <v>0</v>
      </c>
      <c r="AK697" s="5">
        <f t="shared" si="922"/>
        <v>0</v>
      </c>
      <c r="AL697" s="5">
        <f t="shared" si="923"/>
        <v>0</v>
      </c>
      <c r="AM697" s="5">
        <f t="shared" si="924"/>
        <v>6.1650111191917725E-2</v>
      </c>
      <c r="AN697" s="5">
        <f t="shared" si="925"/>
        <v>0</v>
      </c>
      <c r="AO697" s="5">
        <f t="shared" si="926"/>
        <v>0</v>
      </c>
      <c r="AP697" s="5">
        <f t="shared" si="927"/>
        <v>0</v>
      </c>
      <c r="AQ697" s="5">
        <f t="shared" si="928"/>
        <v>0</v>
      </c>
      <c r="AR697" s="5">
        <f t="shared" si="929"/>
        <v>0</v>
      </c>
      <c r="AS697" s="5">
        <f t="shared" si="930"/>
        <v>0</v>
      </c>
      <c r="AT697" s="5">
        <f t="shared" si="931"/>
        <v>0</v>
      </c>
      <c r="AU697" s="5">
        <f t="shared" si="932"/>
        <v>0</v>
      </c>
      <c r="AV697" s="5">
        <f t="shared" si="933"/>
        <v>0</v>
      </c>
      <c r="AW697" s="5">
        <f t="shared" si="934"/>
        <v>0</v>
      </c>
      <c r="AX697" s="5">
        <f t="shared" si="935"/>
        <v>2.4888443460135305E-2</v>
      </c>
      <c r="AY697" s="5">
        <f t="shared" si="936"/>
        <v>0</v>
      </c>
      <c r="AZ697" s="5">
        <f t="shared" si="937"/>
        <v>0</v>
      </c>
      <c r="BA697" s="5">
        <f t="shared" si="938"/>
        <v>0</v>
      </c>
      <c r="BB697" s="5">
        <f t="shared" si="939"/>
        <v>0</v>
      </c>
      <c r="BC697" s="5">
        <f t="shared" si="940"/>
        <v>0</v>
      </c>
      <c r="BD697" s="5">
        <f t="shared" si="941"/>
        <v>0</v>
      </c>
      <c r="BE697" s="5">
        <f t="shared" si="942"/>
        <v>0</v>
      </c>
      <c r="BF697" s="5">
        <f t="shared" si="943"/>
        <v>0</v>
      </c>
      <c r="BG697" s="5">
        <f t="shared" si="944"/>
        <v>0</v>
      </c>
      <c r="BH697" s="5">
        <f t="shared" si="945"/>
        <v>0</v>
      </c>
      <c r="BI697" s="5">
        <f t="shared" si="946"/>
        <v>0</v>
      </c>
      <c r="BJ697" s="8">
        <f t="shared" si="947"/>
        <v>0.89913804548263221</v>
      </c>
      <c r="BK697" s="8">
        <f t="shared" si="948"/>
        <v>8.8723669935357574E-2</v>
      </c>
      <c r="BL697" s="8">
        <f t="shared" si="949"/>
        <v>0</v>
      </c>
      <c r="BM697" s="8">
        <f t="shared" si="950"/>
        <v>0.42394966714731186</v>
      </c>
      <c r="BN697" s="8">
        <f t="shared" si="951"/>
        <v>0.56391204827067787</v>
      </c>
    </row>
    <row r="698" spans="1:66" x14ac:dyDescent="0.25">
      <c r="A698" t="s">
        <v>19</v>
      </c>
      <c r="B698" t="s">
        <v>154</v>
      </c>
      <c r="C698" t="s">
        <v>254</v>
      </c>
      <c r="D698" s="10"/>
      <c r="E698">
        <f>VLOOKUP(A698,home!$A$2:$E$405,3,FALSE)</f>
        <v>1.5510204081632699</v>
      </c>
      <c r="F698">
        <f>VLOOKUP(B698,home!$B$2:$E$405,3,FALSE)</f>
        <v>1.29</v>
      </c>
      <c r="G698">
        <f>VLOOKUP(C698,away!$B$2:$E$405,4,FALSE)</f>
        <v>1.29</v>
      </c>
      <c r="H698">
        <f>VLOOKUP(A698,away!$A$2:$E$405,3,FALSE)</f>
        <v>1.4285714285714299</v>
      </c>
      <c r="I698">
        <f>VLOOKUP(C698,away!$B$2:$E$405,3,FALSE)</f>
        <v>0.64</v>
      </c>
      <c r="J698">
        <f>VLOOKUP(B698,home!$B$2:$E$405,4,FALSE)</f>
        <v>0.7</v>
      </c>
      <c r="K698" s="3">
        <f t="shared" si="896"/>
        <v>2.5810530612244973</v>
      </c>
      <c r="L698" s="3">
        <f t="shared" si="897"/>
        <v>0.64000000000000057</v>
      </c>
      <c r="M698" s="5">
        <f t="shared" si="898"/>
        <v>3.9913005284142704E-2</v>
      </c>
      <c r="N698" s="5">
        <f t="shared" si="899"/>
        <v>0.10301758447130607</v>
      </c>
      <c r="O698" s="5">
        <f t="shared" si="900"/>
        <v>2.5544323381851357E-2</v>
      </c>
      <c r="P698" s="5">
        <f t="shared" si="901"/>
        <v>6.5931254061635941E-2</v>
      </c>
      <c r="Q698" s="5">
        <f t="shared" si="902"/>
        <v>0.13294692587980889</v>
      </c>
      <c r="R698" s="5">
        <f t="shared" si="903"/>
        <v>8.1741834821924403E-3</v>
      </c>
      <c r="S698" s="5">
        <f t="shared" si="904"/>
        <v>2.7227530420184907E-2</v>
      </c>
      <c r="T698" s="5">
        <f t="shared" si="905"/>
        <v>8.5086032563077771E-2</v>
      </c>
      <c r="U698" s="5">
        <f t="shared" si="906"/>
        <v>2.1098001299723518E-2</v>
      </c>
      <c r="V698" s="5">
        <f t="shared" si="907"/>
        <v>4.9973831637761023E-3</v>
      </c>
      <c r="W698" s="5">
        <f t="shared" si="908"/>
        <v>0.11438102334082234</v>
      </c>
      <c r="X698" s="5">
        <f t="shared" si="909"/>
        <v>7.3203854938126367E-2</v>
      </c>
      <c r="Y698" s="5">
        <f t="shared" si="910"/>
        <v>2.3425233580200457E-2</v>
      </c>
      <c r="Z698" s="5">
        <f t="shared" si="911"/>
        <v>1.7438258095343888E-3</v>
      </c>
      <c r="AA698" s="5">
        <f t="shared" si="912"/>
        <v>4.5009069439410215E-3</v>
      </c>
      <c r="AB698" s="5">
        <f t="shared" si="913"/>
        <v>5.808539822972786E-3</v>
      </c>
      <c r="AC698" s="5">
        <f t="shared" si="914"/>
        <v>5.1594044451904353E-4</v>
      </c>
      <c r="AD698" s="5">
        <f t="shared" si="915"/>
        <v>7.3805872609955081E-2</v>
      </c>
      <c r="AE698" s="5">
        <f t="shared" si="916"/>
        <v>4.7235758470371293E-2</v>
      </c>
      <c r="AF698" s="5">
        <f t="shared" si="917"/>
        <v>1.5115442710518826E-2</v>
      </c>
      <c r="AG698" s="5">
        <f t="shared" si="918"/>
        <v>3.224627778244019E-3</v>
      </c>
      <c r="AH698" s="5">
        <f t="shared" si="919"/>
        <v>2.7901212952550244E-4</v>
      </c>
      <c r="AI698" s="5">
        <f t="shared" si="920"/>
        <v>7.2014511103056403E-4</v>
      </c>
      <c r="AJ698" s="5">
        <f t="shared" si="921"/>
        <v>9.2936637167564647E-4</v>
      </c>
      <c r="AK698" s="5">
        <f t="shared" si="922"/>
        <v>7.9958130620417698E-4</v>
      </c>
      <c r="AL698" s="5">
        <f t="shared" si="923"/>
        <v>3.4090743391626394E-5</v>
      </c>
      <c r="AM698" s="5">
        <f t="shared" si="924"/>
        <v>3.8099374687253947E-2</v>
      </c>
      <c r="AN698" s="5">
        <f t="shared" si="925"/>
        <v>2.4383599799842549E-2</v>
      </c>
      <c r="AO698" s="5">
        <f t="shared" si="926"/>
        <v>7.8027519359496209E-3</v>
      </c>
      <c r="AP698" s="5">
        <f t="shared" si="927"/>
        <v>1.664587079669254E-3</v>
      </c>
      <c r="AQ698" s="5">
        <f t="shared" si="928"/>
        <v>2.6633393274708085E-4</v>
      </c>
      <c r="AR698" s="5">
        <f t="shared" si="929"/>
        <v>3.5713552579264357E-5</v>
      </c>
      <c r="AS698" s="5">
        <f t="shared" si="930"/>
        <v>9.217857421191231E-5</v>
      </c>
      <c r="AT698" s="5">
        <f t="shared" si="931"/>
        <v>1.189588955744829E-4</v>
      </c>
      <c r="AU698" s="5">
        <f t="shared" si="932"/>
        <v>1.0234640719413479E-4</v>
      </c>
      <c r="AV698" s="5">
        <f t="shared" si="933"/>
        <v>6.6040376898437655E-5</v>
      </c>
      <c r="AW698" s="5">
        <f t="shared" si="934"/>
        <v>1.5642669793844636E-6</v>
      </c>
      <c r="AX698" s="5">
        <f t="shared" si="935"/>
        <v>1.6389417944545979E-2</v>
      </c>
      <c r="AY698" s="5">
        <f t="shared" si="936"/>
        <v>1.0489227484509438E-2</v>
      </c>
      <c r="AZ698" s="5">
        <f t="shared" si="937"/>
        <v>3.3565527950430224E-3</v>
      </c>
      <c r="BA698" s="5">
        <f t="shared" si="938"/>
        <v>7.1606459627584541E-4</v>
      </c>
      <c r="BB698" s="5">
        <f t="shared" si="939"/>
        <v>1.1457033540413537E-4</v>
      </c>
      <c r="BC698" s="5">
        <f t="shared" si="940"/>
        <v>1.4665002931729345E-5</v>
      </c>
      <c r="BD698" s="5">
        <f t="shared" si="941"/>
        <v>3.8094456084548649E-6</v>
      </c>
      <c r="BE698" s="5">
        <f t="shared" si="942"/>
        <v>9.8323812492706467E-6</v>
      </c>
      <c r="BF698" s="5">
        <f t="shared" si="943"/>
        <v>1.2688948861278177E-5</v>
      </c>
      <c r="BG698" s="5">
        <f t="shared" si="944"/>
        <v>1.091695010070771E-5</v>
      </c>
      <c r="BH698" s="5">
        <f t="shared" si="945"/>
        <v>7.0443068691666832E-6</v>
      </c>
      <c r="BI698" s="5">
        <f t="shared" si="946"/>
        <v>3.6363459617734821E-6</v>
      </c>
      <c r="BJ698" s="8">
        <f t="shared" si="947"/>
        <v>0.77473950193660357</v>
      </c>
      <c r="BK698" s="8">
        <f t="shared" si="948"/>
        <v>0.14910843160215978</v>
      </c>
      <c r="BL698" s="8">
        <f t="shared" si="949"/>
        <v>6.8317226034225895E-2</v>
      </c>
      <c r="BM698" s="8">
        <f t="shared" si="950"/>
        <v>0.60789404560405613</v>
      </c>
      <c r="BN698" s="8">
        <f t="shared" si="951"/>
        <v>0.37552727656093743</v>
      </c>
    </row>
    <row r="699" spans="1:66" x14ac:dyDescent="0.25">
      <c r="A699" t="s">
        <v>19</v>
      </c>
      <c r="B699" t="s">
        <v>246</v>
      </c>
      <c r="C699" t="s">
        <v>352</v>
      </c>
      <c r="D699" s="10"/>
      <c r="E699">
        <f>VLOOKUP(A699,home!$A$2:$E$405,3,FALSE)</f>
        <v>1.5510204081632699</v>
      </c>
      <c r="F699">
        <f>VLOOKUP(B699,home!$B$2:$E$405,3,FALSE)</f>
        <v>1.29</v>
      </c>
      <c r="G699">
        <f>VLOOKUP(C699,away!$B$2:$E$405,4,FALSE)</f>
        <v>1.29</v>
      </c>
      <c r="H699">
        <f>VLOOKUP(A699,away!$A$2:$E$405,3,FALSE)</f>
        <v>1.4285714285714299</v>
      </c>
      <c r="I699">
        <f>VLOOKUP(C699,away!$B$2:$E$405,3,FALSE)</f>
        <v>0.86</v>
      </c>
      <c r="J699">
        <f>VLOOKUP(B699,home!$B$2:$E$405,4,FALSE)</f>
        <v>1.4</v>
      </c>
      <c r="K699" s="3">
        <f t="shared" si="896"/>
        <v>2.5810530612244973</v>
      </c>
      <c r="L699" s="3">
        <f t="shared" si="897"/>
        <v>1.7200000000000015</v>
      </c>
      <c r="M699" s="5">
        <f t="shared" si="898"/>
        <v>1.3554278009537664E-2</v>
      </c>
      <c r="N699" s="5">
        <f t="shared" si="899"/>
        <v>3.4984310749205071E-2</v>
      </c>
      <c r="O699" s="5">
        <f t="shared" si="900"/>
        <v>2.3313358176404803E-2</v>
      </c>
      <c r="P699" s="5">
        <f t="shared" si="901"/>
        <v>6.0173014488632784E-2</v>
      </c>
      <c r="Q699" s="5">
        <f t="shared" si="902"/>
        <v>4.5148181177032426E-2</v>
      </c>
      <c r="R699" s="5">
        <f t="shared" si="903"/>
        <v>2.0049488031708151E-2</v>
      </c>
      <c r="S699" s="5">
        <f t="shared" si="904"/>
        <v>6.67831895970665E-2</v>
      </c>
      <c r="T699" s="5">
        <f t="shared" si="905"/>
        <v>7.7654871624495844E-2</v>
      </c>
      <c r="U699" s="5">
        <f t="shared" si="906"/>
        <v>5.1748792460224249E-2</v>
      </c>
      <c r="V699" s="5">
        <f t="shared" si="907"/>
        <v>3.294200491447697E-2</v>
      </c>
      <c r="W699" s="5">
        <f t="shared" si="908"/>
        <v>3.8843283745232583E-2</v>
      </c>
      <c r="X699" s="5">
        <f t="shared" si="909"/>
        <v>6.68104480418001E-2</v>
      </c>
      <c r="Y699" s="5">
        <f t="shared" si="910"/>
        <v>5.7456985315948152E-2</v>
      </c>
      <c r="Z699" s="5">
        <f t="shared" si="911"/>
        <v>1.1495039804846018E-2</v>
      </c>
      <c r="AA699" s="5">
        <f t="shared" si="912"/>
        <v>2.9669307677195264E-2</v>
      </c>
      <c r="AB699" s="5">
        <f t="shared" si="913"/>
        <v>3.8289028702318165E-2</v>
      </c>
      <c r="AC699" s="5">
        <f t="shared" si="914"/>
        <v>9.1401942324437074E-3</v>
      </c>
      <c r="AD699" s="5">
        <f t="shared" si="915"/>
        <v>2.5064144104661089E-2</v>
      </c>
      <c r="AE699" s="5">
        <f t="shared" si="916"/>
        <v>4.311032786001711E-2</v>
      </c>
      <c r="AF699" s="5">
        <f t="shared" si="917"/>
        <v>3.707488195961476E-2</v>
      </c>
      <c r="AG699" s="5">
        <f t="shared" si="918"/>
        <v>2.1256265656845814E-2</v>
      </c>
      <c r="AH699" s="5">
        <f t="shared" si="919"/>
        <v>4.942867116083792E-3</v>
      </c>
      <c r="AI699" s="5">
        <f t="shared" si="920"/>
        <v>1.2757802301193973E-2</v>
      </c>
      <c r="AJ699" s="5">
        <f t="shared" si="921"/>
        <v>1.6464282341996823E-2</v>
      </c>
      <c r="AK699" s="5">
        <f t="shared" si="922"/>
        <v>1.4165062113225109E-2</v>
      </c>
      <c r="AL699" s="5">
        <f t="shared" si="923"/>
        <v>1.6230832497038706E-3</v>
      </c>
      <c r="AM699" s="5">
        <f t="shared" si="924"/>
        <v>1.293837717366148E-2</v>
      </c>
      <c r="AN699" s="5">
        <f t="shared" si="925"/>
        <v>2.2254008738697768E-2</v>
      </c>
      <c r="AO699" s="5">
        <f t="shared" si="926"/>
        <v>1.9138447515280099E-2</v>
      </c>
      <c r="AP699" s="5">
        <f t="shared" si="927"/>
        <v>1.0972709908760602E-2</v>
      </c>
      <c r="AQ699" s="5">
        <f t="shared" si="928"/>
        <v>4.7182652607670626E-3</v>
      </c>
      <c r="AR699" s="5">
        <f t="shared" si="929"/>
        <v>1.7003462879328255E-3</v>
      </c>
      <c r="AS699" s="5">
        <f t="shared" si="930"/>
        <v>4.3886839916107302E-3</v>
      </c>
      <c r="AT699" s="5">
        <f t="shared" si="931"/>
        <v>5.6637131256469112E-3</v>
      </c>
      <c r="AU699" s="5">
        <f t="shared" si="932"/>
        <v>4.872781366949441E-3</v>
      </c>
      <c r="AV699" s="5">
        <f t="shared" si="933"/>
        <v>3.1442268159606376E-3</v>
      </c>
      <c r="AW699" s="5">
        <f t="shared" si="934"/>
        <v>2.00153723979585E-4</v>
      </c>
      <c r="AX699" s="5">
        <f t="shared" si="935"/>
        <v>5.5657730018926852E-3</v>
      </c>
      <c r="AY699" s="5">
        <f t="shared" si="936"/>
        <v>9.5731295632554281E-3</v>
      </c>
      <c r="AZ699" s="5">
        <f t="shared" si="937"/>
        <v>8.232891424399676E-3</v>
      </c>
      <c r="BA699" s="5">
        <f t="shared" si="938"/>
        <v>4.7201910833224864E-3</v>
      </c>
      <c r="BB699" s="5">
        <f t="shared" si="939"/>
        <v>2.0296821658286703E-3</v>
      </c>
      <c r="BC699" s="5">
        <f t="shared" si="940"/>
        <v>6.9821066504506318E-4</v>
      </c>
      <c r="BD699" s="5">
        <f t="shared" si="941"/>
        <v>4.8743260254074391E-4</v>
      </c>
      <c r="BE699" s="5">
        <f t="shared" si="942"/>
        <v>1.2580894109284107E-3</v>
      </c>
      <c r="BF699" s="5">
        <f t="shared" si="943"/>
        <v>1.6235977626854496E-3</v>
      </c>
      <c r="BG699" s="5">
        <f t="shared" si="944"/>
        <v>1.3968639918588413E-3</v>
      </c>
      <c r="BH699" s="5">
        <f t="shared" si="945"/>
        <v>9.0134502057538386E-4</v>
      </c>
      <c r="BI699" s="5">
        <f t="shared" si="946"/>
        <v>4.6528386491511011E-4</v>
      </c>
      <c r="BJ699" s="8">
        <f t="shared" si="947"/>
        <v>0.54824538673576384</v>
      </c>
      <c r="BK699" s="8">
        <f t="shared" si="948"/>
        <v>0.1937888940551169</v>
      </c>
      <c r="BL699" s="8">
        <f t="shared" si="949"/>
        <v>0.23730235316195486</v>
      </c>
      <c r="BM699" s="8">
        <f t="shared" si="950"/>
        <v>0.78423606728588469</v>
      </c>
      <c r="BN699" s="8">
        <f t="shared" si="951"/>
        <v>0.19722263063252091</v>
      </c>
    </row>
    <row r="700" spans="1:66" x14ac:dyDescent="0.25">
      <c r="A700" t="s">
        <v>19</v>
      </c>
      <c r="B700" t="s">
        <v>249</v>
      </c>
      <c r="C700" t="s">
        <v>243</v>
      </c>
      <c r="D700" s="10"/>
      <c r="E700">
        <f>VLOOKUP(A700,home!$A$2:$E$405,3,FALSE)</f>
        <v>1.5510204081632699</v>
      </c>
      <c r="F700">
        <f>VLOOKUP(B700,home!$B$2:$E$405,3,FALSE)</f>
        <v>0.86</v>
      </c>
      <c r="G700">
        <f>VLOOKUP(C700,away!$B$2:$E$405,4,FALSE)</f>
        <v>1.29</v>
      </c>
      <c r="H700">
        <f>VLOOKUP(A700,away!$A$2:$E$405,3,FALSE)</f>
        <v>1.4285714285714299</v>
      </c>
      <c r="I700">
        <f>VLOOKUP(C700,away!$B$2:$E$405,3,FALSE)</f>
        <v>0.64</v>
      </c>
      <c r="J700">
        <f>VLOOKUP(B700,home!$B$2:$E$405,4,FALSE)</f>
        <v>0.93</v>
      </c>
      <c r="K700" s="3">
        <f t="shared" si="896"/>
        <v>1.7207020408163318</v>
      </c>
      <c r="L700" s="3">
        <f t="shared" si="897"/>
        <v>0.85028571428571509</v>
      </c>
      <c r="M700" s="5">
        <f t="shared" si="898"/>
        <v>7.645998437248161E-2</v>
      </c>
      <c r="N700" s="5">
        <f t="shared" si="899"/>
        <v>0.13156485115051395</v>
      </c>
      <c r="O700" s="5">
        <f t="shared" si="900"/>
        <v>6.5012832426430134E-2</v>
      </c>
      <c r="P700" s="5">
        <f t="shared" si="901"/>
        <v>0.11186771343540852</v>
      </c>
      <c r="Q700" s="5">
        <f t="shared" si="902"/>
        <v>0.11319195393719315</v>
      </c>
      <c r="R700" s="5">
        <f t="shared" si="903"/>
        <v>2.7639741328722323E-2</v>
      </c>
      <c r="S700" s="5">
        <f t="shared" si="904"/>
        <v>4.0918087454418453E-2</v>
      </c>
      <c r="T700" s="5">
        <f t="shared" si="905"/>
        <v>9.6245501404882028E-2</v>
      </c>
      <c r="U700" s="5">
        <f t="shared" si="906"/>
        <v>4.7559759311968014E-2</v>
      </c>
      <c r="V700" s="5">
        <f t="shared" si="907"/>
        <v>6.6518641806101063E-3</v>
      </c>
      <c r="W700" s="5">
        <f t="shared" si="908"/>
        <v>6.4923208714572175E-2</v>
      </c>
      <c r="X700" s="5">
        <f t="shared" si="909"/>
        <v>5.5203276895590556E-2</v>
      </c>
      <c r="Y700" s="5">
        <f t="shared" si="910"/>
        <v>2.3469278863039667E-2</v>
      </c>
      <c r="Z700" s="5">
        <f t="shared" si="911"/>
        <v>7.8338923994550214E-3</v>
      </c>
      <c r="AA700" s="5">
        <f t="shared" si="912"/>
        <v>1.3479794639277804E-2</v>
      </c>
      <c r="AB700" s="5">
        <f t="shared" si="913"/>
        <v>1.1597355072795185E-2</v>
      </c>
      <c r="AC700" s="5">
        <f t="shared" si="914"/>
        <v>6.0826656753441453E-4</v>
      </c>
      <c r="AD700" s="5">
        <f t="shared" si="915"/>
        <v>2.7928374432877247E-2</v>
      </c>
      <c r="AE700" s="5">
        <f t="shared" si="916"/>
        <v>2.374709780349793E-2</v>
      </c>
      <c r="AF700" s="5">
        <f t="shared" si="917"/>
        <v>1.0095909009029987E-2</v>
      </c>
      <c r="AG700" s="5">
        <f t="shared" si="918"/>
        <v>2.8614690677022164E-3</v>
      </c>
      <c r="AH700" s="5">
        <f t="shared" si="919"/>
        <v>1.6652616986270116E-3</v>
      </c>
      <c r="AI700" s="5">
        <f t="shared" si="920"/>
        <v>2.8654192033207701E-3</v>
      </c>
      <c r="AJ700" s="5">
        <f t="shared" si="921"/>
        <v>2.4652663354741786E-3</v>
      </c>
      <c r="AK700" s="5">
        <f t="shared" si="922"/>
        <v>1.4139962715354066E-3</v>
      </c>
      <c r="AL700" s="5">
        <f t="shared" si="923"/>
        <v>3.5597909483104413E-5</v>
      </c>
      <c r="AM700" s="5">
        <f t="shared" si="924"/>
        <v>9.6112821766669073E-3</v>
      </c>
      <c r="AN700" s="5">
        <f t="shared" si="925"/>
        <v>8.1723359307887822E-3</v>
      </c>
      <c r="AO700" s="5">
        <f t="shared" si="926"/>
        <v>3.4744102471467773E-3</v>
      </c>
      <c r="AP700" s="5">
        <f t="shared" si="927"/>
        <v>9.847471329056019E-4</v>
      </c>
      <c r="AQ700" s="5">
        <f t="shared" si="928"/>
        <v>2.0932910482336238E-4</v>
      </c>
      <c r="AR700" s="5">
        <f t="shared" si="929"/>
        <v>2.8318964657794243E-4</v>
      </c>
      <c r="AS700" s="5">
        <f t="shared" si="930"/>
        <v>4.8728500280472131E-4</v>
      </c>
      <c r="AT700" s="5">
        <f t="shared" si="931"/>
        <v>4.1923614939263799E-4</v>
      </c>
      <c r="AU700" s="5">
        <f t="shared" si="932"/>
        <v>2.4046016594796431E-4</v>
      </c>
      <c r="AV700" s="5">
        <f t="shared" si="933"/>
        <v>1.0344007457042399E-4</v>
      </c>
      <c r="AW700" s="5">
        <f t="shared" si="934"/>
        <v>1.4467468650571884E-6</v>
      </c>
      <c r="AX700" s="5">
        <f t="shared" si="935"/>
        <v>2.7563588093753992E-3</v>
      </c>
      <c r="AY700" s="5">
        <f t="shared" si="936"/>
        <v>2.3436925190574841E-3</v>
      </c>
      <c r="AZ700" s="5">
        <f t="shared" si="937"/>
        <v>9.9640413381643991E-4</v>
      </c>
      <c r="BA700" s="5">
        <f t="shared" si="938"/>
        <v>2.8240940021311695E-4</v>
      </c>
      <c r="BB700" s="5">
        <f t="shared" si="939"/>
        <v>6.0032169645302625E-5</v>
      </c>
      <c r="BC700" s="5">
        <f t="shared" si="940"/>
        <v>1.0208899249395477E-5</v>
      </c>
      <c r="BD700" s="5">
        <f t="shared" si="941"/>
        <v>4.0132018486474146E-5</v>
      </c>
      <c r="BE700" s="5">
        <f t="shared" si="942"/>
        <v>6.9055246111754818E-5</v>
      </c>
      <c r="BF700" s="5">
        <f t="shared" si="943"/>
        <v>5.9411751456785297E-5</v>
      </c>
      <c r="BG700" s="5">
        <f t="shared" si="944"/>
        <v>3.4076640660054389E-5</v>
      </c>
      <c r="BH700" s="5">
        <f t="shared" si="945"/>
        <v>1.4658936281980092E-5</v>
      </c>
      <c r="BI700" s="5">
        <f t="shared" si="946"/>
        <v>5.0447323153199427E-6</v>
      </c>
      <c r="BJ700" s="8">
        <f t="shared" si="947"/>
        <v>0.57813213180258771</v>
      </c>
      <c r="BK700" s="8">
        <f t="shared" si="948"/>
        <v>0.23888520643899369</v>
      </c>
      <c r="BL700" s="8">
        <f t="shared" si="949"/>
        <v>0.17545541665275688</v>
      </c>
      <c r="BM700" s="8">
        <f t="shared" si="950"/>
        <v>0.47222732487085117</v>
      </c>
      <c r="BN700" s="8">
        <f t="shared" si="951"/>
        <v>0.52573707665074965</v>
      </c>
    </row>
    <row r="701" spans="1:66" x14ac:dyDescent="0.25">
      <c r="A701" t="s">
        <v>19</v>
      </c>
      <c r="B701" t="s">
        <v>251</v>
      </c>
      <c r="C701" t="s">
        <v>20</v>
      </c>
      <c r="D701" s="10"/>
      <c r="E701">
        <f>VLOOKUP(A701,home!$A$2:$E$405,3,FALSE)</f>
        <v>1.5510204081632699</v>
      </c>
      <c r="F701">
        <f>VLOOKUP(B701,home!$B$2:$E$405,3,FALSE)</f>
        <v>0.64</v>
      </c>
      <c r="G701">
        <f>VLOOKUP(C701,away!$B$2:$E$405,4,FALSE)</f>
        <v>1.61</v>
      </c>
      <c r="H701">
        <f>VLOOKUP(A701,away!$A$2:$E$405,3,FALSE)</f>
        <v>1.4285714285714299</v>
      </c>
      <c r="I701">
        <f>VLOOKUP(C701,away!$B$2:$E$405,3,FALSE)</f>
        <v>1.29</v>
      </c>
      <c r="J701">
        <f>VLOOKUP(B701,home!$B$2:$E$405,4,FALSE)</f>
        <v>1.75</v>
      </c>
      <c r="K701" s="3">
        <f t="shared" si="896"/>
        <v>1.5981714285714335</v>
      </c>
      <c r="L701" s="3">
        <f t="shared" si="897"/>
        <v>3.2250000000000032</v>
      </c>
      <c r="M701" s="5">
        <f t="shared" si="898"/>
        <v>8.0412444247429903E-3</v>
      </c>
      <c r="N701" s="5">
        <f t="shared" si="899"/>
        <v>1.2851287089783581E-2</v>
      </c>
      <c r="O701" s="5">
        <f t="shared" si="900"/>
        <v>2.5933013269796173E-2</v>
      </c>
      <c r="P701" s="5">
        <f t="shared" si="901"/>
        <v>4.144540086455209E-2</v>
      </c>
      <c r="Q701" s="5">
        <f t="shared" si="902"/>
        <v>1.0269279923630524E-2</v>
      </c>
      <c r="R701" s="5">
        <f t="shared" si="903"/>
        <v>4.1816983897546366E-2</v>
      </c>
      <c r="S701" s="5">
        <f t="shared" si="904"/>
        <v>5.3403464752854964E-2</v>
      </c>
      <c r="T701" s="5">
        <f t="shared" si="905"/>
        <v>3.311842775370847E-2</v>
      </c>
      <c r="U701" s="5">
        <f t="shared" si="906"/>
        <v>6.6830708894090304E-2</v>
      </c>
      <c r="V701" s="5">
        <f t="shared" si="907"/>
        <v>3.0582994473779865E-2</v>
      </c>
      <c r="W701" s="5">
        <f t="shared" si="908"/>
        <v>5.470689921982845E-3</v>
      </c>
      <c r="X701" s="5">
        <f t="shared" si="909"/>
        <v>1.7642974998394692E-2</v>
      </c>
      <c r="Y701" s="5">
        <f t="shared" si="910"/>
        <v>2.8449297184911466E-2</v>
      </c>
      <c r="Z701" s="5">
        <f t="shared" si="911"/>
        <v>4.49532576898624E-2</v>
      </c>
      <c r="AA701" s="5">
        <f t="shared" si="912"/>
        <v>7.1843012061147168E-2</v>
      </c>
      <c r="AB701" s="5">
        <f t="shared" si="913"/>
        <v>5.7408724609319152E-2</v>
      </c>
      <c r="AC701" s="5">
        <f t="shared" si="914"/>
        <v>9.8517436998308595E-3</v>
      </c>
      <c r="AD701" s="5">
        <f t="shared" si="915"/>
        <v>2.1857750819716678E-3</v>
      </c>
      <c r="AE701" s="5">
        <f t="shared" si="916"/>
        <v>7.0491246393586358E-3</v>
      </c>
      <c r="AF701" s="5">
        <f t="shared" si="917"/>
        <v>1.1366713480965811E-2</v>
      </c>
      <c r="AG701" s="5">
        <f t="shared" si="918"/>
        <v>1.221921699203826E-2</v>
      </c>
      <c r="AH701" s="5">
        <f t="shared" si="919"/>
        <v>3.6243564012451601E-2</v>
      </c>
      <c r="AI701" s="5">
        <f t="shared" si="920"/>
        <v>5.7923428474299966E-2</v>
      </c>
      <c r="AJ701" s="5">
        <f t="shared" si="921"/>
        <v>4.6285784216263622E-2</v>
      </c>
      <c r="AK701" s="5">
        <f t="shared" si="922"/>
        <v>2.4657539294485043E-2</v>
      </c>
      <c r="AL701" s="5">
        <f t="shared" si="923"/>
        <v>2.031076014045501E-3</v>
      </c>
      <c r="AM701" s="5">
        <f t="shared" si="924"/>
        <v>6.9864865705810027E-4</v>
      </c>
      <c r="AN701" s="5">
        <f t="shared" si="925"/>
        <v>2.2531419190123755E-3</v>
      </c>
      <c r="AO701" s="5">
        <f t="shared" si="926"/>
        <v>3.6331913444074587E-3</v>
      </c>
      <c r="AP701" s="5">
        <f t="shared" si="927"/>
        <v>3.9056806952380229E-3</v>
      </c>
      <c r="AQ701" s="5">
        <f t="shared" si="928"/>
        <v>3.1489550605356595E-3</v>
      </c>
      <c r="AR701" s="5">
        <f t="shared" si="929"/>
        <v>2.3377098788031288E-2</v>
      </c>
      <c r="AS701" s="5">
        <f t="shared" si="930"/>
        <v>3.7360611365923488E-2</v>
      </c>
      <c r="AT701" s="5">
        <f t="shared" si="931"/>
        <v>2.985433081949004E-2</v>
      </c>
      <c r="AU701" s="5">
        <f t="shared" si="932"/>
        <v>1.5904112844942857E-2</v>
      </c>
      <c r="AV701" s="5">
        <f t="shared" si="933"/>
        <v>6.3543746863909054E-3</v>
      </c>
      <c r="AW701" s="5">
        <f t="shared" si="934"/>
        <v>2.9078818575184142E-4</v>
      </c>
      <c r="AX701" s="5">
        <f t="shared" si="935"/>
        <v>1.8609338705334298E-4</v>
      </c>
      <c r="AY701" s="5">
        <f t="shared" si="936"/>
        <v>6.0015117324703168E-4</v>
      </c>
      <c r="AZ701" s="5">
        <f t="shared" si="937"/>
        <v>9.6774376686083955E-4</v>
      </c>
      <c r="BA701" s="5">
        <f t="shared" si="938"/>
        <v>1.0403245493754037E-3</v>
      </c>
      <c r="BB701" s="5">
        <f t="shared" si="939"/>
        <v>8.3876166793392024E-4</v>
      </c>
      <c r="BC701" s="5">
        <f t="shared" si="940"/>
        <v>5.4100127581737864E-4</v>
      </c>
      <c r="BD701" s="5">
        <f t="shared" si="941"/>
        <v>1.2565190598566834E-2</v>
      </c>
      <c r="BE701" s="5">
        <f t="shared" si="942"/>
        <v>2.00813286091839E-2</v>
      </c>
      <c r="BF701" s="5">
        <f t="shared" si="943"/>
        <v>1.6046702815475919E-2</v>
      </c>
      <c r="BG701" s="5">
        <f t="shared" si="944"/>
        <v>8.5484606541567972E-3</v>
      </c>
      <c r="BH701" s="5">
        <f t="shared" si="945"/>
        <v>3.4154763939351161E-3</v>
      </c>
      <c r="BI701" s="5">
        <f t="shared" si="946"/>
        <v>1.0917033575494582E-3</v>
      </c>
      <c r="BJ701" s="8">
        <f t="shared" si="947"/>
        <v>0.15843648056328549</v>
      </c>
      <c r="BK701" s="8">
        <f t="shared" si="948"/>
        <v>0.1459560754030533</v>
      </c>
      <c r="BL701" s="8">
        <f t="shared" si="949"/>
        <v>0.6035421496630462</v>
      </c>
      <c r="BM701" s="8">
        <f t="shared" si="950"/>
        <v>0.81222139086170042</v>
      </c>
      <c r="BN701" s="8">
        <f t="shared" si="951"/>
        <v>0.14035720947005173</v>
      </c>
    </row>
    <row r="702" spans="1:66" x14ac:dyDescent="0.25">
      <c r="A702" t="s">
        <v>19</v>
      </c>
      <c r="B702" t="s">
        <v>252</v>
      </c>
      <c r="C702" t="s">
        <v>142</v>
      </c>
      <c r="D702" s="10"/>
      <c r="E702">
        <f>VLOOKUP(A702,home!$A$2:$E$405,3,FALSE)</f>
        <v>1.5510204081632699</v>
      </c>
      <c r="F702">
        <f>VLOOKUP(B702,home!$B$2:$E$405,3,FALSE)</f>
        <v>0.97</v>
      </c>
      <c r="G702">
        <f>VLOOKUP(C702,away!$B$2:$E$405,4,FALSE)</f>
        <v>0.64</v>
      </c>
      <c r="H702">
        <f>VLOOKUP(A702,away!$A$2:$E$405,3,FALSE)</f>
        <v>1.4285714285714299</v>
      </c>
      <c r="I702">
        <f>VLOOKUP(C702,away!$B$2:$E$405,3,FALSE)</f>
        <v>1.72</v>
      </c>
      <c r="J702">
        <f>VLOOKUP(B702,home!$B$2:$E$405,4,FALSE)</f>
        <v>1.75</v>
      </c>
      <c r="K702" s="3">
        <f t="shared" si="896"/>
        <v>0.96287346938775797</v>
      </c>
      <c r="L702" s="3">
        <f t="shared" si="897"/>
        <v>4.3000000000000043</v>
      </c>
      <c r="M702" s="5">
        <f t="shared" si="898"/>
        <v>5.1803975974713205E-3</v>
      </c>
      <c r="N702" s="5">
        <f t="shared" si="899"/>
        <v>4.9880674074852163E-3</v>
      </c>
      <c r="O702" s="5">
        <f t="shared" si="900"/>
        <v>2.2275709669126703E-2</v>
      </c>
      <c r="P702" s="5">
        <f t="shared" si="901"/>
        <v>2.1448689852186457E-2</v>
      </c>
      <c r="Q702" s="5">
        <f t="shared" si="902"/>
        <v>2.4014388850926447E-3</v>
      </c>
      <c r="R702" s="5">
        <f t="shared" si="903"/>
        <v>4.7892775788622458E-2</v>
      </c>
      <c r="S702" s="5">
        <f t="shared" si="904"/>
        <v>2.2201302492681547E-2</v>
      </c>
      <c r="T702" s="5">
        <f t="shared" si="905"/>
        <v>1.0326187205898384E-2</v>
      </c>
      <c r="U702" s="5">
        <f t="shared" si="906"/>
        <v>4.6114683182200925E-2</v>
      </c>
      <c r="V702" s="5">
        <f t="shared" si="907"/>
        <v>1.0213477130115351E-2</v>
      </c>
      <c r="W702" s="5">
        <f t="shared" si="908"/>
        <v>7.70760596937275E-4</v>
      </c>
      <c r="X702" s="5">
        <f t="shared" si="909"/>
        <v>3.3142705668302861E-3</v>
      </c>
      <c r="Y702" s="5">
        <f t="shared" si="910"/>
        <v>7.1256817186851219E-3</v>
      </c>
      <c r="Z702" s="5">
        <f t="shared" si="911"/>
        <v>6.8646311963692253E-2</v>
      </c>
      <c r="AA702" s="5">
        <f t="shared" si="912"/>
        <v>6.6097712561154723E-2</v>
      </c>
      <c r="AB702" s="5">
        <f t="shared" si="913"/>
        <v>3.1821866906176915E-2</v>
      </c>
      <c r="AC702" s="5">
        <f t="shared" si="914"/>
        <v>2.642964405173925E-3</v>
      </c>
      <c r="AD702" s="5">
        <f t="shared" si="915"/>
        <v>1.8553623251009324E-4</v>
      </c>
      <c r="AE702" s="5">
        <f t="shared" si="916"/>
        <v>7.9780579979340193E-4</v>
      </c>
      <c r="AF702" s="5">
        <f t="shared" si="917"/>
        <v>1.7152824695558159E-3</v>
      </c>
      <c r="AG702" s="5">
        <f t="shared" si="918"/>
        <v>2.4585715396966716E-3</v>
      </c>
      <c r="AH702" s="5">
        <f t="shared" si="919"/>
        <v>7.379478536096927E-2</v>
      </c>
      <c r="AI702" s="5">
        <f t="shared" si="920"/>
        <v>7.1055041003241406E-2</v>
      </c>
      <c r="AJ702" s="5">
        <f t="shared" si="921"/>
        <v>3.4208506924140222E-2</v>
      </c>
      <c r="AK702" s="5">
        <f t="shared" si="922"/>
        <v>1.0979487914874016E-2</v>
      </c>
      <c r="AL702" s="5">
        <f t="shared" si="923"/>
        <v>4.3771253267984564E-4</v>
      </c>
      <c r="AM702" s="5">
        <f t="shared" si="924"/>
        <v>3.5729583178825465E-5</v>
      </c>
      <c r="AN702" s="5">
        <f t="shared" si="925"/>
        <v>1.5363720766894967E-4</v>
      </c>
      <c r="AO702" s="5">
        <f t="shared" si="926"/>
        <v>3.3031999648824211E-4</v>
      </c>
      <c r="AP702" s="5">
        <f t="shared" si="927"/>
        <v>4.7345866163314747E-4</v>
      </c>
      <c r="AQ702" s="5">
        <f t="shared" si="928"/>
        <v>5.0896806125563408E-4</v>
      </c>
      <c r="AR702" s="5">
        <f t="shared" si="929"/>
        <v>6.3463515410433616E-2</v>
      </c>
      <c r="AS702" s="5">
        <f t="shared" si="930"/>
        <v>6.1107335262787658E-2</v>
      </c>
      <c r="AT702" s="5">
        <f t="shared" si="931"/>
        <v>2.9419315954760616E-2</v>
      </c>
      <c r="AU702" s="5">
        <f t="shared" si="932"/>
        <v>9.4423596067916612E-3</v>
      </c>
      <c r="AV702" s="5">
        <f t="shared" si="933"/>
        <v>2.2729493884495774E-3</v>
      </c>
      <c r="AW702" s="5">
        <f t="shared" si="934"/>
        <v>5.0341268756237952E-5</v>
      </c>
      <c r="AX702" s="5">
        <f t="shared" si="935"/>
        <v>5.7338446191956886E-6</v>
      </c>
      <c r="AY702" s="5">
        <f t="shared" si="936"/>
        <v>2.465553186254149E-5</v>
      </c>
      <c r="AZ702" s="5">
        <f t="shared" si="937"/>
        <v>5.3009393504464257E-5</v>
      </c>
      <c r="BA702" s="5">
        <f t="shared" si="938"/>
        <v>7.5980130689732176E-5</v>
      </c>
      <c r="BB702" s="5">
        <f t="shared" si="939"/>
        <v>8.1678640491462181E-5</v>
      </c>
      <c r="BC702" s="5">
        <f t="shared" si="940"/>
        <v>7.0243630822657523E-5</v>
      </c>
      <c r="BD702" s="5">
        <f t="shared" si="941"/>
        <v>4.5482186044144141E-2</v>
      </c>
      <c r="BE702" s="5">
        <f t="shared" si="942"/>
        <v>4.3793590271664538E-2</v>
      </c>
      <c r="BF702" s="5">
        <f t="shared" si="943"/>
        <v>2.1083843100911798E-2</v>
      </c>
      <c r="BG702" s="5">
        <f t="shared" si="944"/>
        <v>6.7670243848673645E-3</v>
      </c>
      <c r="BH702" s="5">
        <f t="shared" si="945"/>
        <v>1.6289470617221989E-3</v>
      </c>
      <c r="BI702" s="5">
        <f t="shared" si="946"/>
        <v>3.1369398175388975E-4</v>
      </c>
      <c r="BJ702" s="8">
        <f t="shared" si="947"/>
        <v>3.5897017104699745E-2</v>
      </c>
      <c r="BK702" s="8">
        <f t="shared" si="948"/>
        <v>6.2149199542170991E-2</v>
      </c>
      <c r="BL702" s="8">
        <f t="shared" si="949"/>
        <v>0.68901532977879354</v>
      </c>
      <c r="BM702" s="8">
        <f t="shared" si="950"/>
        <v>0.75154646492626576</v>
      </c>
      <c r="BN702" s="8">
        <f t="shared" si="951"/>
        <v>0.10418707919998479</v>
      </c>
    </row>
    <row r="703" spans="1:66" x14ac:dyDescent="0.25">
      <c r="A703" t="s">
        <v>22</v>
      </c>
      <c r="B703" t="s">
        <v>262</v>
      </c>
      <c r="C703" t="s">
        <v>255</v>
      </c>
      <c r="D703" s="10"/>
      <c r="E703">
        <f>VLOOKUP(A703,home!$A$2:$E$405,3,FALSE)</f>
        <v>1.8</v>
      </c>
      <c r="F703">
        <f>VLOOKUP(B703,home!$B$2:$E$405,3,FALSE)</f>
        <v>0.56000000000000005</v>
      </c>
      <c r="G703">
        <f>VLOOKUP(C703,away!$B$2:$E$405,4,FALSE)</f>
        <v>0.56000000000000005</v>
      </c>
      <c r="H703">
        <f>VLOOKUP(A703,away!$A$2:$E$405,3,FALSE)</f>
        <v>1.36666666666667</v>
      </c>
      <c r="I703">
        <f>VLOOKUP(C703,away!$B$2:$E$405,3,FALSE)</f>
        <v>1.1100000000000001</v>
      </c>
      <c r="J703">
        <f>VLOOKUP(B703,home!$B$2:$E$405,4,FALSE)</f>
        <v>1.46</v>
      </c>
      <c r="K703" s="3">
        <f t="shared" si="896"/>
        <v>0.5644800000000002</v>
      </c>
      <c r="L703" s="3">
        <f t="shared" si="897"/>
        <v>2.2148200000000058</v>
      </c>
      <c r="M703" s="5">
        <f t="shared" si="898"/>
        <v>6.2081949535503556E-2</v>
      </c>
      <c r="N703" s="5">
        <f t="shared" si="899"/>
        <v>3.5044018873801056E-2</v>
      </c>
      <c r="O703" s="5">
        <f t="shared" si="900"/>
        <v>0.13750034347022433</v>
      </c>
      <c r="P703" s="5">
        <f t="shared" si="901"/>
        <v>7.7616193882072249E-2</v>
      </c>
      <c r="Q703" s="5">
        <f t="shared" si="902"/>
        <v>9.8908238869416121E-3</v>
      </c>
      <c r="R703" s="5">
        <f t="shared" si="903"/>
        <v>0.15226925536236158</v>
      </c>
      <c r="S703" s="5">
        <f t="shared" si="904"/>
        <v>2.4259360401102815E-2</v>
      </c>
      <c r="T703" s="5">
        <f t="shared" si="905"/>
        <v>2.190639456127608E-2</v>
      </c>
      <c r="U703" s="5">
        <f t="shared" si="906"/>
        <v>8.5952949266945883E-2</v>
      </c>
      <c r="V703" s="5">
        <f t="shared" si="907"/>
        <v>3.3699529133759528E-3</v>
      </c>
      <c r="W703" s="5">
        <f t="shared" si="908"/>
        <v>1.8610574225669343E-3</v>
      </c>
      <c r="X703" s="5">
        <f t="shared" si="909"/>
        <v>4.121907200649708E-3</v>
      </c>
      <c r="Y703" s="5">
        <f t="shared" si="910"/>
        <v>4.5646412530715068E-3</v>
      </c>
      <c r="Z703" s="5">
        <f t="shared" si="911"/>
        <v>0.11241633072055549</v>
      </c>
      <c r="AA703" s="5">
        <f t="shared" si="912"/>
        <v>6.3456770365139178E-2</v>
      </c>
      <c r="AB703" s="5">
        <f t="shared" si="913"/>
        <v>1.7910038867856887E-2</v>
      </c>
      <c r="AC703" s="5">
        <f t="shared" si="914"/>
        <v>2.6332424385736621E-4</v>
      </c>
      <c r="AD703" s="5">
        <f t="shared" si="915"/>
        <v>2.6263242347264584E-4</v>
      </c>
      <c r="AE703" s="5">
        <f t="shared" si="916"/>
        <v>5.8168354415568692E-4</v>
      </c>
      <c r="AF703" s="5">
        <f t="shared" si="917"/>
        <v>6.4416217363345114E-4</v>
      </c>
      <c r="AG703" s="5">
        <f t="shared" si="918"/>
        <v>4.7556775513561456E-4</v>
      </c>
      <c r="AH703" s="5">
        <f t="shared" si="919"/>
        <v>6.2245484401625348E-2</v>
      </c>
      <c r="AI703" s="5">
        <f t="shared" si="920"/>
        <v>3.5136331035029486E-2</v>
      </c>
      <c r="AJ703" s="5">
        <f t="shared" si="921"/>
        <v>9.9168780713267263E-3</v>
      </c>
      <c r="AK703" s="5">
        <f t="shared" si="922"/>
        <v>1.8659597779008372E-3</v>
      </c>
      <c r="AL703" s="5">
        <f t="shared" si="923"/>
        <v>1.3168546231554895E-5</v>
      </c>
      <c r="AM703" s="5">
        <f t="shared" si="924"/>
        <v>2.9650150080367851E-5</v>
      </c>
      <c r="AN703" s="5">
        <f t="shared" si="925"/>
        <v>6.5669745401000497E-5</v>
      </c>
      <c r="AO703" s="5">
        <f t="shared" si="926"/>
        <v>7.2723332754522167E-5</v>
      </c>
      <c r="AP703" s="5">
        <f t="shared" si="927"/>
        <v>5.3689697283790393E-5</v>
      </c>
      <c r="AQ703" s="5">
        <f t="shared" si="928"/>
        <v>2.9728253834521243E-5</v>
      </c>
      <c r="AR703" s="5">
        <f t="shared" si="929"/>
        <v>2.7572508752481628E-2</v>
      </c>
      <c r="AS703" s="5">
        <f t="shared" si="930"/>
        <v>1.5564129740600835E-2</v>
      </c>
      <c r="AT703" s="5">
        <f t="shared" si="931"/>
        <v>4.3928199779871809E-3</v>
      </c>
      <c r="AU703" s="5">
        <f t="shared" si="932"/>
        <v>8.2655300705806816E-4</v>
      </c>
      <c r="AV703" s="5">
        <f t="shared" si="933"/>
        <v>1.166431603560346E-4</v>
      </c>
      <c r="AW703" s="5">
        <f t="shared" si="934"/>
        <v>4.5732224597249659E-7</v>
      </c>
      <c r="AX703" s="5">
        <f t="shared" si="935"/>
        <v>2.7894861195610063E-6</v>
      </c>
      <c r="AY703" s="5">
        <f t="shared" si="936"/>
        <v>6.1782096473261241E-6</v>
      </c>
      <c r="AZ703" s="5">
        <f t="shared" si="937"/>
        <v>6.841811145545443E-6</v>
      </c>
      <c r="BA703" s="5">
        <f t="shared" si="938"/>
        <v>5.051126720458998E-6</v>
      </c>
      <c r="BB703" s="5">
        <f t="shared" si="939"/>
        <v>2.7968341207517571E-6</v>
      </c>
      <c r="BC703" s="5">
        <f t="shared" si="940"/>
        <v>1.2388968294646839E-6</v>
      </c>
      <c r="BD703" s="5">
        <f t="shared" si="941"/>
        <v>1.017802397252859E-2</v>
      </c>
      <c r="BE703" s="5">
        <f t="shared" si="942"/>
        <v>5.7452909720129407E-3</v>
      </c>
      <c r="BF703" s="5">
        <f t="shared" si="943"/>
        <v>1.6215509239409327E-3</v>
      </c>
      <c r="BG703" s="5">
        <f t="shared" si="944"/>
        <v>3.0511102184872601E-4</v>
      </c>
      <c r="BH703" s="5">
        <f t="shared" si="945"/>
        <v>4.3057267403292222E-5</v>
      </c>
      <c r="BI703" s="5">
        <f t="shared" si="946"/>
        <v>4.8609932607620834E-6</v>
      </c>
      <c r="BJ703" s="8">
        <f t="shared" si="947"/>
        <v>7.9629246638641613E-2</v>
      </c>
      <c r="BK703" s="8">
        <f t="shared" si="948"/>
        <v>0.16761012773179082</v>
      </c>
      <c r="BL703" s="8">
        <f t="shared" si="949"/>
        <v>0.63262456040788906</v>
      </c>
      <c r="BM703" s="8">
        <f t="shared" si="950"/>
        <v>0.51787195960057142</v>
      </c>
      <c r="BN703" s="8">
        <f t="shared" si="951"/>
        <v>0.47440258501090438</v>
      </c>
    </row>
    <row r="704" spans="1:66" x14ac:dyDescent="0.25">
      <c r="A704" t="s">
        <v>22</v>
      </c>
      <c r="B704" t="s">
        <v>259</v>
      </c>
      <c r="C704" t="s">
        <v>166</v>
      </c>
      <c r="D704" s="10"/>
      <c r="E704">
        <f>VLOOKUP(A704,home!$A$2:$E$405,3,FALSE)</f>
        <v>1.8</v>
      </c>
      <c r="F704">
        <f>VLOOKUP(B704,home!$B$2:$E$405,3,FALSE)</f>
        <v>0</v>
      </c>
      <c r="G704">
        <f>VLOOKUP(C704,away!$B$2:$E$405,4,FALSE)</f>
        <v>0</v>
      </c>
      <c r="H704">
        <f>VLOOKUP(A704,away!$A$2:$E$405,3,FALSE)</f>
        <v>1.36666666666667</v>
      </c>
      <c r="I704">
        <f>VLOOKUP(C704,away!$B$2:$E$405,3,FALSE)</f>
        <v>0</v>
      </c>
      <c r="J704">
        <f>VLOOKUP(B704,home!$B$2:$E$405,4,FALSE)</f>
        <v>0</v>
      </c>
      <c r="K704" s="3">
        <f t="shared" si="896"/>
        <v>0</v>
      </c>
      <c r="L704" s="3">
        <f t="shared" si="897"/>
        <v>0</v>
      </c>
      <c r="M704" s="5">
        <f t="shared" si="898"/>
        <v>1</v>
      </c>
      <c r="N704" s="5">
        <f t="shared" si="899"/>
        <v>0</v>
      </c>
      <c r="O704" s="5">
        <f t="shared" si="900"/>
        <v>0</v>
      </c>
      <c r="P704" s="5">
        <f t="shared" si="901"/>
        <v>0</v>
      </c>
      <c r="Q704" s="5">
        <f t="shared" si="902"/>
        <v>0</v>
      </c>
      <c r="R704" s="5">
        <f t="shared" si="903"/>
        <v>0</v>
      </c>
      <c r="S704" s="5">
        <f t="shared" si="904"/>
        <v>0</v>
      </c>
      <c r="T704" s="5">
        <f t="shared" si="905"/>
        <v>0</v>
      </c>
      <c r="U704" s="5">
        <f t="shared" si="906"/>
        <v>0</v>
      </c>
      <c r="V704" s="5">
        <f t="shared" si="907"/>
        <v>0</v>
      </c>
      <c r="W704" s="5">
        <f t="shared" si="908"/>
        <v>0</v>
      </c>
      <c r="X704" s="5">
        <f t="shared" si="909"/>
        <v>0</v>
      </c>
      <c r="Y704" s="5">
        <f t="shared" si="910"/>
        <v>0</v>
      </c>
      <c r="Z704" s="5">
        <f t="shared" si="911"/>
        <v>0</v>
      </c>
      <c r="AA704" s="5">
        <f t="shared" si="912"/>
        <v>0</v>
      </c>
      <c r="AB704" s="5">
        <f t="shared" si="913"/>
        <v>0</v>
      </c>
      <c r="AC704" s="5">
        <f t="shared" si="914"/>
        <v>0</v>
      </c>
      <c r="AD704" s="5">
        <f t="shared" si="915"/>
        <v>0</v>
      </c>
      <c r="AE704" s="5">
        <f t="shared" si="916"/>
        <v>0</v>
      </c>
      <c r="AF704" s="5">
        <f t="shared" si="917"/>
        <v>0</v>
      </c>
      <c r="AG704" s="5">
        <f t="shared" si="918"/>
        <v>0</v>
      </c>
      <c r="AH704" s="5">
        <f t="shared" si="919"/>
        <v>0</v>
      </c>
      <c r="AI704" s="5">
        <f t="shared" si="920"/>
        <v>0</v>
      </c>
      <c r="AJ704" s="5">
        <f t="shared" si="921"/>
        <v>0</v>
      </c>
      <c r="AK704" s="5">
        <f t="shared" si="922"/>
        <v>0</v>
      </c>
      <c r="AL704" s="5">
        <f t="shared" si="923"/>
        <v>0</v>
      </c>
      <c r="AM704" s="5">
        <f t="shared" si="924"/>
        <v>0</v>
      </c>
      <c r="AN704" s="5">
        <f t="shared" si="925"/>
        <v>0</v>
      </c>
      <c r="AO704" s="5">
        <f t="shared" si="926"/>
        <v>0</v>
      </c>
      <c r="AP704" s="5">
        <f t="shared" si="927"/>
        <v>0</v>
      </c>
      <c r="AQ704" s="5">
        <f t="shared" si="928"/>
        <v>0</v>
      </c>
      <c r="AR704" s="5">
        <f t="shared" si="929"/>
        <v>0</v>
      </c>
      <c r="AS704" s="5">
        <f t="shared" si="930"/>
        <v>0</v>
      </c>
      <c r="AT704" s="5">
        <f t="shared" si="931"/>
        <v>0</v>
      </c>
      <c r="AU704" s="5">
        <f t="shared" si="932"/>
        <v>0</v>
      </c>
      <c r="AV704" s="5">
        <f t="shared" si="933"/>
        <v>0</v>
      </c>
      <c r="AW704" s="5">
        <f t="shared" si="934"/>
        <v>0</v>
      </c>
      <c r="AX704" s="5">
        <f t="shared" si="935"/>
        <v>0</v>
      </c>
      <c r="AY704" s="5">
        <f t="shared" si="936"/>
        <v>0</v>
      </c>
      <c r="AZ704" s="5">
        <f t="shared" si="937"/>
        <v>0</v>
      </c>
      <c r="BA704" s="5">
        <f t="shared" si="938"/>
        <v>0</v>
      </c>
      <c r="BB704" s="5">
        <f t="shared" si="939"/>
        <v>0</v>
      </c>
      <c r="BC704" s="5">
        <f t="shared" si="940"/>
        <v>0</v>
      </c>
      <c r="BD704" s="5">
        <f t="shared" si="941"/>
        <v>0</v>
      </c>
      <c r="BE704" s="5">
        <f t="shared" si="942"/>
        <v>0</v>
      </c>
      <c r="BF704" s="5">
        <f t="shared" si="943"/>
        <v>0</v>
      </c>
      <c r="BG704" s="5">
        <f t="shared" si="944"/>
        <v>0</v>
      </c>
      <c r="BH704" s="5">
        <f t="shared" si="945"/>
        <v>0</v>
      </c>
      <c r="BI704" s="5">
        <f t="shared" si="946"/>
        <v>0</v>
      </c>
      <c r="BJ704" s="8">
        <f t="shared" si="947"/>
        <v>0</v>
      </c>
      <c r="BK704" s="8">
        <f t="shared" si="948"/>
        <v>1</v>
      </c>
      <c r="BL704" s="8">
        <f t="shared" si="949"/>
        <v>0</v>
      </c>
      <c r="BM704" s="8">
        <f t="shared" si="950"/>
        <v>0</v>
      </c>
      <c r="BN704" s="8">
        <f t="shared" si="951"/>
        <v>1</v>
      </c>
    </row>
    <row r="705" spans="1:66" x14ac:dyDescent="0.25">
      <c r="A705" t="s">
        <v>22</v>
      </c>
      <c r="B705" t="s">
        <v>291</v>
      </c>
      <c r="C705" t="s">
        <v>290</v>
      </c>
      <c r="D705" s="10"/>
      <c r="E705">
        <f>VLOOKUP(A705,home!$A$2:$E$405,3,FALSE)</f>
        <v>1.8</v>
      </c>
      <c r="F705">
        <f>VLOOKUP(B705,home!$B$2:$E$405,3,FALSE)</f>
        <v>1.67</v>
      </c>
      <c r="G705">
        <f>VLOOKUP(C705,away!$B$2:$E$405,4,FALSE)</f>
        <v>2.2200000000000002</v>
      </c>
      <c r="H705">
        <f>VLOOKUP(A705,away!$A$2:$E$405,3,FALSE)</f>
        <v>1.36666666666667</v>
      </c>
      <c r="I705">
        <f>VLOOKUP(C705,away!$B$2:$E$405,3,FALSE)</f>
        <v>0.56000000000000005</v>
      </c>
      <c r="J705">
        <f>VLOOKUP(B705,home!$B$2:$E$405,4,FALSE)</f>
        <v>0.37</v>
      </c>
      <c r="K705" s="3">
        <f t="shared" si="896"/>
        <v>6.6733200000000004</v>
      </c>
      <c r="L705" s="3">
        <f t="shared" si="897"/>
        <v>0.28317333333333405</v>
      </c>
      <c r="M705" s="5">
        <f t="shared" si="898"/>
        <v>9.5243058207235699E-4</v>
      </c>
      <c r="N705" s="5">
        <f t="shared" si="899"/>
        <v>6.3558740519551018E-3</v>
      </c>
      <c r="O705" s="5">
        <f t="shared" si="900"/>
        <v>2.697029426940369E-4</v>
      </c>
      <c r="P705" s="5">
        <f t="shared" si="901"/>
        <v>1.7998140415389707E-3</v>
      </c>
      <c r="Q705" s="5">
        <f t="shared" si="902"/>
        <v>2.1207390714196521E-2</v>
      </c>
      <c r="R705" s="5">
        <f t="shared" si="903"/>
        <v>3.8186340646239803E-5</v>
      </c>
      <c r="S705" s="5">
        <f t="shared" si="904"/>
        <v>8.5027996924261673E-4</v>
      </c>
      <c r="T705" s="5">
        <f t="shared" si="905"/>
        <v>6.0053675198414253E-3</v>
      </c>
      <c r="U705" s="5">
        <f t="shared" si="906"/>
        <v>2.5482967076136505E-4</v>
      </c>
      <c r="V705" s="5">
        <f t="shared" si="907"/>
        <v>1.7853104312364975E-4</v>
      </c>
      <c r="W705" s="5">
        <f t="shared" si="908"/>
        <v>4.7174568200287287E-2</v>
      </c>
      <c r="X705" s="5">
        <f t="shared" si="909"/>
        <v>1.3358579725836053E-2</v>
      </c>
      <c r="Y705" s="5">
        <f t="shared" si="910"/>
        <v>1.8913967747820454E-3</v>
      </c>
      <c r="Z705" s="5">
        <f t="shared" si="911"/>
        <v>3.60445112286597E-6</v>
      </c>
      <c r="AA705" s="5">
        <f t="shared" si="912"/>
        <v>2.4053655767243934E-5</v>
      </c>
      <c r="AB705" s="5">
        <f t="shared" si="913"/>
        <v>8.0258871052332195E-5</v>
      </c>
      <c r="AC705" s="5">
        <f t="shared" si="914"/>
        <v>2.1085701960385315E-5</v>
      </c>
      <c r="AD705" s="5">
        <f t="shared" si="915"/>
        <v>7.8702747365585329E-2</v>
      </c>
      <c r="AE705" s="5">
        <f t="shared" si="916"/>
        <v>2.2286519314004074E-2</v>
      </c>
      <c r="AF705" s="5">
        <f t="shared" si="917"/>
        <v>3.1554739812721315E-3</v>
      </c>
      <c r="AG705" s="5">
        <f t="shared" si="918"/>
        <v>2.9784869517447872E-4</v>
      </c>
      <c r="AH705" s="5">
        <f t="shared" si="919"/>
        <v>2.5517110982475887E-7</v>
      </c>
      <c r="AI705" s="5">
        <f t="shared" si="920"/>
        <v>1.7028384706157599E-6</v>
      </c>
      <c r="AJ705" s="5">
        <f t="shared" si="921"/>
        <v>5.6817930113647846E-6</v>
      </c>
      <c r="AK705" s="5">
        <f t="shared" si="922"/>
        <v>1.2638807646200276E-5</v>
      </c>
      <c r="AL705" s="5">
        <f t="shared" si="923"/>
        <v>1.5938313270635481E-6</v>
      </c>
      <c r="AM705" s="5">
        <f t="shared" si="924"/>
        <v>0.10504172360994156</v>
      </c>
      <c r="AN705" s="5">
        <f t="shared" si="925"/>
        <v>2.9745015013705928E-2</v>
      </c>
      <c r="AO705" s="5">
        <f t="shared" si="926"/>
        <v>4.2114975257405872E-3</v>
      </c>
      <c r="AP705" s="5">
        <f t="shared" si="927"/>
        <v>3.9752793089635041E-4</v>
      </c>
      <c r="AQ705" s="5">
        <f t="shared" si="928"/>
        <v>2.8142327321255704E-5</v>
      </c>
      <c r="AR705" s="5">
        <f t="shared" si="929"/>
        <v>1.4451530747888656E-8</v>
      </c>
      <c r="AS705" s="5">
        <f t="shared" si="930"/>
        <v>9.6439689170500339E-8</v>
      </c>
      <c r="AT705" s="5">
        <f t="shared" si="931"/>
        <v>3.2178645326764184E-7</v>
      </c>
      <c r="AU705" s="5">
        <f t="shared" si="932"/>
        <v>7.1579465810667288E-7</v>
      </c>
      <c r="AV705" s="5">
        <f t="shared" si="933"/>
        <v>1.1941817019591061E-6</v>
      </c>
      <c r="AW705" s="5">
        <f t="shared" si="934"/>
        <v>8.3663140282272609E-8</v>
      </c>
      <c r="AX705" s="5">
        <f t="shared" si="935"/>
        <v>0.11682950583344917</v>
      </c>
      <c r="AY705" s="5">
        <f t="shared" si="936"/>
        <v>3.3083000598544E-2</v>
      </c>
      <c r="AZ705" s="5">
        <f t="shared" si="937"/>
        <v>4.6841117780791952E-3</v>
      </c>
      <c r="BA705" s="5">
        <f t="shared" si="938"/>
        <v>4.4213851530153876E-4</v>
      </c>
      <c r="BB705" s="5">
        <f t="shared" si="939"/>
        <v>3.1300459293247012E-5</v>
      </c>
      <c r="BC705" s="5">
        <f t="shared" si="940"/>
        <v>1.772691078586619E-6</v>
      </c>
      <c r="BD705" s="5">
        <f t="shared" si="941"/>
        <v>6.8204802227479953E-10</v>
      </c>
      <c r="BE705" s="5">
        <f t="shared" si="942"/>
        <v>4.551524708006865E-9</v>
      </c>
      <c r="BF705" s="5">
        <f t="shared" si="943"/>
        <v>1.5186890432218196E-8</v>
      </c>
      <c r="BG705" s="5">
        <f t="shared" si="944"/>
        <v>3.3782326553043431E-8</v>
      </c>
      <c r="BH705" s="5">
        <f t="shared" si="945"/>
        <v>5.6360068858238973E-8</v>
      </c>
      <c r="BI705" s="5">
        <f t="shared" si="946"/>
        <v>7.5221754942612639E-8</v>
      </c>
      <c r="BJ705" s="8">
        <f t="shared" si="947"/>
        <v>0.49493150262628588</v>
      </c>
      <c r="BK705" s="8">
        <f t="shared" si="948"/>
        <v>3.6886735767809042E-2</v>
      </c>
      <c r="BL705" s="8">
        <f t="shared" si="949"/>
        <v>6.8983852980599141E-4</v>
      </c>
      <c r="BM705" s="8">
        <f t="shared" si="950"/>
        <v>0.46880536576651682</v>
      </c>
      <c r="BN705" s="8">
        <f t="shared" si="951"/>
        <v>3.0623398673103226E-2</v>
      </c>
    </row>
    <row r="706" spans="1:66" x14ac:dyDescent="0.25">
      <c r="A706" t="s">
        <v>22</v>
      </c>
      <c r="B706" t="s">
        <v>267</v>
      </c>
      <c r="C706" t="s">
        <v>24</v>
      </c>
      <c r="D706" s="10"/>
      <c r="E706">
        <f>VLOOKUP(A706,home!$A$2:$E$405,3,FALSE)</f>
        <v>1.8</v>
      </c>
      <c r="F706">
        <f>VLOOKUP(B706,home!$B$2:$E$405,3,FALSE)</f>
        <v>0</v>
      </c>
      <c r="G706">
        <f>VLOOKUP(C706,away!$B$2:$E$405,4,FALSE)</f>
        <v>0</v>
      </c>
      <c r="H706">
        <f>VLOOKUP(A706,away!$A$2:$E$405,3,FALSE)</f>
        <v>1.36666666666667</v>
      </c>
      <c r="I706">
        <f>VLOOKUP(C706,away!$B$2:$E$405,3,FALSE)</f>
        <v>2.2200000000000002</v>
      </c>
      <c r="J706">
        <f>VLOOKUP(B706,home!$B$2:$E$405,4,FALSE)</f>
        <v>2.93</v>
      </c>
      <c r="K706" s="3">
        <f t="shared" si="896"/>
        <v>0</v>
      </c>
      <c r="L706" s="3">
        <f t="shared" si="897"/>
        <v>8.8896200000000238</v>
      </c>
      <c r="M706" s="5">
        <f t="shared" si="898"/>
        <v>1.3781201659912297E-4</v>
      </c>
      <c r="N706" s="5">
        <f t="shared" si="899"/>
        <v>0</v>
      </c>
      <c r="O706" s="5">
        <f t="shared" si="900"/>
        <v>1.2250964589998986E-3</v>
      </c>
      <c r="P706" s="5">
        <f t="shared" si="901"/>
        <v>0</v>
      </c>
      <c r="Q706" s="5">
        <f t="shared" si="902"/>
        <v>0</v>
      </c>
      <c r="R706" s="5">
        <f t="shared" si="903"/>
        <v>5.4453209919273562E-3</v>
      </c>
      <c r="S706" s="5">
        <f t="shared" si="904"/>
        <v>0</v>
      </c>
      <c r="T706" s="5">
        <f t="shared" si="905"/>
        <v>0</v>
      </c>
      <c r="U706" s="5">
        <f t="shared" si="906"/>
        <v>0</v>
      </c>
      <c r="V706" s="5">
        <f t="shared" si="907"/>
        <v>0</v>
      </c>
      <c r="W706" s="5">
        <f t="shared" si="908"/>
        <v>0</v>
      </c>
      <c r="X706" s="5">
        <f t="shared" si="909"/>
        <v>0</v>
      </c>
      <c r="Y706" s="5">
        <f t="shared" si="910"/>
        <v>0</v>
      </c>
      <c r="Z706" s="5">
        <f t="shared" si="911"/>
        <v>1.6135611465419131E-2</v>
      </c>
      <c r="AA706" s="5">
        <f t="shared" si="912"/>
        <v>0</v>
      </c>
      <c r="AB706" s="5">
        <f t="shared" si="913"/>
        <v>0</v>
      </c>
      <c r="AC706" s="5">
        <f t="shared" si="914"/>
        <v>0</v>
      </c>
      <c r="AD706" s="5">
        <f t="shared" si="915"/>
        <v>0</v>
      </c>
      <c r="AE706" s="5">
        <f t="shared" si="916"/>
        <v>0</v>
      </c>
      <c r="AF706" s="5">
        <f t="shared" si="917"/>
        <v>0</v>
      </c>
      <c r="AG706" s="5">
        <f t="shared" si="918"/>
        <v>0</v>
      </c>
      <c r="AH706" s="5">
        <f t="shared" si="919"/>
        <v>3.58598635988049E-2</v>
      </c>
      <c r="AI706" s="5">
        <f t="shared" si="920"/>
        <v>0</v>
      </c>
      <c r="AJ706" s="5">
        <f t="shared" si="921"/>
        <v>0</v>
      </c>
      <c r="AK706" s="5">
        <f t="shared" si="922"/>
        <v>0</v>
      </c>
      <c r="AL706" s="5">
        <f t="shared" si="923"/>
        <v>0</v>
      </c>
      <c r="AM706" s="5">
        <f t="shared" si="924"/>
        <v>0</v>
      </c>
      <c r="AN706" s="5">
        <f t="shared" si="925"/>
        <v>0</v>
      </c>
      <c r="AO706" s="5">
        <f t="shared" si="926"/>
        <v>0</v>
      </c>
      <c r="AP706" s="5">
        <f t="shared" si="927"/>
        <v>0</v>
      </c>
      <c r="AQ706" s="5">
        <f t="shared" si="928"/>
        <v>0</v>
      </c>
      <c r="AR706" s="5">
        <f t="shared" si="929"/>
        <v>6.3756112129041795E-2</v>
      </c>
      <c r="AS706" s="5">
        <f t="shared" si="930"/>
        <v>0</v>
      </c>
      <c r="AT706" s="5">
        <f t="shared" si="931"/>
        <v>0</v>
      </c>
      <c r="AU706" s="5">
        <f t="shared" si="932"/>
        <v>0</v>
      </c>
      <c r="AV706" s="5">
        <f t="shared" si="933"/>
        <v>0</v>
      </c>
      <c r="AW706" s="5">
        <f t="shared" si="934"/>
        <v>0</v>
      </c>
      <c r="AX706" s="5">
        <f t="shared" si="935"/>
        <v>0</v>
      </c>
      <c r="AY706" s="5">
        <f t="shared" si="936"/>
        <v>0</v>
      </c>
      <c r="AZ706" s="5">
        <f t="shared" si="937"/>
        <v>0</v>
      </c>
      <c r="BA706" s="5">
        <f t="shared" si="938"/>
        <v>0</v>
      </c>
      <c r="BB706" s="5">
        <f t="shared" si="939"/>
        <v>0</v>
      </c>
      <c r="BC706" s="5">
        <f t="shared" si="940"/>
        <v>0</v>
      </c>
      <c r="BD706" s="5">
        <f t="shared" si="941"/>
        <v>9.4461268250762287E-2</v>
      </c>
      <c r="BE706" s="5">
        <f t="shared" si="942"/>
        <v>0</v>
      </c>
      <c r="BF706" s="5">
        <f t="shared" si="943"/>
        <v>0</v>
      </c>
      <c r="BG706" s="5">
        <f t="shared" si="944"/>
        <v>0</v>
      </c>
      <c r="BH706" s="5">
        <f t="shared" si="945"/>
        <v>0</v>
      </c>
      <c r="BI706" s="5">
        <f t="shared" si="946"/>
        <v>0</v>
      </c>
      <c r="BJ706" s="8">
        <f t="shared" si="947"/>
        <v>0</v>
      </c>
      <c r="BK706" s="8">
        <f t="shared" si="948"/>
        <v>1.3781201659912297E-4</v>
      </c>
      <c r="BL706" s="8">
        <f t="shared" si="949"/>
        <v>0.20074766142953623</v>
      </c>
      <c r="BM706" s="8">
        <f t="shared" si="950"/>
        <v>0.21021285544402812</v>
      </c>
      <c r="BN706" s="8">
        <f t="shared" si="951"/>
        <v>6.8082294675263777E-3</v>
      </c>
    </row>
    <row r="707" spans="1:66" x14ac:dyDescent="0.25">
      <c r="A707" t="s">
        <v>25</v>
      </c>
      <c r="B707" t="s">
        <v>168</v>
      </c>
      <c r="C707" t="s">
        <v>257</v>
      </c>
      <c r="D707" s="10"/>
      <c r="E707">
        <f>VLOOKUP(A707,home!$A$2:$E$405,3,FALSE)</f>
        <v>1.5333333333333301</v>
      </c>
      <c r="F707">
        <f>VLOOKUP(B707,home!$B$2:$E$405,3,FALSE)</f>
        <v>1.63</v>
      </c>
      <c r="G707">
        <f>VLOOKUP(C707,away!$B$2:$E$405,4,FALSE)</f>
        <v>2.61</v>
      </c>
      <c r="H707">
        <f>VLOOKUP(A707,away!$A$2:$E$405,3,FALSE)</f>
        <v>1.2</v>
      </c>
      <c r="I707">
        <f>VLOOKUP(C707,away!$B$2:$E$405,3,FALSE)</f>
        <v>1.3</v>
      </c>
      <c r="J707">
        <f>VLOOKUP(B707,home!$B$2:$E$405,4,FALSE)</f>
        <v>0.83</v>
      </c>
      <c r="K707" s="3">
        <f t="shared" si="896"/>
        <v>6.5232599999999863</v>
      </c>
      <c r="L707" s="3">
        <f t="shared" si="897"/>
        <v>1.2948</v>
      </c>
      <c r="M707" s="5">
        <f t="shared" si="898"/>
        <v>4.0240158512865444E-4</v>
      </c>
      <c r="N707" s="5">
        <f t="shared" si="899"/>
        <v>2.6249701642063407E-3</v>
      </c>
      <c r="O707" s="5">
        <f t="shared" si="900"/>
        <v>5.210295724245817E-4</v>
      </c>
      <c r="P707" s="5">
        <f t="shared" si="901"/>
        <v>3.3988113686143693E-3</v>
      </c>
      <c r="Q707" s="5">
        <f t="shared" si="902"/>
        <v>8.561681436680308E-3</v>
      </c>
      <c r="R707" s="5">
        <f t="shared" si="903"/>
        <v>3.3731454518767421E-4</v>
      </c>
      <c r="S707" s="5">
        <f t="shared" si="904"/>
        <v>7.1768596014159265E-3</v>
      </c>
      <c r="T707" s="5">
        <f t="shared" si="905"/>
        <v>1.1085665124213663E-2</v>
      </c>
      <c r="U707" s="5">
        <f t="shared" si="906"/>
        <v>2.2003904800409432E-3</v>
      </c>
      <c r="V707" s="5">
        <f t="shared" si="907"/>
        <v>6.7353368447268568E-3</v>
      </c>
      <c r="W707" s="5">
        <f t="shared" si="908"/>
        <v>1.8616691349546362E-2</v>
      </c>
      <c r="X707" s="5">
        <f t="shared" si="909"/>
        <v>2.4104891959392628E-2</v>
      </c>
      <c r="Y707" s="5">
        <f t="shared" si="910"/>
        <v>1.5605507054510788E-2</v>
      </c>
      <c r="Z707" s="5">
        <f t="shared" si="911"/>
        <v>1.4558495770300022E-4</v>
      </c>
      <c r="AA707" s="5">
        <f t="shared" si="912"/>
        <v>9.4968853118567104E-4</v>
      </c>
      <c r="AB707" s="5">
        <f t="shared" si="913"/>
        <v>3.0975326039711141E-3</v>
      </c>
      <c r="AC707" s="5">
        <f t="shared" si="914"/>
        <v>3.5555494009774299E-3</v>
      </c>
      <c r="AD707" s="5">
        <f t="shared" si="915"/>
        <v>3.036037950321039E-2</v>
      </c>
      <c r="AE707" s="5">
        <f t="shared" si="916"/>
        <v>3.9310619380756813E-2</v>
      </c>
      <c r="AF707" s="5">
        <f t="shared" si="917"/>
        <v>2.5449694987101961E-2</v>
      </c>
      <c r="AG707" s="5">
        <f t="shared" si="918"/>
        <v>1.0984088356433207E-2</v>
      </c>
      <c r="AH707" s="5">
        <f t="shared" si="919"/>
        <v>4.7125850808461173E-5</v>
      </c>
      <c r="AI707" s="5">
        <f t="shared" si="920"/>
        <v>3.0741417754480177E-4</v>
      </c>
      <c r="AJ707" s="5">
        <f t="shared" si="921"/>
        <v>1.0026713039054498E-3</v>
      </c>
      <c r="AK707" s="5">
        <f t="shared" si="922"/>
        <v>2.180228536638084E-3</v>
      </c>
      <c r="AL707" s="5">
        <f t="shared" si="923"/>
        <v>1.2012519008192718E-3</v>
      </c>
      <c r="AM707" s="5">
        <f t="shared" si="924"/>
        <v>3.9609729839622354E-2</v>
      </c>
      <c r="AN707" s="5">
        <f t="shared" si="925"/>
        <v>5.128667819634302E-2</v>
      </c>
      <c r="AO707" s="5">
        <f t="shared" si="926"/>
        <v>3.3202995464312476E-2</v>
      </c>
      <c r="AP707" s="5">
        <f t="shared" si="927"/>
        <v>1.4330412842397265E-2</v>
      </c>
      <c r="AQ707" s="5">
        <f t="shared" si="928"/>
        <v>4.6387546370839959E-3</v>
      </c>
      <c r="AR707" s="5">
        <f t="shared" si="929"/>
        <v>1.2203710325359108E-5</v>
      </c>
      <c r="AS707" s="5">
        <f t="shared" si="930"/>
        <v>7.9607975417001888E-5</v>
      </c>
      <c r="AT707" s="5">
        <f t="shared" si="931"/>
        <v>2.5965176085935529E-4</v>
      </c>
      <c r="AU707" s="5">
        <f t="shared" si="932"/>
        <v>5.645919818477983E-4</v>
      </c>
      <c r="AV707" s="5">
        <f t="shared" si="933"/>
        <v>9.2074507287711542E-4</v>
      </c>
      <c r="AW707" s="5">
        <f t="shared" si="934"/>
        <v>2.8183762246756068E-4</v>
      </c>
      <c r="AX707" s="5">
        <f t="shared" si="935"/>
        <v>4.306409437893572E-2</v>
      </c>
      <c r="AY707" s="5">
        <f t="shared" si="936"/>
        <v>5.5759389401845966E-2</v>
      </c>
      <c r="AZ707" s="5">
        <f t="shared" si="937"/>
        <v>3.6098628698755082E-2</v>
      </c>
      <c r="BA707" s="5">
        <f t="shared" si="938"/>
        <v>1.5580168146382694E-2</v>
      </c>
      <c r="BB707" s="5">
        <f t="shared" si="939"/>
        <v>5.0433004289840789E-3</v>
      </c>
      <c r="BC707" s="5">
        <f t="shared" si="940"/>
        <v>1.3060130790897174E-3</v>
      </c>
      <c r="BD707" s="5">
        <f t="shared" si="941"/>
        <v>2.6335606882124924E-6</v>
      </c>
      <c r="BE707" s="5">
        <f t="shared" si="942"/>
        <v>1.7179401094988985E-5</v>
      </c>
      <c r="BF707" s="5">
        <f t="shared" si="943"/>
        <v>5.603284999344881E-5</v>
      </c>
      <c r="BG707" s="5">
        <f t="shared" si="944"/>
        <v>1.2183894968275473E-4</v>
      </c>
      <c r="BH707" s="5">
        <f t="shared" si="945"/>
        <v>1.9869678672688128E-4</v>
      </c>
      <c r="BI707" s="5">
        <f t="shared" si="946"/>
        <v>2.5923016019679853E-4</v>
      </c>
      <c r="BJ707" s="8">
        <f t="shared" si="947"/>
        <v>0.48662435442980484</v>
      </c>
      <c r="BK707" s="8">
        <f t="shared" si="948"/>
        <v>7.8229600103528474E-2</v>
      </c>
      <c r="BL707" s="8">
        <f t="shared" si="949"/>
        <v>1.3135807811416496E-2</v>
      </c>
      <c r="BM707" s="8">
        <f t="shared" si="950"/>
        <v>0.50681158685083239</v>
      </c>
      <c r="BN707" s="8">
        <f t="shared" si="951"/>
        <v>1.5846208672241929E-2</v>
      </c>
    </row>
    <row r="708" spans="1:66" x14ac:dyDescent="0.25">
      <c r="A708" t="s">
        <v>25</v>
      </c>
      <c r="B708" t="s">
        <v>177</v>
      </c>
      <c r="C708" t="s">
        <v>479</v>
      </c>
      <c r="D708" s="10"/>
      <c r="E708">
        <f>VLOOKUP(A708,home!$A$2:$E$405,3,FALSE)</f>
        <v>1.5333333333333301</v>
      </c>
      <c r="F708">
        <f>VLOOKUP(B708,home!$B$2:$E$405,3,FALSE)</f>
        <v>0.65</v>
      </c>
      <c r="G708">
        <f>VLOOKUP(C708,away!$B$2:$E$405,4,FALSE)</f>
        <v>0.98</v>
      </c>
      <c r="H708">
        <f>VLOOKUP(A708,away!$A$2:$E$405,3,FALSE)</f>
        <v>1.2</v>
      </c>
      <c r="I708">
        <f>VLOOKUP(C708,away!$B$2:$E$405,3,FALSE)</f>
        <v>0.98</v>
      </c>
      <c r="J708">
        <f>VLOOKUP(B708,home!$B$2:$E$405,4,FALSE)</f>
        <v>0.83</v>
      </c>
      <c r="K708" s="3">
        <f t="shared" si="896"/>
        <v>0.97673333333333123</v>
      </c>
      <c r="L708" s="3">
        <f t="shared" si="897"/>
        <v>0.97607999999999995</v>
      </c>
      <c r="M708" s="5">
        <f t="shared" si="898"/>
        <v>0.14187436970938913</v>
      </c>
      <c r="N708" s="5">
        <f t="shared" si="899"/>
        <v>0.13857342604081702</v>
      </c>
      <c r="O708" s="5">
        <f t="shared" si="900"/>
        <v>0.13848073478594053</v>
      </c>
      <c r="P708" s="5">
        <f t="shared" si="901"/>
        <v>0.13525874968992069</v>
      </c>
      <c r="Q708" s="5">
        <f t="shared" si="902"/>
        <v>6.7674642164133533E-2</v>
      </c>
      <c r="R708" s="5">
        <f t="shared" si="903"/>
        <v>6.7584137804930403E-2</v>
      </c>
      <c r="S708" s="5">
        <f t="shared" si="904"/>
        <v>3.2237904219689854E-2</v>
      </c>
      <c r="T708" s="5">
        <f t="shared" si="905"/>
        <v>6.6055864723567448E-2</v>
      </c>
      <c r="U708" s="5">
        <f t="shared" si="906"/>
        <v>6.6011680198668876E-2</v>
      </c>
      <c r="V708" s="5">
        <f t="shared" si="907"/>
        <v>3.4149607354971019E-3</v>
      </c>
      <c r="W708" s="5">
        <f t="shared" si="908"/>
        <v>2.2033359607704851E-2</v>
      </c>
      <c r="X708" s="5">
        <f t="shared" si="909"/>
        <v>2.1506321645888549E-2</v>
      </c>
      <c r="Y708" s="5">
        <f t="shared" si="910"/>
        <v>1.0495945216059448E-2</v>
      </c>
      <c r="Z708" s="5">
        <f t="shared" si="911"/>
        <v>2.1989175076212161E-2</v>
      </c>
      <c r="AA708" s="5">
        <f t="shared" si="912"/>
        <v>2.1477560269438908E-2</v>
      </c>
      <c r="AB708" s="5">
        <f t="shared" si="913"/>
        <v>1.0488924516918293E-2</v>
      </c>
      <c r="AC708" s="5">
        <f t="shared" si="914"/>
        <v>2.0348254245536811E-4</v>
      </c>
      <c r="AD708" s="5">
        <f t="shared" si="915"/>
        <v>5.380179193541384E-3</v>
      </c>
      <c r="AE708" s="5">
        <f t="shared" si="916"/>
        <v>5.2514853072318738E-3</v>
      </c>
      <c r="AF708" s="5">
        <f t="shared" si="917"/>
        <v>2.5629348893414436E-3</v>
      </c>
      <c r="AG708" s="5">
        <f t="shared" si="918"/>
        <v>8.3387649559613216E-4</v>
      </c>
      <c r="AH708" s="5">
        <f t="shared" si="919"/>
        <v>5.3657985020972897E-3</v>
      </c>
      <c r="AI708" s="5">
        <f t="shared" si="920"/>
        <v>5.2409542569484815E-3</v>
      </c>
      <c r="AJ708" s="5">
        <f t="shared" si="921"/>
        <v>2.559507360618401E-3</v>
      </c>
      <c r="AK708" s="5">
        <f t="shared" si="922"/>
        <v>8.333187186760026E-4</v>
      </c>
      <c r="AL708" s="5">
        <f t="shared" si="923"/>
        <v>7.759765018196342E-6</v>
      </c>
      <c r="AM708" s="5">
        <f t="shared" si="924"/>
        <v>1.0510000715276623E-3</v>
      </c>
      <c r="AN708" s="5">
        <f t="shared" si="925"/>
        <v>1.0258601498167206E-3</v>
      </c>
      <c r="AO708" s="5">
        <f t="shared" si="926"/>
        <v>5.0066078751655229E-4</v>
      </c>
      <c r="AP708" s="5">
        <f t="shared" si="927"/>
        <v>1.6289499382638546E-4</v>
      </c>
      <c r="AQ708" s="5">
        <f t="shared" si="928"/>
        <v>3.9749636393514575E-5</v>
      </c>
      <c r="AR708" s="5">
        <f t="shared" si="929"/>
        <v>1.0474897203854247E-3</v>
      </c>
      <c r="AS708" s="5">
        <f t="shared" si="930"/>
        <v>1.0231181262244549E-3</v>
      </c>
      <c r="AT708" s="5">
        <f t="shared" si="931"/>
        <v>4.9965678891048188E-4</v>
      </c>
      <c r="AU708" s="5">
        <f t="shared" si="932"/>
        <v>1.6267714698505457E-4</v>
      </c>
      <c r="AV708" s="5">
        <f t="shared" si="933"/>
        <v>3.9723048007967148E-5</v>
      </c>
      <c r="AW708" s="5">
        <f t="shared" si="934"/>
        <v>2.0549794950410841E-7</v>
      </c>
      <c r="AX708" s="5">
        <f t="shared" si="935"/>
        <v>1.7109113386613045E-4</v>
      </c>
      <c r="AY708" s="5">
        <f t="shared" si="936"/>
        <v>1.669986339440526E-4</v>
      </c>
      <c r="AZ708" s="5">
        <f t="shared" si="937"/>
        <v>8.150201331005543E-5</v>
      </c>
      <c r="BA708" s="5">
        <f t="shared" si="938"/>
        <v>2.6517495050559635E-5</v>
      </c>
      <c r="BB708" s="5">
        <f t="shared" si="939"/>
        <v>6.470799142237561E-6</v>
      </c>
      <c r="BC708" s="5">
        <f t="shared" si="940"/>
        <v>1.2632035253510479E-6</v>
      </c>
      <c r="BD708" s="5">
        <f t="shared" si="941"/>
        <v>1.7040562771230083E-4</v>
      </c>
      <c r="BE708" s="5">
        <f t="shared" si="942"/>
        <v>1.6644085677419427E-4</v>
      </c>
      <c r="BF708" s="5">
        <f t="shared" si="943"/>
        <v>8.1284166419957164E-5</v>
      </c>
      <c r="BG708" s="5">
        <f t="shared" si="944"/>
        <v>2.6464318271528669E-5</v>
      </c>
      <c r="BH708" s="5">
        <f t="shared" si="945"/>
        <v>6.4621454499360937E-6</v>
      </c>
      <c r="BI708" s="5">
        <f t="shared" si="946"/>
        <v>1.2623585731601804E-6</v>
      </c>
      <c r="BJ708" s="8">
        <f t="shared" si="947"/>
        <v>0.34360204420180085</v>
      </c>
      <c r="BK708" s="8">
        <f t="shared" si="948"/>
        <v>0.31316422529591442</v>
      </c>
      <c r="BL708" s="8">
        <f t="shared" si="949"/>
        <v>0.32126760071795163</v>
      </c>
      <c r="BM708" s="8">
        <f t="shared" si="950"/>
        <v>0.3104101919607532</v>
      </c>
      <c r="BN708" s="8">
        <f t="shared" si="951"/>
        <v>0.68944606019513144</v>
      </c>
    </row>
    <row r="709" spans="1:66" x14ac:dyDescent="0.25">
      <c r="A709" t="s">
        <v>25</v>
      </c>
      <c r="B709" t="s">
        <v>170</v>
      </c>
      <c r="C709" t="s">
        <v>265</v>
      </c>
      <c r="D709" s="10"/>
      <c r="E709">
        <f>VLOOKUP(A709,home!$A$2:$E$405,3,FALSE)</f>
        <v>1.5333333333333301</v>
      </c>
      <c r="F709">
        <f>VLOOKUP(B709,home!$B$2:$E$405,3,FALSE)</f>
        <v>0.65</v>
      </c>
      <c r="G709">
        <f>VLOOKUP(C709,away!$B$2:$E$405,4,FALSE)</f>
        <v>0.65</v>
      </c>
      <c r="H709">
        <f>VLOOKUP(A709,away!$A$2:$E$405,3,FALSE)</f>
        <v>1.2</v>
      </c>
      <c r="I709">
        <f>VLOOKUP(C709,away!$B$2:$E$405,3,FALSE)</f>
        <v>0</v>
      </c>
      <c r="J709">
        <f>VLOOKUP(B709,home!$B$2:$E$405,4,FALSE)</f>
        <v>0</v>
      </c>
      <c r="K709" s="3">
        <f t="shared" si="896"/>
        <v>0.64783333333333204</v>
      </c>
      <c r="L709" s="3">
        <f t="shared" si="897"/>
        <v>0</v>
      </c>
      <c r="M709" s="5">
        <f t="shared" si="898"/>
        <v>0.52317810218690708</v>
      </c>
      <c r="N709" s="5">
        <f t="shared" si="899"/>
        <v>0.3389322138667506</v>
      </c>
      <c r="O709" s="5">
        <f t="shared" si="900"/>
        <v>0</v>
      </c>
      <c r="P709" s="5">
        <f t="shared" si="901"/>
        <v>0</v>
      </c>
      <c r="Q709" s="5">
        <f t="shared" si="902"/>
        <v>0.10978579294167141</v>
      </c>
      <c r="R709" s="5">
        <f t="shared" si="903"/>
        <v>0</v>
      </c>
      <c r="S709" s="5">
        <f t="shared" si="904"/>
        <v>0</v>
      </c>
      <c r="T709" s="5">
        <f t="shared" si="905"/>
        <v>0</v>
      </c>
      <c r="U709" s="5">
        <f t="shared" si="906"/>
        <v>0</v>
      </c>
      <c r="V709" s="5">
        <f t="shared" si="907"/>
        <v>0</v>
      </c>
      <c r="W709" s="5">
        <f t="shared" si="908"/>
        <v>2.3707632064681995E-2</v>
      </c>
      <c r="X709" s="5">
        <f t="shared" si="909"/>
        <v>0</v>
      </c>
      <c r="Y709" s="5">
        <f t="shared" si="910"/>
        <v>0</v>
      </c>
      <c r="Z709" s="5">
        <f t="shared" si="911"/>
        <v>0</v>
      </c>
      <c r="AA709" s="5">
        <f t="shared" si="912"/>
        <v>0</v>
      </c>
      <c r="AB709" s="5">
        <f t="shared" si="913"/>
        <v>0</v>
      </c>
      <c r="AC709" s="5">
        <f t="shared" si="914"/>
        <v>0</v>
      </c>
      <c r="AD709" s="5">
        <f t="shared" si="915"/>
        <v>3.8396485764757801E-3</v>
      </c>
      <c r="AE709" s="5">
        <f t="shared" si="916"/>
        <v>0</v>
      </c>
      <c r="AF709" s="5">
        <f t="shared" si="917"/>
        <v>0</v>
      </c>
      <c r="AG709" s="5">
        <f t="shared" si="918"/>
        <v>0</v>
      </c>
      <c r="AH709" s="5">
        <f t="shared" si="919"/>
        <v>0</v>
      </c>
      <c r="AI709" s="5">
        <f t="shared" si="920"/>
        <v>0</v>
      </c>
      <c r="AJ709" s="5">
        <f t="shared" si="921"/>
        <v>0</v>
      </c>
      <c r="AK709" s="5">
        <f t="shared" si="922"/>
        <v>0</v>
      </c>
      <c r="AL709" s="5">
        <f t="shared" si="923"/>
        <v>0</v>
      </c>
      <c r="AM709" s="5">
        <f t="shared" si="924"/>
        <v>4.974904672253777E-4</v>
      </c>
      <c r="AN709" s="5">
        <f t="shared" si="925"/>
        <v>0</v>
      </c>
      <c r="AO709" s="5">
        <f t="shared" si="926"/>
        <v>0</v>
      </c>
      <c r="AP709" s="5">
        <f t="shared" si="927"/>
        <v>0</v>
      </c>
      <c r="AQ709" s="5">
        <f t="shared" si="928"/>
        <v>0</v>
      </c>
      <c r="AR709" s="5">
        <f t="shared" si="929"/>
        <v>0</v>
      </c>
      <c r="AS709" s="5">
        <f t="shared" si="930"/>
        <v>0</v>
      </c>
      <c r="AT709" s="5">
        <f t="shared" si="931"/>
        <v>0</v>
      </c>
      <c r="AU709" s="5">
        <f t="shared" si="932"/>
        <v>0</v>
      </c>
      <c r="AV709" s="5">
        <f t="shared" si="933"/>
        <v>0</v>
      </c>
      <c r="AW709" s="5">
        <f t="shared" si="934"/>
        <v>0</v>
      </c>
      <c r="AX709" s="5">
        <f t="shared" si="935"/>
        <v>5.3715151280695521E-5</v>
      </c>
      <c r="AY709" s="5">
        <f t="shared" si="936"/>
        <v>0</v>
      </c>
      <c r="AZ709" s="5">
        <f t="shared" si="937"/>
        <v>0</v>
      </c>
      <c r="BA709" s="5">
        <f t="shared" si="938"/>
        <v>0</v>
      </c>
      <c r="BB709" s="5">
        <f t="shared" si="939"/>
        <v>0</v>
      </c>
      <c r="BC709" s="5">
        <f t="shared" si="940"/>
        <v>0</v>
      </c>
      <c r="BD709" s="5">
        <f t="shared" si="941"/>
        <v>0</v>
      </c>
      <c r="BE709" s="5">
        <f t="shared" si="942"/>
        <v>0</v>
      </c>
      <c r="BF709" s="5">
        <f t="shared" si="943"/>
        <v>0</v>
      </c>
      <c r="BG709" s="5">
        <f t="shared" si="944"/>
        <v>0</v>
      </c>
      <c r="BH709" s="5">
        <f t="shared" si="945"/>
        <v>0</v>
      </c>
      <c r="BI709" s="5">
        <f t="shared" si="946"/>
        <v>0</v>
      </c>
      <c r="BJ709" s="8">
        <f t="shared" si="947"/>
        <v>0.47681649306808588</v>
      </c>
      <c r="BK709" s="8">
        <f t="shared" si="948"/>
        <v>0.52317810218690708</v>
      </c>
      <c r="BL709" s="8">
        <f t="shared" si="949"/>
        <v>0</v>
      </c>
      <c r="BM709" s="8">
        <f t="shared" si="950"/>
        <v>2.8098486259663848E-2</v>
      </c>
      <c r="BN709" s="8">
        <f t="shared" si="951"/>
        <v>0.97189610899532908</v>
      </c>
    </row>
    <row r="710" spans="1:66" x14ac:dyDescent="0.25">
      <c r="A710" t="s">
        <v>25</v>
      </c>
      <c r="B710" t="s">
        <v>260</v>
      </c>
      <c r="C710" t="s">
        <v>258</v>
      </c>
      <c r="D710" s="10"/>
      <c r="E710">
        <f>VLOOKUP(A710,home!$A$2:$E$405,3,FALSE)</f>
        <v>1.5333333333333301</v>
      </c>
      <c r="F710">
        <f>VLOOKUP(B710,home!$B$2:$E$405,3,FALSE)</f>
        <v>0.65</v>
      </c>
      <c r="G710">
        <f>VLOOKUP(C710,away!$B$2:$E$405,4,FALSE)</f>
        <v>0.65</v>
      </c>
      <c r="H710">
        <f>VLOOKUP(A710,away!$A$2:$E$405,3,FALSE)</f>
        <v>1.2</v>
      </c>
      <c r="I710">
        <f>VLOOKUP(C710,away!$B$2:$E$405,3,FALSE)</f>
        <v>0</v>
      </c>
      <c r="J710">
        <f>VLOOKUP(B710,home!$B$2:$E$405,4,FALSE)</f>
        <v>0</v>
      </c>
      <c r="K710" s="3">
        <f t="shared" si="896"/>
        <v>0.64783333333333204</v>
      </c>
      <c r="L710" s="3">
        <f t="shared" si="897"/>
        <v>0</v>
      </c>
      <c r="M710" s="5">
        <f t="shared" si="898"/>
        <v>0.52317810218690708</v>
      </c>
      <c r="N710" s="5">
        <f t="shared" si="899"/>
        <v>0.3389322138667506</v>
      </c>
      <c r="O710" s="5">
        <f t="shared" si="900"/>
        <v>0</v>
      </c>
      <c r="P710" s="5">
        <f t="shared" si="901"/>
        <v>0</v>
      </c>
      <c r="Q710" s="5">
        <f t="shared" si="902"/>
        <v>0.10978579294167141</v>
      </c>
      <c r="R710" s="5">
        <f t="shared" si="903"/>
        <v>0</v>
      </c>
      <c r="S710" s="5">
        <f t="shared" si="904"/>
        <v>0</v>
      </c>
      <c r="T710" s="5">
        <f t="shared" si="905"/>
        <v>0</v>
      </c>
      <c r="U710" s="5">
        <f t="shared" si="906"/>
        <v>0</v>
      </c>
      <c r="V710" s="5">
        <f t="shared" si="907"/>
        <v>0</v>
      </c>
      <c r="W710" s="5">
        <f t="shared" si="908"/>
        <v>2.3707632064681995E-2</v>
      </c>
      <c r="X710" s="5">
        <f t="shared" si="909"/>
        <v>0</v>
      </c>
      <c r="Y710" s="5">
        <f t="shared" si="910"/>
        <v>0</v>
      </c>
      <c r="Z710" s="5">
        <f t="shared" si="911"/>
        <v>0</v>
      </c>
      <c r="AA710" s="5">
        <f t="shared" si="912"/>
        <v>0</v>
      </c>
      <c r="AB710" s="5">
        <f t="shared" si="913"/>
        <v>0</v>
      </c>
      <c r="AC710" s="5">
        <f t="shared" si="914"/>
        <v>0</v>
      </c>
      <c r="AD710" s="5">
        <f t="shared" si="915"/>
        <v>3.8396485764757801E-3</v>
      </c>
      <c r="AE710" s="5">
        <f t="shared" si="916"/>
        <v>0</v>
      </c>
      <c r="AF710" s="5">
        <f t="shared" si="917"/>
        <v>0</v>
      </c>
      <c r="AG710" s="5">
        <f t="shared" si="918"/>
        <v>0</v>
      </c>
      <c r="AH710" s="5">
        <f t="shared" si="919"/>
        <v>0</v>
      </c>
      <c r="AI710" s="5">
        <f t="shared" si="920"/>
        <v>0</v>
      </c>
      <c r="AJ710" s="5">
        <f t="shared" si="921"/>
        <v>0</v>
      </c>
      <c r="AK710" s="5">
        <f t="shared" si="922"/>
        <v>0</v>
      </c>
      <c r="AL710" s="5">
        <f t="shared" si="923"/>
        <v>0</v>
      </c>
      <c r="AM710" s="5">
        <f t="shared" si="924"/>
        <v>4.974904672253777E-4</v>
      </c>
      <c r="AN710" s="5">
        <f t="shared" si="925"/>
        <v>0</v>
      </c>
      <c r="AO710" s="5">
        <f t="shared" si="926"/>
        <v>0</v>
      </c>
      <c r="AP710" s="5">
        <f t="shared" si="927"/>
        <v>0</v>
      </c>
      <c r="AQ710" s="5">
        <f t="shared" si="928"/>
        <v>0</v>
      </c>
      <c r="AR710" s="5">
        <f t="shared" si="929"/>
        <v>0</v>
      </c>
      <c r="AS710" s="5">
        <f t="shared" si="930"/>
        <v>0</v>
      </c>
      <c r="AT710" s="5">
        <f t="shared" si="931"/>
        <v>0</v>
      </c>
      <c r="AU710" s="5">
        <f t="shared" si="932"/>
        <v>0</v>
      </c>
      <c r="AV710" s="5">
        <f t="shared" si="933"/>
        <v>0</v>
      </c>
      <c r="AW710" s="5">
        <f t="shared" si="934"/>
        <v>0</v>
      </c>
      <c r="AX710" s="5">
        <f t="shared" si="935"/>
        <v>5.3715151280695521E-5</v>
      </c>
      <c r="AY710" s="5">
        <f t="shared" si="936"/>
        <v>0</v>
      </c>
      <c r="AZ710" s="5">
        <f t="shared" si="937"/>
        <v>0</v>
      </c>
      <c r="BA710" s="5">
        <f t="shared" si="938"/>
        <v>0</v>
      </c>
      <c r="BB710" s="5">
        <f t="shared" si="939"/>
        <v>0</v>
      </c>
      <c r="BC710" s="5">
        <f t="shared" si="940"/>
        <v>0</v>
      </c>
      <c r="BD710" s="5">
        <f t="shared" si="941"/>
        <v>0</v>
      </c>
      <c r="BE710" s="5">
        <f t="shared" si="942"/>
        <v>0</v>
      </c>
      <c r="BF710" s="5">
        <f t="shared" si="943"/>
        <v>0</v>
      </c>
      <c r="BG710" s="5">
        <f t="shared" si="944"/>
        <v>0</v>
      </c>
      <c r="BH710" s="5">
        <f t="shared" si="945"/>
        <v>0</v>
      </c>
      <c r="BI710" s="5">
        <f t="shared" si="946"/>
        <v>0</v>
      </c>
      <c r="BJ710" s="8">
        <f t="shared" si="947"/>
        <v>0.47681649306808588</v>
      </c>
      <c r="BK710" s="8">
        <f t="shared" si="948"/>
        <v>0.52317810218690708</v>
      </c>
      <c r="BL710" s="8">
        <f t="shared" si="949"/>
        <v>0</v>
      </c>
      <c r="BM710" s="8">
        <f t="shared" si="950"/>
        <v>2.8098486259663848E-2</v>
      </c>
      <c r="BN710" s="8">
        <f t="shared" si="951"/>
        <v>0.97189610899532908</v>
      </c>
    </row>
    <row r="711" spans="1:66" x14ac:dyDescent="0.25">
      <c r="A711" t="s">
        <v>25</v>
      </c>
      <c r="B711" t="s">
        <v>176</v>
      </c>
      <c r="C711" t="s">
        <v>477</v>
      </c>
      <c r="D711" s="10"/>
      <c r="E711">
        <f>VLOOKUP(A711,home!$A$2:$E$405,3,FALSE)</f>
        <v>1.5333333333333301</v>
      </c>
      <c r="F711">
        <f>VLOOKUP(B711,home!$B$2:$E$405,3,FALSE)</f>
        <v>0.98</v>
      </c>
      <c r="G711">
        <f>VLOOKUP(C711,away!$B$2:$E$405,4,FALSE)</f>
        <v>1.96</v>
      </c>
      <c r="H711">
        <f>VLOOKUP(A711,away!$A$2:$E$405,3,FALSE)</f>
        <v>1.2</v>
      </c>
      <c r="I711">
        <f>VLOOKUP(C711,away!$B$2:$E$405,3,FALSE)</f>
        <v>1.3</v>
      </c>
      <c r="J711">
        <f>VLOOKUP(B711,home!$B$2:$E$405,4,FALSE)</f>
        <v>0.83</v>
      </c>
      <c r="K711" s="3">
        <f t="shared" si="896"/>
        <v>2.9452266666666604</v>
      </c>
      <c r="L711" s="3">
        <f t="shared" si="897"/>
        <v>1.2948</v>
      </c>
      <c r="M711" s="5">
        <f t="shared" si="898"/>
        <v>1.4407207645785949E-2</v>
      </c>
      <c r="N711" s="5">
        <f t="shared" si="899"/>
        <v>4.2432492150572577E-2</v>
      </c>
      <c r="O711" s="5">
        <f t="shared" si="900"/>
        <v>1.8654452459763646E-2</v>
      </c>
      <c r="P711" s="5">
        <f t="shared" si="901"/>
        <v>5.4941590836561367E-2</v>
      </c>
      <c r="Q711" s="5">
        <f t="shared" si="902"/>
        <v>6.2486653707495052E-2</v>
      </c>
      <c r="R711" s="5">
        <f t="shared" si="903"/>
        <v>1.2076892522450984E-2</v>
      </c>
      <c r="S711" s="5">
        <f t="shared" si="904"/>
        <v>5.2379657423328785E-2</v>
      </c>
      <c r="T711" s="5">
        <f t="shared" si="905"/>
        <v>8.0907719220464594E-2</v>
      </c>
      <c r="U711" s="5">
        <f t="shared" si="906"/>
        <v>3.5569185907589833E-2</v>
      </c>
      <c r="V711" s="5">
        <f t="shared" si="907"/>
        <v>2.2194305463592311E-2</v>
      </c>
      <c r="W711" s="5">
        <f t="shared" si="908"/>
        <v>6.1345786270026514E-2</v>
      </c>
      <c r="X711" s="5">
        <f t="shared" si="909"/>
        <v>7.9430524062430327E-2</v>
      </c>
      <c r="Y711" s="5">
        <f t="shared" si="910"/>
        <v>5.1423321278017402E-2</v>
      </c>
      <c r="Z711" s="5">
        <f t="shared" si="911"/>
        <v>5.2123868126898454E-3</v>
      </c>
      <c r="AA711" s="5">
        <f t="shared" si="912"/>
        <v>1.5351660637715774E-2</v>
      </c>
      <c r="AB711" s="5">
        <f t="shared" si="913"/>
        <v>2.2607060143908703E-2</v>
      </c>
      <c r="AC711" s="5">
        <f t="shared" si="914"/>
        <v>5.2898455397384653E-3</v>
      </c>
      <c r="AD711" s="5">
        <f t="shared" si="915"/>
        <v>4.5169311402528896E-2</v>
      </c>
      <c r="AE711" s="5">
        <f t="shared" si="916"/>
        <v>5.848522440399441E-2</v>
      </c>
      <c r="AF711" s="5">
        <f t="shared" si="917"/>
        <v>3.7863334279145983E-2</v>
      </c>
      <c r="AG711" s="5">
        <f t="shared" si="918"/>
        <v>1.6341815074879407E-2</v>
      </c>
      <c r="AH711" s="5">
        <f t="shared" si="919"/>
        <v>1.6872496112677032E-3</v>
      </c>
      <c r="AI711" s="5">
        <f t="shared" si="920"/>
        <v>4.9693325484285967E-3</v>
      </c>
      <c r="AJ711" s="5">
        <f t="shared" si="921"/>
        <v>7.3179053685832485E-3</v>
      </c>
      <c r="AK711" s="5">
        <f t="shared" si="922"/>
        <v>7.1842966785648325E-3</v>
      </c>
      <c r="AL711" s="5">
        <f t="shared" si="923"/>
        <v>8.0690869841923516E-4</v>
      </c>
      <c r="AM711" s="5">
        <f t="shared" si="924"/>
        <v>2.6606772091539697E-2</v>
      </c>
      <c r="AN711" s="5">
        <f t="shared" si="925"/>
        <v>3.4450448504125597E-2</v>
      </c>
      <c r="AO711" s="5">
        <f t="shared" si="926"/>
        <v>2.2303220361570914E-2</v>
      </c>
      <c r="AP711" s="5">
        <f t="shared" si="927"/>
        <v>9.626069908054008E-3</v>
      </c>
      <c r="AQ711" s="5">
        <f t="shared" si="928"/>
        <v>3.1159588292370829E-3</v>
      </c>
      <c r="AR711" s="5">
        <f t="shared" si="929"/>
        <v>4.369301593338845E-4</v>
      </c>
      <c r="AS711" s="5">
        <f t="shared" si="930"/>
        <v>1.2868583567410697E-3</v>
      </c>
      <c r="AT711" s="5">
        <f t="shared" si="931"/>
        <v>1.8950447742483185E-3</v>
      </c>
      <c r="AU711" s="5">
        <f t="shared" si="932"/>
        <v>1.8604454678811495E-3</v>
      </c>
      <c r="AV711" s="5">
        <f t="shared" si="933"/>
        <v>1.3698584009706732E-3</v>
      </c>
      <c r="AW711" s="5">
        <f t="shared" si="934"/>
        <v>8.5475826947514538E-5</v>
      </c>
      <c r="AX711" s="5">
        <f t="shared" si="935"/>
        <v>1.3060495779654176E-2</v>
      </c>
      <c r="AY711" s="5">
        <f t="shared" si="936"/>
        <v>1.6910729935496228E-2</v>
      </c>
      <c r="AZ711" s="5">
        <f t="shared" si="937"/>
        <v>1.0948006560240258E-2</v>
      </c>
      <c r="BA711" s="5">
        <f t="shared" si="938"/>
        <v>4.725159631399696E-3</v>
      </c>
      <c r="BB711" s="5">
        <f t="shared" si="939"/>
        <v>1.5295341726840818E-3</v>
      </c>
      <c r="BC711" s="5">
        <f t="shared" si="940"/>
        <v>3.9608816935826993E-4</v>
      </c>
      <c r="BD711" s="5">
        <f t="shared" si="941"/>
        <v>9.4289528384252169E-5</v>
      </c>
      <c r="BE711" s="5">
        <f t="shared" si="942"/>
        <v>2.7770403338472249E-4</v>
      </c>
      <c r="BF711" s="5">
        <f t="shared" si="943"/>
        <v>4.089506622827866E-4</v>
      </c>
      <c r="BG711" s="5">
        <f t="shared" si="944"/>
        <v>4.0148413196875154E-4</v>
      </c>
      <c r="BH711" s="5">
        <f t="shared" si="945"/>
        <v>2.9561544292947093E-4</v>
      </c>
      <c r="BI711" s="5">
        <f t="shared" si="946"/>
        <v>1.7413089711887072E-4</v>
      </c>
      <c r="BJ711" s="8">
        <f t="shared" si="947"/>
        <v>0.67955866579291546</v>
      </c>
      <c r="BK711" s="8">
        <f t="shared" si="948"/>
        <v>0.16693024554292232</v>
      </c>
      <c r="BL711" s="8">
        <f t="shared" si="949"/>
        <v>0.13391934773351727</v>
      </c>
      <c r="BM711" s="8">
        <f t="shared" si="950"/>
        <v>0.76379610245086638</v>
      </c>
      <c r="BN711" s="8">
        <f t="shared" si="951"/>
        <v>0.20499928932262956</v>
      </c>
    </row>
    <row r="712" spans="1:66" x14ac:dyDescent="0.25">
      <c r="A712" t="s">
        <v>25</v>
      </c>
      <c r="B712" t="s">
        <v>292</v>
      </c>
      <c r="C712" t="s">
        <v>174</v>
      </c>
      <c r="D712" s="10"/>
      <c r="E712">
        <f>VLOOKUP(A712,home!$A$2:$E$405,3,FALSE)</f>
        <v>1.5333333333333301</v>
      </c>
      <c r="F712">
        <f>VLOOKUP(B712,home!$B$2:$E$405,3,FALSE)</f>
        <v>1.96</v>
      </c>
      <c r="G712">
        <f>VLOOKUP(C712,away!$B$2:$E$405,4,FALSE)</f>
        <v>3.26</v>
      </c>
      <c r="H712">
        <f>VLOOKUP(A712,away!$A$2:$E$405,3,FALSE)</f>
        <v>1.2</v>
      </c>
      <c r="I712">
        <f>VLOOKUP(C712,away!$B$2:$E$405,3,FALSE)</f>
        <v>0</v>
      </c>
      <c r="J712">
        <f>VLOOKUP(B712,home!$B$2:$E$405,4,FALSE)</f>
        <v>0.42</v>
      </c>
      <c r="K712" s="3">
        <f t="shared" si="896"/>
        <v>9.7973866666666449</v>
      </c>
      <c r="L712" s="3">
        <f t="shared" si="897"/>
        <v>0</v>
      </c>
      <c r="M712" s="5">
        <f t="shared" si="898"/>
        <v>5.5596702464074066E-5</v>
      </c>
      <c r="N712" s="5">
        <f t="shared" si="899"/>
        <v>5.4470239143215198E-4</v>
      </c>
      <c r="O712" s="5">
        <f t="shared" si="900"/>
        <v>0</v>
      </c>
      <c r="P712" s="5">
        <f t="shared" si="901"/>
        <v>0</v>
      </c>
      <c r="Q712" s="5">
        <f t="shared" si="902"/>
        <v>2.668329973559402E-3</v>
      </c>
      <c r="R712" s="5">
        <f t="shared" si="903"/>
        <v>0</v>
      </c>
      <c r="S712" s="5">
        <f t="shared" si="904"/>
        <v>0</v>
      </c>
      <c r="T712" s="5">
        <f t="shared" si="905"/>
        <v>0</v>
      </c>
      <c r="U712" s="5">
        <f t="shared" si="906"/>
        <v>0</v>
      </c>
      <c r="V712" s="5">
        <f t="shared" si="907"/>
        <v>0</v>
      </c>
      <c r="W712" s="5">
        <f t="shared" si="908"/>
        <v>8.7142201684059454E-3</v>
      </c>
      <c r="X712" s="5">
        <f t="shared" si="909"/>
        <v>0</v>
      </c>
      <c r="Y712" s="5">
        <f t="shared" si="910"/>
        <v>0</v>
      </c>
      <c r="Z712" s="5">
        <f t="shared" si="911"/>
        <v>0</v>
      </c>
      <c r="AA712" s="5">
        <f t="shared" si="912"/>
        <v>0</v>
      </c>
      <c r="AB712" s="5">
        <f t="shared" si="913"/>
        <v>0</v>
      </c>
      <c r="AC712" s="5">
        <f t="shared" si="914"/>
        <v>0</v>
      </c>
      <c r="AD712" s="5">
        <f t="shared" si="915"/>
        <v>2.1344146122084486E-2</v>
      </c>
      <c r="AE712" s="5">
        <f t="shared" si="916"/>
        <v>0</v>
      </c>
      <c r="AF712" s="5">
        <f t="shared" si="917"/>
        <v>0</v>
      </c>
      <c r="AG712" s="5">
        <f t="shared" si="918"/>
        <v>0</v>
      </c>
      <c r="AH712" s="5">
        <f t="shared" si="919"/>
        <v>0</v>
      </c>
      <c r="AI712" s="5">
        <f t="shared" si="920"/>
        <v>0</v>
      </c>
      <c r="AJ712" s="5">
        <f t="shared" si="921"/>
        <v>0</v>
      </c>
      <c r="AK712" s="5">
        <f t="shared" si="922"/>
        <v>0</v>
      </c>
      <c r="AL712" s="5">
        <f t="shared" si="923"/>
        <v>0</v>
      </c>
      <c r="AM712" s="5">
        <f t="shared" si="924"/>
        <v>4.182337052557903E-2</v>
      </c>
      <c r="AN712" s="5">
        <f t="shared" si="925"/>
        <v>0</v>
      </c>
      <c r="AO712" s="5">
        <f t="shared" si="926"/>
        <v>0</v>
      </c>
      <c r="AP712" s="5">
        <f t="shared" si="927"/>
        <v>0</v>
      </c>
      <c r="AQ712" s="5">
        <f t="shared" si="928"/>
        <v>0</v>
      </c>
      <c r="AR712" s="5">
        <f t="shared" si="929"/>
        <v>0</v>
      </c>
      <c r="AS712" s="5">
        <f t="shared" si="930"/>
        <v>0</v>
      </c>
      <c r="AT712" s="5">
        <f t="shared" si="931"/>
        <v>0</v>
      </c>
      <c r="AU712" s="5">
        <f t="shared" si="932"/>
        <v>0</v>
      </c>
      <c r="AV712" s="5">
        <f t="shared" si="933"/>
        <v>0</v>
      </c>
      <c r="AW712" s="5">
        <f t="shared" si="934"/>
        <v>0</v>
      </c>
      <c r="AX712" s="5">
        <f t="shared" si="935"/>
        <v>6.8293288790394466E-2</v>
      </c>
      <c r="AY712" s="5">
        <f t="shared" si="936"/>
        <v>0</v>
      </c>
      <c r="AZ712" s="5">
        <f t="shared" si="937"/>
        <v>0</v>
      </c>
      <c r="BA712" s="5">
        <f t="shared" si="938"/>
        <v>0</v>
      </c>
      <c r="BB712" s="5">
        <f t="shared" si="939"/>
        <v>0</v>
      </c>
      <c r="BC712" s="5">
        <f t="shared" si="940"/>
        <v>0</v>
      </c>
      <c r="BD712" s="5">
        <f t="shared" si="941"/>
        <v>0</v>
      </c>
      <c r="BE712" s="5">
        <f t="shared" si="942"/>
        <v>0</v>
      </c>
      <c r="BF712" s="5">
        <f t="shared" si="943"/>
        <v>0</v>
      </c>
      <c r="BG712" s="5">
        <f t="shared" si="944"/>
        <v>0</v>
      </c>
      <c r="BH712" s="5">
        <f t="shared" si="945"/>
        <v>0</v>
      </c>
      <c r="BI712" s="5">
        <f t="shared" si="946"/>
        <v>0</v>
      </c>
      <c r="BJ712" s="8">
        <f t="shared" si="947"/>
        <v>0.14338805797145548</v>
      </c>
      <c r="BK712" s="8">
        <f t="shared" si="948"/>
        <v>5.5596702464074066E-5</v>
      </c>
      <c r="BL712" s="8">
        <f t="shared" si="949"/>
        <v>0</v>
      </c>
      <c r="BM712" s="8">
        <f t="shared" si="950"/>
        <v>0.14017502560646394</v>
      </c>
      <c r="BN712" s="8">
        <f t="shared" si="951"/>
        <v>3.2686290674556282E-3</v>
      </c>
    </row>
    <row r="713" spans="1:66" x14ac:dyDescent="0.25">
      <c r="A713" t="s">
        <v>178</v>
      </c>
      <c r="B713" t="s">
        <v>182</v>
      </c>
      <c r="C713" t="s">
        <v>274</v>
      </c>
      <c r="D713" s="10"/>
      <c r="E713">
        <f>VLOOKUP(A713,home!$A$2:$E$405,3,FALSE)</f>
        <v>1.70588235294118</v>
      </c>
      <c r="F713">
        <f>VLOOKUP(B713,home!$B$2:$E$405,3,FALSE)</f>
        <v>2.0499999999999998</v>
      </c>
      <c r="G713">
        <f>VLOOKUP(C713,away!$B$2:$E$405,4,FALSE)</f>
        <v>0.88</v>
      </c>
      <c r="H713">
        <f>VLOOKUP(A713,away!$A$2:$E$405,3,FALSE)</f>
        <v>1.1470588235294099</v>
      </c>
      <c r="I713">
        <f>VLOOKUP(C713,away!$B$2:$E$405,3,FALSE)</f>
        <v>1.47</v>
      </c>
      <c r="J713">
        <f>VLOOKUP(B713,home!$B$2:$E$405,4,FALSE)</f>
        <v>0.44</v>
      </c>
      <c r="K713" s="3">
        <f t="shared" si="896"/>
        <v>3.0774117647058881</v>
      </c>
      <c r="L713" s="3">
        <f t="shared" si="897"/>
        <v>0.74191764705882235</v>
      </c>
      <c r="M713" s="5">
        <f t="shared" si="898"/>
        <v>2.1942510351010181E-2</v>
      </c>
      <c r="N713" s="5">
        <f t="shared" si="899"/>
        <v>6.7526139501379451E-2</v>
      </c>
      <c r="O713" s="5">
        <f t="shared" si="900"/>
        <v>1.6279535650185323E-2</v>
      </c>
      <c r="P713" s="5">
        <f t="shared" si="901"/>
        <v>5.0098834533829233E-2</v>
      </c>
      <c r="Q713" s="5">
        <f t="shared" si="902"/>
        <v>0.10390286806335808</v>
      </c>
      <c r="R713" s="5">
        <f t="shared" si="903"/>
        <v>6.0390373923978552E-3</v>
      </c>
      <c r="S713" s="5">
        <f t="shared" si="904"/>
        <v>2.8596240602120213E-2</v>
      </c>
      <c r="T713" s="5">
        <f t="shared" si="905"/>
        <v>7.708737139622987E-2</v>
      </c>
      <c r="U713" s="5">
        <f t="shared" si="906"/>
        <v>1.8584604718863928E-2</v>
      </c>
      <c r="V713" s="5">
        <f t="shared" si="907"/>
        <v>7.2545043251536585E-3</v>
      </c>
      <c r="W713" s="5">
        <f t="shared" si="908"/>
        <v>0.10658396952162062</v>
      </c>
      <c r="X713" s="5">
        <f t="shared" si="909"/>
        <v>7.9076527881669995E-2</v>
      </c>
      <c r="Y713" s="5">
        <f t="shared" si="910"/>
        <v>2.9334135751774976E-2</v>
      </c>
      <c r="Z713" s="5">
        <f t="shared" si="911"/>
        <v>1.4934894708893546E-3</v>
      </c>
      <c r="AA713" s="5">
        <f t="shared" si="912"/>
        <v>4.5960820681792717E-3</v>
      </c>
      <c r="AB713" s="5">
        <f t="shared" si="913"/>
        <v>7.0720185140843309E-3</v>
      </c>
      <c r="AC713" s="5">
        <f t="shared" si="914"/>
        <v>1.0352114628092498E-3</v>
      </c>
      <c r="AD713" s="5">
        <f t="shared" si="915"/>
        <v>8.2000690433722281E-2</v>
      </c>
      <c r="AE713" s="5">
        <f t="shared" si="916"/>
        <v>6.0837759303786106E-2</v>
      </c>
      <c r="AF713" s="5">
        <f t="shared" si="917"/>
        <v>2.2568303617497981E-2</v>
      </c>
      <c r="AG713" s="5">
        <f t="shared" si="918"/>
        <v>5.5812742393344045E-3</v>
      </c>
      <c r="AH713" s="5">
        <f t="shared" si="919"/>
        <v>2.7701154853733884E-4</v>
      </c>
      <c r="AI713" s="5">
        <f t="shared" si="920"/>
        <v>8.5247859842820255E-4</v>
      </c>
      <c r="AJ713" s="5">
        <f t="shared" si="921"/>
        <v>1.3117138339814687E-3</v>
      </c>
      <c r="AK713" s="5">
        <f t="shared" si="922"/>
        <v>1.3455611948740127E-3</v>
      </c>
      <c r="AL713" s="5">
        <f t="shared" si="923"/>
        <v>9.4543216711603435E-5</v>
      </c>
      <c r="AM713" s="5">
        <f t="shared" si="924"/>
        <v>5.0469977890948481E-2</v>
      </c>
      <c r="AN713" s="5">
        <f t="shared" si="925"/>
        <v>3.7444567243963278E-2</v>
      </c>
      <c r="AO713" s="5">
        <f t="shared" si="926"/>
        <v>1.3890392612388542E-2</v>
      </c>
      <c r="AP713" s="5">
        <f t="shared" si="927"/>
        <v>3.4351758012355193E-3</v>
      </c>
      <c r="AQ713" s="5">
        <f t="shared" si="928"/>
        <v>6.3715438692151514E-4</v>
      </c>
      <c r="AR713" s="5">
        <f t="shared" si="929"/>
        <v>4.1103951259788648E-5</v>
      </c>
      <c r="AS713" s="5">
        <f t="shared" si="930"/>
        <v>1.2649378318277098E-4</v>
      </c>
      <c r="AT713" s="5">
        <f t="shared" si="931"/>
        <v>1.9463672826440767E-4</v>
      </c>
      <c r="AU713" s="5">
        <f t="shared" si="932"/>
        <v>1.9965911913491708E-4</v>
      </c>
      <c r="AV713" s="5">
        <f t="shared" si="933"/>
        <v>1.5360833053915208E-4</v>
      </c>
      <c r="AW713" s="5">
        <f t="shared" si="934"/>
        <v>5.9961043838872191E-6</v>
      </c>
      <c r="AX713" s="5">
        <f t="shared" si="935"/>
        <v>2.5886150621008509E-2</v>
      </c>
      <c r="AY713" s="5">
        <f t="shared" si="936"/>
        <v>1.92053919601489E-2</v>
      </c>
      <c r="AZ713" s="5">
        <f t="shared" si="937"/>
        <v>7.124409606958048E-3</v>
      </c>
      <c r="BA713" s="5">
        <f t="shared" si="938"/>
        <v>1.7619084040925285E-3</v>
      </c>
      <c r="BB713" s="5">
        <f t="shared" si="939"/>
        <v>3.2679773437437331E-4</v>
      </c>
      <c r="BC713" s="5">
        <f t="shared" si="940"/>
        <v>4.8491401230237823E-5</v>
      </c>
      <c r="BD713" s="5">
        <f t="shared" si="941"/>
        <v>5.0826244672471492E-6</v>
      </c>
      <c r="BE713" s="5">
        <f t="shared" si="942"/>
        <v>1.5641328331088373E-5</v>
      </c>
      <c r="BF713" s="5">
        <f t="shared" si="943"/>
        <v>2.4067403910859442E-5</v>
      </c>
      <c r="BG713" s="5">
        <f t="shared" si="944"/>
        <v>2.4688437313735783E-5</v>
      </c>
      <c r="BH713" s="5">
        <f t="shared" si="945"/>
        <v>1.8994121860373583E-5</v>
      </c>
      <c r="BI713" s="5">
        <f t="shared" si="946"/>
        <v>1.1690546814674186E-5</v>
      </c>
      <c r="BJ713" s="8">
        <f t="shared" si="947"/>
        <v>0.79472945737364376</v>
      </c>
      <c r="BK713" s="8">
        <f t="shared" si="948"/>
        <v>0.12822723645178305</v>
      </c>
      <c r="BL713" s="8">
        <f t="shared" si="949"/>
        <v>5.7173709894610729E-2</v>
      </c>
      <c r="BM713" s="8">
        <f t="shared" si="950"/>
        <v>0.69663557184300162</v>
      </c>
      <c r="BN713" s="8">
        <f t="shared" si="951"/>
        <v>0.26578892549216016</v>
      </c>
    </row>
    <row r="714" spans="1:66" x14ac:dyDescent="0.25">
      <c r="A714" t="s">
        <v>178</v>
      </c>
      <c r="B714" t="s">
        <v>273</v>
      </c>
      <c r="C714" t="s">
        <v>179</v>
      </c>
      <c r="D714" s="10"/>
      <c r="E714">
        <f>VLOOKUP(A714,home!$A$2:$E$405,3,FALSE)</f>
        <v>1.70588235294118</v>
      </c>
      <c r="F714">
        <f>VLOOKUP(B714,home!$B$2:$E$405,3,FALSE)</f>
        <v>2.93</v>
      </c>
      <c r="G714">
        <f>VLOOKUP(C714,away!$B$2:$E$405,4,FALSE)</f>
        <v>1.17</v>
      </c>
      <c r="H714">
        <f>VLOOKUP(A714,away!$A$2:$E$405,3,FALSE)</f>
        <v>1.1470588235294099</v>
      </c>
      <c r="I714">
        <f>VLOOKUP(C714,away!$B$2:$E$405,3,FALSE)</f>
        <v>0.59</v>
      </c>
      <c r="J714">
        <f>VLOOKUP(B714,home!$B$2:$E$405,4,FALSE)</f>
        <v>0</v>
      </c>
      <c r="K714" s="3">
        <f t="shared" si="896"/>
        <v>5.8479352941176588</v>
      </c>
      <c r="L714" s="3">
        <f t="shared" si="897"/>
        <v>0</v>
      </c>
      <c r="M714" s="5">
        <f t="shared" si="898"/>
        <v>2.8858514455674272E-3</v>
      </c>
      <c r="N714" s="5">
        <f t="shared" si="899"/>
        <v>1.6876272522114221E-2</v>
      </c>
      <c r="O714" s="5">
        <f t="shared" si="900"/>
        <v>0</v>
      </c>
      <c r="P714" s="5">
        <f t="shared" si="901"/>
        <v>0</v>
      </c>
      <c r="Q714" s="5">
        <f t="shared" si="902"/>
        <v>4.9345674857609906E-2</v>
      </c>
      <c r="R714" s="5">
        <f t="shared" si="903"/>
        <v>0</v>
      </c>
      <c r="S714" s="5">
        <f t="shared" si="904"/>
        <v>0</v>
      </c>
      <c r="T714" s="5">
        <f t="shared" si="905"/>
        <v>0</v>
      </c>
      <c r="U714" s="5">
        <f t="shared" si="906"/>
        <v>0</v>
      </c>
      <c r="V714" s="5">
        <f t="shared" si="907"/>
        <v>0</v>
      </c>
      <c r="W714" s="5">
        <f t="shared" si="908"/>
        <v>9.6190104537290474E-2</v>
      </c>
      <c r="X714" s="5">
        <f t="shared" si="909"/>
        <v>0</v>
      </c>
      <c r="Y714" s="5">
        <f t="shared" si="910"/>
        <v>0</v>
      </c>
      <c r="Z714" s="5">
        <f t="shared" si="911"/>
        <v>0</v>
      </c>
      <c r="AA714" s="5">
        <f t="shared" si="912"/>
        <v>0</v>
      </c>
      <c r="AB714" s="5">
        <f t="shared" si="913"/>
        <v>0</v>
      </c>
      <c r="AC714" s="5">
        <f t="shared" si="914"/>
        <v>0</v>
      </c>
      <c r="AD714" s="5">
        <f t="shared" si="915"/>
        <v>0.14062837681712198</v>
      </c>
      <c r="AE714" s="5">
        <f t="shared" si="916"/>
        <v>0</v>
      </c>
      <c r="AF714" s="5">
        <f t="shared" si="917"/>
        <v>0</v>
      </c>
      <c r="AG714" s="5">
        <f t="shared" si="918"/>
        <v>0</v>
      </c>
      <c r="AH714" s="5">
        <f t="shared" si="919"/>
        <v>0</v>
      </c>
      <c r="AI714" s="5">
        <f t="shared" si="920"/>
        <v>0</v>
      </c>
      <c r="AJ714" s="5">
        <f t="shared" si="921"/>
        <v>0</v>
      </c>
      <c r="AK714" s="5">
        <f t="shared" si="922"/>
        <v>0</v>
      </c>
      <c r="AL714" s="5">
        <f t="shared" si="923"/>
        <v>0</v>
      </c>
      <c r="AM714" s="5">
        <f t="shared" si="924"/>
        <v>0.16447712962866501</v>
      </c>
      <c r="AN714" s="5">
        <f t="shared" si="925"/>
        <v>0</v>
      </c>
      <c r="AO714" s="5">
        <f t="shared" si="926"/>
        <v>0</v>
      </c>
      <c r="AP714" s="5">
        <f t="shared" si="927"/>
        <v>0</v>
      </c>
      <c r="AQ714" s="5">
        <f t="shared" si="928"/>
        <v>0</v>
      </c>
      <c r="AR714" s="5">
        <f t="shared" si="929"/>
        <v>0</v>
      </c>
      <c r="AS714" s="5">
        <f t="shared" si="930"/>
        <v>0</v>
      </c>
      <c r="AT714" s="5">
        <f t="shared" si="931"/>
        <v>0</v>
      </c>
      <c r="AU714" s="5">
        <f t="shared" si="932"/>
        <v>0</v>
      </c>
      <c r="AV714" s="5">
        <f t="shared" si="933"/>
        <v>0</v>
      </c>
      <c r="AW714" s="5">
        <f t="shared" si="934"/>
        <v>0</v>
      </c>
      <c r="AX714" s="5">
        <f t="shared" si="935"/>
        <v>0.16030860190510593</v>
      </c>
      <c r="AY714" s="5">
        <f t="shared" si="936"/>
        <v>0</v>
      </c>
      <c r="AZ714" s="5">
        <f t="shared" si="937"/>
        <v>0</v>
      </c>
      <c r="BA714" s="5">
        <f t="shared" si="938"/>
        <v>0</v>
      </c>
      <c r="BB714" s="5">
        <f t="shared" si="939"/>
        <v>0</v>
      </c>
      <c r="BC714" s="5">
        <f t="shared" si="940"/>
        <v>0</v>
      </c>
      <c r="BD714" s="5">
        <f t="shared" si="941"/>
        <v>0</v>
      </c>
      <c r="BE714" s="5">
        <f t="shared" si="942"/>
        <v>0</v>
      </c>
      <c r="BF714" s="5">
        <f t="shared" si="943"/>
        <v>0</v>
      </c>
      <c r="BG714" s="5">
        <f t="shared" si="944"/>
        <v>0</v>
      </c>
      <c r="BH714" s="5">
        <f t="shared" si="945"/>
        <v>0</v>
      </c>
      <c r="BI714" s="5">
        <f t="shared" si="946"/>
        <v>0</v>
      </c>
      <c r="BJ714" s="8">
        <f t="shared" si="947"/>
        <v>0.62782616026790761</v>
      </c>
      <c r="BK714" s="8">
        <f t="shared" si="948"/>
        <v>2.8858514455674272E-3</v>
      </c>
      <c r="BL714" s="8">
        <f t="shared" si="949"/>
        <v>0</v>
      </c>
      <c r="BM714" s="8">
        <f t="shared" si="950"/>
        <v>0.56160421288818341</v>
      </c>
      <c r="BN714" s="8">
        <f t="shared" si="951"/>
        <v>6.9107798825291555E-2</v>
      </c>
    </row>
    <row r="715" spans="1:66" x14ac:dyDescent="0.25">
      <c r="A715" t="s">
        <v>178</v>
      </c>
      <c r="B715" t="s">
        <v>183</v>
      </c>
      <c r="C715" t="s">
        <v>468</v>
      </c>
      <c r="D715" s="10"/>
      <c r="E715">
        <f>VLOOKUP(A715,home!$A$2:$E$405,3,FALSE)</f>
        <v>1.70588235294118</v>
      </c>
      <c r="F715">
        <f>VLOOKUP(B715,home!$B$2:$E$405,3,FALSE)</f>
        <v>0</v>
      </c>
      <c r="G715">
        <f>VLOOKUP(C715,away!$B$2:$E$405,4,FALSE)</f>
        <v>1.47</v>
      </c>
      <c r="H715">
        <f>VLOOKUP(A715,away!$A$2:$E$405,3,FALSE)</f>
        <v>1.1470588235294099</v>
      </c>
      <c r="I715">
        <f>VLOOKUP(C715,away!$B$2:$E$405,3,FALSE)</f>
        <v>0.28999999999999998</v>
      </c>
      <c r="J715">
        <f>VLOOKUP(B715,home!$B$2:$E$405,4,FALSE)</f>
        <v>1.31</v>
      </c>
      <c r="K715" s="3">
        <f t="shared" si="896"/>
        <v>0</v>
      </c>
      <c r="L715" s="3">
        <f t="shared" si="897"/>
        <v>0.43576764705882282</v>
      </c>
      <c r="M715" s="5">
        <f t="shared" si="898"/>
        <v>0.64676798692199311</v>
      </c>
      <c r="N715" s="5">
        <f t="shared" si="899"/>
        <v>0</v>
      </c>
      <c r="O715" s="5">
        <f t="shared" si="900"/>
        <v>0.28184056385396844</v>
      </c>
      <c r="P715" s="5">
        <f t="shared" si="901"/>
        <v>0</v>
      </c>
      <c r="Q715" s="5">
        <f t="shared" si="902"/>
        <v>0</v>
      </c>
      <c r="R715" s="5">
        <f t="shared" si="903"/>
        <v>6.1408499678187858E-2</v>
      </c>
      <c r="S715" s="5">
        <f t="shared" si="904"/>
        <v>0</v>
      </c>
      <c r="T715" s="5">
        <f t="shared" si="905"/>
        <v>0</v>
      </c>
      <c r="U715" s="5">
        <f t="shared" si="906"/>
        <v>0</v>
      </c>
      <c r="V715" s="5">
        <f t="shared" si="907"/>
        <v>0</v>
      </c>
      <c r="W715" s="5">
        <f t="shared" si="908"/>
        <v>0</v>
      </c>
      <c r="X715" s="5">
        <f t="shared" si="909"/>
        <v>0</v>
      </c>
      <c r="Y715" s="5">
        <f t="shared" si="910"/>
        <v>0</v>
      </c>
      <c r="Z715" s="5">
        <f t="shared" si="911"/>
        <v>8.9199458047254706E-3</v>
      </c>
      <c r="AA715" s="5">
        <f t="shared" si="912"/>
        <v>0</v>
      </c>
      <c r="AB715" s="5">
        <f t="shared" si="913"/>
        <v>0</v>
      </c>
      <c r="AC715" s="5">
        <f t="shared" si="914"/>
        <v>0</v>
      </c>
      <c r="AD715" s="5">
        <f t="shared" si="915"/>
        <v>0</v>
      </c>
      <c r="AE715" s="5">
        <f t="shared" si="916"/>
        <v>0</v>
      </c>
      <c r="AF715" s="5">
        <f t="shared" si="917"/>
        <v>0</v>
      </c>
      <c r="AG715" s="5">
        <f t="shared" si="918"/>
        <v>0</v>
      </c>
      <c r="AH715" s="5">
        <f t="shared" si="919"/>
        <v>9.7175594880435858E-4</v>
      </c>
      <c r="AI715" s="5">
        <f t="shared" si="920"/>
        <v>0</v>
      </c>
      <c r="AJ715" s="5">
        <f t="shared" si="921"/>
        <v>0</v>
      </c>
      <c r="AK715" s="5">
        <f t="shared" si="922"/>
        <v>0</v>
      </c>
      <c r="AL715" s="5">
        <f t="shared" si="923"/>
        <v>0</v>
      </c>
      <c r="AM715" s="5">
        <f t="shared" si="924"/>
        <v>0</v>
      </c>
      <c r="AN715" s="5">
        <f t="shared" si="925"/>
        <v>0</v>
      </c>
      <c r="AO715" s="5">
        <f t="shared" si="926"/>
        <v>0</v>
      </c>
      <c r="AP715" s="5">
        <f t="shared" si="927"/>
        <v>0</v>
      </c>
      <c r="AQ715" s="5">
        <f t="shared" si="928"/>
        <v>0</v>
      </c>
      <c r="AR715" s="5">
        <f t="shared" si="929"/>
        <v>8.4691960665177852E-5</v>
      </c>
      <c r="AS715" s="5">
        <f t="shared" si="930"/>
        <v>0</v>
      </c>
      <c r="AT715" s="5">
        <f t="shared" si="931"/>
        <v>0</v>
      </c>
      <c r="AU715" s="5">
        <f t="shared" si="932"/>
        <v>0</v>
      </c>
      <c r="AV715" s="5">
        <f t="shared" si="933"/>
        <v>0</v>
      </c>
      <c r="AW715" s="5">
        <f t="shared" si="934"/>
        <v>0</v>
      </c>
      <c r="AX715" s="5">
        <f t="shared" si="935"/>
        <v>0</v>
      </c>
      <c r="AY715" s="5">
        <f t="shared" si="936"/>
        <v>0</v>
      </c>
      <c r="AZ715" s="5">
        <f t="shared" si="937"/>
        <v>0</v>
      </c>
      <c r="BA715" s="5">
        <f t="shared" si="938"/>
        <v>0</v>
      </c>
      <c r="BB715" s="5">
        <f t="shared" si="939"/>
        <v>0</v>
      </c>
      <c r="BC715" s="5">
        <f t="shared" si="940"/>
        <v>0</v>
      </c>
      <c r="BD715" s="5">
        <f t="shared" si="941"/>
        <v>6.1510027373104894E-6</v>
      </c>
      <c r="BE715" s="5">
        <f t="shared" si="942"/>
        <v>0</v>
      </c>
      <c r="BF715" s="5">
        <f t="shared" si="943"/>
        <v>0</v>
      </c>
      <c r="BG715" s="5">
        <f t="shared" si="944"/>
        <v>0</v>
      </c>
      <c r="BH715" s="5">
        <f t="shared" si="945"/>
        <v>0</v>
      </c>
      <c r="BI715" s="5">
        <f t="shared" si="946"/>
        <v>0</v>
      </c>
      <c r="BJ715" s="8">
        <f t="shared" si="947"/>
        <v>0</v>
      </c>
      <c r="BK715" s="8">
        <f t="shared" si="948"/>
        <v>0.64676798692199311</v>
      </c>
      <c r="BL715" s="8">
        <f t="shared" si="949"/>
        <v>0.34431166244436312</v>
      </c>
      <c r="BM715" s="8">
        <f t="shared" si="950"/>
        <v>9.9825447169323168E-3</v>
      </c>
      <c r="BN715" s="8">
        <f t="shared" si="951"/>
        <v>0.99001705045414945</v>
      </c>
    </row>
    <row r="716" spans="1:66" x14ac:dyDescent="0.25">
      <c r="A716" t="s">
        <v>178</v>
      </c>
      <c r="B716" t="s">
        <v>272</v>
      </c>
      <c r="C716" t="s">
        <v>186</v>
      </c>
      <c r="D716" s="10"/>
      <c r="E716">
        <f>VLOOKUP(A716,home!$A$2:$E$405,3,FALSE)</f>
        <v>1.70588235294118</v>
      </c>
      <c r="F716">
        <f>VLOOKUP(B716,home!$B$2:$E$405,3,FALSE)</f>
        <v>1.17</v>
      </c>
      <c r="G716">
        <f>VLOOKUP(C716,away!$B$2:$E$405,4,FALSE)</f>
        <v>0.59</v>
      </c>
      <c r="H716">
        <f>VLOOKUP(A716,away!$A$2:$E$405,3,FALSE)</f>
        <v>1.1470588235294099</v>
      </c>
      <c r="I716">
        <f>VLOOKUP(C716,away!$B$2:$E$405,3,FALSE)</f>
        <v>0.88</v>
      </c>
      <c r="J716">
        <f>VLOOKUP(B716,home!$B$2:$E$405,4,FALSE)</f>
        <v>2.1800000000000002</v>
      </c>
      <c r="K716" s="3">
        <f t="shared" si="896"/>
        <v>1.1775705882352965</v>
      </c>
      <c r="L716" s="3">
        <f t="shared" si="897"/>
        <v>2.2005176470588199</v>
      </c>
      <c r="M716" s="5">
        <f t="shared" si="898"/>
        <v>3.4112607715627255E-2</v>
      </c>
      <c r="N716" s="5">
        <f t="shared" si="899"/>
        <v>4.0170003533931103E-2</v>
      </c>
      <c r="O716" s="5">
        <f t="shared" si="900"/>
        <v>7.5065395265432641E-2</v>
      </c>
      <c r="P716" s="5">
        <f t="shared" si="901"/>
        <v>8.8394801658830569E-2</v>
      </c>
      <c r="Q716" s="5">
        <f t="shared" si="902"/>
        <v>2.3651507345432598E-2</v>
      </c>
      <c r="R716" s="5">
        <f t="shared" si="903"/>
        <v>8.2591363482515084E-2</v>
      </c>
      <c r="S716" s="5">
        <f t="shared" si="904"/>
        <v>5.7263585837828701E-2</v>
      </c>
      <c r="T716" s="5">
        <f t="shared" si="905"/>
        <v>5.2045559293165733E-2</v>
      </c>
      <c r="U716" s="5">
        <f t="shared" si="906"/>
        <v>9.7257160479260474E-2</v>
      </c>
      <c r="V716" s="5">
        <f t="shared" si="907"/>
        <v>1.6487235304791348E-2</v>
      </c>
      <c r="W716" s="5">
        <f t="shared" si="908"/>
        <v>9.2837731391375022E-3</v>
      </c>
      <c r="X716" s="5">
        <f t="shared" si="909"/>
        <v>2.0429106623962731E-2</v>
      </c>
      <c r="Y716" s="5">
        <f t="shared" si="910"/>
        <v>2.2477304819838118E-2</v>
      </c>
      <c r="Z716" s="5">
        <f t="shared" si="911"/>
        <v>6.05812509459746E-2</v>
      </c>
      <c r="AA716" s="5">
        <f t="shared" si="912"/>
        <v>7.1338699312481435E-2</v>
      </c>
      <c r="AB716" s="5">
        <f t="shared" si="913"/>
        <v>4.2003177056669852E-2</v>
      </c>
      <c r="AC716" s="5">
        <f t="shared" si="914"/>
        <v>2.6701745928123864E-3</v>
      </c>
      <c r="AD716" s="5">
        <f t="shared" si="915"/>
        <v>2.7330745491242971E-3</v>
      </c>
      <c r="AE716" s="5">
        <f t="shared" si="916"/>
        <v>6.014178776075344E-3</v>
      </c>
      <c r="AF716" s="5">
        <f t="shared" si="917"/>
        <v>6.6171532646602067E-3</v>
      </c>
      <c r="AG716" s="5">
        <f t="shared" si="918"/>
        <v>4.8537208440592216E-3</v>
      </c>
      <c r="AH716" s="5">
        <f t="shared" si="919"/>
        <v>3.3327527946878981E-2</v>
      </c>
      <c r="AI716" s="5">
        <f t="shared" si="920"/>
        <v>3.9245516688834567E-2</v>
      </c>
      <c r="AJ716" s="5">
        <f t="shared" si="921"/>
        <v>2.3107183086434533E-2</v>
      </c>
      <c r="AK716" s="5">
        <f t="shared" si="922"/>
        <v>9.0701130598511391E-3</v>
      </c>
      <c r="AL716" s="5">
        <f t="shared" si="923"/>
        <v>2.7676518370417383E-4</v>
      </c>
      <c r="AM716" s="5">
        <f t="shared" si="924"/>
        <v>6.4367764090064413E-4</v>
      </c>
      <c r="AN716" s="5">
        <f t="shared" si="925"/>
        <v>1.4164240078190574E-3</v>
      </c>
      <c r="AO716" s="5">
        <f t="shared" si="926"/>
        <v>1.5584330124618084E-3</v>
      </c>
      <c r="AP716" s="5">
        <f t="shared" si="927"/>
        <v>1.1431197818937489E-3</v>
      </c>
      <c r="AQ716" s="5">
        <f t="shared" si="928"/>
        <v>6.2886381318980587E-4</v>
      </c>
      <c r="AR716" s="5">
        <f t="shared" si="929"/>
        <v>1.4667562675990642E-2</v>
      </c>
      <c r="AS716" s="5">
        <f t="shared" si="930"/>
        <v>1.7272090408344383E-2</v>
      </c>
      <c r="AT716" s="5">
        <f t="shared" si="931"/>
        <v>1.0169552831103658E-2</v>
      </c>
      <c r="AU716" s="5">
        <f t="shared" si="932"/>
        <v>3.9917887698042208E-3</v>
      </c>
      <c r="AV716" s="5">
        <f t="shared" si="933"/>
        <v>1.1751532624423514E-3</v>
      </c>
      <c r="AW716" s="5">
        <f t="shared" si="934"/>
        <v>1.992144152842285E-5</v>
      </c>
      <c r="AX716" s="5">
        <f t="shared" si="935"/>
        <v>1.2632930970487972E-4</v>
      </c>
      <c r="AY716" s="5">
        <f t="shared" si="936"/>
        <v>2.7798987534634686E-4</v>
      </c>
      <c r="AZ716" s="5">
        <f t="shared" si="937"/>
        <v>3.0586081320165904E-4</v>
      </c>
      <c r="BA716" s="5">
        <f t="shared" si="938"/>
        <v>2.2435070566467064E-4</v>
      </c>
      <c r="BB716" s="5">
        <f t="shared" si="939"/>
        <v>1.234219217363017E-4</v>
      </c>
      <c r="BC716" s="5">
        <f t="shared" si="940"/>
        <v>5.4318423362928906E-5</v>
      </c>
      <c r="BD716" s="5">
        <f t="shared" si="941"/>
        <v>5.3793717513097817E-3</v>
      </c>
      <c r="BE716" s="5">
        <f t="shared" si="942"/>
        <v>6.3345899575261971E-3</v>
      </c>
      <c r="BF716" s="5">
        <f t="shared" si="943"/>
        <v>3.729713411256763E-3</v>
      </c>
      <c r="BG716" s="5">
        <f t="shared" si="944"/>
        <v>1.4640002718809006E-3</v>
      </c>
      <c r="BH716" s="5">
        <f t="shared" si="945"/>
        <v>4.3099091533385636E-4</v>
      </c>
      <c r="BI716" s="5">
        <f t="shared" si="946"/>
        <v>1.0150444513875176E-4</v>
      </c>
      <c r="BJ716" s="8">
        <f t="shared" si="947"/>
        <v>0.19477817149466872</v>
      </c>
      <c r="BK716" s="8">
        <f t="shared" si="948"/>
        <v>0.19948316016894077</v>
      </c>
      <c r="BL716" s="8">
        <f t="shared" si="949"/>
        <v>0.53772245507849015</v>
      </c>
      <c r="BM716" s="8">
        <f t="shared" si="950"/>
        <v>0.64832129025248708</v>
      </c>
      <c r="BN716" s="8">
        <f t="shared" si="951"/>
        <v>0.34398567900176924</v>
      </c>
    </row>
    <row r="717" spans="1:66" x14ac:dyDescent="0.25">
      <c r="A717" t="s">
        <v>28</v>
      </c>
      <c r="B717" t="s">
        <v>31</v>
      </c>
      <c r="C717" t="s">
        <v>190</v>
      </c>
      <c r="D717" s="10"/>
      <c r="E717">
        <f>VLOOKUP(A717,home!$A$2:$E$405,3,FALSE)</f>
        <v>1.3333333333333299</v>
      </c>
      <c r="F717">
        <f>VLOOKUP(B717,home!$B$2:$E$405,3,FALSE)</f>
        <v>1.5</v>
      </c>
      <c r="G717">
        <f>VLOOKUP(C717,away!$B$2:$E$405,4,FALSE)</f>
        <v>1.5</v>
      </c>
      <c r="H717">
        <f>VLOOKUP(A717,away!$A$2:$E$405,3,FALSE)</f>
        <v>1.13333333333333</v>
      </c>
      <c r="I717">
        <f>VLOOKUP(C717,away!$B$2:$E$405,3,FALSE)</f>
        <v>0.75</v>
      </c>
      <c r="J717">
        <f>VLOOKUP(B717,home!$B$2:$E$405,4,FALSE)</f>
        <v>0.44</v>
      </c>
      <c r="K717" s="3">
        <f t="shared" si="896"/>
        <v>2.9999999999999925</v>
      </c>
      <c r="L717" s="3">
        <f t="shared" si="897"/>
        <v>0.37399999999999889</v>
      </c>
      <c r="M717" s="5">
        <f t="shared" si="898"/>
        <v>3.4252353544741605E-2</v>
      </c>
      <c r="N717" s="5">
        <f t="shared" si="899"/>
        <v>0.10275706063422455</v>
      </c>
      <c r="O717" s="5">
        <f t="shared" si="900"/>
        <v>1.2810380225733317E-2</v>
      </c>
      <c r="P717" s="5">
        <f t="shared" si="901"/>
        <v>3.8431140677199854E-2</v>
      </c>
      <c r="Q717" s="5">
        <f t="shared" si="902"/>
        <v>0.15413559095133644</v>
      </c>
      <c r="R717" s="5">
        <f t="shared" si="903"/>
        <v>2.3955411022121235E-3</v>
      </c>
      <c r="S717" s="5">
        <f t="shared" si="904"/>
        <v>1.0779934959954503E-2</v>
      </c>
      <c r="T717" s="5">
        <f t="shared" si="905"/>
        <v>5.764671101579965E-2</v>
      </c>
      <c r="U717" s="5">
        <f t="shared" si="906"/>
        <v>7.1866233066363513E-3</v>
      </c>
      <c r="V717" s="5">
        <f t="shared" si="907"/>
        <v>1.3438985583409874E-3</v>
      </c>
      <c r="W717" s="5">
        <f t="shared" si="908"/>
        <v>0.15413559095133608</v>
      </c>
      <c r="X717" s="5">
        <f t="shared" si="909"/>
        <v>5.7646711015799504E-2</v>
      </c>
      <c r="Y717" s="5">
        <f t="shared" si="910"/>
        <v>1.0779934959954475E-2</v>
      </c>
      <c r="Z717" s="5">
        <f t="shared" si="911"/>
        <v>2.986441240757772E-4</v>
      </c>
      <c r="AA717" s="5">
        <f t="shared" si="912"/>
        <v>8.9593237222732925E-4</v>
      </c>
      <c r="AB717" s="5">
        <f t="shared" si="913"/>
        <v>1.3438985583409907E-3</v>
      </c>
      <c r="AC717" s="5">
        <f t="shared" si="914"/>
        <v>9.4240886403661197E-5</v>
      </c>
      <c r="AD717" s="5">
        <f t="shared" si="915"/>
        <v>0.11560169321350176</v>
      </c>
      <c r="AE717" s="5">
        <f t="shared" si="916"/>
        <v>4.323503326184952E-2</v>
      </c>
      <c r="AF717" s="5">
        <f t="shared" si="917"/>
        <v>8.0849512199658354E-3</v>
      </c>
      <c r="AG717" s="5">
        <f t="shared" si="918"/>
        <v>1.0079239187557379E-3</v>
      </c>
      <c r="AH717" s="5">
        <f t="shared" si="919"/>
        <v>2.7923225601085078E-5</v>
      </c>
      <c r="AI717" s="5">
        <f t="shared" si="920"/>
        <v>8.3769676803255018E-5</v>
      </c>
      <c r="AJ717" s="5">
        <f t="shared" si="921"/>
        <v>1.2565451520488223E-4</v>
      </c>
      <c r="AK717" s="5">
        <f t="shared" si="922"/>
        <v>1.2565451520488193E-4</v>
      </c>
      <c r="AL717" s="5">
        <f t="shared" si="923"/>
        <v>4.229530981796291E-6</v>
      </c>
      <c r="AM717" s="5">
        <f t="shared" si="924"/>
        <v>6.9361015928100858E-2</v>
      </c>
      <c r="AN717" s="5">
        <f t="shared" si="925"/>
        <v>2.5941019957109637E-2</v>
      </c>
      <c r="AO717" s="5">
        <f t="shared" si="926"/>
        <v>4.8509707319794879E-3</v>
      </c>
      <c r="AP717" s="5">
        <f t="shared" si="927"/>
        <v>6.0475435125344115E-4</v>
      </c>
      <c r="AQ717" s="5">
        <f t="shared" si="928"/>
        <v>5.6544531842196564E-5</v>
      </c>
      <c r="AR717" s="5">
        <f t="shared" si="929"/>
        <v>2.0886572749611577E-6</v>
      </c>
      <c r="AS717" s="5">
        <f t="shared" si="930"/>
        <v>6.2659718248834571E-6</v>
      </c>
      <c r="AT717" s="5">
        <f t="shared" si="931"/>
        <v>9.3989577373251637E-6</v>
      </c>
      <c r="AU717" s="5">
        <f t="shared" si="932"/>
        <v>9.39895773732514E-6</v>
      </c>
      <c r="AV717" s="5">
        <f t="shared" si="933"/>
        <v>7.0492183029938372E-6</v>
      </c>
      <c r="AW717" s="5">
        <f t="shared" si="934"/>
        <v>1.3182038226598371E-7</v>
      </c>
      <c r="AX717" s="5">
        <f t="shared" si="935"/>
        <v>3.4680507964050367E-2</v>
      </c>
      <c r="AY717" s="5">
        <f t="shared" si="936"/>
        <v>1.2970509978554794E-2</v>
      </c>
      <c r="AZ717" s="5">
        <f t="shared" si="937"/>
        <v>2.4254853659897392E-3</v>
      </c>
      <c r="BA717" s="5">
        <f t="shared" si="938"/>
        <v>3.0237717562671998E-4</v>
      </c>
      <c r="BB717" s="5">
        <f t="shared" si="939"/>
        <v>2.8272265921098228E-5</v>
      </c>
      <c r="BC717" s="5">
        <f t="shared" si="940"/>
        <v>2.1147654908981412E-6</v>
      </c>
      <c r="BD717" s="5">
        <f t="shared" si="941"/>
        <v>1.3019297013924507E-7</v>
      </c>
      <c r="BE717" s="5">
        <f t="shared" si="942"/>
        <v>3.9057891041773421E-7</v>
      </c>
      <c r="BF717" s="5">
        <f t="shared" si="943"/>
        <v>5.8586836562659992E-7</v>
      </c>
      <c r="BG717" s="5">
        <f t="shared" si="944"/>
        <v>5.8586836562659844E-7</v>
      </c>
      <c r="BH717" s="5">
        <f t="shared" si="945"/>
        <v>4.3940127421994771E-7</v>
      </c>
      <c r="BI717" s="5">
        <f t="shared" si="946"/>
        <v>2.6364076453196789E-7</v>
      </c>
      <c r="BJ717" s="8">
        <f t="shared" si="947"/>
        <v>0.85625477415844287</v>
      </c>
      <c r="BK717" s="8">
        <f t="shared" si="948"/>
        <v>9.787630813617719E-2</v>
      </c>
      <c r="BL717" s="8">
        <f t="shared" si="949"/>
        <v>2.5031974811492268E-2</v>
      </c>
      <c r="BM717" s="8">
        <f t="shared" si="950"/>
        <v>0.62170925593656756</v>
      </c>
      <c r="BN717" s="8">
        <f t="shared" si="951"/>
        <v>0.34478206713544785</v>
      </c>
    </row>
    <row r="718" spans="1:66" x14ac:dyDescent="0.25">
      <c r="A718" t="s">
        <v>28</v>
      </c>
      <c r="B718" t="s">
        <v>188</v>
      </c>
      <c r="C718" t="s">
        <v>189</v>
      </c>
      <c r="D718" s="10"/>
      <c r="E718">
        <f>VLOOKUP(A718,home!$A$2:$E$405,3,FALSE)</f>
        <v>1.3333333333333299</v>
      </c>
      <c r="F718">
        <f>VLOOKUP(B718,home!$B$2:$E$405,3,FALSE)</f>
        <v>0.37</v>
      </c>
      <c r="G718">
        <f>VLOOKUP(C718,away!$B$2:$E$405,4,FALSE)</f>
        <v>0</v>
      </c>
      <c r="H718">
        <f>VLOOKUP(A718,away!$A$2:$E$405,3,FALSE)</f>
        <v>1.13333333333333</v>
      </c>
      <c r="I718">
        <f>VLOOKUP(C718,away!$B$2:$E$405,3,FALSE)</f>
        <v>0</v>
      </c>
      <c r="J718">
        <f>VLOOKUP(B718,home!$B$2:$E$405,4,FALSE)</f>
        <v>0.88</v>
      </c>
      <c r="K718" s="3">
        <f t="shared" si="896"/>
        <v>0</v>
      </c>
      <c r="L718" s="3">
        <f t="shared" si="897"/>
        <v>0</v>
      </c>
      <c r="M718" s="5">
        <f t="shared" si="898"/>
        <v>1</v>
      </c>
      <c r="N718" s="5">
        <f t="shared" si="899"/>
        <v>0</v>
      </c>
      <c r="O718" s="5">
        <f t="shared" si="900"/>
        <v>0</v>
      </c>
      <c r="P718" s="5">
        <f t="shared" si="901"/>
        <v>0</v>
      </c>
      <c r="Q718" s="5">
        <f t="shared" si="902"/>
        <v>0</v>
      </c>
      <c r="R718" s="5">
        <f t="shared" si="903"/>
        <v>0</v>
      </c>
      <c r="S718" s="5">
        <f t="shared" si="904"/>
        <v>0</v>
      </c>
      <c r="T718" s="5">
        <f t="shared" si="905"/>
        <v>0</v>
      </c>
      <c r="U718" s="5">
        <f t="shared" si="906"/>
        <v>0</v>
      </c>
      <c r="V718" s="5">
        <f t="shared" si="907"/>
        <v>0</v>
      </c>
      <c r="W718" s="5">
        <f t="shared" si="908"/>
        <v>0</v>
      </c>
      <c r="X718" s="5">
        <f t="shared" si="909"/>
        <v>0</v>
      </c>
      <c r="Y718" s="5">
        <f t="shared" si="910"/>
        <v>0</v>
      </c>
      <c r="Z718" s="5">
        <f t="shared" si="911"/>
        <v>0</v>
      </c>
      <c r="AA718" s="5">
        <f t="shared" si="912"/>
        <v>0</v>
      </c>
      <c r="AB718" s="5">
        <f t="shared" si="913"/>
        <v>0</v>
      </c>
      <c r="AC718" s="5">
        <f t="shared" si="914"/>
        <v>0</v>
      </c>
      <c r="AD718" s="5">
        <f t="shared" si="915"/>
        <v>0</v>
      </c>
      <c r="AE718" s="5">
        <f t="shared" si="916"/>
        <v>0</v>
      </c>
      <c r="AF718" s="5">
        <f t="shared" si="917"/>
        <v>0</v>
      </c>
      <c r="AG718" s="5">
        <f t="shared" si="918"/>
        <v>0</v>
      </c>
      <c r="AH718" s="5">
        <f t="shared" si="919"/>
        <v>0</v>
      </c>
      <c r="AI718" s="5">
        <f t="shared" si="920"/>
        <v>0</v>
      </c>
      <c r="AJ718" s="5">
        <f t="shared" si="921"/>
        <v>0</v>
      </c>
      <c r="AK718" s="5">
        <f t="shared" si="922"/>
        <v>0</v>
      </c>
      <c r="AL718" s="5">
        <f t="shared" si="923"/>
        <v>0</v>
      </c>
      <c r="AM718" s="5">
        <f t="shared" si="924"/>
        <v>0</v>
      </c>
      <c r="AN718" s="5">
        <f t="shared" si="925"/>
        <v>0</v>
      </c>
      <c r="AO718" s="5">
        <f t="shared" si="926"/>
        <v>0</v>
      </c>
      <c r="AP718" s="5">
        <f t="shared" si="927"/>
        <v>0</v>
      </c>
      <c r="AQ718" s="5">
        <f t="shared" si="928"/>
        <v>0</v>
      </c>
      <c r="AR718" s="5">
        <f t="shared" si="929"/>
        <v>0</v>
      </c>
      <c r="AS718" s="5">
        <f t="shared" si="930"/>
        <v>0</v>
      </c>
      <c r="AT718" s="5">
        <f t="shared" si="931"/>
        <v>0</v>
      </c>
      <c r="AU718" s="5">
        <f t="shared" si="932"/>
        <v>0</v>
      </c>
      <c r="AV718" s="5">
        <f t="shared" si="933"/>
        <v>0</v>
      </c>
      <c r="AW718" s="5">
        <f t="shared" si="934"/>
        <v>0</v>
      </c>
      <c r="AX718" s="5">
        <f t="shared" si="935"/>
        <v>0</v>
      </c>
      <c r="AY718" s="5">
        <f t="shared" si="936"/>
        <v>0</v>
      </c>
      <c r="AZ718" s="5">
        <f t="shared" si="937"/>
        <v>0</v>
      </c>
      <c r="BA718" s="5">
        <f t="shared" si="938"/>
        <v>0</v>
      </c>
      <c r="BB718" s="5">
        <f t="shared" si="939"/>
        <v>0</v>
      </c>
      <c r="BC718" s="5">
        <f t="shared" si="940"/>
        <v>0</v>
      </c>
      <c r="BD718" s="5">
        <f t="shared" si="941"/>
        <v>0</v>
      </c>
      <c r="BE718" s="5">
        <f t="shared" si="942"/>
        <v>0</v>
      </c>
      <c r="BF718" s="5">
        <f t="shared" si="943"/>
        <v>0</v>
      </c>
      <c r="BG718" s="5">
        <f t="shared" si="944"/>
        <v>0</v>
      </c>
      <c r="BH718" s="5">
        <f t="shared" si="945"/>
        <v>0</v>
      </c>
      <c r="BI718" s="5">
        <f t="shared" si="946"/>
        <v>0</v>
      </c>
      <c r="BJ718" s="8">
        <f t="shared" si="947"/>
        <v>0</v>
      </c>
      <c r="BK718" s="8">
        <f t="shared" si="948"/>
        <v>1</v>
      </c>
      <c r="BL718" s="8">
        <f t="shared" si="949"/>
        <v>0</v>
      </c>
      <c r="BM718" s="8">
        <f t="shared" si="950"/>
        <v>0</v>
      </c>
      <c r="BN718" s="8">
        <f t="shared" si="951"/>
        <v>1</v>
      </c>
    </row>
    <row r="719" spans="1:66" x14ac:dyDescent="0.25">
      <c r="A719" t="s">
        <v>28</v>
      </c>
      <c r="B719" t="s">
        <v>293</v>
      </c>
      <c r="C719" t="s">
        <v>187</v>
      </c>
      <c r="D719" s="10"/>
      <c r="E719">
        <f>VLOOKUP(A719,home!$A$2:$E$405,3,FALSE)</f>
        <v>1.3333333333333299</v>
      </c>
      <c r="F719">
        <f>VLOOKUP(B719,home!$B$2:$E$405,3,FALSE)</f>
        <v>0</v>
      </c>
      <c r="G719">
        <f>VLOOKUP(C719,away!$B$2:$E$405,4,FALSE)</f>
        <v>1.1200000000000001</v>
      </c>
      <c r="H719">
        <f>VLOOKUP(A719,away!$A$2:$E$405,3,FALSE)</f>
        <v>1.13333333333333</v>
      </c>
      <c r="I719">
        <f>VLOOKUP(C719,away!$B$2:$E$405,3,FALSE)</f>
        <v>0.37</v>
      </c>
      <c r="J719">
        <f>VLOOKUP(B719,home!$B$2:$E$405,4,FALSE)</f>
        <v>0.88</v>
      </c>
      <c r="K719" s="3">
        <f t="shared" si="896"/>
        <v>0</v>
      </c>
      <c r="L719" s="3">
        <f t="shared" si="897"/>
        <v>0.36901333333333219</v>
      </c>
      <c r="M719" s="5">
        <f t="shared" si="898"/>
        <v>0.69141619150629641</v>
      </c>
      <c r="N719" s="5">
        <f t="shared" si="899"/>
        <v>0</v>
      </c>
      <c r="O719" s="5">
        <f t="shared" si="900"/>
        <v>0.25514179354837602</v>
      </c>
      <c r="P719" s="5">
        <f t="shared" si="901"/>
        <v>0</v>
      </c>
      <c r="Q719" s="5">
        <f t="shared" si="902"/>
        <v>0</v>
      </c>
      <c r="R719" s="5">
        <f t="shared" si="903"/>
        <v>4.7075361854965546E-2</v>
      </c>
      <c r="S719" s="5">
        <f t="shared" si="904"/>
        <v>0</v>
      </c>
      <c r="T719" s="5">
        <f t="shared" si="905"/>
        <v>0</v>
      </c>
      <c r="U719" s="5">
        <f t="shared" si="906"/>
        <v>0</v>
      </c>
      <c r="V719" s="5">
        <f t="shared" si="907"/>
        <v>0</v>
      </c>
      <c r="W719" s="5">
        <f t="shared" si="908"/>
        <v>0</v>
      </c>
      <c r="X719" s="5">
        <f t="shared" si="909"/>
        <v>0</v>
      </c>
      <c r="Y719" s="5">
        <f t="shared" si="910"/>
        <v>0</v>
      </c>
      <c r="Z719" s="5">
        <f t="shared" si="911"/>
        <v>5.7904787319912124E-3</v>
      </c>
      <c r="AA719" s="5">
        <f t="shared" si="912"/>
        <v>0</v>
      </c>
      <c r="AB719" s="5">
        <f t="shared" si="913"/>
        <v>0</v>
      </c>
      <c r="AC719" s="5">
        <f t="shared" si="914"/>
        <v>0</v>
      </c>
      <c r="AD719" s="5">
        <f t="shared" si="915"/>
        <v>0</v>
      </c>
      <c r="AE719" s="5">
        <f t="shared" si="916"/>
        <v>0</v>
      </c>
      <c r="AF719" s="5">
        <f t="shared" si="917"/>
        <v>0</v>
      </c>
      <c r="AG719" s="5">
        <f t="shared" si="918"/>
        <v>0</v>
      </c>
      <c r="AH719" s="5">
        <f t="shared" si="919"/>
        <v>5.341909646219609E-4</v>
      </c>
      <c r="AI719" s="5">
        <f t="shared" si="920"/>
        <v>0</v>
      </c>
      <c r="AJ719" s="5">
        <f t="shared" si="921"/>
        <v>0</v>
      </c>
      <c r="AK719" s="5">
        <f t="shared" si="922"/>
        <v>0</v>
      </c>
      <c r="AL719" s="5">
        <f t="shared" si="923"/>
        <v>0</v>
      </c>
      <c r="AM719" s="5">
        <f t="shared" si="924"/>
        <v>0</v>
      </c>
      <c r="AN719" s="5">
        <f t="shared" si="925"/>
        <v>0</v>
      </c>
      <c r="AO719" s="5">
        <f t="shared" si="926"/>
        <v>0</v>
      </c>
      <c r="AP719" s="5">
        <f t="shared" si="927"/>
        <v>0</v>
      </c>
      <c r="AQ719" s="5">
        <f t="shared" si="928"/>
        <v>0</v>
      </c>
      <c r="AR719" s="5">
        <f t="shared" si="929"/>
        <v>3.9424717698339609E-5</v>
      </c>
      <c r="AS719" s="5">
        <f t="shared" si="930"/>
        <v>0</v>
      </c>
      <c r="AT719" s="5">
        <f t="shared" si="931"/>
        <v>0</v>
      </c>
      <c r="AU719" s="5">
        <f t="shared" si="932"/>
        <v>0</v>
      </c>
      <c r="AV719" s="5">
        <f t="shared" si="933"/>
        <v>0</v>
      </c>
      <c r="AW719" s="5">
        <f t="shared" si="934"/>
        <v>0</v>
      </c>
      <c r="AX719" s="5">
        <f t="shared" si="935"/>
        <v>0</v>
      </c>
      <c r="AY719" s="5">
        <f t="shared" si="936"/>
        <v>0</v>
      </c>
      <c r="AZ719" s="5">
        <f t="shared" si="937"/>
        <v>0</v>
      </c>
      <c r="BA719" s="5">
        <f t="shared" si="938"/>
        <v>0</v>
      </c>
      <c r="BB719" s="5">
        <f t="shared" si="939"/>
        <v>0</v>
      </c>
      <c r="BC719" s="5">
        <f t="shared" si="940"/>
        <v>0</v>
      </c>
      <c r="BD719" s="5">
        <f t="shared" si="941"/>
        <v>2.4247077489316515E-6</v>
      </c>
      <c r="BE719" s="5">
        <f t="shared" si="942"/>
        <v>0</v>
      </c>
      <c r="BF719" s="5">
        <f t="shared" si="943"/>
        <v>0</v>
      </c>
      <c r="BG719" s="5">
        <f t="shared" si="944"/>
        <v>0</v>
      </c>
      <c r="BH719" s="5">
        <f t="shared" si="945"/>
        <v>0</v>
      </c>
      <c r="BI719" s="5">
        <f t="shared" si="946"/>
        <v>0</v>
      </c>
      <c r="BJ719" s="8">
        <f t="shared" si="947"/>
        <v>0</v>
      </c>
      <c r="BK719" s="8">
        <f t="shared" si="948"/>
        <v>0.69141619150629641</v>
      </c>
      <c r="BL719" s="8">
        <f t="shared" si="949"/>
        <v>0.3027931957934108</v>
      </c>
      <c r="BM719" s="8">
        <f t="shared" si="950"/>
        <v>6.3665191220604444E-3</v>
      </c>
      <c r="BN719" s="8">
        <f t="shared" si="951"/>
        <v>0.99363334690963789</v>
      </c>
    </row>
    <row r="720" spans="1:66" x14ac:dyDescent="0.25">
      <c r="A720" t="s">
        <v>28</v>
      </c>
      <c r="B720" t="s">
        <v>276</v>
      </c>
      <c r="C720" t="s">
        <v>278</v>
      </c>
      <c r="D720" s="10"/>
      <c r="E720">
        <f>VLOOKUP(A720,home!$A$2:$E$405,3,FALSE)</f>
        <v>1.3333333333333299</v>
      </c>
      <c r="F720">
        <f>VLOOKUP(B720,home!$B$2:$E$405,3,FALSE)</f>
        <v>0.75</v>
      </c>
      <c r="G720">
        <f>VLOOKUP(C720,away!$B$2:$E$405,4,FALSE)</f>
        <v>0.37</v>
      </c>
      <c r="H720">
        <f>VLOOKUP(A720,away!$A$2:$E$405,3,FALSE)</f>
        <v>1.13333333333333</v>
      </c>
      <c r="I720">
        <f>VLOOKUP(C720,away!$B$2:$E$405,3,FALSE)</f>
        <v>0.37</v>
      </c>
      <c r="J720">
        <f>VLOOKUP(B720,home!$B$2:$E$405,4,FALSE)</f>
        <v>2.06</v>
      </c>
      <c r="K720" s="3">
        <f t="shared" si="896"/>
        <v>0.36999999999999905</v>
      </c>
      <c r="L720" s="3">
        <f t="shared" si="897"/>
        <v>0.86382666666666408</v>
      </c>
      <c r="M720" s="5">
        <f t="shared" si="898"/>
        <v>0.29117620876507783</v>
      </c>
      <c r="N720" s="5">
        <f t="shared" si="899"/>
        <v>0.10773519724307853</v>
      </c>
      <c r="O720" s="5">
        <f t="shared" si="900"/>
        <v>0.25152577383017388</v>
      </c>
      <c r="P720" s="5">
        <f t="shared" si="901"/>
        <v>9.306453631716409E-2</v>
      </c>
      <c r="Q720" s="5">
        <f t="shared" si="902"/>
        <v>1.9931011489969477E-2</v>
      </c>
      <c r="R720" s="5">
        <f t="shared" si="903"/>
        <v>0.10863733539423616</v>
      </c>
      <c r="S720" s="5">
        <f t="shared" si="904"/>
        <v>7.4362256077354274E-3</v>
      </c>
      <c r="T720" s="5">
        <f t="shared" si="905"/>
        <v>1.7216939218675315E-2</v>
      </c>
      <c r="U720" s="5">
        <f t="shared" si="906"/>
        <v>4.0195814095867276E-2</v>
      </c>
      <c r="V720" s="5">
        <f t="shared" si="907"/>
        <v>2.6408174359391186E-4</v>
      </c>
      <c r="W720" s="5">
        <f t="shared" si="908"/>
        <v>2.4581580837628966E-3</v>
      </c>
      <c r="X720" s="5">
        <f t="shared" si="909"/>
        <v>2.1234225036366175E-3</v>
      </c>
      <c r="Y720" s="5">
        <f t="shared" si="910"/>
        <v>9.1713449162070075E-4</v>
      </c>
      <c r="Z720" s="5">
        <f t="shared" si="911"/>
        <v>3.1281275769717148E-2</v>
      </c>
      <c r="AA720" s="5">
        <f t="shared" si="912"/>
        <v>1.1574072034795317E-2</v>
      </c>
      <c r="AB720" s="5">
        <f t="shared" si="913"/>
        <v>2.1412033264371281E-3</v>
      </c>
      <c r="AC720" s="5">
        <f t="shared" si="914"/>
        <v>5.2752947093507533E-6</v>
      </c>
      <c r="AD720" s="5">
        <f t="shared" si="915"/>
        <v>2.2737962274806727E-4</v>
      </c>
      <c r="AE720" s="5">
        <f t="shared" si="916"/>
        <v>1.9641658158638651E-4</v>
      </c>
      <c r="AF720" s="5">
        <f t="shared" si="917"/>
        <v>8.4834940474914561E-5</v>
      </c>
      <c r="AG720" s="5">
        <f t="shared" si="918"/>
        <v>2.4427561282436776E-5</v>
      </c>
      <c r="AH720" s="5">
        <f t="shared" si="919"/>
        <v>6.7554000443088603E-3</v>
      </c>
      <c r="AI720" s="5">
        <f t="shared" si="920"/>
        <v>2.499498016394272E-3</v>
      </c>
      <c r="AJ720" s="5">
        <f t="shared" si="921"/>
        <v>4.6240713303293912E-4</v>
      </c>
      <c r="AK720" s="5">
        <f t="shared" si="922"/>
        <v>5.7030213074062369E-5</v>
      </c>
      <c r="AL720" s="5">
        <f t="shared" si="923"/>
        <v>6.7442715618048564E-8</v>
      </c>
      <c r="AM720" s="5">
        <f t="shared" si="924"/>
        <v>1.6826092083356939E-5</v>
      </c>
      <c r="AN720" s="5">
        <f t="shared" si="925"/>
        <v>1.4534827037392567E-5</v>
      </c>
      <c r="AO720" s="5">
        <f t="shared" si="926"/>
        <v>6.2777855951436625E-6</v>
      </c>
      <c r="AP720" s="5">
        <f t="shared" si="927"/>
        <v>1.8076395349003169E-6</v>
      </c>
      <c r="AQ720" s="5">
        <f t="shared" si="928"/>
        <v>3.9037180849195479E-7</v>
      </c>
      <c r="AR720" s="5">
        <f t="shared" si="929"/>
        <v>1.1670989404550321E-3</v>
      </c>
      <c r="AS720" s="5">
        <f t="shared" si="930"/>
        <v>4.3182660796836078E-4</v>
      </c>
      <c r="AT720" s="5">
        <f t="shared" si="931"/>
        <v>7.9887922474146538E-5</v>
      </c>
      <c r="AU720" s="5">
        <f t="shared" si="932"/>
        <v>9.8528437718113843E-6</v>
      </c>
      <c r="AV720" s="5">
        <f t="shared" si="933"/>
        <v>9.113880488925503E-7</v>
      </c>
      <c r="AW720" s="5">
        <f t="shared" si="934"/>
        <v>5.9877116673933357E-10</v>
      </c>
      <c r="AX720" s="5">
        <f t="shared" si="935"/>
        <v>1.0376090118070087E-6</v>
      </c>
      <c r="AY720" s="5">
        <f t="shared" si="936"/>
        <v>8.9631433397253962E-7</v>
      </c>
      <c r="AZ720" s="5">
        <f t="shared" si="937"/>
        <v>3.8713011170052497E-7</v>
      </c>
      <c r="BA720" s="5">
        <f t="shared" si="938"/>
        <v>1.1147110465218596E-7</v>
      </c>
      <c r="BB720" s="5">
        <f t="shared" si="939"/>
        <v>2.4072928190337157E-8</v>
      </c>
      <c r="BC720" s="5">
        <f t="shared" si="940"/>
        <v>4.1589674631129855E-9</v>
      </c>
      <c r="BD720" s="5">
        <f t="shared" si="941"/>
        <v>1.6802853123391092E-4</v>
      </c>
      <c r="BE720" s="5">
        <f t="shared" si="942"/>
        <v>6.2170556556546885E-5</v>
      </c>
      <c r="BF720" s="5">
        <f t="shared" si="943"/>
        <v>1.1501552962961145E-5</v>
      </c>
      <c r="BG720" s="5">
        <f t="shared" si="944"/>
        <v>1.4185248654318713E-6</v>
      </c>
      <c r="BH720" s="5">
        <f t="shared" si="945"/>
        <v>1.3121355005244771E-7</v>
      </c>
      <c r="BI720" s="5">
        <f t="shared" si="946"/>
        <v>9.7098027038811055E-9</v>
      </c>
      <c r="BJ720" s="8">
        <f t="shared" si="947"/>
        <v>0.15095721920935243</v>
      </c>
      <c r="BK720" s="8">
        <f t="shared" si="948"/>
        <v>0.39194729148533025</v>
      </c>
      <c r="BL720" s="8">
        <f t="shared" si="949"/>
        <v>0.4257813718800097</v>
      </c>
      <c r="BM720" s="8">
        <f t="shared" si="950"/>
        <v>0.12789619958914669</v>
      </c>
      <c r="BN720" s="8">
        <f t="shared" si="951"/>
        <v>0.87207006303969981</v>
      </c>
    </row>
    <row r="721" spans="1:66" x14ac:dyDescent="0.25">
      <c r="A721" t="s">
        <v>192</v>
      </c>
      <c r="B721" t="s">
        <v>281</v>
      </c>
      <c r="C721" t="s">
        <v>193</v>
      </c>
      <c r="D721" s="10"/>
      <c r="E721">
        <f>VLOOKUP(A721,home!$A$2:$E$405,3,FALSE)</f>
        <v>1.56666666666667</v>
      </c>
      <c r="F721">
        <f>VLOOKUP(B721,home!$B$2:$E$405,3,FALSE)</f>
        <v>1.28</v>
      </c>
      <c r="G721">
        <f>VLOOKUP(C721,away!$B$2:$E$405,4,FALSE)</f>
        <v>0.96</v>
      </c>
      <c r="H721">
        <f>VLOOKUP(A721,away!$A$2:$E$405,3,FALSE)</f>
        <v>0.86666666666666703</v>
      </c>
      <c r="I721">
        <f>VLOOKUP(C721,away!$B$2:$E$405,3,FALSE)</f>
        <v>0.32</v>
      </c>
      <c r="J721">
        <f>VLOOKUP(B721,home!$B$2:$E$405,4,FALSE)</f>
        <v>0</v>
      </c>
      <c r="K721" s="3">
        <f t="shared" si="896"/>
        <v>1.9251200000000042</v>
      </c>
      <c r="L721" s="3">
        <f t="shared" si="897"/>
        <v>0</v>
      </c>
      <c r="M721" s="5">
        <f t="shared" si="898"/>
        <v>0.14585825281566747</v>
      </c>
      <c r="N721" s="5">
        <f t="shared" si="899"/>
        <v>0.28079463966049834</v>
      </c>
      <c r="O721" s="5">
        <f t="shared" si="900"/>
        <v>0</v>
      </c>
      <c r="P721" s="5">
        <f t="shared" si="901"/>
        <v>0</v>
      </c>
      <c r="Q721" s="5">
        <f t="shared" si="902"/>
        <v>0.27028168835160993</v>
      </c>
      <c r="R721" s="5">
        <f t="shared" si="903"/>
        <v>0</v>
      </c>
      <c r="S721" s="5">
        <f t="shared" si="904"/>
        <v>0</v>
      </c>
      <c r="T721" s="5">
        <f t="shared" si="905"/>
        <v>0</v>
      </c>
      <c r="U721" s="5">
        <f t="shared" si="906"/>
        <v>0</v>
      </c>
      <c r="V721" s="5">
        <f t="shared" si="907"/>
        <v>0</v>
      </c>
      <c r="W721" s="5">
        <f t="shared" si="908"/>
        <v>0.1734415612931508</v>
      </c>
      <c r="X721" s="5">
        <f t="shared" si="909"/>
        <v>0</v>
      </c>
      <c r="Y721" s="5">
        <f t="shared" si="910"/>
        <v>0</v>
      </c>
      <c r="Z721" s="5">
        <f t="shared" si="911"/>
        <v>0</v>
      </c>
      <c r="AA721" s="5">
        <f t="shared" si="912"/>
        <v>0</v>
      </c>
      <c r="AB721" s="5">
        <f t="shared" si="913"/>
        <v>0</v>
      </c>
      <c r="AC721" s="5">
        <f t="shared" si="914"/>
        <v>0</v>
      </c>
      <c r="AD721" s="5">
        <f t="shared" si="915"/>
        <v>8.3473954619167817E-2</v>
      </c>
      <c r="AE721" s="5">
        <f t="shared" si="916"/>
        <v>0</v>
      </c>
      <c r="AF721" s="5">
        <f t="shared" si="917"/>
        <v>0</v>
      </c>
      <c r="AG721" s="5">
        <f t="shared" si="918"/>
        <v>0</v>
      </c>
      <c r="AH721" s="5">
        <f t="shared" si="919"/>
        <v>0</v>
      </c>
      <c r="AI721" s="5">
        <f t="shared" si="920"/>
        <v>0</v>
      </c>
      <c r="AJ721" s="5">
        <f t="shared" si="921"/>
        <v>0</v>
      </c>
      <c r="AK721" s="5">
        <f t="shared" si="922"/>
        <v>0</v>
      </c>
      <c r="AL721" s="5">
        <f t="shared" si="923"/>
        <v>0</v>
      </c>
      <c r="AM721" s="5">
        <f t="shared" si="924"/>
        <v>3.2139475903290533E-2</v>
      </c>
      <c r="AN721" s="5">
        <f t="shared" si="925"/>
        <v>0</v>
      </c>
      <c r="AO721" s="5">
        <f t="shared" si="926"/>
        <v>0</v>
      </c>
      <c r="AP721" s="5">
        <f t="shared" si="927"/>
        <v>0</v>
      </c>
      <c r="AQ721" s="5">
        <f t="shared" si="928"/>
        <v>0</v>
      </c>
      <c r="AR721" s="5">
        <f t="shared" si="929"/>
        <v>0</v>
      </c>
      <c r="AS721" s="5">
        <f t="shared" si="930"/>
        <v>0</v>
      </c>
      <c r="AT721" s="5">
        <f t="shared" si="931"/>
        <v>0</v>
      </c>
      <c r="AU721" s="5">
        <f t="shared" si="932"/>
        <v>0</v>
      </c>
      <c r="AV721" s="5">
        <f t="shared" si="933"/>
        <v>0</v>
      </c>
      <c r="AW721" s="5">
        <f t="shared" si="934"/>
        <v>0</v>
      </c>
      <c r="AX721" s="5">
        <f t="shared" si="935"/>
        <v>1.031205797515713E-2</v>
      </c>
      <c r="AY721" s="5">
        <f t="shared" si="936"/>
        <v>0</v>
      </c>
      <c r="AZ721" s="5">
        <f t="shared" si="937"/>
        <v>0</v>
      </c>
      <c r="BA721" s="5">
        <f t="shared" si="938"/>
        <v>0</v>
      </c>
      <c r="BB721" s="5">
        <f t="shared" si="939"/>
        <v>0</v>
      </c>
      <c r="BC721" s="5">
        <f t="shared" si="940"/>
        <v>0</v>
      </c>
      <c r="BD721" s="5">
        <f t="shared" si="941"/>
        <v>0</v>
      </c>
      <c r="BE721" s="5">
        <f t="shared" si="942"/>
        <v>0</v>
      </c>
      <c r="BF721" s="5">
        <f t="shared" si="943"/>
        <v>0</v>
      </c>
      <c r="BG721" s="5">
        <f t="shared" si="944"/>
        <v>0</v>
      </c>
      <c r="BH721" s="5">
        <f t="shared" si="945"/>
        <v>0</v>
      </c>
      <c r="BI721" s="5">
        <f t="shared" si="946"/>
        <v>0</v>
      </c>
      <c r="BJ721" s="8">
        <f t="shared" si="947"/>
        <v>0.8504433778028746</v>
      </c>
      <c r="BK721" s="8">
        <f t="shared" si="948"/>
        <v>0.14585825281566747</v>
      </c>
      <c r="BL721" s="8">
        <f t="shared" si="949"/>
        <v>0</v>
      </c>
      <c r="BM721" s="8">
        <f t="shared" si="950"/>
        <v>0.29936704979076628</v>
      </c>
      <c r="BN721" s="8">
        <f t="shared" si="951"/>
        <v>0.69693458082777571</v>
      </c>
    </row>
    <row r="722" spans="1:66" x14ac:dyDescent="0.25">
      <c r="A722" t="s">
        <v>192</v>
      </c>
      <c r="B722" t="s">
        <v>200</v>
      </c>
      <c r="C722" t="s">
        <v>199</v>
      </c>
      <c r="D722" s="10"/>
      <c r="E722">
        <f>VLOOKUP(A722,home!$A$2:$E$405,3,FALSE)</f>
        <v>1.56666666666667</v>
      </c>
      <c r="F722">
        <f>VLOOKUP(B722,home!$B$2:$E$405,3,FALSE)</f>
        <v>0.96</v>
      </c>
      <c r="G722">
        <f>VLOOKUP(C722,away!$B$2:$E$405,4,FALSE)</f>
        <v>1.49</v>
      </c>
      <c r="H722">
        <f>VLOOKUP(A722,away!$A$2:$E$405,3,FALSE)</f>
        <v>0.86666666666666703</v>
      </c>
      <c r="I722">
        <f>VLOOKUP(C722,away!$B$2:$E$405,3,FALSE)</f>
        <v>0.21</v>
      </c>
      <c r="J722">
        <f>VLOOKUP(B722,home!$B$2:$E$405,4,FALSE)</f>
        <v>0.57999999999999996</v>
      </c>
      <c r="K722" s="3">
        <f t="shared" si="896"/>
        <v>2.2409600000000047</v>
      </c>
      <c r="L722" s="3">
        <f t="shared" si="897"/>
        <v>0.10556000000000004</v>
      </c>
      <c r="M722" s="5">
        <f t="shared" si="898"/>
        <v>9.5701625049869579E-2</v>
      </c>
      <c r="N722" s="5">
        <f t="shared" si="899"/>
        <v>0.21446351367175617</v>
      </c>
      <c r="O722" s="5">
        <f t="shared" si="900"/>
        <v>1.0102263540264235E-2</v>
      </c>
      <c r="P722" s="5">
        <f t="shared" si="901"/>
        <v>2.2638768503190583E-2</v>
      </c>
      <c r="Q722" s="5">
        <f t="shared" si="902"/>
        <v>0.2403020777989299</v>
      </c>
      <c r="R722" s="5">
        <f t="shared" si="903"/>
        <v>5.3319746965514638E-4</v>
      </c>
      <c r="S722" s="5">
        <f t="shared" si="904"/>
        <v>1.3388326454069773E-3</v>
      </c>
      <c r="T722" s="5">
        <f t="shared" si="905"/>
        <v>2.5366287332455044E-2</v>
      </c>
      <c r="U722" s="5">
        <f t="shared" si="906"/>
        <v>1.1948742015983993E-3</v>
      </c>
      <c r="V722" s="5">
        <f t="shared" si="907"/>
        <v>3.5189838217467514E-5</v>
      </c>
      <c r="W722" s="5">
        <f t="shared" si="908"/>
        <v>0.17950244808809707</v>
      </c>
      <c r="X722" s="5">
        <f t="shared" si="909"/>
        <v>1.8948278420179529E-2</v>
      </c>
      <c r="Y722" s="5">
        <f t="shared" si="910"/>
        <v>1.0000901350170756E-3</v>
      </c>
      <c r="Z722" s="5">
        <f t="shared" si="911"/>
        <v>1.8761441632265756E-5</v>
      </c>
      <c r="AA722" s="5">
        <f t="shared" si="912"/>
        <v>4.2043640240242357E-5</v>
      </c>
      <c r="AB722" s="5">
        <f t="shared" si="913"/>
        <v>4.7109058016386867E-5</v>
      </c>
      <c r="AC722" s="5">
        <f t="shared" si="914"/>
        <v>5.2027238347235714E-7</v>
      </c>
      <c r="AD722" s="5">
        <f t="shared" si="915"/>
        <v>0.10056445151687568</v>
      </c>
      <c r="AE722" s="5">
        <f t="shared" si="916"/>
        <v>1.0615583502121398E-2</v>
      </c>
      <c r="AF722" s="5">
        <f t="shared" si="917"/>
        <v>5.6029049724196751E-4</v>
      </c>
      <c r="AG722" s="5">
        <f t="shared" si="918"/>
        <v>1.9714754962954038E-5</v>
      </c>
      <c r="AH722" s="5">
        <f t="shared" si="919"/>
        <v>4.9511444467549334E-7</v>
      </c>
      <c r="AI722" s="5">
        <f t="shared" si="920"/>
        <v>1.109531665939996E-6</v>
      </c>
      <c r="AJ722" s="5">
        <f t="shared" si="921"/>
        <v>1.2432080410524494E-6</v>
      </c>
      <c r="AK722" s="5">
        <f t="shared" si="922"/>
        <v>9.2865983055896781E-7</v>
      </c>
      <c r="AL722" s="5">
        <f t="shared" si="923"/>
        <v>4.9229366970085569E-9</v>
      </c>
      <c r="AM722" s="5">
        <f t="shared" si="924"/>
        <v>4.507218265425169E-2</v>
      </c>
      <c r="AN722" s="5">
        <f t="shared" si="925"/>
        <v>4.7578196009828086E-3</v>
      </c>
      <c r="AO722" s="5">
        <f t="shared" si="926"/>
        <v>2.511177185398727E-4</v>
      </c>
      <c r="AP722" s="5">
        <f t="shared" si="927"/>
        <v>8.835995456356325E-6</v>
      </c>
      <c r="AQ722" s="5">
        <f t="shared" si="928"/>
        <v>2.3318192009324343E-7</v>
      </c>
      <c r="AR722" s="5">
        <f t="shared" si="929"/>
        <v>1.0452856155989022E-8</v>
      </c>
      <c r="AS722" s="5">
        <f t="shared" si="930"/>
        <v>2.3424432531325206E-8</v>
      </c>
      <c r="AT722" s="5">
        <f t="shared" si="931"/>
        <v>2.6246608162699323E-8</v>
      </c>
      <c r="AU722" s="5">
        <f t="shared" si="932"/>
        <v>1.9605866342760939E-8</v>
      </c>
      <c r="AV722" s="5">
        <f t="shared" si="933"/>
        <v>1.0983990559868407E-8</v>
      </c>
      <c r="AW722" s="5">
        <f t="shared" si="934"/>
        <v>3.2348581153304671E-11</v>
      </c>
      <c r="AX722" s="5">
        <f t="shared" si="935"/>
        <v>1.6834159740145328E-2</v>
      </c>
      <c r="AY722" s="5">
        <f t="shared" si="936"/>
        <v>1.7770139021697413E-3</v>
      </c>
      <c r="AZ722" s="5">
        <f t="shared" si="937"/>
        <v>9.379079375651895E-5</v>
      </c>
      <c r="BA722" s="5">
        <f t="shared" si="938"/>
        <v>3.300185396312715E-6</v>
      </c>
      <c r="BB722" s="5">
        <f t="shared" si="939"/>
        <v>8.7091892608692555E-8</v>
      </c>
      <c r="BC722" s="5">
        <f t="shared" si="940"/>
        <v>1.8386840367547181E-9</v>
      </c>
      <c r="BD722" s="5">
        <f t="shared" si="941"/>
        <v>1.8390058263770018E-10</v>
      </c>
      <c r="BE722" s="5">
        <f t="shared" si="942"/>
        <v>4.1211384966778144E-10</v>
      </c>
      <c r="BF722" s="5">
        <f t="shared" si="943"/>
        <v>4.6176532627575679E-10</v>
      </c>
      <c r="BG722" s="5">
        <f t="shared" si="944"/>
        <v>3.4493254185697411E-10</v>
      </c>
      <c r="BH722" s="5">
        <f t="shared" si="945"/>
        <v>1.9324500724995154E-10</v>
      </c>
      <c r="BI722" s="5">
        <f t="shared" si="946"/>
        <v>8.6610866289370559E-11</v>
      </c>
      <c r="BJ722" s="8">
        <f t="shared" si="947"/>
        <v>0.8601412784208321</v>
      </c>
      <c r="BK722" s="8">
        <f t="shared" si="948"/>
        <v>0.12149195513417452</v>
      </c>
      <c r="BL722" s="8">
        <f t="shared" si="949"/>
        <v>1.1923356820078562E-2</v>
      </c>
      <c r="BM722" s="8">
        <f t="shared" si="950"/>
        <v>0.40805689191323058</v>
      </c>
      <c r="BN722" s="8">
        <f t="shared" si="951"/>
        <v>0.58374144603366562</v>
      </c>
    </row>
    <row r="723" spans="1:66" x14ac:dyDescent="0.25">
      <c r="A723" t="s">
        <v>192</v>
      </c>
      <c r="B723" t="s">
        <v>202</v>
      </c>
      <c r="C723" t="s">
        <v>201</v>
      </c>
      <c r="D723" s="10"/>
      <c r="E723">
        <f>VLOOKUP(A723,home!$A$2:$E$405,3,FALSE)</f>
        <v>1.56666666666667</v>
      </c>
      <c r="F723">
        <f>VLOOKUP(B723,home!$B$2:$E$405,3,FALSE)</f>
        <v>0.21</v>
      </c>
      <c r="G723">
        <f>VLOOKUP(C723,away!$B$2:$E$405,4,FALSE)</f>
        <v>0</v>
      </c>
      <c r="H723">
        <f>VLOOKUP(A723,away!$A$2:$E$405,3,FALSE)</f>
        <v>0.86666666666666703</v>
      </c>
      <c r="I723">
        <f>VLOOKUP(C723,away!$B$2:$E$405,3,FALSE)</f>
        <v>0</v>
      </c>
      <c r="J723">
        <f>VLOOKUP(B723,home!$B$2:$E$405,4,FALSE)</f>
        <v>0.77</v>
      </c>
      <c r="K723" s="3">
        <f t="shared" si="896"/>
        <v>0</v>
      </c>
      <c r="L723" s="3">
        <f t="shared" si="897"/>
        <v>0</v>
      </c>
      <c r="M723" s="5">
        <f t="shared" si="898"/>
        <v>1</v>
      </c>
      <c r="N723" s="5">
        <f t="shared" si="899"/>
        <v>0</v>
      </c>
      <c r="O723" s="5">
        <f t="shared" si="900"/>
        <v>0</v>
      </c>
      <c r="P723" s="5">
        <f t="shared" si="901"/>
        <v>0</v>
      </c>
      <c r="Q723" s="5">
        <f t="shared" si="902"/>
        <v>0</v>
      </c>
      <c r="R723" s="5">
        <f t="shared" si="903"/>
        <v>0</v>
      </c>
      <c r="S723" s="5">
        <f t="shared" si="904"/>
        <v>0</v>
      </c>
      <c r="T723" s="5">
        <f t="shared" si="905"/>
        <v>0</v>
      </c>
      <c r="U723" s="5">
        <f t="shared" si="906"/>
        <v>0</v>
      </c>
      <c r="V723" s="5">
        <f t="shared" si="907"/>
        <v>0</v>
      </c>
      <c r="W723" s="5">
        <f t="shared" si="908"/>
        <v>0</v>
      </c>
      <c r="X723" s="5">
        <f t="shared" si="909"/>
        <v>0</v>
      </c>
      <c r="Y723" s="5">
        <f t="shared" si="910"/>
        <v>0</v>
      </c>
      <c r="Z723" s="5">
        <f t="shared" si="911"/>
        <v>0</v>
      </c>
      <c r="AA723" s="5">
        <f t="shared" si="912"/>
        <v>0</v>
      </c>
      <c r="AB723" s="5">
        <f t="shared" si="913"/>
        <v>0</v>
      </c>
      <c r="AC723" s="5">
        <f t="shared" si="914"/>
        <v>0</v>
      </c>
      <c r="AD723" s="5">
        <f t="shared" si="915"/>
        <v>0</v>
      </c>
      <c r="AE723" s="5">
        <f t="shared" si="916"/>
        <v>0</v>
      </c>
      <c r="AF723" s="5">
        <f t="shared" si="917"/>
        <v>0</v>
      </c>
      <c r="AG723" s="5">
        <f t="shared" si="918"/>
        <v>0</v>
      </c>
      <c r="AH723" s="5">
        <f t="shared" si="919"/>
        <v>0</v>
      </c>
      <c r="AI723" s="5">
        <f t="shared" si="920"/>
        <v>0</v>
      </c>
      <c r="AJ723" s="5">
        <f t="shared" si="921"/>
        <v>0</v>
      </c>
      <c r="AK723" s="5">
        <f t="shared" si="922"/>
        <v>0</v>
      </c>
      <c r="AL723" s="5">
        <f t="shared" si="923"/>
        <v>0</v>
      </c>
      <c r="AM723" s="5">
        <f t="shared" si="924"/>
        <v>0</v>
      </c>
      <c r="AN723" s="5">
        <f t="shared" si="925"/>
        <v>0</v>
      </c>
      <c r="AO723" s="5">
        <f t="shared" si="926"/>
        <v>0</v>
      </c>
      <c r="AP723" s="5">
        <f t="shared" si="927"/>
        <v>0</v>
      </c>
      <c r="AQ723" s="5">
        <f t="shared" si="928"/>
        <v>0</v>
      </c>
      <c r="AR723" s="5">
        <f t="shared" si="929"/>
        <v>0</v>
      </c>
      <c r="AS723" s="5">
        <f t="shared" si="930"/>
        <v>0</v>
      </c>
      <c r="AT723" s="5">
        <f t="shared" si="931"/>
        <v>0</v>
      </c>
      <c r="AU723" s="5">
        <f t="shared" si="932"/>
        <v>0</v>
      </c>
      <c r="AV723" s="5">
        <f t="shared" si="933"/>
        <v>0</v>
      </c>
      <c r="AW723" s="5">
        <f t="shared" si="934"/>
        <v>0</v>
      </c>
      <c r="AX723" s="5">
        <f t="shared" si="935"/>
        <v>0</v>
      </c>
      <c r="AY723" s="5">
        <f t="shared" si="936"/>
        <v>0</v>
      </c>
      <c r="AZ723" s="5">
        <f t="shared" si="937"/>
        <v>0</v>
      </c>
      <c r="BA723" s="5">
        <f t="shared" si="938"/>
        <v>0</v>
      </c>
      <c r="BB723" s="5">
        <f t="shared" si="939"/>
        <v>0</v>
      </c>
      <c r="BC723" s="5">
        <f t="shared" si="940"/>
        <v>0</v>
      </c>
      <c r="BD723" s="5">
        <f t="shared" si="941"/>
        <v>0</v>
      </c>
      <c r="BE723" s="5">
        <f t="shared" si="942"/>
        <v>0</v>
      </c>
      <c r="BF723" s="5">
        <f t="shared" si="943"/>
        <v>0</v>
      </c>
      <c r="BG723" s="5">
        <f t="shared" si="944"/>
        <v>0</v>
      </c>
      <c r="BH723" s="5">
        <f t="shared" si="945"/>
        <v>0</v>
      </c>
      <c r="BI723" s="5">
        <f t="shared" si="946"/>
        <v>0</v>
      </c>
      <c r="BJ723" s="8">
        <f t="shared" si="947"/>
        <v>0</v>
      </c>
      <c r="BK723" s="8">
        <f t="shared" si="948"/>
        <v>1</v>
      </c>
      <c r="BL723" s="8">
        <f t="shared" si="949"/>
        <v>0</v>
      </c>
      <c r="BM723" s="8">
        <f t="shared" si="950"/>
        <v>0</v>
      </c>
      <c r="BN723" s="8">
        <f t="shared" si="951"/>
        <v>1</v>
      </c>
    </row>
    <row r="724" spans="1:66" x14ac:dyDescent="0.25">
      <c r="A724" t="s">
        <v>301</v>
      </c>
      <c r="B724" t="s">
        <v>314</v>
      </c>
      <c r="C724" t="s">
        <v>341</v>
      </c>
      <c r="D724" s="10"/>
      <c r="E724">
        <f>VLOOKUP(A724,home!$A$2:$E$405,3,FALSE)</f>
        <v>1.23684210526316</v>
      </c>
      <c r="F724">
        <f>VLOOKUP(B724,home!$B$2:$E$405,3,FALSE)</f>
        <v>2.4300000000000002</v>
      </c>
      <c r="G724">
        <f>VLOOKUP(C724,away!$B$2:$E$405,4,FALSE)</f>
        <v>1.21</v>
      </c>
      <c r="H724">
        <f>VLOOKUP(A724,away!$A$2:$E$405,3,FALSE)</f>
        <v>1.07894736842105</v>
      </c>
      <c r="I724">
        <f>VLOOKUP(C724,away!$B$2:$E$405,3,FALSE)</f>
        <v>0.4</v>
      </c>
      <c r="J724">
        <f>VLOOKUP(B724,home!$B$2:$E$405,4,FALSE)</f>
        <v>1.39</v>
      </c>
      <c r="K724" s="3">
        <f t="shared" si="896"/>
        <v>3.6366868421052692</v>
      </c>
      <c r="L724" s="3">
        <f t="shared" si="897"/>
        <v>0.59989473684210382</v>
      </c>
      <c r="M724" s="5">
        <f t="shared" si="898"/>
        <v>1.4456927335085806E-2</v>
      </c>
      <c r="N724" s="5">
        <f t="shared" si="899"/>
        <v>5.2575317416778539E-2</v>
      </c>
      <c r="O724" s="5">
        <f t="shared" si="900"/>
        <v>8.672634619226717E-3</v>
      </c>
      <c r="P724" s="5">
        <f t="shared" si="901"/>
        <v>3.153965620612844E-2</v>
      </c>
      <c r="Q724" s="5">
        <f t="shared" si="902"/>
        <v>9.5599982534553277E-2</v>
      </c>
      <c r="R724" s="5">
        <f t="shared" si="903"/>
        <v>2.601333931314365E-3</v>
      </c>
      <c r="S724" s="5">
        <f t="shared" si="904"/>
        <v>1.7201959492225534E-2</v>
      </c>
      <c r="T724" s="5">
        <f t="shared" si="905"/>
        <v>5.7349926364675556E-2</v>
      </c>
      <c r="U724" s="5">
        <f t="shared" si="906"/>
        <v>9.460236879932922E-3</v>
      </c>
      <c r="V724" s="5">
        <f t="shared" si="907"/>
        <v>4.1698109754379027E-3</v>
      </c>
      <c r="W724" s="5">
        <f t="shared" si="908"/>
        <v>0.11588906619630114</v>
      </c>
      <c r="X724" s="5">
        <f t="shared" si="909"/>
        <v>6.9521240868707215E-2</v>
      </c>
      <c r="Y724" s="5">
        <f t="shared" si="910"/>
        <v>2.0852713247934813E-2</v>
      </c>
      <c r="Z724" s="5">
        <f t="shared" si="911"/>
        <v>5.2017551138808878E-4</v>
      </c>
      <c r="AA724" s="5">
        <f t="shared" si="912"/>
        <v>1.8917154378504419E-3</v>
      </c>
      <c r="AB724" s="5">
        <f t="shared" si="913"/>
        <v>3.4397883209190557E-3</v>
      </c>
      <c r="AC724" s="5">
        <f t="shared" si="914"/>
        <v>5.6856136145661809E-4</v>
      </c>
      <c r="AD724" s="5">
        <f t="shared" si="915"/>
        <v>0.10536306054498873</v>
      </c>
      <c r="AE724" s="5">
        <f t="shared" si="916"/>
        <v>6.3206745478514653E-2</v>
      </c>
      <c r="AF724" s="5">
        <f t="shared" si="917"/>
        <v>1.8958696972739691E-2</v>
      </c>
      <c r="AG724" s="5">
        <f t="shared" si="918"/>
        <v>3.7910741771102893E-3</v>
      </c>
      <c r="AH724" s="5">
        <f t="shared" si="919"/>
        <v>7.8012637878966076E-5</v>
      </c>
      <c r="AI724" s="5">
        <f t="shared" si="920"/>
        <v>2.8370753369235898E-4</v>
      </c>
      <c r="AJ724" s="5">
        <f t="shared" si="921"/>
        <v>5.1587772739256977E-4</v>
      </c>
      <c r="AK724" s="5">
        <f t="shared" si="922"/>
        <v>6.2536191444790916E-4</v>
      </c>
      <c r="AL724" s="5">
        <f t="shared" si="923"/>
        <v>4.9615604911868045E-5</v>
      </c>
      <c r="AM724" s="5">
        <f t="shared" si="924"/>
        <v>7.6634491185580259E-2</v>
      </c>
      <c r="AN724" s="5">
        <f t="shared" si="925"/>
        <v>4.5972627922802191E-2</v>
      </c>
      <c r="AO724" s="5">
        <f t="shared" si="926"/>
        <v>1.3789368764844686E-2</v>
      </c>
      <c r="AP724" s="5">
        <f t="shared" si="927"/>
        <v>2.7573899154684097E-3</v>
      </c>
      <c r="AQ724" s="5">
        <f t="shared" si="928"/>
        <v>4.1353592442774814E-4</v>
      </c>
      <c r="AR724" s="5">
        <f t="shared" si="929"/>
        <v>9.3598741741521429E-6</v>
      </c>
      <c r="AS724" s="5">
        <f t="shared" si="930"/>
        <v>3.4038931252900018E-5</v>
      </c>
      <c r="AT724" s="5">
        <f t="shared" si="931"/>
        <v>6.1894466703373675E-5</v>
      </c>
      <c r="AU724" s="5">
        <f t="shared" si="932"/>
        <v>7.5030264219760578E-5</v>
      </c>
      <c r="AV724" s="5">
        <f t="shared" si="933"/>
        <v>6.8215393661921268E-5</v>
      </c>
      <c r="AW724" s="5">
        <f t="shared" si="934"/>
        <v>3.0067460339038891E-6</v>
      </c>
      <c r="AX724" s="5">
        <f t="shared" si="935"/>
        <v>4.6449274291005337E-2</v>
      </c>
      <c r="AY724" s="5">
        <f t="shared" si="936"/>
        <v>2.7864675177309343E-2</v>
      </c>
      <c r="AZ724" s="5">
        <f t="shared" si="937"/>
        <v>8.3579359913413444E-3</v>
      </c>
      <c r="BA724" s="5">
        <f t="shared" si="938"/>
        <v>1.671293937356288E-3</v>
      </c>
      <c r="BB724" s="5">
        <f t="shared" si="939"/>
        <v>2.5065010918403849E-4</v>
      </c>
      <c r="BC724" s="5">
        <f t="shared" si="940"/>
        <v>3.0072736257680686E-5</v>
      </c>
      <c r="BD724" s="5">
        <f t="shared" si="941"/>
        <v>9.3582320909636653E-7</v>
      </c>
      <c r="BE724" s="5">
        <f t="shared" si="942"/>
        <v>3.4032959510574838E-6</v>
      </c>
      <c r="BF724" s="5">
        <f t="shared" si="943"/>
        <v>6.1883608025004464E-6</v>
      </c>
      <c r="BG724" s="5">
        <f t="shared" si="944"/>
        <v>7.5017101015511252E-6</v>
      </c>
      <c r="BH724" s="5">
        <f t="shared" si="945"/>
        <v>6.8203426048997901E-6</v>
      </c>
      <c r="BI724" s="5">
        <f t="shared" si="946"/>
        <v>4.9606900419778085E-6</v>
      </c>
      <c r="BJ724" s="8">
        <f t="shared" si="947"/>
        <v>0.82729913975788139</v>
      </c>
      <c r="BK724" s="8">
        <f t="shared" si="948"/>
        <v>9.5851206152555518E-2</v>
      </c>
      <c r="BL724" s="8">
        <f t="shared" si="949"/>
        <v>2.7847018155378496E-2</v>
      </c>
      <c r="BM724" s="8">
        <f t="shared" si="950"/>
        <v>0.71821001910284077</v>
      </c>
      <c r="BN724" s="8">
        <f t="shared" si="951"/>
        <v>0.20544585204308716</v>
      </c>
    </row>
    <row r="725" spans="1:66" x14ac:dyDescent="0.25">
      <c r="A725" t="s">
        <v>301</v>
      </c>
      <c r="B725" t="s">
        <v>319</v>
      </c>
      <c r="C725" t="s">
        <v>360</v>
      </c>
      <c r="D725" s="10"/>
      <c r="E725">
        <f>VLOOKUP(A725,home!$A$2:$E$405,3,FALSE)</f>
        <v>1.23684210526316</v>
      </c>
      <c r="F725">
        <f>VLOOKUP(B725,home!$B$2:$E$405,3,FALSE)</f>
        <v>0.81</v>
      </c>
      <c r="G725">
        <f>VLOOKUP(C725,away!$B$2:$E$405,4,FALSE)</f>
        <v>1.62</v>
      </c>
      <c r="H725">
        <f>VLOOKUP(A725,away!$A$2:$E$405,3,FALSE)</f>
        <v>1.07894736842105</v>
      </c>
      <c r="I725">
        <f>VLOOKUP(C725,away!$B$2:$E$405,3,FALSE)</f>
        <v>2.4300000000000002</v>
      </c>
      <c r="J725">
        <f>VLOOKUP(B725,home!$B$2:$E$405,4,FALSE)</f>
        <v>1.85</v>
      </c>
      <c r="K725" s="3">
        <f t="shared" si="896"/>
        <v>1.6229842105263188</v>
      </c>
      <c r="L725" s="3">
        <f t="shared" si="897"/>
        <v>4.850407894736831</v>
      </c>
      <c r="M725" s="5">
        <f t="shared" si="898"/>
        <v>1.5439794990838305E-3</v>
      </c>
      <c r="N725" s="5">
        <f t="shared" si="899"/>
        <v>2.5058543483893921E-3</v>
      </c>
      <c r="O725" s="5">
        <f t="shared" si="900"/>
        <v>7.4889303516680293E-3</v>
      </c>
      <c r="P725" s="5">
        <f t="shared" si="901"/>
        <v>1.2154415714488524E-2</v>
      </c>
      <c r="Q725" s="5">
        <f t="shared" si="902"/>
        <v>2.0334810206573506E-3</v>
      </c>
      <c r="R725" s="5">
        <f t="shared" si="903"/>
        <v>1.8162183450432443E-2</v>
      </c>
      <c r="S725" s="5">
        <f t="shared" si="904"/>
        <v>2.3920301637467632E-2</v>
      </c>
      <c r="T725" s="5">
        <f t="shared" si="905"/>
        <v>9.8632123963939208E-3</v>
      </c>
      <c r="U725" s="5">
        <f t="shared" si="906"/>
        <v>2.9476936968734276E-2</v>
      </c>
      <c r="V725" s="5">
        <f t="shared" si="907"/>
        <v>2.0922650440361727E-2</v>
      </c>
      <c r="W725" s="5">
        <f t="shared" si="908"/>
        <v>1.1001025296439408E-3</v>
      </c>
      <c r="X725" s="5">
        <f t="shared" si="909"/>
        <v>5.3359459948049293E-3</v>
      </c>
      <c r="Y725" s="5">
        <f t="shared" si="910"/>
        <v>1.2940757289545603E-2</v>
      </c>
      <c r="Z725" s="5">
        <f t="shared" si="911"/>
        <v>2.9364665997878715E-2</v>
      </c>
      <c r="AA725" s="5">
        <f t="shared" si="912"/>
        <v>4.7658389261936225E-2</v>
      </c>
      <c r="AB725" s="5">
        <f t="shared" si="913"/>
        <v>3.867440663561978E-2</v>
      </c>
      <c r="AC725" s="5">
        <f t="shared" si="914"/>
        <v>1.0294121110901304E-2</v>
      </c>
      <c r="AD725" s="5">
        <f t="shared" si="915"/>
        <v>4.4636225889304443E-4</v>
      </c>
      <c r="AE725" s="5">
        <f t="shared" si="916"/>
        <v>2.1650390244473878E-3</v>
      </c>
      <c r="AF725" s="5">
        <f t="shared" si="917"/>
        <v>5.2506611882964698E-3</v>
      </c>
      <c r="AG725" s="5">
        <f t="shared" si="918"/>
        <v>8.4892828267671555E-3</v>
      </c>
      <c r="AH725" s="5">
        <f t="shared" si="919"/>
        <v>3.5607651945605279E-2</v>
      </c>
      <c r="AI725" s="5">
        <f t="shared" si="920"/>
        <v>5.779065688163413E-2</v>
      </c>
      <c r="AJ725" s="5">
        <f t="shared" si="921"/>
        <v>4.6896661817418174E-2</v>
      </c>
      <c r="AK725" s="5">
        <f t="shared" si="922"/>
        <v>2.5370847218687397E-2</v>
      </c>
      <c r="AL725" s="5">
        <f t="shared" si="923"/>
        <v>3.241468619795281E-3</v>
      </c>
      <c r="AM725" s="5">
        <f t="shared" si="924"/>
        <v>1.448877796716544E-4</v>
      </c>
      <c r="AN725" s="5">
        <f t="shared" si="925"/>
        <v>7.0276483037028299E-4</v>
      </c>
      <c r="AO725" s="5">
        <f t="shared" si="926"/>
        <v>1.7043480406857055E-3</v>
      </c>
      <c r="AP725" s="5">
        <f t="shared" si="927"/>
        <v>2.7555943973070654E-3</v>
      </c>
      <c r="AQ725" s="5">
        <f t="shared" si="928"/>
        <v>3.3414392048476929E-3</v>
      </c>
      <c r="AR725" s="5">
        <f t="shared" si="929"/>
        <v>3.4542327222001019E-2</v>
      </c>
      <c r="AS725" s="5">
        <f t="shared" si="930"/>
        <v>5.6061651676141099E-2</v>
      </c>
      <c r="AT725" s="5">
        <f t="shared" si="931"/>
        <v>4.5493587743201676E-2</v>
      </c>
      <c r="AU725" s="5">
        <f t="shared" si="932"/>
        <v>2.4611791529136656E-2</v>
      </c>
      <c r="AV725" s="5">
        <f t="shared" si="933"/>
        <v>9.9861372611385509E-3</v>
      </c>
      <c r="AW725" s="5">
        <f t="shared" si="934"/>
        <v>7.0881333221931703E-4</v>
      </c>
      <c r="AX725" s="5">
        <f t="shared" si="935"/>
        <v>3.9191763117551875E-5</v>
      </c>
      <c r="AY725" s="5">
        <f t="shared" si="936"/>
        <v>1.9009603723402939E-4</v>
      </c>
      <c r="AZ725" s="5">
        <f t="shared" si="937"/>
        <v>4.6102165987906143E-4</v>
      </c>
      <c r="BA725" s="5">
        <f t="shared" si="938"/>
        <v>7.4538103290735917E-4</v>
      </c>
      <c r="BB725" s="5">
        <f t="shared" si="939"/>
        <v>9.0385051165023736E-4</v>
      </c>
      <c r="BC725" s="5">
        <f t="shared" si="940"/>
        <v>8.7680873147404689E-4</v>
      </c>
      <c r="BD725" s="5">
        <f t="shared" si="941"/>
        <v>2.7924062776696113E-2</v>
      </c>
      <c r="BE725" s="5">
        <f t="shared" si="942"/>
        <v>4.5320312980323504E-2</v>
      </c>
      <c r="BF725" s="5">
        <f t="shared" si="943"/>
        <v>3.6777076191588015E-2</v>
      </c>
      <c r="BG725" s="5">
        <f t="shared" si="944"/>
        <v>1.9896204656090249E-2</v>
      </c>
      <c r="BH725" s="5">
        <f t="shared" si="945"/>
        <v>8.0728065015586749E-3</v>
      </c>
      <c r="BI725" s="5">
        <f t="shared" si="946"/>
        <v>2.6204074973327882E-3</v>
      </c>
      <c r="BJ725" s="8">
        <f t="shared" si="947"/>
        <v>6.1996082866983888E-2</v>
      </c>
      <c r="BK725" s="8">
        <f t="shared" si="948"/>
        <v>7.2267033059332339E-2</v>
      </c>
      <c r="BL725" s="8">
        <f t="shared" si="949"/>
        <v>0.61843303056694399</v>
      </c>
      <c r="BM725" s="8">
        <f t="shared" si="950"/>
        <v>0.73869068540140448</v>
      </c>
      <c r="BN725" s="8">
        <f t="shared" si="951"/>
        <v>4.3888844384719572E-2</v>
      </c>
    </row>
    <row r="726" spans="1:66" x14ac:dyDescent="0.25">
      <c r="A726" t="s">
        <v>301</v>
      </c>
      <c r="B726" t="s">
        <v>384</v>
      </c>
      <c r="C726" t="s">
        <v>343</v>
      </c>
      <c r="D726" s="10"/>
      <c r="E726">
        <f>VLOOKUP(A726,home!$A$2:$E$405,3,FALSE)</f>
        <v>1.23684210526316</v>
      </c>
      <c r="F726">
        <f>VLOOKUP(B726,home!$B$2:$E$405,3,FALSE)</f>
        <v>3.23</v>
      </c>
      <c r="G726">
        <f>VLOOKUP(C726,away!$B$2:$E$405,4,FALSE)</f>
        <v>1.62</v>
      </c>
      <c r="H726">
        <f>VLOOKUP(A726,away!$A$2:$E$405,3,FALSE)</f>
        <v>1.07894736842105</v>
      </c>
      <c r="I726">
        <f>VLOOKUP(C726,away!$B$2:$E$405,3,FALSE)</f>
        <v>0</v>
      </c>
      <c r="J726">
        <f>VLOOKUP(B726,home!$B$2:$E$405,4,FALSE)</f>
        <v>0</v>
      </c>
      <c r="K726" s="3">
        <f t="shared" si="896"/>
        <v>6.4719000000000113</v>
      </c>
      <c r="L726" s="3">
        <f t="shared" si="897"/>
        <v>0</v>
      </c>
      <c r="M726" s="5">
        <f t="shared" si="898"/>
        <v>1.5462849986168424E-3</v>
      </c>
      <c r="N726" s="5">
        <f t="shared" si="899"/>
        <v>1.000740188254836E-2</v>
      </c>
      <c r="O726" s="5">
        <f t="shared" si="900"/>
        <v>0</v>
      </c>
      <c r="P726" s="5">
        <f t="shared" si="901"/>
        <v>0</v>
      </c>
      <c r="Q726" s="5">
        <f t="shared" si="902"/>
        <v>3.2383452121832412E-2</v>
      </c>
      <c r="R726" s="5">
        <f t="shared" si="903"/>
        <v>0</v>
      </c>
      <c r="S726" s="5">
        <f t="shared" si="904"/>
        <v>0</v>
      </c>
      <c r="T726" s="5">
        <f t="shared" si="905"/>
        <v>0</v>
      </c>
      <c r="U726" s="5">
        <f t="shared" si="906"/>
        <v>0</v>
      </c>
      <c r="V726" s="5">
        <f t="shared" si="907"/>
        <v>0</v>
      </c>
      <c r="W726" s="5">
        <f t="shared" si="908"/>
        <v>6.9860821262429221E-2</v>
      </c>
      <c r="X726" s="5">
        <f t="shared" si="909"/>
        <v>0</v>
      </c>
      <c r="Y726" s="5">
        <f t="shared" si="910"/>
        <v>0</v>
      </c>
      <c r="Z726" s="5">
        <f t="shared" si="911"/>
        <v>0</v>
      </c>
      <c r="AA726" s="5">
        <f t="shared" si="912"/>
        <v>0</v>
      </c>
      <c r="AB726" s="5">
        <f t="shared" si="913"/>
        <v>0</v>
      </c>
      <c r="AC726" s="5">
        <f t="shared" si="914"/>
        <v>0</v>
      </c>
      <c r="AD726" s="5">
        <f t="shared" si="915"/>
        <v>0.11303306228207909</v>
      </c>
      <c r="AE726" s="5">
        <f t="shared" si="916"/>
        <v>0</v>
      </c>
      <c r="AF726" s="5">
        <f t="shared" si="917"/>
        <v>0</v>
      </c>
      <c r="AG726" s="5">
        <f t="shared" si="918"/>
        <v>0</v>
      </c>
      <c r="AH726" s="5">
        <f t="shared" si="919"/>
        <v>0</v>
      </c>
      <c r="AI726" s="5">
        <f t="shared" si="920"/>
        <v>0</v>
      </c>
      <c r="AJ726" s="5">
        <f t="shared" si="921"/>
        <v>0</v>
      </c>
      <c r="AK726" s="5">
        <f t="shared" si="922"/>
        <v>0</v>
      </c>
      <c r="AL726" s="5">
        <f t="shared" si="923"/>
        <v>0</v>
      </c>
      <c r="AM726" s="5">
        <f t="shared" si="924"/>
        <v>0.14630773515667783</v>
      </c>
      <c r="AN726" s="5">
        <f t="shared" si="925"/>
        <v>0</v>
      </c>
      <c r="AO726" s="5">
        <f t="shared" si="926"/>
        <v>0</v>
      </c>
      <c r="AP726" s="5">
        <f t="shared" si="927"/>
        <v>0</v>
      </c>
      <c r="AQ726" s="5">
        <f t="shared" si="928"/>
        <v>0</v>
      </c>
      <c r="AR726" s="5">
        <f t="shared" si="929"/>
        <v>0</v>
      </c>
      <c r="AS726" s="5">
        <f t="shared" si="930"/>
        <v>0</v>
      </c>
      <c r="AT726" s="5">
        <f t="shared" si="931"/>
        <v>0</v>
      </c>
      <c r="AU726" s="5">
        <f t="shared" si="932"/>
        <v>0</v>
      </c>
      <c r="AV726" s="5">
        <f t="shared" si="933"/>
        <v>0</v>
      </c>
      <c r="AW726" s="5">
        <f t="shared" si="934"/>
        <v>0</v>
      </c>
      <c r="AX726" s="5">
        <f t="shared" si="935"/>
        <v>0.15781483852675079</v>
      </c>
      <c r="AY726" s="5">
        <f t="shared" si="936"/>
        <v>0</v>
      </c>
      <c r="AZ726" s="5">
        <f t="shared" si="937"/>
        <v>0</v>
      </c>
      <c r="BA726" s="5">
        <f t="shared" si="938"/>
        <v>0</v>
      </c>
      <c r="BB726" s="5">
        <f t="shared" si="939"/>
        <v>0</v>
      </c>
      <c r="BC726" s="5">
        <f t="shared" si="940"/>
        <v>0</v>
      </c>
      <c r="BD726" s="5">
        <f t="shared" si="941"/>
        <v>0</v>
      </c>
      <c r="BE726" s="5">
        <f t="shared" si="942"/>
        <v>0</v>
      </c>
      <c r="BF726" s="5">
        <f t="shared" si="943"/>
        <v>0</v>
      </c>
      <c r="BG726" s="5">
        <f t="shared" si="944"/>
        <v>0</v>
      </c>
      <c r="BH726" s="5">
        <f t="shared" si="945"/>
        <v>0</v>
      </c>
      <c r="BI726" s="5">
        <f t="shared" si="946"/>
        <v>0</v>
      </c>
      <c r="BJ726" s="8">
        <f t="shared" si="947"/>
        <v>0.52940731123231766</v>
      </c>
      <c r="BK726" s="8">
        <f t="shared" si="948"/>
        <v>1.5462849986168424E-3</v>
      </c>
      <c r="BL726" s="8">
        <f t="shared" si="949"/>
        <v>0</v>
      </c>
      <c r="BM726" s="8">
        <f t="shared" si="950"/>
        <v>0.48701645722793696</v>
      </c>
      <c r="BN726" s="8">
        <f t="shared" si="951"/>
        <v>4.3937139002997616E-2</v>
      </c>
    </row>
    <row r="727" spans="1:66" s="10" customFormat="1" x14ac:dyDescent="0.25">
      <c r="A727" t="s">
        <v>301</v>
      </c>
      <c r="B727" t="s">
        <v>313</v>
      </c>
      <c r="C727" t="s">
        <v>385</v>
      </c>
      <c r="E727">
        <f>VLOOKUP(A727,home!$A$2:$E$405,3,FALSE)</f>
        <v>1.23684210526316</v>
      </c>
      <c r="F727">
        <f>VLOOKUP(B727,home!$B$2:$E$405,3,FALSE)</f>
        <v>1.21</v>
      </c>
      <c r="G727">
        <f>VLOOKUP(C727,away!$B$2:$E$405,4,FALSE)</f>
        <v>0.81</v>
      </c>
      <c r="H727">
        <f>VLOOKUP(A727,away!$A$2:$E$405,3,FALSE)</f>
        <v>1.07894736842105</v>
      </c>
      <c r="I727">
        <f>VLOOKUP(C727,away!$B$2:$E$405,3,FALSE)</f>
        <v>0.81</v>
      </c>
      <c r="J727">
        <f>VLOOKUP(B727,home!$B$2:$E$405,4,FALSE)</f>
        <v>0.93</v>
      </c>
      <c r="K727" s="3">
        <f t="shared" si="896"/>
        <v>1.2122289473684231</v>
      </c>
      <c r="L727" s="3">
        <f t="shared" si="897"/>
        <v>0.81277105263157712</v>
      </c>
      <c r="M727" s="5">
        <f t="shared" si="898"/>
        <v>0.1319938431878302</v>
      </c>
      <c r="N727" s="5">
        <f t="shared" si="899"/>
        <v>0.16000675758669608</v>
      </c>
      <c r="O727" s="5">
        <f t="shared" si="900"/>
        <v>0.10728077486866006</v>
      </c>
      <c r="P727" s="5">
        <f t="shared" si="901"/>
        <v>0.13004886079190456</v>
      </c>
      <c r="Q727" s="5">
        <f t="shared" si="902"/>
        <v>9.6982411660577542E-2</v>
      </c>
      <c r="R727" s="5">
        <f t="shared" si="903"/>
        <v>4.3597354158566033E-2</v>
      </c>
      <c r="S727" s="5">
        <f t="shared" si="904"/>
        <v>3.2033134623569173E-2</v>
      </c>
      <c r="T727" s="5">
        <f t="shared" si="905"/>
        <v>7.8824496812116548E-2</v>
      </c>
      <c r="U727" s="5">
        <f t="shared" si="906"/>
        <v>5.2849974739686841E-2</v>
      </c>
      <c r="V727" s="5">
        <f t="shared" si="907"/>
        <v>3.5067903882462473E-3</v>
      </c>
      <c r="W727" s="5">
        <f t="shared" si="908"/>
        <v>3.9188295600184338E-2</v>
      </c>
      <c r="X727" s="5">
        <f t="shared" si="909"/>
        <v>3.1851112265799231E-2</v>
      </c>
      <c r="Y727" s="5">
        <f t="shared" si="910"/>
        <v>1.2943831021880086E-2</v>
      </c>
      <c r="Z727" s="5">
        <f t="shared" si="911"/>
        <v>1.1811555810469797E-2</v>
      </c>
      <c r="AA727" s="5">
        <f t="shared" si="912"/>
        <v>1.4318309866909183E-2</v>
      </c>
      <c r="AB727" s="5">
        <f t="shared" si="913"/>
        <v>8.6785348490291143E-3</v>
      </c>
      <c r="AC727" s="5">
        <f t="shared" si="914"/>
        <v>2.1594477629273293E-4</v>
      </c>
      <c r="AD727" s="5">
        <f t="shared" si="915"/>
        <v>1.1876296581143515E-2</v>
      </c>
      <c r="AE727" s="5">
        <f t="shared" si="916"/>
        <v>9.6527100736208162E-3</v>
      </c>
      <c r="AF727" s="5">
        <f t="shared" si="917"/>
        <v>3.922721663642108E-3</v>
      </c>
      <c r="AG727" s="5">
        <f t="shared" si="918"/>
        <v>1.0627582052463629E-3</v>
      </c>
      <c r="AH727" s="5">
        <f t="shared" si="919"/>
        <v>2.4000226623230383E-3</v>
      </c>
      <c r="AI727" s="5">
        <f t="shared" si="920"/>
        <v>2.9093769456082171E-3</v>
      </c>
      <c r="AJ727" s="5">
        <f t="shared" si="921"/>
        <v>1.7634154761363039E-3</v>
      </c>
      <c r="AK727" s="5">
        <f t="shared" si="922"/>
        <v>7.1255442880329963E-4</v>
      </c>
      <c r="AL727" s="5">
        <f t="shared" si="923"/>
        <v>8.5105097245693071E-6</v>
      </c>
      <c r="AM727" s="5">
        <f t="shared" si="924"/>
        <v>2.8793581006389623E-3</v>
      </c>
      <c r="AN727" s="5">
        <f t="shared" si="925"/>
        <v>2.3402589143595881E-3</v>
      </c>
      <c r="AO727" s="5">
        <f t="shared" si="926"/>
        <v>9.5104735062723688E-4</v>
      </c>
      <c r="AP727" s="5">
        <f t="shared" si="927"/>
        <v>2.5766125209059071E-4</v>
      </c>
      <c r="AQ727" s="5">
        <f t="shared" si="928"/>
        <v>5.2354901771009868E-5</v>
      </c>
      <c r="AR727" s="5">
        <f t="shared" si="929"/>
        <v>3.9013378911918739E-4</v>
      </c>
      <c r="AS727" s="5">
        <f t="shared" si="930"/>
        <v>4.7293147251680693E-4</v>
      </c>
      <c r="AT727" s="5">
        <f t="shared" si="931"/>
        <v>2.8665061055322365E-4</v>
      </c>
      <c r="AU727" s="5">
        <f t="shared" si="932"/>
        <v>1.1582872263115006E-4</v>
      </c>
      <c r="AV727" s="5">
        <f t="shared" si="933"/>
        <v>3.5102732627547018E-5</v>
      </c>
      <c r="AW727" s="5">
        <f t="shared" si="934"/>
        <v>2.3291955386124549E-7</v>
      </c>
      <c r="AX727" s="5">
        <f t="shared" si="935"/>
        <v>5.8174020657238438E-4</v>
      </c>
      <c r="AY727" s="5">
        <f t="shared" si="936"/>
        <v>4.7282160005394794E-4</v>
      </c>
      <c r="AZ727" s="5">
        <f t="shared" si="937"/>
        <v>1.9214785479139686E-4</v>
      </c>
      <c r="BA727" s="5">
        <f t="shared" si="938"/>
        <v>5.2057404733234374E-5</v>
      </c>
      <c r="BB727" s="5">
        <f t="shared" si="939"/>
        <v>1.0577687910574731E-5</v>
      </c>
      <c r="BC727" s="5">
        <f t="shared" si="940"/>
        <v>1.7194477074972273E-6</v>
      </c>
      <c r="BD727" s="5">
        <f t="shared" si="941"/>
        <v>5.2848241741591256E-5</v>
      </c>
      <c r="BE727" s="5">
        <f t="shared" si="942"/>
        <v>6.4064168456681129E-5</v>
      </c>
      <c r="BF727" s="5">
        <f t="shared" si="943"/>
        <v>3.8830219746137959E-5</v>
      </c>
      <c r="BG727" s="5">
        <f t="shared" si="944"/>
        <v>1.5690372136315128E-5</v>
      </c>
      <c r="BH727" s="5">
        <f t="shared" si="945"/>
        <v>4.7550808246560307E-6</v>
      </c>
      <c r="BI727" s="5">
        <f t="shared" si="946"/>
        <v>1.1528493245449111E-6</v>
      </c>
      <c r="BJ727" s="8">
        <f t="shared" si="947"/>
        <v>0.45410313619216303</v>
      </c>
      <c r="BK727" s="8">
        <f t="shared" si="948"/>
        <v>0.29827990587762138</v>
      </c>
      <c r="BL727" s="8">
        <f t="shared" si="949"/>
        <v>0.23598830625539988</v>
      </c>
      <c r="BM727" s="8">
        <f t="shared" si="950"/>
        <v>0.32980031320091957</v>
      </c>
      <c r="BN727" s="8">
        <f t="shared" si="951"/>
        <v>0.66991000225423447</v>
      </c>
    </row>
    <row r="728" spans="1:66" x14ac:dyDescent="0.25">
      <c r="A728" t="s">
        <v>303</v>
      </c>
      <c r="B728" t="s">
        <v>470</v>
      </c>
      <c r="C728" t="s">
        <v>308</v>
      </c>
      <c r="D728" s="10"/>
      <c r="E728">
        <f>VLOOKUP(A728,home!$A$2:$E$405,3,FALSE)</f>
        <v>1.21818181818182</v>
      </c>
      <c r="F728">
        <f>VLOOKUP(B728,home!$B$2:$E$405,3,FALSE)</f>
        <v>1.64</v>
      </c>
      <c r="G728">
        <f>VLOOKUP(C728,away!$B$2:$E$405,4,FALSE)</f>
        <v>1.0900000000000001</v>
      </c>
      <c r="H728">
        <f>VLOOKUP(A728,away!$A$2:$E$405,3,FALSE)</f>
        <v>0.90909090909090895</v>
      </c>
      <c r="I728">
        <f>VLOOKUP(C728,away!$B$2:$E$405,3,FALSE)</f>
        <v>1.0900000000000001</v>
      </c>
      <c r="J728">
        <f>VLOOKUP(B728,home!$B$2:$E$405,4,FALSE)</f>
        <v>1.65</v>
      </c>
      <c r="K728" s="3">
        <f t="shared" si="896"/>
        <v>2.1776218181818217</v>
      </c>
      <c r="L728" s="3">
        <f t="shared" si="897"/>
        <v>1.6349999999999998</v>
      </c>
      <c r="M728" s="5">
        <f t="shared" si="898"/>
        <v>2.2090186514792925E-2</v>
      </c>
      <c r="N728" s="5">
        <f t="shared" si="899"/>
        <v>4.810407212231893E-2</v>
      </c>
      <c r="O728" s="5">
        <f t="shared" si="900"/>
        <v>3.6117454951686431E-2</v>
      </c>
      <c r="P728" s="5">
        <f t="shared" si="901"/>
        <v>7.8650157919991442E-2</v>
      </c>
      <c r="Q728" s="5">
        <f t="shared" si="902"/>
        <v>5.2376238498476828E-2</v>
      </c>
      <c r="R728" s="5">
        <f t="shared" si="903"/>
        <v>2.952601942300366E-2</v>
      </c>
      <c r="S728" s="5">
        <f t="shared" si="904"/>
        <v>7.000673508004536E-2</v>
      </c>
      <c r="T728" s="5">
        <f t="shared" si="905"/>
        <v>8.5635149945009606E-2</v>
      </c>
      <c r="U728" s="5">
        <f t="shared" si="906"/>
        <v>6.4296504099593019E-2</v>
      </c>
      <c r="V728" s="5">
        <f t="shared" si="907"/>
        <v>2.7694755194279955E-2</v>
      </c>
      <c r="W728" s="5">
        <f t="shared" si="908"/>
        <v>3.8018546569525934E-2</v>
      </c>
      <c r="X728" s="5">
        <f t="shared" si="909"/>
        <v>6.2160323641174901E-2</v>
      </c>
      <c r="Y728" s="5">
        <f t="shared" si="910"/>
        <v>5.0816064576660491E-2</v>
      </c>
      <c r="Z728" s="5">
        <f t="shared" si="911"/>
        <v>1.6091680585536991E-2</v>
      </c>
      <c r="AA728" s="5">
        <f t="shared" si="912"/>
        <v>3.5041594734278182E-2</v>
      </c>
      <c r="AB728" s="5">
        <f t="shared" si="913"/>
        <v>3.8153670618624708E-2</v>
      </c>
      <c r="AC728" s="5">
        <f t="shared" si="914"/>
        <v>6.1627956041899259E-3</v>
      </c>
      <c r="AD728" s="5">
        <f t="shared" si="915"/>
        <v>2.0697504126340333E-2</v>
      </c>
      <c r="AE728" s="5">
        <f t="shared" si="916"/>
        <v>3.3840419246566444E-2</v>
      </c>
      <c r="AF728" s="5">
        <f t="shared" si="917"/>
        <v>2.7664542734068071E-2</v>
      </c>
      <c r="AG728" s="5">
        <f t="shared" si="918"/>
        <v>1.5077175790067093E-2</v>
      </c>
      <c r="AH728" s="5">
        <f t="shared" si="919"/>
        <v>6.5774744393382462E-3</v>
      </c>
      <c r="AI728" s="5">
        <f t="shared" si="920"/>
        <v>1.432325184763621E-2</v>
      </c>
      <c r="AJ728" s="5">
        <f t="shared" si="921"/>
        <v>1.5595312865362854E-2</v>
      </c>
      <c r="AK728" s="5">
        <f t="shared" si="922"/>
        <v>1.1320231185661936E-2</v>
      </c>
      <c r="AL728" s="5">
        <f t="shared" si="923"/>
        <v>8.7768357623160625E-4</v>
      </c>
      <c r="AM728" s="5">
        <f t="shared" si="924"/>
        <v>9.014267313485402E-3</v>
      </c>
      <c r="AN728" s="5">
        <f t="shared" si="925"/>
        <v>1.4738327057548632E-2</v>
      </c>
      <c r="AO728" s="5">
        <f t="shared" si="926"/>
        <v>1.2048582369546007E-2</v>
      </c>
      <c r="AP728" s="5">
        <f t="shared" si="927"/>
        <v>6.5664773914025712E-3</v>
      </c>
      <c r="AQ728" s="5">
        <f t="shared" si="928"/>
        <v>2.6840476337358019E-3</v>
      </c>
      <c r="AR728" s="5">
        <f t="shared" si="929"/>
        <v>2.1508341416636039E-3</v>
      </c>
      <c r="AS728" s="5">
        <f t="shared" si="930"/>
        <v>4.6837033541770349E-3</v>
      </c>
      <c r="AT728" s="5">
        <f t="shared" si="931"/>
        <v>5.0996673069736475E-3</v>
      </c>
      <c r="AU728" s="5">
        <f t="shared" si="932"/>
        <v>3.7017155977114484E-3</v>
      </c>
      <c r="AV728" s="5">
        <f t="shared" si="933"/>
        <v>2.0152341625701035E-3</v>
      </c>
      <c r="AW728" s="5">
        <f t="shared" si="934"/>
        <v>8.6803190271556353E-5</v>
      </c>
      <c r="AX728" s="5">
        <f t="shared" si="935"/>
        <v>3.2716108627948376E-3</v>
      </c>
      <c r="AY728" s="5">
        <f t="shared" si="936"/>
        <v>5.3490837606695587E-3</v>
      </c>
      <c r="AZ728" s="5">
        <f t="shared" si="937"/>
        <v>4.372875974347365E-3</v>
      </c>
      <c r="BA728" s="5">
        <f t="shared" si="938"/>
        <v>2.3832174060193132E-3</v>
      </c>
      <c r="BB728" s="5">
        <f t="shared" si="939"/>
        <v>9.7414011471039447E-4</v>
      </c>
      <c r="BC728" s="5">
        <f t="shared" si="940"/>
        <v>3.1854381751029862E-4</v>
      </c>
      <c r="BD728" s="5">
        <f t="shared" si="941"/>
        <v>5.8610230360333195E-4</v>
      </c>
      <c r="BE728" s="5">
        <f t="shared" si="942"/>
        <v>1.2763091640132418E-3</v>
      </c>
      <c r="BF728" s="5">
        <f t="shared" si="943"/>
        <v>1.3896593411503186E-3</v>
      </c>
      <c r="BG728" s="5">
        <f t="shared" si="944"/>
        <v>1.0087175003763696E-3</v>
      </c>
      <c r="BH728" s="5">
        <f t="shared" si="945"/>
        <v>5.4915130930035313E-4</v>
      </c>
      <c r="BI728" s="5">
        <f t="shared" si="946"/>
        <v>2.3916877452311264E-4</v>
      </c>
      <c r="BJ728" s="8">
        <f t="shared" si="947"/>
        <v>0.49611121095197874</v>
      </c>
      <c r="BK728" s="8">
        <f t="shared" si="948"/>
        <v>0.21083139765020079</v>
      </c>
      <c r="BL728" s="8">
        <f t="shared" si="949"/>
        <v>0.27365177712124783</v>
      </c>
      <c r="BM728" s="8">
        <f t="shared" si="950"/>
        <v>0.724559656308296</v>
      </c>
      <c r="BN728" s="8">
        <f t="shared" si="951"/>
        <v>0.26686412943027021</v>
      </c>
    </row>
    <row r="729" spans="1:66" x14ac:dyDescent="0.25">
      <c r="A729" t="s">
        <v>303</v>
      </c>
      <c r="B729" t="s">
        <v>353</v>
      </c>
      <c r="C729" t="s">
        <v>383</v>
      </c>
      <c r="D729" s="10"/>
      <c r="E729">
        <f>VLOOKUP(A729,home!$A$2:$E$405,3,FALSE)</f>
        <v>1.21818181818182</v>
      </c>
      <c r="F729">
        <f>VLOOKUP(B729,home!$B$2:$E$405,3,FALSE)</f>
        <v>0.82</v>
      </c>
      <c r="G729">
        <f>VLOOKUP(C729,away!$B$2:$E$405,4,FALSE)</f>
        <v>1.0900000000000001</v>
      </c>
      <c r="H729">
        <f>VLOOKUP(A729,away!$A$2:$E$405,3,FALSE)</f>
        <v>0.90909090909090895</v>
      </c>
      <c r="I729">
        <f>VLOOKUP(C729,away!$B$2:$E$405,3,FALSE)</f>
        <v>0.82</v>
      </c>
      <c r="J729">
        <f>VLOOKUP(B729,home!$B$2:$E$405,4,FALSE)</f>
        <v>1.47</v>
      </c>
      <c r="K729" s="3">
        <f t="shared" si="896"/>
        <v>1.0888109090909108</v>
      </c>
      <c r="L729" s="3">
        <f t="shared" si="897"/>
        <v>1.0958181818181816</v>
      </c>
      <c r="M729" s="5">
        <f t="shared" si="898"/>
        <v>0.11251946040616406</v>
      </c>
      <c r="N729" s="5">
        <f t="shared" si="899"/>
        <v>0.12251241597525424</v>
      </c>
      <c r="O729" s="5">
        <f t="shared" si="900"/>
        <v>0.12330087052144557</v>
      </c>
      <c r="P729" s="5">
        <f t="shared" si="901"/>
        <v>0.13425133292415584</v>
      </c>
      <c r="Q729" s="5">
        <f t="shared" si="902"/>
        <v>6.6696427506470188E-2</v>
      </c>
      <c r="R729" s="5">
        <f t="shared" si="903"/>
        <v>6.7557667875704747E-2</v>
      </c>
      <c r="S729" s="5">
        <f t="shared" si="904"/>
        <v>4.0045118255217747E-2</v>
      </c>
      <c r="T729" s="5">
        <f t="shared" si="905"/>
        <v>7.3087157923908311E-2</v>
      </c>
      <c r="U729" s="5">
        <f t="shared" si="906"/>
        <v>7.3557525775807903E-2</v>
      </c>
      <c r="V729" s="5">
        <f t="shared" si="907"/>
        <v>5.3088204411359027E-3</v>
      </c>
      <c r="W729" s="5">
        <f t="shared" si="908"/>
        <v>2.4206599288811949E-2</v>
      </c>
      <c r="X729" s="5">
        <f t="shared" si="909"/>
        <v>2.6526031620667193E-2</v>
      </c>
      <c r="Y729" s="5">
        <f t="shared" si="910"/>
        <v>1.4533853870705556E-2</v>
      </c>
      <c r="Z729" s="5">
        <f t="shared" si="911"/>
        <v>2.4676973593143789E-2</v>
      </c>
      <c r="AA729" s="5">
        <f t="shared" si="912"/>
        <v>2.6868558051563286E-2</v>
      </c>
      <c r="AB729" s="5">
        <f t="shared" si="913"/>
        <v>1.4627389559042265E-2</v>
      </c>
      <c r="AC729" s="5">
        <f t="shared" si="914"/>
        <v>3.9588497508830463E-4</v>
      </c>
      <c r="AD729" s="5">
        <f t="shared" si="915"/>
        <v>6.5891023444126827E-3</v>
      </c>
      <c r="AE729" s="5">
        <f t="shared" si="916"/>
        <v>7.2204581508682232E-3</v>
      </c>
      <c r="AF729" s="5">
        <f t="shared" si="917"/>
        <v>3.9561546613893425E-3</v>
      </c>
      <c r="AG729" s="5">
        <f t="shared" si="918"/>
        <v>1.4450754026783981E-3</v>
      </c>
      <c r="AH729" s="5">
        <f t="shared" si="919"/>
        <v>6.7603690839035252E-3</v>
      </c>
      <c r="AI729" s="5">
        <f t="shared" si="920"/>
        <v>7.3607636080350852E-3</v>
      </c>
      <c r="AJ729" s="5">
        <f t="shared" si="921"/>
        <v>4.0072398578339863E-3</v>
      </c>
      <c r="AK729" s="5">
        <f t="shared" si="922"/>
        <v>1.4543754908511852E-3</v>
      </c>
      <c r="AL729" s="5">
        <f t="shared" si="923"/>
        <v>1.8893828818020028E-5</v>
      </c>
      <c r="AM729" s="5">
        <f t="shared" si="924"/>
        <v>1.4348573027426054E-3</v>
      </c>
      <c r="AN729" s="5">
        <f t="shared" si="925"/>
        <v>1.5723427206599419E-3</v>
      </c>
      <c r="AO729" s="5">
        <f t="shared" si="926"/>
        <v>8.6150087067431516E-4</v>
      </c>
      <c r="AP729" s="5">
        <f t="shared" si="927"/>
        <v>3.1468277257903622E-4</v>
      </c>
      <c r="AQ729" s="5">
        <f t="shared" si="928"/>
        <v>8.6208775924265932E-5</v>
      </c>
      <c r="AR729" s="5">
        <f t="shared" si="929"/>
        <v>1.4816270715886015E-3</v>
      </c>
      <c r="AS729" s="5">
        <f t="shared" si="930"/>
        <v>1.6132117187500892E-3</v>
      </c>
      <c r="AT729" s="5">
        <f t="shared" si="931"/>
        <v>8.7824125902419758E-4</v>
      </c>
      <c r="AU729" s="5">
        <f t="shared" si="932"/>
        <v>3.1874622121309424E-4</v>
      </c>
      <c r="AV729" s="5">
        <f t="shared" si="933"/>
        <v>8.6763590722080432E-5</v>
      </c>
      <c r="AW729" s="5">
        <f t="shared" si="934"/>
        <v>6.261933352348006E-7</v>
      </c>
      <c r="AX729" s="5">
        <f t="shared" si="935"/>
        <v>2.6038138070248469E-4</v>
      </c>
      <c r="AY729" s="5">
        <f t="shared" si="936"/>
        <v>2.853306511807045E-4</v>
      </c>
      <c r="AZ729" s="5">
        <f t="shared" si="937"/>
        <v>1.5633525769691867E-4</v>
      </c>
      <c r="BA729" s="5">
        <f t="shared" si="938"/>
        <v>5.7105005947838104E-5</v>
      </c>
      <c r="BB729" s="5">
        <f t="shared" si="939"/>
        <v>1.5644175947619099E-5</v>
      </c>
      <c r="BC729" s="5">
        <f t="shared" si="940"/>
        <v>3.4286344885927378E-6</v>
      </c>
      <c r="BD729" s="5">
        <f t="shared" si="941"/>
        <v>2.7059898062013629E-4</v>
      </c>
      <c r="BE729" s="5">
        <f t="shared" si="942"/>
        <v>2.9463112208808433E-4</v>
      </c>
      <c r="BF729" s="5">
        <f t="shared" si="943"/>
        <v>1.6039878994360108E-4</v>
      </c>
      <c r="BG729" s="5">
        <f t="shared" si="944"/>
        <v>5.8214650765191452E-5</v>
      </c>
      <c r="BH729" s="5">
        <f t="shared" si="945"/>
        <v>1.58461867055145E-5</v>
      </c>
      <c r="BI729" s="5">
        <f t="shared" si="946"/>
        <v>3.45070019049111E-6</v>
      </c>
      <c r="BJ729" s="8">
        <f t="shared" si="947"/>
        <v>0.35182109429371045</v>
      </c>
      <c r="BK729" s="8">
        <f t="shared" si="948"/>
        <v>0.29282484148176058</v>
      </c>
      <c r="BL729" s="8">
        <f t="shared" si="949"/>
        <v>0.33067649011579864</v>
      </c>
      <c r="BM729" s="8">
        <f t="shared" si="950"/>
        <v>0.3728765198173733</v>
      </c>
      <c r="BN729" s="8">
        <f t="shared" si="951"/>
        <v>0.6268381752091946</v>
      </c>
    </row>
    <row r="730" spans="1:66" x14ac:dyDescent="0.25">
      <c r="A730" t="s">
        <v>303</v>
      </c>
      <c r="B730" t="s">
        <v>469</v>
      </c>
      <c r="C730" t="s">
        <v>340</v>
      </c>
      <c r="D730" s="10"/>
      <c r="E730">
        <f>VLOOKUP(A730,home!$A$2:$E$405,3,FALSE)</f>
        <v>1.21818181818182</v>
      </c>
      <c r="F730">
        <f>VLOOKUP(B730,home!$B$2:$E$405,3,FALSE)</f>
        <v>0.82</v>
      </c>
      <c r="G730">
        <f>VLOOKUP(C730,away!$B$2:$E$405,4,FALSE)</f>
        <v>0</v>
      </c>
      <c r="H730">
        <f>VLOOKUP(A730,away!$A$2:$E$405,3,FALSE)</f>
        <v>0.90909090909090895</v>
      </c>
      <c r="I730">
        <f>VLOOKUP(C730,away!$B$2:$E$405,3,FALSE)</f>
        <v>0.82</v>
      </c>
      <c r="J730">
        <f>VLOOKUP(B730,home!$B$2:$E$405,4,FALSE)</f>
        <v>1.1000000000000001</v>
      </c>
      <c r="K730" s="3">
        <f t="shared" si="896"/>
        <v>0</v>
      </c>
      <c r="L730" s="3">
        <f t="shared" si="897"/>
        <v>0.81999999999999984</v>
      </c>
      <c r="M730" s="5">
        <f t="shared" si="898"/>
        <v>0.44043165450599936</v>
      </c>
      <c r="N730" s="5">
        <f t="shared" si="899"/>
        <v>0</v>
      </c>
      <c r="O730" s="5">
        <f t="shared" si="900"/>
        <v>0.3611539566949194</v>
      </c>
      <c r="P730" s="5">
        <f t="shared" si="901"/>
        <v>0</v>
      </c>
      <c r="Q730" s="5">
        <f t="shared" si="902"/>
        <v>0</v>
      </c>
      <c r="R730" s="5">
        <f t="shared" si="903"/>
        <v>0.14807312224491689</v>
      </c>
      <c r="S730" s="5">
        <f t="shared" si="904"/>
        <v>0</v>
      </c>
      <c r="T730" s="5">
        <f t="shared" si="905"/>
        <v>0</v>
      </c>
      <c r="U730" s="5">
        <f t="shared" si="906"/>
        <v>0</v>
      </c>
      <c r="V730" s="5">
        <f t="shared" si="907"/>
        <v>0</v>
      </c>
      <c r="W730" s="5">
        <f t="shared" si="908"/>
        <v>0</v>
      </c>
      <c r="X730" s="5">
        <f t="shared" si="909"/>
        <v>0</v>
      </c>
      <c r="Y730" s="5">
        <f t="shared" si="910"/>
        <v>0</v>
      </c>
      <c r="Z730" s="5">
        <f t="shared" si="911"/>
        <v>4.0473320080277285E-2</v>
      </c>
      <c r="AA730" s="5">
        <f t="shared" si="912"/>
        <v>0</v>
      </c>
      <c r="AB730" s="5">
        <f t="shared" si="913"/>
        <v>0</v>
      </c>
      <c r="AC730" s="5">
        <f t="shared" si="914"/>
        <v>0</v>
      </c>
      <c r="AD730" s="5">
        <f t="shared" si="915"/>
        <v>0</v>
      </c>
      <c r="AE730" s="5">
        <f t="shared" si="916"/>
        <v>0</v>
      </c>
      <c r="AF730" s="5">
        <f t="shared" si="917"/>
        <v>0</v>
      </c>
      <c r="AG730" s="5">
        <f t="shared" si="918"/>
        <v>0</v>
      </c>
      <c r="AH730" s="5">
        <f t="shared" si="919"/>
        <v>8.2970306164568408E-3</v>
      </c>
      <c r="AI730" s="5">
        <f t="shared" si="920"/>
        <v>0</v>
      </c>
      <c r="AJ730" s="5">
        <f t="shared" si="921"/>
        <v>0</v>
      </c>
      <c r="AK730" s="5">
        <f t="shared" si="922"/>
        <v>0</v>
      </c>
      <c r="AL730" s="5">
        <f t="shared" si="923"/>
        <v>0</v>
      </c>
      <c r="AM730" s="5">
        <f t="shared" si="924"/>
        <v>0</v>
      </c>
      <c r="AN730" s="5">
        <f t="shared" si="925"/>
        <v>0</v>
      </c>
      <c r="AO730" s="5">
        <f t="shared" si="926"/>
        <v>0</v>
      </c>
      <c r="AP730" s="5">
        <f t="shared" si="927"/>
        <v>0</v>
      </c>
      <c r="AQ730" s="5">
        <f t="shared" si="928"/>
        <v>0</v>
      </c>
      <c r="AR730" s="5">
        <f t="shared" si="929"/>
        <v>1.360713021098922E-3</v>
      </c>
      <c r="AS730" s="5">
        <f t="shared" si="930"/>
        <v>0</v>
      </c>
      <c r="AT730" s="5">
        <f t="shared" si="931"/>
        <v>0</v>
      </c>
      <c r="AU730" s="5">
        <f t="shared" si="932"/>
        <v>0</v>
      </c>
      <c r="AV730" s="5">
        <f t="shared" si="933"/>
        <v>0</v>
      </c>
      <c r="AW730" s="5">
        <f t="shared" si="934"/>
        <v>0</v>
      </c>
      <c r="AX730" s="5">
        <f t="shared" si="935"/>
        <v>0</v>
      </c>
      <c r="AY730" s="5">
        <f t="shared" si="936"/>
        <v>0</v>
      </c>
      <c r="AZ730" s="5">
        <f t="shared" si="937"/>
        <v>0</v>
      </c>
      <c r="BA730" s="5">
        <f t="shared" si="938"/>
        <v>0</v>
      </c>
      <c r="BB730" s="5">
        <f t="shared" si="939"/>
        <v>0</v>
      </c>
      <c r="BC730" s="5">
        <f t="shared" si="940"/>
        <v>0</v>
      </c>
      <c r="BD730" s="5">
        <f t="shared" si="941"/>
        <v>1.8596411288351921E-4</v>
      </c>
      <c r="BE730" s="5">
        <f t="shared" si="942"/>
        <v>0</v>
      </c>
      <c r="BF730" s="5">
        <f t="shared" si="943"/>
        <v>0</v>
      </c>
      <c r="BG730" s="5">
        <f t="shared" si="944"/>
        <v>0</v>
      </c>
      <c r="BH730" s="5">
        <f t="shared" si="945"/>
        <v>0</v>
      </c>
      <c r="BI730" s="5">
        <f t="shared" si="946"/>
        <v>0</v>
      </c>
      <c r="BJ730" s="8">
        <f t="shared" si="947"/>
        <v>0</v>
      </c>
      <c r="BK730" s="8">
        <f t="shared" si="948"/>
        <v>0.44043165450599936</v>
      </c>
      <c r="BL730" s="8">
        <f t="shared" si="949"/>
        <v>0.51907078669027562</v>
      </c>
      <c r="BM730" s="8">
        <f t="shared" si="950"/>
        <v>5.0317027830716565E-2</v>
      </c>
      <c r="BN730" s="8">
        <f t="shared" si="951"/>
        <v>0.94965873344583562</v>
      </c>
    </row>
    <row r="731" spans="1:66" x14ac:dyDescent="0.25">
      <c r="A731" s="10" t="s">
        <v>303</v>
      </c>
      <c r="B731" s="10" t="s">
        <v>473</v>
      </c>
      <c r="C731" s="10" t="s">
        <v>333</v>
      </c>
      <c r="D731" s="10"/>
      <c r="E731">
        <f>VLOOKUP(A731,home!$A$2:$E$405,3,FALSE)</f>
        <v>1.21818181818182</v>
      </c>
      <c r="F731">
        <f>VLOOKUP(B731,home!$B$2:$E$405,3,FALSE)</f>
        <v>1.23</v>
      </c>
      <c r="G731">
        <f>VLOOKUP(C731,away!$B$2:$E$405,4,FALSE)</f>
        <v>1.0900000000000001</v>
      </c>
      <c r="H731">
        <f>VLOOKUP(A731,away!$A$2:$E$405,3,FALSE)</f>
        <v>0.90909090909090895</v>
      </c>
      <c r="I731">
        <f>VLOOKUP(C731,away!$B$2:$E$405,3,FALSE)</f>
        <v>1.0900000000000001</v>
      </c>
      <c r="J731">
        <f>VLOOKUP(B731,home!$B$2:$E$405,4,FALSE)</f>
        <v>0.55000000000000004</v>
      </c>
      <c r="K731" s="3">
        <f t="shared" si="896"/>
        <v>1.6332163636363661</v>
      </c>
      <c r="L731" s="3">
        <f t="shared" si="897"/>
        <v>0.54500000000000004</v>
      </c>
      <c r="M731" s="5">
        <f t="shared" si="898"/>
        <v>0.11324333554488281</v>
      </c>
      <c r="N731" s="5">
        <f t="shared" si="899"/>
        <v>0.18495086868466634</v>
      </c>
      <c r="O731" s="5">
        <f t="shared" si="900"/>
        <v>6.1717617871961131E-2</v>
      </c>
      <c r="P731" s="5">
        <f t="shared" si="901"/>
        <v>0.10079822343314317</v>
      </c>
      <c r="Q731" s="5">
        <f t="shared" si="902"/>
        <v>0.15103239260227894</v>
      </c>
      <c r="R731" s="5">
        <f t="shared" si="903"/>
        <v>1.6818050870109409E-2</v>
      </c>
      <c r="S731" s="5">
        <f t="shared" si="904"/>
        <v>2.2430198206345953E-2</v>
      </c>
      <c r="T731" s="5">
        <f t="shared" si="905"/>
        <v>8.2312653968242028E-2</v>
      </c>
      <c r="U731" s="5">
        <f t="shared" si="906"/>
        <v>2.7467515885531511E-2</v>
      </c>
      <c r="V731" s="5">
        <f t="shared" si="907"/>
        <v>2.2183538754294613E-3</v>
      </c>
      <c r="W731" s="5">
        <f t="shared" si="908"/>
        <v>8.2222858345731356E-2</v>
      </c>
      <c r="X731" s="5">
        <f t="shared" si="909"/>
        <v>4.481145779842359E-2</v>
      </c>
      <c r="Y731" s="5">
        <f t="shared" si="910"/>
        <v>1.2211122250070428E-2</v>
      </c>
      <c r="Z731" s="5">
        <f t="shared" si="911"/>
        <v>3.0552792414032096E-3</v>
      </c>
      <c r="AA731" s="5">
        <f t="shared" si="912"/>
        <v>4.9899320525382254E-3</v>
      </c>
      <c r="AB731" s="5">
        <f t="shared" si="913"/>
        <v>4.0748193408195153E-3</v>
      </c>
      <c r="AC731" s="5">
        <f t="shared" si="914"/>
        <v>1.23410203629982E-4</v>
      </c>
      <c r="AD731" s="5">
        <f t="shared" si="915"/>
        <v>3.3571929428800849E-2</v>
      </c>
      <c r="AE731" s="5">
        <f t="shared" si="916"/>
        <v>1.8296701538696461E-2</v>
      </c>
      <c r="AF731" s="5">
        <f t="shared" si="917"/>
        <v>4.985851169294786E-3</v>
      </c>
      <c r="AG731" s="5">
        <f t="shared" si="918"/>
        <v>9.0576296242188628E-4</v>
      </c>
      <c r="AH731" s="5">
        <f t="shared" si="919"/>
        <v>4.1628179664118732E-4</v>
      </c>
      <c r="AI731" s="5">
        <f t="shared" si="920"/>
        <v>6.7987824215833329E-4</v>
      </c>
      <c r="AJ731" s="5">
        <f t="shared" si="921"/>
        <v>5.5519413518665902E-4</v>
      </c>
      <c r="AK731" s="5">
        <f t="shared" si="922"/>
        <v>3.0225071552726412E-4</v>
      </c>
      <c r="AL731" s="5">
        <f t="shared" si="923"/>
        <v>4.393911295378381E-6</v>
      </c>
      <c r="AM731" s="5">
        <f t="shared" si="924"/>
        <v>1.0966044900392555E-2</v>
      </c>
      <c r="AN731" s="5">
        <f t="shared" si="925"/>
        <v>5.9764944707139432E-3</v>
      </c>
      <c r="AO731" s="5">
        <f t="shared" si="926"/>
        <v>1.6285947432695496E-3</v>
      </c>
      <c r="AP731" s="5">
        <f t="shared" si="927"/>
        <v>2.9586137836063489E-4</v>
      </c>
      <c r="AQ731" s="5">
        <f t="shared" si="928"/>
        <v>4.0311112801636502E-5</v>
      </c>
      <c r="AR731" s="5">
        <f t="shared" si="929"/>
        <v>4.5374715833889441E-5</v>
      </c>
      <c r="AS731" s="5">
        <f t="shared" si="930"/>
        <v>7.410672839525836E-5</v>
      </c>
      <c r="AT731" s="5">
        <f t="shared" si="931"/>
        <v>6.0516160735345865E-5</v>
      </c>
      <c r="AU731" s="5">
        <f t="shared" si="932"/>
        <v>3.2945327992471809E-5</v>
      </c>
      <c r="AV731" s="5">
        <f t="shared" si="933"/>
        <v>1.3451712195668046E-5</v>
      </c>
      <c r="AW731" s="5">
        <f t="shared" si="934"/>
        <v>1.0863981295134317E-7</v>
      </c>
      <c r="AX731" s="5">
        <f t="shared" si="935"/>
        <v>2.984987329282041E-3</v>
      </c>
      <c r="AY731" s="5">
        <f t="shared" si="936"/>
        <v>1.6268180944587125E-3</v>
      </c>
      <c r="AZ731" s="5">
        <f t="shared" si="937"/>
        <v>4.4330793073999911E-4</v>
      </c>
      <c r="BA731" s="5">
        <f t="shared" si="938"/>
        <v>8.0534274084433194E-5</v>
      </c>
      <c r="BB731" s="5">
        <f t="shared" si="939"/>
        <v>1.0972794844004023E-5</v>
      </c>
      <c r="BC731" s="5">
        <f t="shared" si="940"/>
        <v>1.196034637996439E-6</v>
      </c>
      <c r="BD731" s="5">
        <f t="shared" si="941"/>
        <v>4.1215366882449564E-6</v>
      </c>
      <c r="BE731" s="5">
        <f t="shared" si="942"/>
        <v>6.7313611625692984E-6</v>
      </c>
      <c r="BF731" s="5">
        <f t="shared" si="943"/>
        <v>5.4968846001272471E-6</v>
      </c>
      <c r="BG731" s="5">
        <f t="shared" si="944"/>
        <v>2.9925339593161879E-6</v>
      </c>
      <c r="BH731" s="5">
        <f t="shared" si="945"/>
        <v>1.2218638577731803E-6</v>
      </c>
      <c r="BI731" s="5">
        <f t="shared" si="946"/>
        <v>3.9911360933020277E-7</v>
      </c>
      <c r="BJ731" s="8">
        <f t="shared" si="947"/>
        <v>0.63935672181221215</v>
      </c>
      <c r="BK731" s="8">
        <f t="shared" si="948"/>
        <v>0.24044473326918547</v>
      </c>
      <c r="BL731" s="8">
        <f t="shared" si="949"/>
        <v>0.11726889884950324</v>
      </c>
      <c r="BM731" s="8">
        <f t="shared" si="950"/>
        <v>0.36993843471061633</v>
      </c>
      <c r="BN731" s="8">
        <f t="shared" si="951"/>
        <v>0.62856048900704176</v>
      </c>
    </row>
    <row r="732" spans="1:66" x14ac:dyDescent="0.25">
      <c r="A732" t="s">
        <v>35</v>
      </c>
      <c r="B732" t="s">
        <v>296</v>
      </c>
      <c r="C732" t="s">
        <v>286</v>
      </c>
      <c r="D732" s="10"/>
      <c r="E732">
        <f>VLOOKUP(A732,home!$A$2:$E$405,3,FALSE)</f>
        <v>1.5</v>
      </c>
      <c r="F732">
        <f>VLOOKUP(B732,home!$B$2:$E$405,3,FALSE)</f>
        <v>1.33</v>
      </c>
      <c r="G732">
        <f>VLOOKUP(C732,away!$B$2:$E$405,4,FALSE)</f>
        <v>0.89</v>
      </c>
      <c r="H732">
        <f>VLOOKUP(A732,away!$A$2:$E$405,3,FALSE)</f>
        <v>1.0249999999999999</v>
      </c>
      <c r="I732">
        <f>VLOOKUP(C732,away!$B$2:$E$405,3,FALSE)</f>
        <v>1.33</v>
      </c>
      <c r="J732">
        <f>VLOOKUP(B732,home!$B$2:$E$405,4,FALSE)</f>
        <v>0.98</v>
      </c>
      <c r="K732" s="3">
        <f t="shared" si="896"/>
        <v>1.7755500000000002</v>
      </c>
      <c r="L732" s="3">
        <f t="shared" si="897"/>
        <v>1.3359849999999998</v>
      </c>
      <c r="M732" s="5">
        <f t="shared" si="898"/>
        <v>4.453254539189503E-2</v>
      </c>
      <c r="N732" s="5">
        <f t="shared" si="899"/>
        <v>7.9069760970579217E-2</v>
      </c>
      <c r="O732" s="5">
        <f t="shared" si="900"/>
        <v>5.9494812655390875E-2</v>
      </c>
      <c r="P732" s="5">
        <f t="shared" si="901"/>
        <v>0.10563601461027926</v>
      </c>
      <c r="Q732" s="5">
        <f t="shared" si="902"/>
        <v>7.0196157045655988E-2</v>
      </c>
      <c r="R732" s="5">
        <f t="shared" si="903"/>
        <v>3.9742088642706189E-2</v>
      </c>
      <c r="S732" s="5">
        <f t="shared" si="904"/>
        <v>6.2645013239991457E-2</v>
      </c>
      <c r="T732" s="5">
        <f t="shared" si="905"/>
        <v>9.3781012870640709E-2</v>
      </c>
      <c r="U732" s="5">
        <f t="shared" si="906"/>
        <v>7.0564065489556974E-2</v>
      </c>
      <c r="V732" s="5">
        <f t="shared" si="907"/>
        <v>1.6511194168082846E-2</v>
      </c>
      <c r="W732" s="5">
        <f t="shared" si="908"/>
        <v>4.154559554747151E-2</v>
      </c>
      <c r="X732" s="5">
        <f t="shared" si="909"/>
        <v>5.5504292467488718E-2</v>
      </c>
      <c r="Y732" s="5">
        <f t="shared" si="910"/>
        <v>3.7076451086088959E-2</v>
      </c>
      <c r="Z732" s="5">
        <f t="shared" si="911"/>
        <v>1.7698278098441936E-2</v>
      </c>
      <c r="AA732" s="5">
        <f t="shared" si="912"/>
        <v>3.1424177677688583E-2</v>
      </c>
      <c r="AB732" s="5">
        <f t="shared" si="913"/>
        <v>2.789759933780999E-2</v>
      </c>
      <c r="AC732" s="5">
        <f t="shared" si="914"/>
        <v>2.447896158056516E-3</v>
      </c>
      <c r="AD732" s="5">
        <f t="shared" si="915"/>
        <v>1.8441570543578256E-2</v>
      </c>
      <c r="AE732" s="5">
        <f t="shared" si="916"/>
        <v>2.4637661622662396E-2</v>
      </c>
      <c r="AF732" s="5">
        <f t="shared" si="917"/>
        <v>1.6457773181476308E-2</v>
      </c>
      <c r="AG732" s="5">
        <f t="shared" si="918"/>
        <v>7.3291127012848735E-3</v>
      </c>
      <c r="AH732" s="5">
        <f t="shared" si="919"/>
        <v>5.9111585163367326E-3</v>
      </c>
      <c r="AI732" s="5">
        <f t="shared" si="920"/>
        <v>1.0495557503681686E-2</v>
      </c>
      <c r="AJ732" s="5">
        <f t="shared" si="921"/>
        <v>9.3176935628310111E-3</v>
      </c>
      <c r="AK732" s="5">
        <f t="shared" si="922"/>
        <v>5.5146769351615355E-3</v>
      </c>
      <c r="AL732" s="5">
        <f t="shared" si="923"/>
        <v>2.3226697871527242E-4</v>
      </c>
      <c r="AM732" s="5">
        <f t="shared" si="924"/>
        <v>6.5487861157300757E-3</v>
      </c>
      <c r="AN732" s="5">
        <f t="shared" si="925"/>
        <v>8.7490800188236434E-3</v>
      </c>
      <c r="AO732" s="5">
        <f t="shared" si="926"/>
        <v>5.844319834474053E-3</v>
      </c>
      <c r="AP732" s="5">
        <f t="shared" si="927"/>
        <v>2.6026412113532718E-3</v>
      </c>
      <c r="AQ732" s="5">
        <f t="shared" si="928"/>
        <v>8.6927240468744949E-4</v>
      </c>
      <c r="AR732" s="5">
        <f t="shared" si="929"/>
        <v>1.579443822089626E-3</v>
      </c>
      <c r="AS732" s="5">
        <f t="shared" si="930"/>
        <v>2.8043814783112351E-3</v>
      </c>
      <c r="AT732" s="5">
        <f t="shared" si="931"/>
        <v>2.4896597669077578E-3</v>
      </c>
      <c r="AU732" s="5">
        <f t="shared" si="932"/>
        <v>1.473505133044357E-3</v>
      </c>
      <c r="AV732" s="5">
        <f t="shared" si="933"/>
        <v>6.5407050974422684E-4</v>
      </c>
      <c r="AW732" s="5">
        <f t="shared" si="934"/>
        <v>1.5304511029912378E-5</v>
      </c>
      <c r="AX732" s="5">
        <f t="shared" si="935"/>
        <v>1.9379495312974225E-3</v>
      </c>
      <c r="AY732" s="5">
        <f t="shared" si="936"/>
        <v>2.5890715045703869E-3</v>
      </c>
      <c r="AZ732" s="5">
        <f t="shared" si="937"/>
        <v>1.729480347016734E-3</v>
      </c>
      <c r="BA732" s="5">
        <f t="shared" si="938"/>
        <v>7.7018660046971699E-4</v>
      </c>
      <c r="BB732" s="5">
        <f t="shared" si="939"/>
        <v>2.5723943635713346E-4</v>
      </c>
      <c r="BC732" s="5">
        <f t="shared" si="940"/>
        <v>6.8733605676316996E-5</v>
      </c>
      <c r="BD732" s="5">
        <f t="shared" si="941"/>
        <v>3.5168554244240118E-4</v>
      </c>
      <c r="BE732" s="5">
        <f t="shared" si="942"/>
        <v>6.244352648836054E-4</v>
      </c>
      <c r="BF732" s="5">
        <f t="shared" si="943"/>
        <v>5.5435801728204301E-4</v>
      </c>
      <c r="BG732" s="5">
        <f t="shared" si="944"/>
        <v>3.2809679252837723E-4</v>
      </c>
      <c r="BH732" s="5">
        <f t="shared" si="945"/>
        <v>1.4563806499344001E-4</v>
      </c>
      <c r="BI732" s="5">
        <f t="shared" si="946"/>
        <v>5.171753325982049E-5</v>
      </c>
      <c r="BJ732" s="8">
        <f t="shared" si="947"/>
        <v>0.47600614864738316</v>
      </c>
      <c r="BK732" s="8">
        <f t="shared" si="948"/>
        <v>0.23459400205159078</v>
      </c>
      <c r="BL732" s="8">
        <f t="shared" si="949"/>
        <v>0.27141882224665054</v>
      </c>
      <c r="BM732" s="8">
        <f t="shared" si="950"/>
        <v>0.59847210473401924</v>
      </c>
      <c r="BN732" s="8">
        <f t="shared" si="951"/>
        <v>0.39867137931650659</v>
      </c>
    </row>
    <row r="733" spans="1:66" x14ac:dyDescent="0.25">
      <c r="A733" t="s">
        <v>35</v>
      </c>
      <c r="B733" t="s">
        <v>214</v>
      </c>
      <c r="C733" t="s">
        <v>212</v>
      </c>
      <c r="D733" s="10"/>
      <c r="E733">
        <f>VLOOKUP(A733,home!$A$2:$E$405,3,FALSE)</f>
        <v>1.5</v>
      </c>
      <c r="F733">
        <f>VLOOKUP(B733,home!$B$2:$E$405,3,FALSE)</f>
        <v>0.67</v>
      </c>
      <c r="G733">
        <f>VLOOKUP(C733,away!$B$2:$E$405,4,FALSE)</f>
        <v>1</v>
      </c>
      <c r="H733">
        <f>VLOOKUP(A733,away!$A$2:$E$405,3,FALSE)</f>
        <v>1.0249999999999999</v>
      </c>
      <c r="I733">
        <f>VLOOKUP(C733,away!$B$2:$E$405,3,FALSE)</f>
        <v>1</v>
      </c>
      <c r="J733">
        <f>VLOOKUP(B733,home!$B$2:$E$405,4,FALSE)</f>
        <v>1.46</v>
      </c>
      <c r="K733" s="3">
        <f t="shared" si="896"/>
        <v>1.0050000000000001</v>
      </c>
      <c r="L733" s="3">
        <f t="shared" si="897"/>
        <v>1.4964999999999999</v>
      </c>
      <c r="M733" s="5">
        <f t="shared" si="898"/>
        <v>8.1961963425430898E-2</v>
      </c>
      <c r="N733" s="5">
        <f t="shared" si="899"/>
        <v>8.2371773242558052E-2</v>
      </c>
      <c r="O733" s="5">
        <f t="shared" si="900"/>
        <v>0.12265607826615732</v>
      </c>
      <c r="P733" s="5">
        <f t="shared" si="901"/>
        <v>0.12326935865748812</v>
      </c>
      <c r="Q733" s="5">
        <f t="shared" si="902"/>
        <v>4.1391816054385425E-2</v>
      </c>
      <c r="R733" s="5">
        <f t="shared" si="903"/>
        <v>9.1777410562652262E-2</v>
      </c>
      <c r="S733" s="5">
        <f t="shared" si="904"/>
        <v>4.6348739551771427E-2</v>
      </c>
      <c r="T733" s="5">
        <f t="shared" si="905"/>
        <v>6.1942852725387777E-2</v>
      </c>
      <c r="U733" s="5">
        <f t="shared" si="906"/>
        <v>9.2236297615465521E-2</v>
      </c>
      <c r="V733" s="5">
        <f t="shared" si="907"/>
        <v>7.7452992425468947E-3</v>
      </c>
      <c r="W733" s="5">
        <f t="shared" si="908"/>
        <v>1.386625837821912E-2</v>
      </c>
      <c r="X733" s="5">
        <f t="shared" si="909"/>
        <v>2.0750855663004913E-2</v>
      </c>
      <c r="Y733" s="5">
        <f t="shared" si="910"/>
        <v>1.5526827749843432E-2</v>
      </c>
      <c r="Z733" s="5">
        <f t="shared" si="911"/>
        <v>4.578163163566968E-2</v>
      </c>
      <c r="AA733" s="5">
        <f t="shared" si="912"/>
        <v>4.6010539793848032E-2</v>
      </c>
      <c r="AB733" s="5">
        <f t="shared" si="913"/>
        <v>2.3120296246408635E-2</v>
      </c>
      <c r="AC733" s="5">
        <f t="shared" si="914"/>
        <v>7.2804965737836142E-4</v>
      </c>
      <c r="AD733" s="5">
        <f t="shared" si="915"/>
        <v>3.4838974175275539E-3</v>
      </c>
      <c r="AE733" s="5">
        <f t="shared" si="916"/>
        <v>5.2136524853299837E-3</v>
      </c>
      <c r="AF733" s="5">
        <f t="shared" si="917"/>
        <v>3.9011154721481619E-3</v>
      </c>
      <c r="AG733" s="5">
        <f t="shared" si="918"/>
        <v>1.9460064346899072E-3</v>
      </c>
      <c r="AH733" s="5">
        <f t="shared" si="919"/>
        <v>1.7128052935694915E-2</v>
      </c>
      <c r="AI733" s="5">
        <f t="shared" si="920"/>
        <v>1.7213693200373394E-2</v>
      </c>
      <c r="AJ733" s="5">
        <f t="shared" si="921"/>
        <v>8.6498808331876287E-3</v>
      </c>
      <c r="AK733" s="5">
        <f t="shared" si="922"/>
        <v>2.8977100791178568E-3</v>
      </c>
      <c r="AL733" s="5">
        <f t="shared" si="923"/>
        <v>4.379895775312208E-5</v>
      </c>
      <c r="AM733" s="5">
        <f t="shared" si="924"/>
        <v>7.0026338092303868E-4</v>
      </c>
      <c r="AN733" s="5">
        <f t="shared" si="925"/>
        <v>1.0479441495513271E-3</v>
      </c>
      <c r="AO733" s="5">
        <f t="shared" si="926"/>
        <v>7.8412420990178094E-4</v>
      </c>
      <c r="AP733" s="5">
        <f t="shared" si="927"/>
        <v>3.9114729337267153E-4</v>
      </c>
      <c r="AQ733" s="5">
        <f t="shared" si="928"/>
        <v>1.4633798113305072E-4</v>
      </c>
      <c r="AR733" s="5">
        <f t="shared" si="929"/>
        <v>5.1264262436534879E-3</v>
      </c>
      <c r="AS733" s="5">
        <f t="shared" si="930"/>
        <v>5.1520583748717562E-3</v>
      </c>
      <c r="AT733" s="5">
        <f t="shared" si="931"/>
        <v>2.5889093333730574E-3</v>
      </c>
      <c r="AU733" s="5">
        <f t="shared" si="932"/>
        <v>8.6728462667997447E-4</v>
      </c>
      <c r="AV733" s="5">
        <f t="shared" si="933"/>
        <v>2.1790526245334357E-4</v>
      </c>
      <c r="AW733" s="5">
        <f t="shared" si="934"/>
        <v>1.8298018327481919E-6</v>
      </c>
      <c r="AX733" s="5">
        <f t="shared" si="935"/>
        <v>1.1729411630460893E-4</v>
      </c>
      <c r="AY733" s="5">
        <f t="shared" si="936"/>
        <v>1.7553064504984724E-4</v>
      </c>
      <c r="AZ733" s="5">
        <f t="shared" si="937"/>
        <v>1.3134080515854826E-4</v>
      </c>
      <c r="BA733" s="5">
        <f t="shared" si="938"/>
        <v>6.5517171639922466E-5</v>
      </c>
      <c r="BB733" s="5">
        <f t="shared" si="939"/>
        <v>2.4511611839785988E-5</v>
      </c>
      <c r="BC733" s="5">
        <f t="shared" si="940"/>
        <v>7.3363254236479454E-6</v>
      </c>
      <c r="BD733" s="5">
        <f t="shared" si="941"/>
        <v>1.2786161456045744E-3</v>
      </c>
      <c r="BE733" s="5">
        <f t="shared" si="942"/>
        <v>1.2850092263325973E-3</v>
      </c>
      <c r="BF733" s="5">
        <f t="shared" si="943"/>
        <v>6.4571713623213015E-4</v>
      </c>
      <c r="BG733" s="5">
        <f t="shared" si="944"/>
        <v>2.1631524063776367E-4</v>
      </c>
      <c r="BH733" s="5">
        <f t="shared" si="945"/>
        <v>5.434920421023812E-5</v>
      </c>
      <c r="BI733" s="5">
        <f t="shared" si="946"/>
        <v>1.0924190046257867E-5</v>
      </c>
      <c r="BJ733" s="8">
        <f t="shared" si="947"/>
        <v>0.25398640331339262</v>
      </c>
      <c r="BK733" s="8">
        <f t="shared" si="948"/>
        <v>0.26027274013741869</v>
      </c>
      <c r="BL733" s="8">
        <f t="shared" si="949"/>
        <v>0.43913347451700091</v>
      </c>
      <c r="BM733" s="8">
        <f t="shared" si="950"/>
        <v>0.45557214855159267</v>
      </c>
      <c r="BN733" s="8">
        <f t="shared" si="951"/>
        <v>0.543428400208672</v>
      </c>
    </row>
    <row r="734" spans="1:66" x14ac:dyDescent="0.25">
      <c r="A734" t="s">
        <v>35</v>
      </c>
      <c r="B734" t="s">
        <v>471</v>
      </c>
      <c r="C734" t="s">
        <v>295</v>
      </c>
      <c r="D734" s="10"/>
      <c r="E734">
        <f>VLOOKUP(A734,home!$A$2:$E$405,3,FALSE)</f>
        <v>1.5</v>
      </c>
      <c r="F734">
        <f>VLOOKUP(B734,home!$B$2:$E$405,3,FALSE)</f>
        <v>1</v>
      </c>
      <c r="G734">
        <f>VLOOKUP(C734,away!$B$2:$E$405,4,FALSE)</f>
        <v>0</v>
      </c>
      <c r="H734">
        <f>VLOOKUP(A734,away!$A$2:$E$405,3,FALSE)</f>
        <v>1.0249999999999999</v>
      </c>
      <c r="I734">
        <f>VLOOKUP(C734,away!$B$2:$E$405,3,FALSE)</f>
        <v>1</v>
      </c>
      <c r="J734">
        <f>VLOOKUP(B734,home!$B$2:$E$405,4,FALSE)</f>
        <v>0.98</v>
      </c>
      <c r="K734" s="3">
        <f t="shared" si="896"/>
        <v>0</v>
      </c>
      <c r="L734" s="3">
        <f t="shared" si="897"/>
        <v>1.0044999999999999</v>
      </c>
      <c r="M734" s="5">
        <f t="shared" si="898"/>
        <v>0.36622770288462358</v>
      </c>
      <c r="N734" s="5">
        <f t="shared" si="899"/>
        <v>0</v>
      </c>
      <c r="O734" s="5">
        <f t="shared" si="900"/>
        <v>0.36787572754760439</v>
      </c>
      <c r="P734" s="5">
        <f t="shared" si="901"/>
        <v>0</v>
      </c>
      <c r="Q734" s="5">
        <f t="shared" si="902"/>
        <v>0</v>
      </c>
      <c r="R734" s="5">
        <f t="shared" si="903"/>
        <v>0.18476558416078429</v>
      </c>
      <c r="S734" s="5">
        <f t="shared" si="904"/>
        <v>0</v>
      </c>
      <c r="T734" s="5">
        <f t="shared" si="905"/>
        <v>0</v>
      </c>
      <c r="U734" s="5">
        <f t="shared" si="906"/>
        <v>0</v>
      </c>
      <c r="V734" s="5">
        <f t="shared" si="907"/>
        <v>0</v>
      </c>
      <c r="W734" s="5">
        <f t="shared" si="908"/>
        <v>0</v>
      </c>
      <c r="X734" s="5">
        <f t="shared" si="909"/>
        <v>0</v>
      </c>
      <c r="Y734" s="5">
        <f t="shared" si="910"/>
        <v>0</v>
      </c>
      <c r="Z734" s="5">
        <f t="shared" si="911"/>
        <v>6.1865676429835939E-2</v>
      </c>
      <c r="AA734" s="5">
        <f t="shared" si="912"/>
        <v>0</v>
      </c>
      <c r="AB734" s="5">
        <f t="shared" si="913"/>
        <v>0</v>
      </c>
      <c r="AC734" s="5">
        <f t="shared" si="914"/>
        <v>0</v>
      </c>
      <c r="AD734" s="5">
        <f t="shared" si="915"/>
        <v>0</v>
      </c>
      <c r="AE734" s="5">
        <f t="shared" si="916"/>
        <v>0</v>
      </c>
      <c r="AF734" s="5">
        <f t="shared" si="917"/>
        <v>0</v>
      </c>
      <c r="AG734" s="5">
        <f t="shared" si="918"/>
        <v>0</v>
      </c>
      <c r="AH734" s="5">
        <f t="shared" si="919"/>
        <v>1.5536017993442548E-2</v>
      </c>
      <c r="AI734" s="5">
        <f t="shared" si="920"/>
        <v>0</v>
      </c>
      <c r="AJ734" s="5">
        <f t="shared" si="921"/>
        <v>0</v>
      </c>
      <c r="AK734" s="5">
        <f t="shared" si="922"/>
        <v>0</v>
      </c>
      <c r="AL734" s="5">
        <f t="shared" si="923"/>
        <v>0</v>
      </c>
      <c r="AM734" s="5">
        <f t="shared" si="924"/>
        <v>0</v>
      </c>
      <c r="AN734" s="5">
        <f t="shared" si="925"/>
        <v>0</v>
      </c>
      <c r="AO734" s="5">
        <f t="shared" si="926"/>
        <v>0</v>
      </c>
      <c r="AP734" s="5">
        <f t="shared" si="927"/>
        <v>0</v>
      </c>
      <c r="AQ734" s="5">
        <f t="shared" si="928"/>
        <v>0</v>
      </c>
      <c r="AR734" s="5">
        <f t="shared" si="929"/>
        <v>3.1211860148826088E-3</v>
      </c>
      <c r="AS734" s="5">
        <f t="shared" si="930"/>
        <v>0</v>
      </c>
      <c r="AT734" s="5">
        <f t="shared" si="931"/>
        <v>0</v>
      </c>
      <c r="AU734" s="5">
        <f t="shared" si="932"/>
        <v>0</v>
      </c>
      <c r="AV734" s="5">
        <f t="shared" si="933"/>
        <v>0</v>
      </c>
      <c r="AW734" s="5">
        <f t="shared" si="934"/>
        <v>0</v>
      </c>
      <c r="AX734" s="5">
        <f t="shared" si="935"/>
        <v>0</v>
      </c>
      <c r="AY734" s="5">
        <f t="shared" si="936"/>
        <v>0</v>
      </c>
      <c r="AZ734" s="5">
        <f t="shared" si="937"/>
        <v>0</v>
      </c>
      <c r="BA734" s="5">
        <f t="shared" si="938"/>
        <v>0</v>
      </c>
      <c r="BB734" s="5">
        <f t="shared" si="939"/>
        <v>0</v>
      </c>
      <c r="BC734" s="5">
        <f t="shared" si="940"/>
        <v>0</v>
      </c>
      <c r="BD734" s="5">
        <f t="shared" si="941"/>
        <v>5.2253855865826311E-4</v>
      </c>
      <c r="BE734" s="5">
        <f t="shared" si="942"/>
        <v>0</v>
      </c>
      <c r="BF734" s="5">
        <f t="shared" si="943"/>
        <v>0</v>
      </c>
      <c r="BG734" s="5">
        <f t="shared" si="944"/>
        <v>0</v>
      </c>
      <c r="BH734" s="5">
        <f t="shared" si="945"/>
        <v>0</v>
      </c>
      <c r="BI734" s="5">
        <f t="shared" si="946"/>
        <v>0</v>
      </c>
      <c r="BJ734" s="8">
        <f t="shared" si="947"/>
        <v>0</v>
      </c>
      <c r="BK734" s="8">
        <f t="shared" si="948"/>
        <v>0.36622770288462358</v>
      </c>
      <c r="BL734" s="8">
        <f t="shared" si="949"/>
        <v>0.57182105427537211</v>
      </c>
      <c r="BM734" s="8">
        <f t="shared" si="950"/>
        <v>8.1045418996819357E-2</v>
      </c>
      <c r="BN734" s="8">
        <f t="shared" si="951"/>
        <v>0.91886901459301229</v>
      </c>
    </row>
    <row r="735" spans="1:66" x14ac:dyDescent="0.25">
      <c r="A735" t="s">
        <v>35</v>
      </c>
      <c r="B735" t="s">
        <v>475</v>
      </c>
      <c r="C735" t="s">
        <v>218</v>
      </c>
      <c r="D735" s="10"/>
      <c r="E735">
        <f>VLOOKUP(A735,home!$A$2:$E$405,3,FALSE)</f>
        <v>1.5</v>
      </c>
      <c r="F735">
        <f>VLOOKUP(B735,home!$B$2:$E$405,3,FALSE)</f>
        <v>0</v>
      </c>
      <c r="G735">
        <f>VLOOKUP(C735,away!$B$2:$E$405,4,FALSE)</f>
        <v>0.33</v>
      </c>
      <c r="H735">
        <f>VLOOKUP(A735,away!$A$2:$E$405,3,FALSE)</f>
        <v>1.0249999999999999</v>
      </c>
      <c r="I735">
        <f>VLOOKUP(C735,away!$B$2:$E$405,3,FALSE)</f>
        <v>2</v>
      </c>
      <c r="J735">
        <f>VLOOKUP(B735,home!$B$2:$E$405,4,FALSE)</f>
        <v>1.46</v>
      </c>
      <c r="K735" s="3">
        <f t="shared" si="896"/>
        <v>0</v>
      </c>
      <c r="L735" s="3">
        <f t="shared" si="897"/>
        <v>2.9929999999999999</v>
      </c>
      <c r="M735" s="5">
        <f t="shared" si="898"/>
        <v>5.0136800480762515E-2</v>
      </c>
      <c r="N735" s="5">
        <f t="shared" si="899"/>
        <v>0</v>
      </c>
      <c r="O735" s="5">
        <f t="shared" si="900"/>
        <v>0.1500594438389222</v>
      </c>
      <c r="P735" s="5">
        <f t="shared" si="901"/>
        <v>0</v>
      </c>
      <c r="Q735" s="5">
        <f t="shared" si="902"/>
        <v>0</v>
      </c>
      <c r="R735" s="5">
        <f t="shared" si="903"/>
        <v>0.22456395770494711</v>
      </c>
      <c r="S735" s="5">
        <f t="shared" si="904"/>
        <v>0</v>
      </c>
      <c r="T735" s="5">
        <f t="shared" si="905"/>
        <v>0</v>
      </c>
      <c r="U735" s="5">
        <f t="shared" si="906"/>
        <v>0</v>
      </c>
      <c r="V735" s="5">
        <f t="shared" si="907"/>
        <v>0</v>
      </c>
      <c r="W735" s="5">
        <f t="shared" si="908"/>
        <v>0</v>
      </c>
      <c r="X735" s="5">
        <f t="shared" si="909"/>
        <v>0</v>
      </c>
      <c r="Y735" s="5">
        <f t="shared" si="910"/>
        <v>0</v>
      </c>
      <c r="Z735" s="5">
        <f t="shared" si="911"/>
        <v>0.22403997513696886</v>
      </c>
      <c r="AA735" s="5">
        <f t="shared" si="912"/>
        <v>0</v>
      </c>
      <c r="AB735" s="5">
        <f t="shared" si="913"/>
        <v>0</v>
      </c>
      <c r="AC735" s="5">
        <f t="shared" si="914"/>
        <v>0</v>
      </c>
      <c r="AD735" s="5">
        <f t="shared" si="915"/>
        <v>0</v>
      </c>
      <c r="AE735" s="5">
        <f t="shared" si="916"/>
        <v>0</v>
      </c>
      <c r="AF735" s="5">
        <f t="shared" si="917"/>
        <v>0</v>
      </c>
      <c r="AG735" s="5">
        <f t="shared" si="918"/>
        <v>0</v>
      </c>
      <c r="AH735" s="5">
        <f t="shared" si="919"/>
        <v>0.16763791139623699</v>
      </c>
      <c r="AI735" s="5">
        <f t="shared" si="920"/>
        <v>0</v>
      </c>
      <c r="AJ735" s="5">
        <f t="shared" si="921"/>
        <v>0</v>
      </c>
      <c r="AK735" s="5">
        <f t="shared" si="922"/>
        <v>0</v>
      </c>
      <c r="AL735" s="5">
        <f t="shared" si="923"/>
        <v>0</v>
      </c>
      <c r="AM735" s="5">
        <f t="shared" si="924"/>
        <v>0</v>
      </c>
      <c r="AN735" s="5">
        <f t="shared" si="925"/>
        <v>0</v>
      </c>
      <c r="AO735" s="5">
        <f t="shared" si="926"/>
        <v>0</v>
      </c>
      <c r="AP735" s="5">
        <f t="shared" si="927"/>
        <v>0</v>
      </c>
      <c r="AQ735" s="5">
        <f t="shared" si="928"/>
        <v>0</v>
      </c>
      <c r="AR735" s="5">
        <f t="shared" si="929"/>
        <v>0.10034805376178743</v>
      </c>
      <c r="AS735" s="5">
        <f t="shared" si="930"/>
        <v>0</v>
      </c>
      <c r="AT735" s="5">
        <f t="shared" si="931"/>
        <v>0</v>
      </c>
      <c r="AU735" s="5">
        <f t="shared" si="932"/>
        <v>0</v>
      </c>
      <c r="AV735" s="5">
        <f t="shared" si="933"/>
        <v>0</v>
      </c>
      <c r="AW735" s="5">
        <f t="shared" si="934"/>
        <v>0</v>
      </c>
      <c r="AX735" s="5">
        <f t="shared" si="935"/>
        <v>0</v>
      </c>
      <c r="AY735" s="5">
        <f t="shared" si="936"/>
        <v>0</v>
      </c>
      <c r="AZ735" s="5">
        <f t="shared" si="937"/>
        <v>0</v>
      </c>
      <c r="BA735" s="5">
        <f t="shared" si="938"/>
        <v>0</v>
      </c>
      <c r="BB735" s="5">
        <f t="shared" si="939"/>
        <v>0</v>
      </c>
      <c r="BC735" s="5">
        <f t="shared" si="940"/>
        <v>0</v>
      </c>
      <c r="BD735" s="5">
        <f t="shared" si="941"/>
        <v>5.0056954151504962E-2</v>
      </c>
      <c r="BE735" s="5">
        <f t="shared" si="942"/>
        <v>0</v>
      </c>
      <c r="BF735" s="5">
        <f t="shared" si="943"/>
        <v>0</v>
      </c>
      <c r="BG735" s="5">
        <f t="shared" si="944"/>
        <v>0</v>
      </c>
      <c r="BH735" s="5">
        <f t="shared" si="945"/>
        <v>0</v>
      </c>
      <c r="BI735" s="5">
        <f t="shared" si="946"/>
        <v>0</v>
      </c>
      <c r="BJ735" s="8">
        <f t="shared" si="947"/>
        <v>0</v>
      </c>
      <c r="BK735" s="8">
        <f t="shared" si="948"/>
        <v>5.0136800480762515E-2</v>
      </c>
      <c r="BL735" s="8">
        <f t="shared" si="949"/>
        <v>0.69266632085339874</v>
      </c>
      <c r="BM735" s="8">
        <f t="shared" si="950"/>
        <v>0.54208289444649815</v>
      </c>
      <c r="BN735" s="8">
        <f t="shared" si="951"/>
        <v>0.42476020202463183</v>
      </c>
    </row>
    <row r="736" spans="1:66" s="15" customFormat="1" x14ac:dyDescent="0.25">
      <c r="A736" s="15" t="s">
        <v>303</v>
      </c>
      <c r="B736" s="15" t="s">
        <v>390</v>
      </c>
      <c r="C736" s="15" t="s">
        <v>321</v>
      </c>
      <c r="E736" s="15">
        <f>VLOOKUP(A736,home!$A$2:$E$405,3,FALSE)</f>
        <v>1.21818181818182</v>
      </c>
      <c r="F736" s="15">
        <f>VLOOKUP(B736,home!$B$2:$E$405,3,FALSE)</f>
        <v>0</v>
      </c>
      <c r="G736" s="15">
        <f>VLOOKUP(C736,away!$B$2:$E$405,4,FALSE)</f>
        <v>1.0900000000000001</v>
      </c>
      <c r="H736" s="15">
        <f>VLOOKUP(A736,away!$A$2:$E$405,3,FALSE)</f>
        <v>0.90909090909090895</v>
      </c>
      <c r="I736" s="15">
        <f>VLOOKUP(C736,away!$B$2:$E$405,3,FALSE)</f>
        <v>0.27</v>
      </c>
      <c r="J736" s="15">
        <f>VLOOKUP(B736,home!$B$2:$E$405,4,FALSE)</f>
        <v>0.55000000000000004</v>
      </c>
      <c r="K736" s="20">
        <f t="shared" si="896"/>
        <v>0</v>
      </c>
      <c r="L736" s="20">
        <f t="shared" si="897"/>
        <v>0.13499999999999998</v>
      </c>
      <c r="M736" s="21">
        <f t="shared" si="898"/>
        <v>0.87371591168803442</v>
      </c>
      <c r="N736" s="21">
        <f t="shared" si="899"/>
        <v>0</v>
      </c>
      <c r="O736" s="21">
        <f t="shared" si="900"/>
        <v>0.11795164807788465</v>
      </c>
      <c r="P736" s="21">
        <f t="shared" si="901"/>
        <v>0</v>
      </c>
      <c r="Q736" s="21">
        <f t="shared" si="902"/>
        <v>0</v>
      </c>
      <c r="R736" s="21">
        <f t="shared" si="903"/>
        <v>7.9617362452572126E-3</v>
      </c>
      <c r="S736" s="21">
        <f t="shared" si="904"/>
        <v>0</v>
      </c>
      <c r="T736" s="21">
        <f t="shared" si="905"/>
        <v>0</v>
      </c>
      <c r="U736" s="21">
        <f t="shared" si="906"/>
        <v>0</v>
      </c>
      <c r="V736" s="21">
        <f t="shared" si="907"/>
        <v>0</v>
      </c>
      <c r="W736" s="21">
        <f t="shared" si="908"/>
        <v>0</v>
      </c>
      <c r="X736" s="21">
        <f t="shared" si="909"/>
        <v>0</v>
      </c>
      <c r="Y736" s="21">
        <f t="shared" si="910"/>
        <v>0</v>
      </c>
      <c r="Z736" s="21">
        <f t="shared" si="911"/>
        <v>3.5827813103657478E-4</v>
      </c>
      <c r="AA736" s="21">
        <f t="shared" si="912"/>
        <v>0</v>
      </c>
      <c r="AB736" s="21">
        <f t="shared" si="913"/>
        <v>0</v>
      </c>
      <c r="AC736" s="21">
        <f t="shared" si="914"/>
        <v>0</v>
      </c>
      <c r="AD736" s="21">
        <f t="shared" si="915"/>
        <v>0</v>
      </c>
      <c r="AE736" s="21">
        <f t="shared" si="916"/>
        <v>0</v>
      </c>
      <c r="AF736" s="21">
        <f t="shared" si="917"/>
        <v>0</v>
      </c>
      <c r="AG736" s="21">
        <f t="shared" si="918"/>
        <v>0</v>
      </c>
      <c r="AH736" s="21">
        <f t="shared" si="919"/>
        <v>1.2091886922484389E-5</v>
      </c>
      <c r="AI736" s="21">
        <f t="shared" si="920"/>
        <v>0</v>
      </c>
      <c r="AJ736" s="21">
        <f t="shared" si="921"/>
        <v>0</v>
      </c>
      <c r="AK736" s="21">
        <f t="shared" si="922"/>
        <v>0</v>
      </c>
      <c r="AL736" s="21">
        <f t="shared" si="923"/>
        <v>0</v>
      </c>
      <c r="AM736" s="21">
        <f t="shared" si="924"/>
        <v>0</v>
      </c>
      <c r="AN736" s="21">
        <f t="shared" si="925"/>
        <v>0</v>
      </c>
      <c r="AO736" s="21">
        <f t="shared" si="926"/>
        <v>0</v>
      </c>
      <c r="AP736" s="21">
        <f t="shared" si="927"/>
        <v>0</v>
      </c>
      <c r="AQ736" s="21">
        <f t="shared" si="928"/>
        <v>0</v>
      </c>
      <c r="AR736" s="21">
        <f t="shared" si="929"/>
        <v>3.2648094690707852E-7</v>
      </c>
      <c r="AS736" s="21">
        <f t="shared" si="930"/>
        <v>0</v>
      </c>
      <c r="AT736" s="21">
        <f t="shared" si="931"/>
        <v>0</v>
      </c>
      <c r="AU736" s="21">
        <f t="shared" si="932"/>
        <v>0</v>
      </c>
      <c r="AV736" s="21">
        <f t="shared" si="933"/>
        <v>0</v>
      </c>
      <c r="AW736" s="21">
        <f t="shared" si="934"/>
        <v>0</v>
      </c>
      <c r="AX736" s="21">
        <f t="shared" si="935"/>
        <v>0</v>
      </c>
      <c r="AY736" s="21">
        <f t="shared" si="936"/>
        <v>0</v>
      </c>
      <c r="AZ736" s="21">
        <f t="shared" si="937"/>
        <v>0</v>
      </c>
      <c r="BA736" s="21">
        <f t="shared" si="938"/>
        <v>0</v>
      </c>
      <c r="BB736" s="21">
        <f t="shared" si="939"/>
        <v>0</v>
      </c>
      <c r="BC736" s="21">
        <f t="shared" si="940"/>
        <v>0</v>
      </c>
      <c r="BD736" s="21">
        <f t="shared" si="941"/>
        <v>7.3458213054092725E-9</v>
      </c>
      <c r="BE736" s="21">
        <f t="shared" si="942"/>
        <v>0</v>
      </c>
      <c r="BF736" s="21">
        <f t="shared" si="943"/>
        <v>0</v>
      </c>
      <c r="BG736" s="21">
        <f t="shared" si="944"/>
        <v>0</v>
      </c>
      <c r="BH736" s="21">
        <f t="shared" si="945"/>
        <v>0</v>
      </c>
      <c r="BI736" s="21">
        <f t="shared" si="946"/>
        <v>0</v>
      </c>
      <c r="BJ736" s="22">
        <f t="shared" si="947"/>
        <v>0</v>
      </c>
      <c r="BK736" s="22">
        <f t="shared" si="948"/>
        <v>0.87371591168803442</v>
      </c>
      <c r="BL736" s="22">
        <f t="shared" si="949"/>
        <v>0.12592581003683256</v>
      </c>
      <c r="BM736" s="22">
        <f t="shared" si="950"/>
        <v>3.7070384472727164E-4</v>
      </c>
      <c r="BN736" s="22">
        <f t="shared" si="951"/>
        <v>0.99962929601117623</v>
      </c>
    </row>
    <row r="737" spans="1:66" x14ac:dyDescent="0.25">
      <c r="A737" t="s">
        <v>10</v>
      </c>
      <c r="B737" t="s">
        <v>224</v>
      </c>
      <c r="C737" t="s">
        <v>37</v>
      </c>
      <c r="D737" s="10"/>
      <c r="E737" s="10">
        <f>VLOOKUP(A737,home!$A$2:$E$405,3,FALSE)</f>
        <v>1.57377049180328</v>
      </c>
      <c r="F737" s="10">
        <f>VLOOKUP(B737,home!$B$2:$E$405,3,FALSE)</f>
        <v>1.43</v>
      </c>
      <c r="G737" s="10">
        <f>VLOOKUP(C737,away!$B$2:$E$405,4,FALSE)</f>
        <v>1.43</v>
      </c>
      <c r="H737" s="10">
        <f>VLOOKUP(A737,away!$A$2:$E$405,3,FALSE)</f>
        <v>1.5409836065573801</v>
      </c>
      <c r="I737" s="10">
        <f>VLOOKUP(C737,away!$B$2:$E$405,3,FALSE)</f>
        <v>1.1100000000000001</v>
      </c>
      <c r="J737" s="10">
        <f>VLOOKUP(B737,home!$B$2:$E$405,4,FALSE)</f>
        <v>0.81</v>
      </c>
      <c r="K737" s="12">
        <f t="shared" ref="K737:K800" si="952">E737*F737*G737</f>
        <v>3.2182032786885273</v>
      </c>
      <c r="L737" s="12">
        <f t="shared" ref="L737:L800" si="953">H737*I737*J737</f>
        <v>1.3854983606557405</v>
      </c>
      <c r="M737" s="13">
        <f t="shared" ref="M737:M800" si="954">_xlfn.POISSON.DIST(0,K737,FALSE) * _xlfn.POISSON.DIST(0,L737,FALSE)</f>
        <v>1.0014696254864916E-2</v>
      </c>
      <c r="N737" s="13">
        <f t="shared" ref="N737:N800" si="955">_xlfn.POISSON.DIST(1,K737,FALSE) * _xlfn.POISSON.DIST(0,L737,FALSE)</f>
        <v>3.2229328322475999E-2</v>
      </c>
      <c r="O737" s="13">
        <f t="shared" ref="O737:O800" si="956">_xlfn.POISSON.DIST(0,K737,FALSE) * _xlfn.POISSON.DIST(1,L737,FALSE)</f>
        <v>1.3875345243580525E-2</v>
      </c>
      <c r="P737" s="13">
        <f t="shared" ref="P737:P800" si="957">_xlfn.POISSON.DIST(1,K737,FALSE) * _xlfn.POISSON.DIST(1,L737,FALSE)</f>
        <v>4.4653681555826115E-2</v>
      </c>
      <c r="Q737" s="13">
        <f t="shared" ref="Q737:Q800" si="958">_xlfn.POISSON.DIST(2,K737,FALSE) * _xlfn.POISSON.DIST(0,L737,FALSE)</f>
        <v>5.1860265038660633E-2</v>
      </c>
      <c r="R737" s="13">
        <f t="shared" ref="R737:R800" si="959">_xlfn.POISSON.DIST(0,K737,FALSE) * _xlfn.POISSON.DIST(2,L737,FALSE)</f>
        <v>9.612134044256624E-3</v>
      </c>
      <c r="S737" s="13">
        <f t="shared" ref="S737:S800" si="960">_xlfn.POISSON.DIST(2,K737,FALSE) * _xlfn.POISSON.DIST(2,L737,FALSE)</f>
        <v>4.9775630377219597E-2</v>
      </c>
      <c r="T737" s="13">
        <f t="shared" ref="T737:T800" si="961">_xlfn.POISSON.DIST(2,K737,FALSE) * _xlfn.POISSON.DIST(1,L737,FALSE)</f>
        <v>7.1852312194236517E-2</v>
      </c>
      <c r="U737" s="13">
        <f t="shared" ref="U737:U800" si="962">_xlfn.POISSON.DIST(1,K737,FALSE) * _xlfn.POISSON.DIST(2,L737,FALSE)</f>
        <v>3.0933801296420288E-2</v>
      </c>
      <c r="V737" s="13">
        <f t="shared" ref="V737:V800" si="963">_xlfn.POISSON.DIST(3,K737,FALSE) * _xlfn.POISSON.DIST(3,L737,FALSE)</f>
        <v>2.4660038402453323E-2</v>
      </c>
      <c r="W737" s="13">
        <f t="shared" ref="W737:W800" si="964">_xlfn.POISSON.DIST(3,K737,FALSE) * _xlfn.POISSON.DIST(0,L737,FALSE)</f>
        <v>5.5632291660357887E-2</v>
      </c>
      <c r="X737" s="13">
        <f t="shared" ref="X737:X800" si="965">_xlfn.POISSON.DIST(3,K737,FALSE) * _xlfn.POISSON.DIST(1,L737,FALSE)</f>
        <v>7.7078448894947874E-2</v>
      </c>
      <c r="Y737" s="13">
        <f t="shared" ref="Y737:Y800" si="966">_xlfn.POISSON.DIST(3,K737,FALSE) * _xlfn.POISSON.DIST(2,L737,FALSE)</f>
        <v>5.3396032292918789E-2</v>
      </c>
      <c r="Z737" s="13">
        <f t="shared" ref="Z737:Z800" si="967">_xlfn.POISSON.DIST(0,K737,FALSE) * _xlfn.POISSON.DIST(3,L737,FALSE)</f>
        <v>4.4391986535735955E-3</v>
      </c>
      <c r="AA737" s="13">
        <f t="shared" ref="AA737:AA800" si="968">_xlfn.POISSON.DIST(1,K737,FALSE) * _xlfn.POISSON.DIST(3,L737,FALSE)</f>
        <v>1.4286243661680244E-2</v>
      </c>
      <c r="AB737" s="13">
        <f t="shared" ref="AB737:AB800" si="969">_xlfn.POISSON.DIST(2,K737,FALSE) * _xlfn.POISSON.DIST(3,L737,FALSE)</f>
        <v>2.2988018096081277E-2</v>
      </c>
      <c r="AC737" s="13">
        <f t="shared" ref="AC737:AC800" si="970">_xlfn.POISSON.DIST(4,K737,FALSE) * _xlfn.POISSON.DIST(4,L737,FALSE)</f>
        <v>6.8721598860441834E-3</v>
      </c>
      <c r="AD737" s="13">
        <f t="shared" ref="AD737:AD800" si="971">_xlfn.POISSON.DIST(4,K737,FALSE) * _xlfn.POISSON.DIST(0,L737,FALSE)</f>
        <v>4.4759005855580042E-2</v>
      </c>
      <c r="AE737" s="13">
        <f t="shared" ref="AE737:AE800" si="972">_xlfn.POISSON.DIST(4,K737,FALSE) * _xlfn.POISSON.DIST(1,L737,FALSE)</f>
        <v>6.2013529237486834E-2</v>
      </c>
      <c r="AF737" s="13">
        <f t="shared" ref="AF737:AF800" si="973">_xlfn.POISSON.DIST(4,K737,FALSE) * _xlfn.POISSON.DIST(2,L737,FALSE)</f>
        <v>4.2959821548507436E-2</v>
      </c>
      <c r="AG737" s="13">
        <f t="shared" ref="AG737:AG800" si="974">_xlfn.POISSON.DIST(4,K737,FALSE) * _xlfn.POISSON.DIST(3,L737,FALSE)</f>
        <v>1.9840254109840069E-2</v>
      </c>
      <c r="AH737" s="13">
        <f t="shared" ref="AH737:AH800" si="975">_xlfn.POISSON.DIST(0,K737,FALSE) * _xlfn.POISSON.DIST(4,L737,FALSE)</f>
        <v>1.5376256142878469E-3</v>
      </c>
      <c r="AI737" s="13">
        <f t="shared" ref="AI737:AI800" si="976">_xlfn.POISSON.DIST(1,K737,FALSE) * _xlfn.POISSON.DIST(4,L737,FALSE)</f>
        <v>4.9483917932966106E-3</v>
      </c>
      <c r="AJ737" s="13">
        <f t="shared" ref="AJ737:AJ800" si="977">_xlfn.POISSON.DIST(2,K737,FALSE) * _xlfn.POISSON.DIST(4,L737,FALSE)</f>
        <v>7.9624653467112779E-3</v>
      </c>
      <c r="AK737" s="13">
        <f t="shared" ref="AK737:AK800" si="978">_xlfn.POISSON.DIST(3,K737,FALSE) * _xlfn.POISSON.DIST(4,L737,FALSE)</f>
        <v>8.5416106950766714E-3</v>
      </c>
      <c r="AL737" s="13">
        <f t="shared" ref="AL737:AL800" si="979">_xlfn.POISSON.DIST(5,K737,FALSE) * _xlfn.POISSON.DIST(5,L737,FALSE)</f>
        <v>1.225667684141972E-3</v>
      </c>
      <c r="AM737" s="13">
        <f t="shared" ref="AM737:AM800" si="980">_xlfn.POISSON.DIST(5,K737,FALSE) * _xlfn.POISSON.DIST(0,L737,FALSE)</f>
        <v>2.8808715879053339E-2</v>
      </c>
      <c r="AN737" s="13">
        <f t="shared" ref="AN737:AN800" si="981">_xlfn.POISSON.DIST(5,K737,FALSE) * _xlfn.POISSON.DIST(1,L737,FALSE)</f>
        <v>3.9914428623025397E-2</v>
      </c>
      <c r="AO737" s="13">
        <f t="shared" ref="AO737:AO800" si="982">_xlfn.POISSON.DIST(5,K737,FALSE) * _xlfn.POISSON.DIST(2,L737,FALSE)</f>
        <v>2.7650687711856133E-2</v>
      </c>
      <c r="AP737" s="13">
        <f t="shared" ref="AP737:AP800" si="983">_xlfn.POISSON.DIST(5,K737,FALSE) * _xlfn.POISSON.DIST(3,L737,FALSE)</f>
        <v>1.2769994165260168E-2</v>
      </c>
      <c r="AQ737" s="13">
        <f t="shared" ref="AQ737:AQ800" si="984">_xlfn.POISSON.DIST(5,K737,FALSE) * _xlfn.POISSON.DIST(4,L737,FALSE)</f>
        <v>4.4232014953878339E-3</v>
      </c>
      <c r="AR737" s="13">
        <f t="shared" ref="AR737:AR800" si="985">_xlfn.POISSON.DIST(0,K737,FALSE) * _xlfn.POISSON.DIST(5,L737,FALSE)</f>
        <v>4.260755535796173E-4</v>
      </c>
      <c r="AS737" s="13">
        <f t="shared" ref="AS737:AS800" si="986">_xlfn.POISSON.DIST(1,K737,FALSE) * _xlfn.POISSON.DIST(5,L737,FALSE)</f>
        <v>1.371197743498954E-3</v>
      </c>
      <c r="AT737" s="13">
        <f t="shared" ref="AT737:AT800" si="987">_xlfn.POISSON.DIST(2,K737,FALSE) * _xlfn.POISSON.DIST(5,L737,FALSE)</f>
        <v>2.206396536929322E-3</v>
      </c>
      <c r="AU737" s="13">
        <f t="shared" ref="AU737:AU800" si="988">_xlfn.POISSON.DIST(3,K737,FALSE) * _xlfn.POISSON.DIST(5,L737,FALSE)</f>
        <v>2.3668775230776522E-3</v>
      </c>
      <c r="AV737" s="13">
        <f t="shared" ref="AV737:AV800" si="989">_xlfn.POISSON.DIST(4,K737,FALSE) * _xlfn.POISSON.DIST(5,L737,FALSE)</f>
        <v>1.9042732512556703E-3</v>
      </c>
      <c r="AW737" s="13">
        <f t="shared" ref="AW737:AW800" si="990">_xlfn.POISSON.DIST(6,K737,FALSE) * _xlfn.POISSON.DIST(6,L737,FALSE)</f>
        <v>1.5180627513167508E-4</v>
      </c>
      <c r="AX737" s="13">
        <f t="shared" ref="AX737:AX800" si="991">_xlfn.POISSON.DIST(6,K737,FALSE) * _xlfn.POISSON.DIST(0,L737,FALSE)</f>
        <v>1.5452050649462609E-2</v>
      </c>
      <c r="AY737" s="13">
        <f t="shared" ref="AY737:AY800" si="992">_xlfn.POISSON.DIST(6,K737,FALSE) * _xlfn.POISSON.DIST(1,L737,FALSE)</f>
        <v>2.1408790843599913E-2</v>
      </c>
      <c r="AZ737" s="13">
        <f t="shared" ref="AZ737:AZ800" si="993">_xlfn.POISSON.DIST(6,K737,FALSE) * _xlfn.POISSON.DIST(2,L737,FALSE)</f>
        <v>1.4830922308714658E-2</v>
      </c>
      <c r="BA737" s="13">
        <f t="shared" ref="BA737:BA800" si="994">_xlfn.POISSON.DIST(6,K737,FALSE) * _xlfn.POISSON.DIST(3,L737,FALSE)</f>
        <v>6.8494061819122697E-3</v>
      </c>
      <c r="BB737" s="13">
        <f t="shared" ref="BB737:BB800" si="995">_xlfn.POISSON.DIST(6,K737,FALSE) * _xlfn.POISSON.DIST(4,L737,FALSE)</f>
        <v>2.3724602591261865E-3</v>
      </c>
      <c r="BC737" s="13">
        <f t="shared" ref="BC737:BC800" si="996">_xlfn.POISSON.DIST(6,K737,FALSE) * _xlfn.POISSON.DIST(5,L737,FALSE)</f>
        <v>6.5740795994804449E-4</v>
      </c>
      <c r="BD737" s="13">
        <f t="shared" ref="BD737:BD800" si="997">_xlfn.POISSON.DIST(0,K737,FALSE) * _xlfn.POISSON.DIST(6,L737,FALSE)</f>
        <v>9.838783016667449E-5</v>
      </c>
      <c r="BE737" s="13">
        <f t="shared" ref="BE737:BE800" si="998">_xlfn.POISSON.DIST(1,K737,FALSE) * _xlfn.POISSON.DIST(6,L737,FALSE)</f>
        <v>3.1663203762544189E-4</v>
      </c>
      <c r="BF737" s="13">
        <f t="shared" ref="BF737:BF800" si="999">_xlfn.POISSON.DIST(2,K737,FALSE) * _xlfn.POISSON.DIST(6,L737,FALSE)</f>
        <v>5.0949313081201321E-4</v>
      </c>
      <c r="BG737" s="13">
        <f t="shared" ref="BG737:BG800" si="1000">_xlfn.POISSON.DIST(3,K737,FALSE) * _xlfn.POISSON.DIST(6,L737,FALSE)</f>
        <v>5.4655082134950114E-4</v>
      </c>
      <c r="BH737" s="13">
        <f t="shared" ref="BH737:BH800" si="1001">_xlfn.POISSON.DIST(4,K737,FALSE) * _xlfn.POISSON.DIST(6,L737,FALSE)</f>
        <v>4.3972791130921803E-4</v>
      </c>
      <c r="BI737" s="13">
        <f t="shared" ref="BI737:BI800" si="1002">_xlfn.POISSON.DIST(5,K737,FALSE) * _xlfn.POISSON.DIST(6,L737,FALSE)</f>
        <v>2.8302676118123672E-4</v>
      </c>
      <c r="BJ737" s="14">
        <f t="shared" ref="BJ737:BJ800" si="1003">SUM(N737,Q737,T737,W737,X737,Y737,AD737,AE737,AF737,AG737,AM737,AN737,AO737,AP737,AQ737,AX737,AY737,AZ737,BA737,BB737,BC737)</f>
        <v>0.68675935523235865</v>
      </c>
      <c r="BK737" s="14">
        <f t="shared" ref="BK737:BK800" si="1004">SUM(M737,P737,S737,V737,AC737,AL737,AY737)</f>
        <v>0.15861066500415003</v>
      </c>
      <c r="BL737" s="14">
        <f t="shared" ref="BL737:BL800" si="1005">SUM(O737,R737,U737,AA737,AB737,AH737,AI737,AJ737,AK737,AR737,AS737,AT737,AU737,AV737,BD737,BE737,BF737,BG737,BH737,BI737)</f>
        <v>0.12515427489217665</v>
      </c>
      <c r="BM737" s="14">
        <f t="shared" ref="BM737:BM800" si="1006">SUM(S737:BI737)</f>
        <v>0.79146105875412576</v>
      </c>
      <c r="BN737" s="14">
        <f t="shared" ref="BN737:BN800" si="1007">SUM(M737:R737)</f>
        <v>0.16224545045966479</v>
      </c>
    </row>
    <row r="738" spans="1:66" x14ac:dyDescent="0.25">
      <c r="A738" t="s">
        <v>72</v>
      </c>
      <c r="B738" t="s">
        <v>74</v>
      </c>
      <c r="C738" t="s">
        <v>83</v>
      </c>
      <c r="D738" s="10"/>
      <c r="E738" s="10">
        <f>VLOOKUP(A738,home!$A$2:$E$405,3,FALSE)</f>
        <v>1.3571428571428601</v>
      </c>
      <c r="F738" s="10">
        <f>VLOOKUP(B738,home!$B$2:$E$405,3,FALSE)</f>
        <v>0.55000000000000004</v>
      </c>
      <c r="G738" s="10">
        <f>VLOOKUP(C738,away!$B$2:$E$405,4,FALSE)</f>
        <v>0.74</v>
      </c>
      <c r="H738" s="10">
        <f>VLOOKUP(A738,away!$A$2:$E$405,3,FALSE)</f>
        <v>1.2380952380952399</v>
      </c>
      <c r="I738" s="10">
        <f>VLOOKUP(C738,away!$B$2:$E$405,3,FALSE)</f>
        <v>0.37</v>
      </c>
      <c r="J738" s="10">
        <f>VLOOKUP(B738,home!$B$2:$E$405,4,FALSE)</f>
        <v>1.21</v>
      </c>
      <c r="K738" s="12">
        <f t="shared" si="952"/>
        <v>0.5523571428571441</v>
      </c>
      <c r="L738" s="12">
        <f t="shared" si="953"/>
        <v>0.55429523809523895</v>
      </c>
      <c r="M738" s="13">
        <f t="shared" si="954"/>
        <v>0.33066404760293461</v>
      </c>
      <c r="N738" s="13">
        <f t="shared" si="955"/>
        <v>0.18264464857953563</v>
      </c>
      <c r="O738" s="13">
        <f t="shared" si="956"/>
        <v>0.18328550699560409</v>
      </c>
      <c r="P738" s="13">
        <f t="shared" si="957"/>
        <v>0.10123905897121495</v>
      </c>
      <c r="Q738" s="13">
        <f t="shared" si="958"/>
        <v>5.0442538123769726E-2</v>
      </c>
      <c r="R738" s="13">
        <f t="shared" si="959"/>
        <v>5.0797141869767463E-2</v>
      </c>
      <c r="S738" s="13">
        <f t="shared" si="960"/>
        <v>7.7490636914393837E-3</v>
      </c>
      <c r="T738" s="13">
        <f t="shared" si="961"/>
        <v>2.7960058679443105E-2</v>
      </c>
      <c r="U738" s="13">
        <f t="shared" si="962"/>
        <v>2.8058164148493762E-2</v>
      </c>
      <c r="V738" s="13">
        <f t="shared" si="963"/>
        <v>2.636136188901711E-4</v>
      </c>
      <c r="W738" s="13">
        <f t="shared" si="964"/>
        <v>9.2874320788360037E-3</v>
      </c>
      <c r="X738" s="13">
        <f t="shared" si="965"/>
        <v>5.1479793754317634E-3</v>
      </c>
      <c r="Y738" s="13">
        <f t="shared" si="966"/>
        <v>1.426750226807164E-3</v>
      </c>
      <c r="Z738" s="13">
        <f t="shared" si="967"/>
        <v>9.3855379490867981E-3</v>
      </c>
      <c r="AA738" s="13">
        <f t="shared" si="968"/>
        <v>5.1841689257348831E-3</v>
      </c>
      <c r="AB738" s="13">
        <f t="shared" si="969"/>
        <v>1.4317563679538551E-3</v>
      </c>
      <c r="AC738" s="13">
        <f t="shared" si="970"/>
        <v>5.0443937929420513E-6</v>
      </c>
      <c r="AD738" s="13">
        <f t="shared" si="971"/>
        <v>1.2824948618864102E-3</v>
      </c>
      <c r="AE738" s="13">
        <f t="shared" si="972"/>
        <v>7.1088079482524837E-4</v>
      </c>
      <c r="AF738" s="13">
        <f t="shared" si="973"/>
        <v>1.9701891971249684E-4</v>
      </c>
      <c r="AG738" s="13">
        <f t="shared" si="974"/>
        <v>3.6402216337101744E-5</v>
      </c>
      <c r="AH738" s="13">
        <f t="shared" si="975"/>
        <v>1.3005897480352416E-3</v>
      </c>
      <c r="AI738" s="13">
        <f t="shared" si="976"/>
        <v>7.183900372540389E-4</v>
      </c>
      <c r="AJ738" s="13">
        <f t="shared" si="977"/>
        <v>1.9840393421733911E-4</v>
      </c>
      <c r="AK738" s="13">
        <f t="shared" si="978"/>
        <v>3.652994341196874E-5</v>
      </c>
      <c r="AL738" s="13">
        <f t="shared" si="979"/>
        <v>6.17774668131969E-8</v>
      </c>
      <c r="AM738" s="13">
        <f t="shared" si="980"/>
        <v>1.4167903952810908E-4</v>
      </c>
      <c r="AN738" s="13">
        <f t="shared" si="981"/>
        <v>7.8532016948337996E-5</v>
      </c>
      <c r="AO738" s="13">
        <f t="shared" si="982"/>
        <v>2.176496151623917E-5</v>
      </c>
      <c r="AP738" s="13">
        <f t="shared" si="983"/>
        <v>4.0214048419258352E-6</v>
      </c>
      <c r="AQ738" s="13">
        <f t="shared" si="984"/>
        <v>5.5726138858315683E-7</v>
      </c>
      <c r="AR738" s="13">
        <f t="shared" si="985"/>
        <v>1.4418214081028427E-4</v>
      </c>
      <c r="AS738" s="13">
        <f t="shared" si="986"/>
        <v>7.9640035348995042E-5</v>
      </c>
      <c r="AT738" s="13">
        <f t="shared" si="987"/>
        <v>2.1994871191206432E-5</v>
      </c>
      <c r="AU738" s="13">
        <f t="shared" si="988"/>
        <v>4.0496747362285653E-6</v>
      </c>
      <c r="AV738" s="13">
        <f t="shared" si="989"/>
        <v>5.5921669170099215E-7</v>
      </c>
      <c r="AW738" s="13">
        <f t="shared" si="990"/>
        <v>5.253983655627068E-10</v>
      </c>
      <c r="AX738" s="13">
        <f t="shared" si="991"/>
        <v>1.3042904912748448E-5</v>
      </c>
      <c r="AY738" s="13">
        <f t="shared" si="992"/>
        <v>7.2296200840654627E-6</v>
      </c>
      <c r="AZ738" s="13">
        <f t="shared" si="993"/>
        <v>2.0036719929175934E-6</v>
      </c>
      <c r="BA738" s="13">
        <f t="shared" si="994"/>
        <v>3.7020861479300652E-7</v>
      </c>
      <c r="BB738" s="13">
        <f t="shared" si="995"/>
        <v>5.1301218070399529E-8</v>
      </c>
      <c r="BC738" s="13">
        <f t="shared" si="996"/>
        <v>5.6872041769815782E-9</v>
      </c>
      <c r="BD738" s="13">
        <f t="shared" si="997"/>
        <v>1.331991234491963E-5</v>
      </c>
      <c r="BE738" s="13">
        <f t="shared" si="998"/>
        <v>7.3573487259474075E-6</v>
      </c>
      <c r="BF738" s="13">
        <f t="shared" si="999"/>
        <v>2.0319420606339797E-6</v>
      </c>
      <c r="BG738" s="13">
        <f t="shared" si="1000"/>
        <v>3.7411923702101431E-7</v>
      </c>
      <c r="BH738" s="13">
        <f t="shared" si="1001"/>
        <v>5.1661858212205534E-8</v>
      </c>
      <c r="BI738" s="13">
        <f t="shared" si="1002"/>
        <v>5.7071592793569482E-9</v>
      </c>
      <c r="BJ738" s="14">
        <f t="shared" si="1003"/>
        <v>0.27940546193483468</v>
      </c>
      <c r="BK738" s="14">
        <f t="shared" si="1004"/>
        <v>0.43992811967582296</v>
      </c>
      <c r="BL738" s="14">
        <f t="shared" si="1005"/>
        <v>0.27128421860063706</v>
      </c>
      <c r="BM738" s="14">
        <f t="shared" si="1006"/>
        <v>0.10092316692286921</v>
      </c>
      <c r="BN738" s="14">
        <f t="shared" si="1007"/>
        <v>0.89907294214282651</v>
      </c>
    </row>
    <row r="739" spans="1:66" x14ac:dyDescent="0.25">
      <c r="A739" t="s">
        <v>114</v>
      </c>
      <c r="B739" t="s">
        <v>115</v>
      </c>
      <c r="C739" t="s">
        <v>121</v>
      </c>
      <c r="D739" s="10"/>
      <c r="E739" s="10">
        <f>VLOOKUP(A739,home!$A$2:$E$405,3,FALSE)</f>
        <v>1.26829268292683</v>
      </c>
      <c r="F739" s="10">
        <f>VLOOKUP(B739,home!$B$2:$E$405,3,FALSE)</f>
        <v>1.18</v>
      </c>
      <c r="G739" s="10">
        <f>VLOOKUP(C739,away!$B$2:$E$405,4,FALSE)</f>
        <v>0.79</v>
      </c>
      <c r="H739" s="10">
        <f>VLOOKUP(A739,away!$A$2:$E$405,3,FALSE)</f>
        <v>1.0243902439024399</v>
      </c>
      <c r="I739" s="10">
        <f>VLOOKUP(C739,away!$B$2:$E$405,3,FALSE)</f>
        <v>1.18</v>
      </c>
      <c r="J739" s="10">
        <f>VLOOKUP(B739,home!$B$2:$E$405,4,FALSE)</f>
        <v>1.46</v>
      </c>
      <c r="K739" s="12">
        <f t="shared" si="952"/>
        <v>1.1823024390243908</v>
      </c>
      <c r="L739" s="12">
        <f t="shared" si="953"/>
        <v>1.7648195121951236</v>
      </c>
      <c r="M739" s="13">
        <f t="shared" si="954"/>
        <v>5.2490559152619944E-2</v>
      </c>
      <c r="N739" s="13">
        <f t="shared" si="955"/>
        <v>6.2059716111896618E-2</v>
      </c>
      <c r="O739" s="13">
        <f t="shared" si="956"/>
        <v>9.2636362998576027E-2</v>
      </c>
      <c r="P739" s="13">
        <f t="shared" si="957"/>
        <v>0.10952419791556524</v>
      </c>
      <c r="Q739" s="13">
        <f t="shared" si="958"/>
        <v>3.6686676862128328E-2</v>
      </c>
      <c r="R739" s="13">
        <f t="shared" si="959"/>
        <v>8.174323047933868E-2</v>
      </c>
      <c r="S739" s="13">
        <f t="shared" si="960"/>
        <v>5.7131940117888705E-2</v>
      </c>
      <c r="T739" s="13">
        <f t="shared" si="961"/>
        <v>6.474536316388145E-2</v>
      </c>
      <c r="U739" s="13">
        <f t="shared" si="962"/>
        <v>9.6645220769455031E-2</v>
      </c>
      <c r="V739" s="13">
        <f t="shared" si="963"/>
        <v>1.3245408143201614E-2</v>
      </c>
      <c r="W739" s="13">
        <f t="shared" si="964"/>
        <v>1.4458249177931334E-2</v>
      </c>
      <c r="X739" s="13">
        <f t="shared" si="965"/>
        <v>2.5516200261392327E-2</v>
      </c>
      <c r="Y739" s="13">
        <f t="shared" si="966"/>
        <v>2.2515744049191749E-2</v>
      </c>
      <c r="Z739" s="13">
        <f t="shared" si="967"/>
        <v>4.808734937993335E-2</v>
      </c>
      <c r="AA739" s="13">
        <f t="shared" si="968"/>
        <v>5.6853790458113222E-2</v>
      </c>
      <c r="AB739" s="13">
        <f t="shared" si="969"/>
        <v>3.3609187563204454E-2</v>
      </c>
      <c r="AC739" s="13">
        <f t="shared" si="970"/>
        <v>1.7273257400564927E-3</v>
      </c>
      <c r="AD739" s="13">
        <f t="shared" si="971"/>
        <v>4.2735058167726525E-3</v>
      </c>
      <c r="AE739" s="13">
        <f t="shared" si="972"/>
        <v>7.5419664509197362E-3</v>
      </c>
      <c r="AF739" s="13">
        <f t="shared" si="973"/>
        <v>6.6551047764520791E-3</v>
      </c>
      <c r="AG739" s="13">
        <f t="shared" si="974"/>
        <v>3.9150195883951994E-3</v>
      </c>
      <c r="AH739" s="13">
        <f t="shared" si="975"/>
        <v>2.1216373118862621E-2</v>
      </c>
      <c r="AI739" s="13">
        <f t="shared" si="976"/>
        <v>2.5084169685682795E-2</v>
      </c>
      <c r="AJ739" s="13">
        <f t="shared" si="977"/>
        <v>1.4828537500142229E-2</v>
      </c>
      <c r="AK739" s="13">
        <f t="shared" si="978"/>
        <v>5.8439386845275994E-3</v>
      </c>
      <c r="AL739" s="13">
        <f t="shared" si="979"/>
        <v>1.4416608950080465E-4</v>
      </c>
      <c r="AM739" s="13">
        <f t="shared" si="980"/>
        <v>1.0105152700710458E-3</v>
      </c>
      <c r="AN739" s="13">
        <f t="shared" si="981"/>
        <v>1.7833770659925067E-3</v>
      </c>
      <c r="AO739" s="13">
        <f t="shared" si="982"/>
        <v>1.5736693218324333E-3</v>
      </c>
      <c r="AP739" s="13">
        <f t="shared" si="983"/>
        <v>9.2574744163758218E-4</v>
      </c>
      <c r="AQ739" s="13">
        <f t="shared" si="984"/>
        <v>4.0844428709168045E-4</v>
      </c>
      <c r="AR739" s="13">
        <f t="shared" si="985"/>
        <v>7.4886138516361599E-3</v>
      </c>
      <c r="AS739" s="13">
        <f t="shared" si="986"/>
        <v>8.8538064217012682E-3</v>
      </c>
      <c r="AT739" s="13">
        <f t="shared" si="987"/>
        <v>5.2339384635136125E-3</v>
      </c>
      <c r="AU739" s="13">
        <f t="shared" si="988"/>
        <v>2.0626994037052384E-3</v>
      </c>
      <c r="AV739" s="13">
        <f t="shared" si="989"/>
        <v>6.0968363399371503E-4</v>
      </c>
      <c r="AW739" s="13">
        <f t="shared" si="990"/>
        <v>8.3558281580638582E-6</v>
      </c>
      <c r="AX739" s="13">
        <f t="shared" si="991"/>
        <v>1.9912244474606456E-4</v>
      </c>
      <c r="AY739" s="13">
        <f t="shared" si="992"/>
        <v>3.514151758038501E-4</v>
      </c>
      <c r="AZ739" s="13">
        <f t="shared" si="993"/>
        <v>3.1009217957005721E-4</v>
      </c>
      <c r="BA739" s="13">
        <f t="shared" si="994"/>
        <v>1.8241890969478372E-4</v>
      </c>
      <c r="BB739" s="13">
        <f t="shared" si="995"/>
        <v>8.0484112805678641E-5</v>
      </c>
      <c r="BC739" s="13">
        <f t="shared" si="996"/>
        <v>2.8407986540234969E-5</v>
      </c>
      <c r="BD739" s="13">
        <f t="shared" si="997"/>
        <v>2.2026753074436971E-3</v>
      </c>
      <c r="BE739" s="13">
        <f t="shared" si="998"/>
        <v>2.6042283883694825E-3</v>
      </c>
      <c r="BF739" s="13">
        <f t="shared" si="999"/>
        <v>1.5394927876728991E-3</v>
      </c>
      <c r="BG739" s="13">
        <f t="shared" si="1000"/>
        <v>6.0671535924204233E-4</v>
      </c>
      <c r="BH739" s="13">
        <f t="shared" si="1001"/>
        <v>1.7933026225635653E-4</v>
      </c>
      <c r="BI739" s="13">
        <f t="shared" si="1002"/>
        <v>4.2404521291314798E-5</v>
      </c>
      <c r="BJ739" s="14">
        <f t="shared" si="1003"/>
        <v>0.25522124045474742</v>
      </c>
      <c r="BK739" s="14">
        <f t="shared" si="1004"/>
        <v>0.23461501233463661</v>
      </c>
      <c r="BL739" s="14">
        <f t="shared" si="1005"/>
        <v>0.45988439965872852</v>
      </c>
      <c r="BM739" s="14">
        <f t="shared" si="1006"/>
        <v>0.5623241989602753</v>
      </c>
      <c r="BN739" s="14">
        <f t="shared" si="1007"/>
        <v>0.43514074352012483</v>
      </c>
    </row>
    <row r="740" spans="1:66" x14ac:dyDescent="0.25">
      <c r="A740" t="s">
        <v>114</v>
      </c>
      <c r="B740" t="s">
        <v>126</v>
      </c>
      <c r="C740" t="s">
        <v>130</v>
      </c>
      <c r="D740" s="10"/>
      <c r="E740" s="10">
        <f>VLOOKUP(A740,home!$A$2:$E$405,3,FALSE)</f>
        <v>1.26829268292683</v>
      </c>
      <c r="F740" s="10">
        <f>VLOOKUP(B740,home!$B$2:$E$405,3,FALSE)</f>
        <v>1.58</v>
      </c>
      <c r="G740" s="10">
        <f>VLOOKUP(C740,away!$B$2:$E$405,4,FALSE)</f>
        <v>1.1000000000000001</v>
      </c>
      <c r="H740" s="10">
        <f>VLOOKUP(A740,away!$A$2:$E$405,3,FALSE)</f>
        <v>1.0243902439024399</v>
      </c>
      <c r="I740" s="10">
        <f>VLOOKUP(C740,away!$B$2:$E$405,3,FALSE)</f>
        <v>0.79</v>
      </c>
      <c r="J740" s="10">
        <f>VLOOKUP(B740,home!$B$2:$E$405,4,FALSE)</f>
        <v>1.46</v>
      </c>
      <c r="K740" s="12">
        <f t="shared" si="952"/>
        <v>2.2042926829268308</v>
      </c>
      <c r="L740" s="12">
        <f t="shared" si="953"/>
        <v>1.1815317073170741</v>
      </c>
      <c r="M740" s="13">
        <f t="shared" si="954"/>
        <v>3.3849725456624603E-2</v>
      </c>
      <c r="N740" s="13">
        <f t="shared" si="955"/>
        <v>7.4614702143119702E-2</v>
      </c>
      <c r="O740" s="13">
        <f t="shared" si="956"/>
        <v>3.9994523910979893E-2</v>
      </c>
      <c r="P740" s="13">
        <f t="shared" si="957"/>
        <v>8.8159636414115158E-2</v>
      </c>
      <c r="Q740" s="13">
        <f t="shared" si="958"/>
        <v>8.2236320986421849E-2</v>
      </c>
      <c r="R740" s="13">
        <f t="shared" si="959"/>
        <v>2.3627399059936813E-2</v>
      </c>
      <c r="S740" s="13">
        <f t="shared" si="960"/>
        <v>5.7401658269195278E-2</v>
      </c>
      <c r="T740" s="13">
        <f t="shared" si="961"/>
        <v>9.7164820738561933E-2</v>
      </c>
      <c r="U740" s="13">
        <f t="shared" si="962"/>
        <v>5.2081702864411002E-2</v>
      </c>
      <c r="V740" s="13">
        <f t="shared" si="963"/>
        <v>1.6611030253124472E-2</v>
      </c>
      <c r="W740" s="13">
        <f t="shared" si="964"/>
        <v>6.0424306873730606E-2</v>
      </c>
      <c r="X740" s="13">
        <f t="shared" si="965"/>
        <v>7.1393234463969737E-2</v>
      </c>
      <c r="Y740" s="13">
        <f t="shared" si="966"/>
        <v>4.2176685103551173E-2</v>
      </c>
      <c r="Z740" s="13">
        <f t="shared" si="967"/>
        <v>9.3055070502496562E-3</v>
      </c>
      <c r="AA740" s="13">
        <f t="shared" si="968"/>
        <v>2.0512061101789353E-2</v>
      </c>
      <c r="AB740" s="13">
        <f t="shared" si="969"/>
        <v>2.2607293099211175E-2</v>
      </c>
      <c r="AC740" s="13">
        <f t="shared" si="970"/>
        <v>2.7039037389236876E-3</v>
      </c>
      <c r="AD740" s="13">
        <f t="shared" si="971"/>
        <v>3.3298214378172444E-2</v>
      </c>
      <c r="AE740" s="13">
        <f t="shared" si="972"/>
        <v>3.934289608485203E-2</v>
      </c>
      <c r="AF740" s="13">
        <f t="shared" si="973"/>
        <v>2.3242439590966731E-2</v>
      </c>
      <c r="AG740" s="13">
        <f t="shared" si="974"/>
        <v>9.1538931107096235E-3</v>
      </c>
      <c r="AH740" s="13">
        <f t="shared" si="975"/>
        <v>2.7486879081331382E-3</v>
      </c>
      <c r="AI740" s="13">
        <f t="shared" si="976"/>
        <v>6.0589126435473331E-3</v>
      </c>
      <c r="AJ740" s="13">
        <f t="shared" si="977"/>
        <v>6.6778084033321259E-3</v>
      </c>
      <c r="AK740" s="13">
        <f t="shared" si="978"/>
        <v>4.9066147338174349E-3</v>
      </c>
      <c r="AL740" s="13">
        <f t="shared" si="979"/>
        <v>2.8168638570228301E-4</v>
      </c>
      <c r="AM740" s="13">
        <f t="shared" si="980"/>
        <v>1.4679802061666899E-2</v>
      </c>
      <c r="AN740" s="13">
        <f t="shared" si="981"/>
        <v>1.7344651592997997E-2</v>
      </c>
      <c r="AO740" s="13">
        <f t="shared" si="982"/>
        <v>1.0246627904747369E-2</v>
      </c>
      <c r="AP740" s="13">
        <f t="shared" si="983"/>
        <v>4.0355719208463089E-3</v>
      </c>
      <c r="AQ740" s="13">
        <f t="shared" si="984"/>
        <v>1.1920390454095966E-3</v>
      </c>
      <c r="AR740" s="13">
        <f t="shared" si="985"/>
        <v>6.4953238339566827E-4</v>
      </c>
      <c r="AS740" s="13">
        <f t="shared" si="986"/>
        <v>1.4317594800430965E-3</v>
      </c>
      <c r="AT740" s="13">
        <f t="shared" si="987"/>
        <v>1.5780084727850612E-3</v>
      </c>
      <c r="AU740" s="13">
        <f t="shared" si="988"/>
        <v>1.1594641767188841E-3</v>
      </c>
      <c r="AV740" s="13">
        <f t="shared" si="989"/>
        <v>6.3894960021430457E-4</v>
      </c>
      <c r="AW740" s="13">
        <f t="shared" si="990"/>
        <v>2.0378771345117086E-5</v>
      </c>
      <c r="AX740" s="13">
        <f t="shared" si="991"/>
        <v>5.3930967118910973E-3</v>
      </c>
      <c r="AY740" s="13">
        <f t="shared" si="992"/>
        <v>6.3721147657267866E-3</v>
      </c>
      <c r="AZ740" s="13">
        <f t="shared" si="993"/>
        <v>3.7644278191847546E-3</v>
      </c>
      <c r="BA740" s="13">
        <f t="shared" si="994"/>
        <v>1.4825969427577506E-3</v>
      </c>
      <c r="BB740" s="13">
        <f t="shared" si="995"/>
        <v>4.3793382425991016E-4</v>
      </c>
      <c r="BC740" s="13">
        <f t="shared" si="996"/>
        <v>1.0348653981394135E-4</v>
      </c>
      <c r="BD740" s="13">
        <f t="shared" si="997"/>
        <v>1.2790718431853542E-4</v>
      </c>
      <c r="BE740" s="13">
        <f t="shared" si="998"/>
        <v>2.8194487048712109E-4</v>
      </c>
      <c r="BF740" s="13">
        <f t="shared" si="999"/>
        <v>3.1074450750175704E-4</v>
      </c>
      <c r="BG740" s="13">
        <f t="shared" si="1000"/>
        <v>2.2832394804860821E-4</v>
      </c>
      <c r="BH740" s="13">
        <f t="shared" si="1001"/>
        <v>1.2582320200512823E-4</v>
      </c>
      <c r="BI740" s="13">
        <f t="shared" si="1002"/>
        <v>5.5470232704465732E-5</v>
      </c>
      <c r="BJ740" s="14">
        <f t="shared" si="1003"/>
        <v>0.59809986260335823</v>
      </c>
      <c r="BK740" s="14">
        <f t="shared" si="1004"/>
        <v>0.20537975528341226</v>
      </c>
      <c r="BL740" s="14">
        <f t="shared" si="1005"/>
        <v>0.18580293178338089</v>
      </c>
      <c r="BM740" s="14">
        <f t="shared" si="1006"/>
        <v>0.64975401275482148</v>
      </c>
      <c r="BN740" s="14">
        <f t="shared" si="1007"/>
        <v>0.34248230797119805</v>
      </c>
    </row>
    <row r="741" spans="1:66" x14ac:dyDescent="0.25">
      <c r="A741" t="s">
        <v>19</v>
      </c>
      <c r="B741" t="s">
        <v>352</v>
      </c>
      <c r="C741" t="s">
        <v>251</v>
      </c>
      <c r="D741" s="10"/>
      <c r="E741" s="10">
        <f>VLOOKUP(A741,home!$A$2:$E$405,3,FALSE)</f>
        <v>1.5510204081632699</v>
      </c>
      <c r="F741" s="10">
        <f>VLOOKUP(B741,home!$B$2:$E$405,3,FALSE)</f>
        <v>0.97</v>
      </c>
      <c r="G741" s="10">
        <f>VLOOKUP(C741,away!$B$2:$E$405,4,FALSE)</f>
        <v>1.29</v>
      </c>
      <c r="H741" s="10">
        <f>VLOOKUP(A741,away!$A$2:$E$405,3,FALSE)</f>
        <v>1.4285714285714299</v>
      </c>
      <c r="I741" s="10">
        <f>VLOOKUP(C741,away!$B$2:$E$405,3,FALSE)</f>
        <v>1.07</v>
      </c>
      <c r="J741" s="10">
        <f>VLOOKUP(B741,home!$B$2:$E$405,4,FALSE)</f>
        <v>0.35</v>
      </c>
      <c r="K741" s="12">
        <f t="shared" si="952"/>
        <v>1.9407918367346997</v>
      </c>
      <c r="L741" s="12">
        <f t="shared" si="953"/>
        <v>0.53500000000000048</v>
      </c>
      <c r="M741" s="13">
        <f t="shared" si="954"/>
        <v>8.4096373288284801E-2</v>
      </c>
      <c r="N741" s="13">
        <f t="shared" si="955"/>
        <v>0.16321355477689717</v>
      </c>
      <c r="O741" s="13">
        <f t="shared" si="956"/>
        <v>4.4991559709232402E-2</v>
      </c>
      <c r="P741" s="13">
        <f t="shared" si="957"/>
        <v>8.7319251805640055E-2</v>
      </c>
      <c r="Q741" s="13">
        <f t="shared" si="958"/>
        <v>0.15838176737772694</v>
      </c>
      <c r="R741" s="13">
        <f t="shared" si="959"/>
        <v>1.2035242222219678E-2</v>
      </c>
      <c r="S741" s="13">
        <f t="shared" si="960"/>
        <v>2.2666410683844982E-2</v>
      </c>
      <c r="T741" s="13">
        <f t="shared" si="961"/>
        <v>8.4734245547083975E-2</v>
      </c>
      <c r="U741" s="13">
        <f t="shared" si="962"/>
        <v>2.3357899858008735E-2</v>
      </c>
      <c r="V741" s="13">
        <f t="shared" si="963"/>
        <v>2.6150077644951303E-3</v>
      </c>
      <c r="W741" s="13">
        <f t="shared" si="964"/>
        <v>0.10246201373810221</v>
      </c>
      <c r="X741" s="13">
        <f t="shared" si="965"/>
        <v>5.481717734988472E-2</v>
      </c>
      <c r="Y741" s="13">
        <f t="shared" si="966"/>
        <v>1.4663594941094175E-2</v>
      </c>
      <c r="Z741" s="13">
        <f t="shared" si="967"/>
        <v>2.146284862962511E-3</v>
      </c>
      <c r="AA741" s="13">
        <f t="shared" si="968"/>
        <v>4.1654921413448948E-3</v>
      </c>
      <c r="AB741" s="13">
        <f t="shared" si="969"/>
        <v>4.0421765719523585E-3</v>
      </c>
      <c r="AC741" s="13">
        <f t="shared" si="970"/>
        <v>1.6970152259040966E-4</v>
      </c>
      <c r="AD741" s="13">
        <f t="shared" si="971"/>
        <v>4.9714359959576855E-2</v>
      </c>
      <c r="AE741" s="13">
        <f t="shared" si="972"/>
        <v>2.6597182578373638E-2</v>
      </c>
      <c r="AF741" s="13">
        <f t="shared" si="973"/>
        <v>7.114746339714954E-3</v>
      </c>
      <c r="AG741" s="13">
        <f t="shared" si="974"/>
        <v>1.2687964305825013E-3</v>
      </c>
      <c r="AH741" s="13">
        <f t="shared" si="975"/>
        <v>2.8706560042123604E-4</v>
      </c>
      <c r="AI741" s="13">
        <f t="shared" si="976"/>
        <v>5.5713457390488004E-4</v>
      </c>
      <c r="AJ741" s="13">
        <f t="shared" si="977"/>
        <v>5.4064111649862836E-4</v>
      </c>
      <c r="AK741" s="13">
        <f t="shared" si="978"/>
        <v>3.4975728850122391E-4</v>
      </c>
      <c r="AL741" s="13">
        <f t="shared" si="979"/>
        <v>7.0482040561132144E-6</v>
      </c>
      <c r="AM741" s="13">
        <f t="shared" si="980"/>
        <v>1.929704479560743E-2</v>
      </c>
      <c r="AN741" s="13">
        <f t="shared" si="981"/>
        <v>1.0323918965649981E-2</v>
      </c>
      <c r="AO741" s="13">
        <f t="shared" si="982"/>
        <v>2.7616483233113727E-3</v>
      </c>
      <c r="AP741" s="13">
        <f t="shared" si="983"/>
        <v>4.924939509905285E-4</v>
      </c>
      <c r="AQ741" s="13">
        <f t="shared" si="984"/>
        <v>6.5871065944983232E-5</v>
      </c>
      <c r="AR741" s="13">
        <f t="shared" si="985"/>
        <v>3.0716019245072294E-5</v>
      </c>
      <c r="AS741" s="13">
        <f t="shared" si="986"/>
        <v>5.9613399407822225E-5</v>
      </c>
      <c r="AT741" s="13">
        <f t="shared" si="987"/>
        <v>5.7848599465353299E-5</v>
      </c>
      <c r="AU741" s="13">
        <f t="shared" si="988"/>
        <v>3.7424029869630999E-5</v>
      </c>
      <c r="AV741" s="13">
        <f t="shared" si="989"/>
        <v>1.8158062917173853E-5</v>
      </c>
      <c r="AW741" s="13">
        <f t="shared" si="990"/>
        <v>2.0328657886732067E-7</v>
      </c>
      <c r="AX741" s="13">
        <f t="shared" si="991"/>
        <v>6.2419245020697905E-3</v>
      </c>
      <c r="AY741" s="13">
        <f t="shared" si="992"/>
        <v>3.33942960860734E-3</v>
      </c>
      <c r="AZ741" s="13">
        <f t="shared" si="993"/>
        <v>8.932974203024642E-4</v>
      </c>
      <c r="BA741" s="13">
        <f t="shared" si="994"/>
        <v>1.5930470662060627E-4</v>
      </c>
      <c r="BB741" s="13">
        <f t="shared" si="995"/>
        <v>2.1307004510506102E-5</v>
      </c>
      <c r="BC741" s="13">
        <f t="shared" si="996"/>
        <v>2.2798494826241556E-6</v>
      </c>
      <c r="BD741" s="13">
        <f t="shared" si="997"/>
        <v>2.7388450493522812E-6</v>
      </c>
      <c r="BE741" s="13">
        <f t="shared" si="998"/>
        <v>5.3155281138641523E-6</v>
      </c>
      <c r="BF741" s="13">
        <f t="shared" si="999"/>
        <v>5.1581667856606723E-6</v>
      </c>
      <c r="BG741" s="13">
        <f t="shared" si="1000"/>
        <v>3.3369759967087664E-6</v>
      </c>
      <c r="BH741" s="13">
        <f t="shared" si="1001"/>
        <v>1.619093943448003E-6</v>
      </c>
      <c r="BI741" s="13">
        <f t="shared" si="1002"/>
        <v>6.284648616700954E-7</v>
      </c>
      <c r="BJ741" s="14">
        <f t="shared" si="1003"/>
        <v>0.70656595923213483</v>
      </c>
      <c r="BK741" s="14">
        <f t="shared" si="1004"/>
        <v>0.20021322287751883</v>
      </c>
      <c r="BL741" s="14">
        <f t="shared" si="1005"/>
        <v>9.0549526267739794E-2</v>
      </c>
      <c r="BM741" s="14">
        <f t="shared" si="1006"/>
        <v>0.44609801773832636</v>
      </c>
      <c r="BN741" s="14">
        <f t="shared" si="1007"/>
        <v>0.55003774918000103</v>
      </c>
    </row>
    <row r="742" spans="1:66" x14ac:dyDescent="0.25">
      <c r="A742" t="s">
        <v>25</v>
      </c>
      <c r="B742" t="s">
        <v>258</v>
      </c>
      <c r="C742" t="s">
        <v>177</v>
      </c>
      <c r="D742" s="10"/>
      <c r="E742" s="10">
        <f>VLOOKUP(A742,home!$A$2:$E$405,3,FALSE)</f>
        <v>1.5333333333333301</v>
      </c>
      <c r="F742" s="10">
        <f>VLOOKUP(B742,home!$B$2:$E$405,3,FALSE)</f>
        <v>1.3</v>
      </c>
      <c r="G742" s="10">
        <f>VLOOKUP(C742,away!$B$2:$E$405,4,FALSE)</f>
        <v>0.98</v>
      </c>
      <c r="H742" s="10">
        <f>VLOOKUP(A742,away!$A$2:$E$405,3,FALSE)</f>
        <v>1.2</v>
      </c>
      <c r="I742" s="10">
        <f>VLOOKUP(C742,away!$B$2:$E$405,3,FALSE)</f>
        <v>0</v>
      </c>
      <c r="J742" s="10">
        <f>VLOOKUP(B742,home!$B$2:$E$405,4,FALSE)</f>
        <v>1.25</v>
      </c>
      <c r="K742" s="12">
        <f t="shared" si="952"/>
        <v>1.9534666666666625</v>
      </c>
      <c r="L742" s="12">
        <f t="shared" si="953"/>
        <v>0</v>
      </c>
      <c r="M742" s="13">
        <f t="shared" si="954"/>
        <v>0.14178170872706283</v>
      </c>
      <c r="N742" s="13">
        <f t="shared" si="955"/>
        <v>0.27696584194135904</v>
      </c>
      <c r="O742" s="13">
        <f t="shared" si="956"/>
        <v>0</v>
      </c>
      <c r="P742" s="13">
        <f t="shared" si="957"/>
        <v>0</v>
      </c>
      <c r="Q742" s="13">
        <f t="shared" si="958"/>
        <v>0.27052177001885624</v>
      </c>
      <c r="R742" s="13">
        <f t="shared" si="959"/>
        <v>0</v>
      </c>
      <c r="S742" s="13">
        <f t="shared" si="960"/>
        <v>0</v>
      </c>
      <c r="T742" s="13">
        <f t="shared" si="961"/>
        <v>0</v>
      </c>
      <c r="U742" s="13">
        <f t="shared" si="962"/>
        <v>0</v>
      </c>
      <c r="V742" s="13">
        <f t="shared" si="963"/>
        <v>0</v>
      </c>
      <c r="W742" s="13">
        <f t="shared" si="964"/>
        <v>0.17615175344650014</v>
      </c>
      <c r="X742" s="13">
        <f t="shared" si="965"/>
        <v>0</v>
      </c>
      <c r="Y742" s="13">
        <f t="shared" si="966"/>
        <v>0</v>
      </c>
      <c r="Z742" s="13">
        <f t="shared" si="967"/>
        <v>0</v>
      </c>
      <c r="AA742" s="13">
        <f t="shared" si="968"/>
        <v>0</v>
      </c>
      <c r="AB742" s="13">
        <f t="shared" si="969"/>
        <v>0</v>
      </c>
      <c r="AC742" s="13">
        <f t="shared" si="970"/>
        <v>0</v>
      </c>
      <c r="AD742" s="13">
        <f t="shared" si="971"/>
        <v>8.602664465815564E-2</v>
      </c>
      <c r="AE742" s="13">
        <f t="shared" si="972"/>
        <v>0</v>
      </c>
      <c r="AF742" s="13">
        <f t="shared" si="973"/>
        <v>0</v>
      </c>
      <c r="AG742" s="13">
        <f t="shared" si="974"/>
        <v>0</v>
      </c>
      <c r="AH742" s="13">
        <f t="shared" si="975"/>
        <v>0</v>
      </c>
      <c r="AI742" s="13">
        <f t="shared" si="976"/>
        <v>0</v>
      </c>
      <c r="AJ742" s="13">
        <f t="shared" si="977"/>
        <v>0</v>
      </c>
      <c r="AK742" s="13">
        <f t="shared" si="978"/>
        <v>0</v>
      </c>
      <c r="AL742" s="13">
        <f t="shared" si="979"/>
        <v>0</v>
      </c>
      <c r="AM742" s="13">
        <f t="shared" si="980"/>
        <v>3.3610036556976933E-2</v>
      </c>
      <c r="AN742" s="13">
        <f t="shared" si="981"/>
        <v>0</v>
      </c>
      <c r="AO742" s="13">
        <f t="shared" si="982"/>
        <v>0</v>
      </c>
      <c r="AP742" s="13">
        <f t="shared" si="983"/>
        <v>0</v>
      </c>
      <c r="AQ742" s="13">
        <f t="shared" si="984"/>
        <v>0</v>
      </c>
      <c r="AR742" s="13">
        <f t="shared" si="985"/>
        <v>0</v>
      </c>
      <c r="AS742" s="13">
        <f t="shared" si="986"/>
        <v>0</v>
      </c>
      <c r="AT742" s="13">
        <f t="shared" si="987"/>
        <v>0</v>
      </c>
      <c r="AU742" s="13">
        <f t="shared" si="988"/>
        <v>0</v>
      </c>
      <c r="AV742" s="13">
        <f t="shared" si="989"/>
        <v>0</v>
      </c>
      <c r="AW742" s="13">
        <f t="shared" si="990"/>
        <v>0</v>
      </c>
      <c r="AX742" s="13">
        <f t="shared" si="991"/>
        <v>1.0942681013250405E-2</v>
      </c>
      <c r="AY742" s="13">
        <f t="shared" si="992"/>
        <v>0</v>
      </c>
      <c r="AZ742" s="13">
        <f t="shared" si="993"/>
        <v>0</v>
      </c>
      <c r="BA742" s="13">
        <f t="shared" si="994"/>
        <v>0</v>
      </c>
      <c r="BB742" s="13">
        <f t="shared" si="995"/>
        <v>0</v>
      </c>
      <c r="BC742" s="13">
        <f t="shared" si="996"/>
        <v>0</v>
      </c>
      <c r="BD742" s="13">
        <f t="shared" si="997"/>
        <v>0</v>
      </c>
      <c r="BE742" s="13">
        <f t="shared" si="998"/>
        <v>0</v>
      </c>
      <c r="BF742" s="13">
        <f t="shared" si="999"/>
        <v>0</v>
      </c>
      <c r="BG742" s="13">
        <f t="shared" si="1000"/>
        <v>0</v>
      </c>
      <c r="BH742" s="13">
        <f t="shared" si="1001"/>
        <v>0</v>
      </c>
      <c r="BI742" s="13">
        <f t="shared" si="1002"/>
        <v>0</v>
      </c>
      <c r="BJ742" s="14">
        <f t="shared" si="1003"/>
        <v>0.85421872763509832</v>
      </c>
      <c r="BK742" s="14">
        <f t="shared" si="1004"/>
        <v>0.14178170872706283</v>
      </c>
      <c r="BL742" s="14">
        <f t="shared" si="1005"/>
        <v>0</v>
      </c>
      <c r="BM742" s="14">
        <f t="shared" si="1006"/>
        <v>0.30673111567488309</v>
      </c>
      <c r="BN742" s="14">
        <f t="shared" si="1007"/>
        <v>0.68926932068727809</v>
      </c>
    </row>
    <row r="743" spans="1:66" x14ac:dyDescent="0.25">
      <c r="A743" t="s">
        <v>303</v>
      </c>
      <c r="B743" t="s">
        <v>374</v>
      </c>
      <c r="C743" t="s">
        <v>349</v>
      </c>
      <c r="D743" s="10"/>
      <c r="E743" s="10">
        <f>VLOOKUP(A743,home!$A$2:$E$405,3,FALSE)</f>
        <v>1.21818181818182</v>
      </c>
      <c r="F743" s="10">
        <f>VLOOKUP(B743,home!$B$2:$E$405,3,FALSE)</f>
        <v>1.37</v>
      </c>
      <c r="G743" s="10">
        <f>VLOOKUP(C743,away!$B$2:$E$405,4,FALSE)</f>
        <v>1.0900000000000001</v>
      </c>
      <c r="H743" s="10">
        <f>VLOOKUP(A743,away!$A$2:$E$405,3,FALSE)</f>
        <v>0.90909090909090895</v>
      </c>
      <c r="I743" s="10">
        <f>VLOOKUP(C743,away!$B$2:$E$405,3,FALSE)</f>
        <v>0.55000000000000004</v>
      </c>
      <c r="J743" s="10">
        <f>VLOOKUP(B743,home!$B$2:$E$405,4,FALSE)</f>
        <v>0.73</v>
      </c>
      <c r="K743" s="12">
        <f t="shared" si="952"/>
        <v>1.8191109090909121</v>
      </c>
      <c r="L743" s="12">
        <f t="shared" si="953"/>
        <v>0.36499999999999994</v>
      </c>
      <c r="M743" s="13">
        <f t="shared" si="954"/>
        <v>0.11257778105378262</v>
      </c>
      <c r="N743" s="13">
        <f t="shared" si="955"/>
        <v>0.20479146963618419</v>
      </c>
      <c r="O743" s="13">
        <f t="shared" si="956"/>
        <v>4.1090890084630641E-2</v>
      </c>
      <c r="P743" s="13">
        <f t="shared" si="957"/>
        <v>7.47488864172072E-2</v>
      </c>
      <c r="Q743" s="13">
        <f t="shared" si="958"/>
        <v>0.18626919825197147</v>
      </c>
      <c r="R743" s="13">
        <f t="shared" si="959"/>
        <v>7.4990874404450908E-3</v>
      </c>
      <c r="S743" s="13">
        <f t="shared" si="960"/>
        <v>1.2407856968559443E-2</v>
      </c>
      <c r="T743" s="13">
        <f t="shared" si="961"/>
        <v>6.7988257361969562E-2</v>
      </c>
      <c r="U743" s="13">
        <f t="shared" si="962"/>
        <v>1.3641671771140311E-2</v>
      </c>
      <c r="V743" s="13">
        <f t="shared" si="963"/>
        <v>9.1539031211448397E-4</v>
      </c>
      <c r="W743" s="13">
        <f t="shared" si="964"/>
        <v>0.11294811018925976</v>
      </c>
      <c r="X743" s="13">
        <f t="shared" si="965"/>
        <v>4.1226060219079798E-2</v>
      </c>
      <c r="Y743" s="13">
        <f t="shared" si="966"/>
        <v>7.5237559899820608E-3</v>
      </c>
      <c r="Z743" s="13">
        <f t="shared" si="967"/>
        <v>9.123889719208192E-4</v>
      </c>
      <c r="AA743" s="13">
        <f t="shared" si="968"/>
        <v>1.6597367321554042E-3</v>
      </c>
      <c r="AB743" s="13">
        <f t="shared" si="969"/>
        <v>1.5096225978413985E-3</v>
      </c>
      <c r="AC743" s="13">
        <f t="shared" si="970"/>
        <v>3.7987295221119443E-5</v>
      </c>
      <c r="AD743" s="13">
        <f t="shared" si="971"/>
        <v>5.1366284851621216E-2</v>
      </c>
      <c r="AE743" s="13">
        <f t="shared" si="972"/>
        <v>1.8748693970841737E-2</v>
      </c>
      <c r="AF743" s="13">
        <f t="shared" si="973"/>
        <v>3.4216366496786161E-3</v>
      </c>
      <c r="AG743" s="13">
        <f t="shared" si="974"/>
        <v>4.162991257108982E-4</v>
      </c>
      <c r="AH743" s="13">
        <f t="shared" si="975"/>
        <v>8.3255493687774704E-5</v>
      </c>
      <c r="AI743" s="13">
        <f t="shared" si="976"/>
        <v>1.5145097680918055E-4</v>
      </c>
      <c r="AJ743" s="13">
        <f t="shared" si="977"/>
        <v>1.3775306205302755E-4</v>
      </c>
      <c r="AK743" s="13">
        <f t="shared" si="978"/>
        <v>8.3529365980446624E-5</v>
      </c>
      <c r="AL743" s="13">
        <f t="shared" si="979"/>
        <v>1.0089053058964932E-6</v>
      </c>
      <c r="AM743" s="13">
        <f t="shared" si="980"/>
        <v>1.868819382661108E-2</v>
      </c>
      <c r="AN743" s="13">
        <f t="shared" si="981"/>
        <v>6.8211907467130416E-3</v>
      </c>
      <c r="AO743" s="13">
        <f t="shared" si="982"/>
        <v>1.2448673112751298E-3</v>
      </c>
      <c r="AP743" s="13">
        <f t="shared" si="983"/>
        <v>1.5145885620514076E-4</v>
      </c>
      <c r="AQ743" s="13">
        <f t="shared" si="984"/>
        <v>1.3820620628719088E-5</v>
      </c>
      <c r="AR743" s="13">
        <f t="shared" si="985"/>
        <v>6.0776510392075521E-6</v>
      </c>
      <c r="AS743" s="13">
        <f t="shared" si="986"/>
        <v>1.1055921307070178E-5</v>
      </c>
      <c r="AT743" s="13">
        <f t="shared" si="987"/>
        <v>1.0055973529871009E-5</v>
      </c>
      <c r="AU743" s="13">
        <f t="shared" si="988"/>
        <v>6.0976437165726015E-6</v>
      </c>
      <c r="AV743" s="13">
        <f t="shared" si="989"/>
        <v>2.7730725511417186E-6</v>
      </c>
      <c r="AW743" s="13">
        <f t="shared" si="990"/>
        <v>1.8608010738654013E-8</v>
      </c>
      <c r="AX743" s="13">
        <f t="shared" si="991"/>
        <v>5.6659828768656044E-3</v>
      </c>
      <c r="AY743" s="13">
        <f t="shared" si="992"/>
        <v>2.0680837500559449E-3</v>
      </c>
      <c r="AZ743" s="13">
        <f t="shared" si="993"/>
        <v>3.7742528438520985E-4</v>
      </c>
      <c r="BA743" s="13">
        <f t="shared" si="994"/>
        <v>4.5920076266867192E-5</v>
      </c>
      <c r="BB743" s="13">
        <f t="shared" si="995"/>
        <v>4.1902069593516293E-6</v>
      </c>
      <c r="BC743" s="13">
        <f t="shared" si="996"/>
        <v>3.0588510803266883E-7</v>
      </c>
      <c r="BD743" s="13">
        <f t="shared" si="997"/>
        <v>3.697237715517926E-7</v>
      </c>
      <c r="BE743" s="13">
        <f t="shared" si="998"/>
        <v>6.7256854618010214E-7</v>
      </c>
      <c r="BF743" s="13">
        <f t="shared" si="999"/>
        <v>6.117383897338194E-7</v>
      </c>
      <c r="BG743" s="13">
        <f t="shared" si="1000"/>
        <v>3.7093999275816642E-7</v>
      </c>
      <c r="BH743" s="13">
        <f t="shared" si="1001"/>
        <v>1.6869524686112115E-7</v>
      </c>
      <c r="BI743" s="13">
        <f t="shared" si="1002"/>
        <v>6.1375072775369978E-8</v>
      </c>
      <c r="BJ743" s="14">
        <f t="shared" si="1003"/>
        <v>0.72978120568737359</v>
      </c>
      <c r="BK743" s="14">
        <f t="shared" si="1004"/>
        <v>0.2027569947022467</v>
      </c>
      <c r="BL743" s="14">
        <f t="shared" si="1005"/>
        <v>6.5895312827907032E-2</v>
      </c>
      <c r="BM743" s="14">
        <f t="shared" si="1006"/>
        <v>0.3703005241631816</v>
      </c>
      <c r="BN743" s="14">
        <f t="shared" si="1007"/>
        <v>0.62697731288422121</v>
      </c>
    </row>
    <row r="744" spans="1:66" x14ac:dyDescent="0.25">
      <c r="A744" t="s">
        <v>10</v>
      </c>
      <c r="B744" t="s">
        <v>11</v>
      </c>
      <c r="C744" t="s">
        <v>220</v>
      </c>
      <c r="D744" s="10"/>
      <c r="E744" s="10">
        <f>VLOOKUP(A744,home!$A$2:$E$405,3,FALSE)</f>
        <v>1.57377049180328</v>
      </c>
      <c r="F744" s="10">
        <f>VLOOKUP(B744,home!$B$2:$E$405,3,FALSE)</f>
        <v>0.64</v>
      </c>
      <c r="G744" s="10">
        <f>VLOOKUP(C744,away!$B$2:$E$405,4,FALSE)</f>
        <v>0.95</v>
      </c>
      <c r="H744" s="10">
        <f>VLOOKUP(A744,away!$A$2:$E$405,3,FALSE)</f>
        <v>1.5409836065573801</v>
      </c>
      <c r="I744" s="10">
        <f>VLOOKUP(C744,away!$B$2:$E$405,3,FALSE)</f>
        <v>1.43</v>
      </c>
      <c r="J744" s="10">
        <f>VLOOKUP(B744,home!$B$2:$E$405,4,FALSE)</f>
        <v>0.81</v>
      </c>
      <c r="K744" s="12">
        <f t="shared" si="952"/>
        <v>0.95685245901639426</v>
      </c>
      <c r="L744" s="12">
        <f t="shared" si="953"/>
        <v>1.7849213114754134</v>
      </c>
      <c r="M744" s="13">
        <f t="shared" si="954"/>
        <v>6.4455915434778327E-2</v>
      </c>
      <c r="N744" s="13">
        <f t="shared" si="955"/>
        <v>6.1674801181920404E-2</v>
      </c>
      <c r="O744" s="13">
        <f t="shared" si="956"/>
        <v>0.11504873711019285</v>
      </c>
      <c r="P744" s="13">
        <f t="shared" si="957"/>
        <v>0.11008466701061874</v>
      </c>
      <c r="Q744" s="13">
        <f t="shared" si="958"/>
        <v>2.950684258513387E-2</v>
      </c>
      <c r="R744" s="13">
        <f t="shared" si="959"/>
        <v>0.10267647136315779</v>
      </c>
      <c r="S744" s="13">
        <f t="shared" si="960"/>
        <v>4.7003575347174371E-2</v>
      </c>
      <c r="T744" s="13">
        <f t="shared" si="961"/>
        <v>5.2667392164555724E-2</v>
      </c>
      <c r="U744" s="13">
        <f t="shared" si="962"/>
        <v>9.8246234106963912E-2</v>
      </c>
      <c r="V744" s="13">
        <f t="shared" si="963"/>
        <v>8.919744957980133E-3</v>
      </c>
      <c r="W744" s="13">
        <f t="shared" si="964"/>
        <v>9.4112316284650031E-3</v>
      </c>
      <c r="X744" s="13">
        <f t="shared" si="965"/>
        <v>1.6798307900878644E-2</v>
      </c>
      <c r="Y744" s="13">
        <f t="shared" si="966"/>
        <v>1.4991828884502057E-2</v>
      </c>
      <c r="Z744" s="13">
        <f t="shared" si="967"/>
        <v>6.1089807307731774E-2</v>
      </c>
      <c r="AA744" s="13">
        <f t="shared" si="968"/>
        <v>5.8453932343240839E-2</v>
      </c>
      <c r="AB744" s="13">
        <f t="shared" si="969"/>
        <v>2.7965894450903965E-2</v>
      </c>
      <c r="AC744" s="13">
        <f t="shared" si="970"/>
        <v>9.5213056367231437E-4</v>
      </c>
      <c r="AD744" s="13">
        <f t="shared" si="971"/>
        <v>2.2512900315174002E-3</v>
      </c>
      <c r="AE744" s="13">
        <f t="shared" si="972"/>
        <v>4.0183755555675627E-3</v>
      </c>
      <c r="AF744" s="13">
        <f t="shared" si="973"/>
        <v>3.5862420833221997E-3</v>
      </c>
      <c r="AG744" s="13">
        <f t="shared" si="974"/>
        <v>2.1337199742105933E-3</v>
      </c>
      <c r="AH744" s="13">
        <f t="shared" si="975"/>
        <v>2.7260124744374222E-2</v>
      </c>
      <c r="AI744" s="13">
        <f t="shared" si="976"/>
        <v>2.6083917394748132E-2</v>
      </c>
      <c r="AJ744" s="13">
        <f t="shared" si="977"/>
        <v>1.2479230249972622E-2</v>
      </c>
      <c r="AK744" s="13">
        <f t="shared" si="978"/>
        <v>3.9802607171060258E-3</v>
      </c>
      <c r="AL744" s="13">
        <f t="shared" si="979"/>
        <v>6.5045993278031858E-5</v>
      </c>
      <c r="AM744" s="13">
        <f t="shared" si="980"/>
        <v>4.3083048052330419E-4</v>
      </c>
      <c r="AN744" s="13">
        <f t="shared" si="981"/>
        <v>7.6899850631923861E-4</v>
      </c>
      <c r="AO744" s="13">
        <f t="shared" si="982"/>
        <v>6.8630091121098485E-4</v>
      </c>
      <c r="AP744" s="13">
        <f t="shared" si="983"/>
        <v>4.0833104083516078E-4</v>
      </c>
      <c r="AQ744" s="13">
        <f t="shared" si="984"/>
        <v>1.8220969423090395E-4</v>
      </c>
      <c r="AR744" s="13">
        <f t="shared" si="985"/>
        <v>9.7314355219423661E-3</v>
      </c>
      <c r="AS744" s="13">
        <f t="shared" si="986"/>
        <v>9.3115480089300418E-3</v>
      </c>
      <c r="AT744" s="13">
        <f t="shared" si="987"/>
        <v>4.4548888047969588E-3</v>
      </c>
      <c r="AU744" s="13">
        <f t="shared" si="988"/>
        <v>1.4208904358381921E-3</v>
      </c>
      <c r="AV744" s="13">
        <f t="shared" si="989"/>
        <v>3.3989562688116254E-4</v>
      </c>
      <c r="AW744" s="13">
        <f t="shared" si="990"/>
        <v>3.0859017973268484E-6</v>
      </c>
      <c r="AX744" s="13">
        <f t="shared" si="991"/>
        <v>6.8706867451323041E-5</v>
      </c>
      <c r="AY744" s="13">
        <f t="shared" si="992"/>
        <v>1.2263635195858291E-4</v>
      </c>
      <c r="AZ744" s="13">
        <f t="shared" si="993"/>
        <v>1.0944811908623713E-4</v>
      </c>
      <c r="BA744" s="13">
        <f t="shared" si="994"/>
        <v>6.511876008597453E-5</v>
      </c>
      <c r="BB744" s="13">
        <f t="shared" si="995"/>
        <v>2.9057965663577618E-5</v>
      </c>
      <c r="BC744" s="13">
        <f t="shared" si="996"/>
        <v>1.0373236436208103E-5</v>
      </c>
      <c r="BD744" s="13">
        <f t="shared" si="997"/>
        <v>2.894974442393962E-3</v>
      </c>
      <c r="BE744" s="13">
        <f t="shared" si="998"/>
        <v>2.7700634139942774E-3</v>
      </c>
      <c r="BF744" s="13">
        <f t="shared" si="999"/>
        <v>1.325270994655886E-3</v>
      </c>
      <c r="BG744" s="13">
        <f t="shared" si="1000"/>
        <v>4.226962700331958E-4</v>
      </c>
      <c r="BH744" s="13">
        <f t="shared" si="1001"/>
        <v>1.0111449134958029E-4</v>
      </c>
      <c r="BI744" s="13">
        <f t="shared" si="1002"/>
        <v>1.9350329938007568E-5</v>
      </c>
      <c r="BJ744" s="14">
        <f t="shared" si="1003"/>
        <v>0.19992204392387491</v>
      </c>
      <c r="BK744" s="14">
        <f t="shared" si="1004"/>
        <v>0.2316037156594605</v>
      </c>
      <c r="BL744" s="14">
        <f t="shared" si="1005"/>
        <v>0.50498693082141399</v>
      </c>
      <c r="BM744" s="14">
        <f t="shared" si="1006"/>
        <v>0.51403551257651792</v>
      </c>
      <c r="BN744" s="14">
        <f t="shared" si="1007"/>
        <v>0.48344743468580198</v>
      </c>
    </row>
    <row r="745" spans="1:66" x14ac:dyDescent="0.25">
      <c r="A745" t="s">
        <v>10</v>
      </c>
      <c r="B745" t="s">
        <v>40</v>
      </c>
      <c r="C745" t="s">
        <v>221</v>
      </c>
      <c r="D745" s="10"/>
      <c r="E745" s="10">
        <f>VLOOKUP(A745,home!$A$2:$E$405,3,FALSE)</f>
        <v>1.57377049180328</v>
      </c>
      <c r="F745" s="10">
        <f>VLOOKUP(B745,home!$B$2:$E$405,3,FALSE)</f>
        <v>0.79</v>
      </c>
      <c r="G745" s="10">
        <f>VLOOKUP(C745,away!$B$2:$E$405,4,FALSE)</f>
        <v>0.79</v>
      </c>
      <c r="H745" s="10">
        <f>VLOOKUP(A745,away!$A$2:$E$405,3,FALSE)</f>
        <v>1.5409836065573801</v>
      </c>
      <c r="I745" s="10">
        <f>VLOOKUP(C745,away!$B$2:$E$405,3,FALSE)</f>
        <v>1.1100000000000001</v>
      </c>
      <c r="J745" s="10">
        <f>VLOOKUP(B745,home!$B$2:$E$405,4,FALSE)</f>
        <v>1.95</v>
      </c>
      <c r="K745" s="12">
        <f t="shared" si="952"/>
        <v>0.98219016393442715</v>
      </c>
      <c r="L745" s="12">
        <f t="shared" si="953"/>
        <v>3.3354590163934494</v>
      </c>
      <c r="M745" s="13">
        <f t="shared" si="954"/>
        <v>1.3331185949053243E-2</v>
      </c>
      <c r="N745" s="13">
        <f t="shared" si="955"/>
        <v>1.3093759712740936E-2</v>
      </c>
      <c r="O745" s="13">
        <f t="shared" si="956"/>
        <v>4.4465624372987303E-2</v>
      </c>
      <c r="P745" s="13">
        <f t="shared" si="957"/>
        <v>4.3673698892351051E-2</v>
      </c>
      <c r="Q745" s="13">
        <f t="shared" si="958"/>
        <v>6.4302809993875085E-3</v>
      </c>
      <c r="R745" s="13">
        <f t="shared" si="959"/>
        <v>7.4156633867222405E-2</v>
      </c>
      <c r="S745" s="13">
        <f t="shared" si="960"/>
        <v>3.5769360322275102E-2</v>
      </c>
      <c r="T745" s="13">
        <f t="shared" si="961"/>
        <v>2.1447938737350545E-2</v>
      </c>
      <c r="U745" s="13">
        <f t="shared" si="962"/>
        <v>7.2835916374872453E-2</v>
      </c>
      <c r="V745" s="13">
        <f t="shared" si="963"/>
        <v>1.3020265899299046E-2</v>
      </c>
      <c r="W745" s="13">
        <f t="shared" si="964"/>
        <v>2.10525291631095E-3</v>
      </c>
      <c r="X745" s="13">
        <f t="shared" si="965"/>
        <v>7.0219848214979619E-3</v>
      </c>
      <c r="Y745" s="13">
        <f t="shared" si="966"/>
        <v>1.1710771292921661E-2</v>
      </c>
      <c r="Z745" s="13">
        <f t="shared" si="967"/>
        <v>8.244880435260496E-2</v>
      </c>
      <c r="AA745" s="13">
        <f t="shared" si="968"/>
        <v>8.0980404663282574E-2</v>
      </c>
      <c r="AB745" s="13">
        <f t="shared" si="969"/>
        <v>3.9769078465852876E-2</v>
      </c>
      <c r="AC745" s="13">
        <f t="shared" si="970"/>
        <v>2.6659442310565627E-3</v>
      </c>
      <c r="AD745" s="13">
        <f t="shared" si="971"/>
        <v>5.1693967674872054E-4</v>
      </c>
      <c r="AE745" s="13">
        <f t="shared" si="972"/>
        <v>1.7242311057430351E-3</v>
      </c>
      <c r="AF745" s="13">
        <f t="shared" si="973"/>
        <v>2.8755510939983265E-3</v>
      </c>
      <c r="AG745" s="13">
        <f t="shared" si="974"/>
        <v>3.1970942745255895E-3</v>
      </c>
      <c r="AH745" s="13">
        <f t="shared" si="975"/>
        <v>6.8751151967188923E-2</v>
      </c>
      <c r="AI745" s="13">
        <f t="shared" si="976"/>
        <v>6.7526705221333999E-2</v>
      </c>
      <c r="AJ745" s="13">
        <f t="shared" si="977"/>
        <v>3.3162032835646886E-2</v>
      </c>
      <c r="AK745" s="13">
        <f t="shared" si="978"/>
        <v>1.0857140822414292E-2</v>
      </c>
      <c r="AL745" s="13">
        <f t="shared" si="979"/>
        <v>3.4935120117871726E-4</v>
      </c>
      <c r="AM745" s="13">
        <f t="shared" si="980"/>
        <v>1.0154661317000715E-4</v>
      </c>
      <c r="AN745" s="13">
        <f t="shared" si="981"/>
        <v>3.3870456648211816E-4</v>
      </c>
      <c r="AO745" s="13">
        <f t="shared" si="982"/>
        <v>5.6486760008320766E-4</v>
      </c>
      <c r="AP745" s="13">
        <f t="shared" si="983"/>
        <v>6.2803090992202164E-4</v>
      </c>
      <c r="AQ745" s="13">
        <f t="shared" si="984"/>
        <v>5.236928402682973E-4</v>
      </c>
      <c r="AR745" s="13">
        <f t="shared" si="985"/>
        <v>4.5863329943279289E-2</v>
      </c>
      <c r="AS745" s="13">
        <f t="shared" si="986"/>
        <v>4.50465115555682E-2</v>
      </c>
      <c r="AT745" s="13">
        <f t="shared" si="987"/>
        <v>2.2122120284718799E-2</v>
      </c>
      <c r="AU745" s="13">
        <f t="shared" si="988"/>
        <v>7.2427096496750255E-3</v>
      </c>
      <c r="AV745" s="13">
        <f t="shared" si="989"/>
        <v>1.7784295445359422E-3</v>
      </c>
      <c r="AW745" s="13">
        <f t="shared" si="990"/>
        <v>3.1791493408073162E-5</v>
      </c>
      <c r="AX745" s="13">
        <f t="shared" si="991"/>
        <v>1.6623014106072525E-5</v>
      </c>
      <c r="AY745" s="13">
        <f t="shared" si="992"/>
        <v>5.5445382279735104E-5</v>
      </c>
      <c r="AZ745" s="13">
        <f t="shared" si="993"/>
        <v>9.2467900121162008E-5</v>
      </c>
      <c r="BA745" s="13">
        <f t="shared" si="994"/>
        <v>1.0280763039536629E-4</v>
      </c>
      <c r="BB745" s="13">
        <f t="shared" si="995"/>
        <v>8.5727659439067426E-5</v>
      </c>
      <c r="BC745" s="13">
        <f t="shared" si="996"/>
        <v>5.7188218926068872E-5</v>
      </c>
      <c r="BD745" s="13">
        <f t="shared" si="997"/>
        <v>2.5495876230189767E-2</v>
      </c>
      <c r="BE745" s="13">
        <f t="shared" si="998"/>
        <v>2.5041798854181948E-2</v>
      </c>
      <c r="BF745" s="13">
        <f t="shared" si="999"/>
        <v>1.2297904260900959E-2</v>
      </c>
      <c r="BG745" s="13">
        <f t="shared" si="1000"/>
        <v>4.026293534021402E-3</v>
      </c>
      <c r="BH745" s="13">
        <f t="shared" si="1001"/>
        <v>9.8864647655715087E-4</v>
      </c>
      <c r="BI745" s="13">
        <f t="shared" si="1002"/>
        <v>1.9420776897657242E-4</v>
      </c>
      <c r="BJ745" s="14">
        <f t="shared" si="1003"/>
        <v>7.2690906966418362E-2</v>
      </c>
      <c r="BK745" s="14">
        <f t="shared" si="1004"/>
        <v>0.10886525187749345</v>
      </c>
      <c r="BL745" s="14">
        <f t="shared" si="1005"/>
        <v>0.68260251669340655</v>
      </c>
      <c r="BM745" s="14">
        <f t="shared" si="1006"/>
        <v>0.75143264220730932</v>
      </c>
      <c r="BN745" s="14">
        <f t="shared" si="1007"/>
        <v>0.19515118379374247</v>
      </c>
    </row>
    <row r="746" spans="1:66" x14ac:dyDescent="0.25">
      <c r="A746" t="s">
        <v>13</v>
      </c>
      <c r="B746" t="s">
        <v>228</v>
      </c>
      <c r="C746" t="s">
        <v>45</v>
      </c>
      <c r="D746" s="10"/>
      <c r="E746" s="10">
        <f>VLOOKUP(A746,home!$A$2:$E$405,3,FALSE)</f>
        <v>1.8333333333333299</v>
      </c>
      <c r="F746" s="10">
        <f>VLOOKUP(B746,home!$B$2:$E$405,3,FALSE)</f>
        <v>0.82</v>
      </c>
      <c r="G746" s="10">
        <f>VLOOKUP(C746,away!$B$2:$E$405,4,FALSE)</f>
        <v>1.0900000000000001</v>
      </c>
      <c r="H746" s="10">
        <f>VLOOKUP(A746,away!$A$2:$E$405,3,FALSE)</f>
        <v>1.3333333333333299</v>
      </c>
      <c r="I746" s="10">
        <f>VLOOKUP(C746,away!$B$2:$E$405,3,FALSE)</f>
        <v>0.82</v>
      </c>
      <c r="J746" s="10">
        <f>VLOOKUP(B746,home!$B$2:$E$405,4,FALSE)</f>
        <v>0.75</v>
      </c>
      <c r="K746" s="12">
        <f t="shared" si="952"/>
        <v>1.6386333333333305</v>
      </c>
      <c r="L746" s="12">
        <f t="shared" si="953"/>
        <v>0.81999999999999784</v>
      </c>
      <c r="M746" s="13">
        <f t="shared" si="954"/>
        <v>8.5551791890088144E-2</v>
      </c>
      <c r="N746" s="13">
        <f t="shared" si="955"/>
        <v>0.1401880179174945</v>
      </c>
      <c r="O746" s="13">
        <f t="shared" si="956"/>
        <v>7.0152469349872099E-2</v>
      </c>
      <c r="P746" s="13">
        <f t="shared" si="957"/>
        <v>0.1149541746923452</v>
      </c>
      <c r="Q746" s="13">
        <f t="shared" si="958"/>
        <v>0.11485837954676839</v>
      </c>
      <c r="R746" s="13">
        <f t="shared" si="959"/>
        <v>2.876251243344748E-2</v>
      </c>
      <c r="S746" s="13">
        <f t="shared" si="960"/>
        <v>3.8615387203623328E-2</v>
      </c>
      <c r="T746" s="13">
        <f t="shared" si="961"/>
        <v>9.4183871228349841E-2</v>
      </c>
      <c r="U746" s="13">
        <f t="shared" si="962"/>
        <v>4.7131211623861399E-2</v>
      </c>
      <c r="V746" s="13">
        <f t="shared" si="963"/>
        <v>5.7651886371303199E-3</v>
      </c>
      <c r="W746" s="13">
        <f t="shared" si="964"/>
        <v>6.2736923112661949E-2</v>
      </c>
      <c r="X746" s="13">
        <f t="shared" si="965"/>
        <v>5.1444276952382663E-2</v>
      </c>
      <c r="Y746" s="13">
        <f t="shared" si="966"/>
        <v>2.1092153550476833E-2</v>
      </c>
      <c r="Z746" s="13">
        <f t="shared" si="967"/>
        <v>7.8617533984756249E-3</v>
      </c>
      <c r="AA746" s="13">
        <f t="shared" si="968"/>
        <v>1.2882531177188751E-2</v>
      </c>
      <c r="AB746" s="13">
        <f t="shared" si="969"/>
        <v>1.0554872502323683E-2</v>
      </c>
      <c r="AC746" s="13">
        <f t="shared" si="970"/>
        <v>4.8416030153000894E-4</v>
      </c>
      <c r="AD746" s="13">
        <f t="shared" si="971"/>
        <v>2.5700703360794535E-2</v>
      </c>
      <c r="AE746" s="13">
        <f t="shared" si="972"/>
        <v>2.1074576755851466E-2</v>
      </c>
      <c r="AF746" s="13">
        <f t="shared" si="973"/>
        <v>8.6405764698990768E-3</v>
      </c>
      <c r="AG746" s="13">
        <f t="shared" si="974"/>
        <v>2.3617575684390752E-3</v>
      </c>
      <c r="AH746" s="13">
        <f t="shared" si="975"/>
        <v>1.6116594466874983E-3</v>
      </c>
      <c r="AI746" s="13">
        <f t="shared" si="976"/>
        <v>2.6409188913236862E-3</v>
      </c>
      <c r="AJ746" s="13">
        <f t="shared" si="977"/>
        <v>2.1637488629763489E-3</v>
      </c>
      <c r="AK746" s="13">
        <f t="shared" si="978"/>
        <v>1.1818636706117122E-3</v>
      </c>
      <c r="AL746" s="13">
        <f t="shared" si="979"/>
        <v>2.6022247647452203E-5</v>
      </c>
      <c r="AM746" s="13">
        <f t="shared" si="980"/>
        <v>8.4228058434219714E-3</v>
      </c>
      <c r="AN746" s="13">
        <f t="shared" si="981"/>
        <v>6.9067007916059986E-3</v>
      </c>
      <c r="AO746" s="13">
        <f t="shared" si="982"/>
        <v>2.8317473245584516E-3</v>
      </c>
      <c r="AP746" s="13">
        <f t="shared" si="983"/>
        <v>7.7401093537930819E-4</v>
      </c>
      <c r="AQ746" s="13">
        <f t="shared" si="984"/>
        <v>1.5867224175275771E-4</v>
      </c>
      <c r="AR746" s="13">
        <f t="shared" si="985"/>
        <v>2.643121492567491E-4</v>
      </c>
      <c r="AS746" s="13">
        <f t="shared" si="986"/>
        <v>4.3311069817708354E-4</v>
      </c>
      <c r="AT746" s="13">
        <f t="shared" si="987"/>
        <v>3.5485481352812035E-4</v>
      </c>
      <c r="AU746" s="13">
        <f t="shared" si="988"/>
        <v>1.9382564198032034E-4</v>
      </c>
      <c r="AV746" s="13">
        <f t="shared" si="989"/>
        <v>7.940228945092129E-5</v>
      </c>
      <c r="AW746" s="13">
        <f t="shared" si="990"/>
        <v>9.7126545474342532E-7</v>
      </c>
      <c r="AX746" s="13">
        <f t="shared" si="991"/>
        <v>2.3003150692043326E-3</v>
      </c>
      <c r="AY746" s="13">
        <f t="shared" si="992"/>
        <v>1.886258356747548E-3</v>
      </c>
      <c r="AZ746" s="13">
        <f t="shared" si="993"/>
        <v>7.7336592626649258E-4</v>
      </c>
      <c r="BA746" s="13">
        <f t="shared" si="994"/>
        <v>2.1138668651284075E-4</v>
      </c>
      <c r="BB746" s="13">
        <f t="shared" si="995"/>
        <v>4.3334270735132232E-5</v>
      </c>
      <c r="BC746" s="13">
        <f t="shared" si="996"/>
        <v>7.106820400561669E-6</v>
      </c>
      <c r="BD746" s="13">
        <f t="shared" si="997"/>
        <v>3.6122660398422272E-5</v>
      </c>
      <c r="BE746" s="13">
        <f t="shared" si="998"/>
        <v>5.9191795417534576E-5</v>
      </c>
      <c r="BF746" s="13">
        <f t="shared" si="999"/>
        <v>4.8496824515509644E-5</v>
      </c>
      <c r="BG746" s="13">
        <f t="shared" si="1000"/>
        <v>2.6489504403977038E-5</v>
      </c>
      <c r="BH746" s="13">
        <f t="shared" si="1001"/>
        <v>1.085164622495921E-5</v>
      </c>
      <c r="BI746" s="13">
        <f t="shared" si="1002"/>
        <v>3.5563738451517907E-6</v>
      </c>
      <c r="BJ746" s="14">
        <f t="shared" si="1003"/>
        <v>0.5665969407297039</v>
      </c>
      <c r="BK746" s="14">
        <f t="shared" si="1004"/>
        <v>0.24728298332911203</v>
      </c>
      <c r="BL746" s="14">
        <f t="shared" si="1005"/>
        <v>0.17859200235549141</v>
      </c>
      <c r="BM746" s="14">
        <f t="shared" si="1006"/>
        <v>0.44398104689147405</v>
      </c>
      <c r="BN746" s="14">
        <f t="shared" si="1007"/>
        <v>0.55446734583001589</v>
      </c>
    </row>
    <row r="747" spans="1:66" x14ac:dyDescent="0.25">
      <c r="A747" t="s">
        <v>13</v>
      </c>
      <c r="B747" t="s">
        <v>17</v>
      </c>
      <c r="C747" t="s">
        <v>51</v>
      </c>
      <c r="D747" s="10"/>
      <c r="E747" s="10">
        <f>VLOOKUP(A747,home!$A$2:$E$405,3,FALSE)</f>
        <v>1.8333333333333299</v>
      </c>
      <c r="F747" s="10">
        <f>VLOOKUP(B747,home!$B$2:$E$405,3,FALSE)</f>
        <v>0.27</v>
      </c>
      <c r="G747" s="10">
        <f>VLOOKUP(C747,away!$B$2:$E$405,4,FALSE)</f>
        <v>0.27</v>
      </c>
      <c r="H747" s="10">
        <f>VLOOKUP(A747,away!$A$2:$E$405,3,FALSE)</f>
        <v>1.3333333333333299</v>
      </c>
      <c r="I747" s="10">
        <f>VLOOKUP(C747,away!$B$2:$E$405,3,FALSE)</f>
        <v>1.0900000000000001</v>
      </c>
      <c r="J747" s="10">
        <f>VLOOKUP(B747,home!$B$2:$E$405,4,FALSE)</f>
        <v>1.1200000000000001</v>
      </c>
      <c r="K747" s="12">
        <f t="shared" si="952"/>
        <v>0.13364999999999977</v>
      </c>
      <c r="L747" s="12">
        <f t="shared" si="953"/>
        <v>1.6277333333333295</v>
      </c>
      <c r="M747" s="13">
        <f t="shared" si="954"/>
        <v>0.17180703296569866</v>
      </c>
      <c r="N747" s="13">
        <f t="shared" si="955"/>
        <v>2.296200995586558E-2</v>
      </c>
      <c r="O747" s="13">
        <f t="shared" si="956"/>
        <v>0.27965603445936593</v>
      </c>
      <c r="P747" s="13">
        <f t="shared" si="957"/>
        <v>3.737602900549418E-2</v>
      </c>
      <c r="Q747" s="13">
        <f t="shared" si="958"/>
        <v>1.5344363153007143E-3</v>
      </c>
      <c r="R747" s="13">
        <f t="shared" si="959"/>
        <v>0.2276027245786621</v>
      </c>
      <c r="S747" s="13">
        <f t="shared" si="960"/>
        <v>2.0327566341513613E-3</v>
      </c>
      <c r="T747" s="13">
        <f t="shared" si="961"/>
        <v>2.4976531382921436E-3</v>
      </c>
      <c r="U747" s="13">
        <f t="shared" si="962"/>
        <v>3.0419104139938129E-2</v>
      </c>
      <c r="V747" s="13">
        <f t="shared" si="963"/>
        <v>4.9135468119645033E-5</v>
      </c>
      <c r="W747" s="13">
        <f t="shared" si="964"/>
        <v>6.8359137846646696E-5</v>
      </c>
      <c r="X747" s="13">
        <f t="shared" si="965"/>
        <v>1.112704473109148E-4</v>
      </c>
      <c r="Y747" s="13">
        <f t="shared" si="966"/>
        <v>9.0559308051442981E-5</v>
      </c>
      <c r="Z747" s="13">
        <f t="shared" si="967"/>
        <v>0.12349218051805777</v>
      </c>
      <c r="AA747" s="13">
        <f t="shared" si="968"/>
        <v>1.6504729926238391E-2</v>
      </c>
      <c r="AB747" s="13">
        <f t="shared" si="969"/>
        <v>1.1029285773208782E-3</v>
      </c>
      <c r="AC747" s="13">
        <f t="shared" si="970"/>
        <v>6.6807825396365022E-7</v>
      </c>
      <c r="AD747" s="13">
        <f t="shared" si="971"/>
        <v>2.2840496933010777E-6</v>
      </c>
      <c r="AE747" s="13">
        <f t="shared" si="972"/>
        <v>3.7178238207759328E-6</v>
      </c>
      <c r="AF747" s="13">
        <f t="shared" si="973"/>
        <v>3.0258128802688322E-6</v>
      </c>
      <c r="AG747" s="13">
        <f t="shared" si="974"/>
        <v>1.6417388285476361E-6</v>
      </c>
      <c r="AH747" s="13">
        <f t="shared" si="975"/>
        <v>5.0253084658814888E-2</v>
      </c>
      <c r="AI747" s="13">
        <f t="shared" si="976"/>
        <v>6.7163247646505973E-3</v>
      </c>
      <c r="AJ747" s="13">
        <f t="shared" si="977"/>
        <v>4.4881840239777517E-4</v>
      </c>
      <c r="AK747" s="13">
        <f t="shared" si="978"/>
        <v>1.9994859826820849E-5</v>
      </c>
      <c r="AL747" s="13">
        <f t="shared" si="979"/>
        <v>5.8135250384239075E-9</v>
      </c>
      <c r="AM747" s="13">
        <f t="shared" si="980"/>
        <v>6.105264830193771E-8</v>
      </c>
      <c r="AN747" s="13">
        <f t="shared" si="981"/>
        <v>9.9377430729340514E-8</v>
      </c>
      <c r="AO747" s="13">
        <f t="shared" si="982"/>
        <v>8.0879978289585748E-8</v>
      </c>
      <c r="AP747" s="13">
        <f t="shared" si="983"/>
        <v>4.3883678887078237E-8</v>
      </c>
      <c r="AQ747" s="13">
        <f t="shared" si="984"/>
        <v>1.7857731728448342E-8</v>
      </c>
      <c r="AR747" s="13">
        <f t="shared" si="985"/>
        <v>1.6359724200394929E-2</v>
      </c>
      <c r="AS747" s="13">
        <f t="shared" si="986"/>
        <v>2.1864771393827784E-3</v>
      </c>
      <c r="AT747" s="13">
        <f t="shared" si="987"/>
        <v>1.4611133483925386E-4</v>
      </c>
      <c r="AU747" s="13">
        <f t="shared" si="988"/>
        <v>6.5092599670887477E-6</v>
      </c>
      <c r="AV747" s="13">
        <f t="shared" si="989"/>
        <v>2.1749064865035231E-7</v>
      </c>
      <c r="AW747" s="13">
        <f t="shared" si="990"/>
        <v>3.5130899266193992E-11</v>
      </c>
      <c r="AX747" s="13">
        <f t="shared" si="991"/>
        <v>1.3599477409256595E-9</v>
      </c>
      <c r="AY747" s="13">
        <f t="shared" si="992"/>
        <v>2.213632269496055E-9</v>
      </c>
      <c r="AZ747" s="13">
        <f t="shared" si="993"/>
        <v>1.8016015164005186E-9</v>
      </c>
      <c r="BA747" s="13">
        <f t="shared" si="994"/>
        <v>9.7750894720966559E-10</v>
      </c>
      <c r="BB747" s="13">
        <f t="shared" si="995"/>
        <v>3.9778097425118591E-10</v>
      </c>
      <c r="BC747" s="13">
        <f t="shared" si="996"/>
        <v>1.2949627023089224E-10</v>
      </c>
      <c r="BD747" s="13">
        <f t="shared" si="997"/>
        <v>4.4382114008537981E-3</v>
      </c>
      <c r="BE747" s="13">
        <f t="shared" si="998"/>
        <v>5.9316695372410902E-4</v>
      </c>
      <c r="BF747" s="13">
        <f t="shared" si="999"/>
        <v>3.9638381682613503E-5</v>
      </c>
      <c r="BG747" s="13">
        <f t="shared" si="1000"/>
        <v>1.7658899039604284E-6</v>
      </c>
      <c r="BH747" s="13">
        <f t="shared" si="1001"/>
        <v>5.9002796416077688E-8</v>
      </c>
      <c r="BI747" s="13">
        <f t="shared" si="1002"/>
        <v>1.5771447482017539E-9</v>
      </c>
      <c r="BJ747" s="14">
        <f t="shared" si="1003"/>
        <v>2.7275267659325995E-2</v>
      </c>
      <c r="BK747" s="14">
        <f t="shared" si="1004"/>
        <v>0.21126563017887515</v>
      </c>
      <c r="BL747" s="14">
        <f t="shared" si="1005"/>
        <v>0.63649562699855355</v>
      </c>
      <c r="BM747" s="14">
        <f t="shared" si="1006"/>
        <v>0.25759043589592445</v>
      </c>
      <c r="BN747" s="14">
        <f t="shared" si="1007"/>
        <v>0.74093826728038725</v>
      </c>
    </row>
    <row r="748" spans="1:66" s="10" customFormat="1" x14ac:dyDescent="0.25">
      <c r="A748" t="s">
        <v>13</v>
      </c>
      <c r="B748" t="s">
        <v>47</v>
      </c>
      <c r="C748" t="s">
        <v>44</v>
      </c>
      <c r="E748" s="10">
        <f>VLOOKUP(A748,home!$A$2:$E$405,3,FALSE)</f>
        <v>1.8333333333333299</v>
      </c>
      <c r="F748" s="10">
        <f>VLOOKUP(B748,home!$B$2:$E$405,3,FALSE)</f>
        <v>0.55000000000000004</v>
      </c>
      <c r="G748" s="10">
        <f>VLOOKUP(C748,away!$B$2:$E$405,4,FALSE)</f>
        <v>0.55000000000000004</v>
      </c>
      <c r="H748" s="10">
        <f>VLOOKUP(A748,away!$A$2:$E$405,3,FALSE)</f>
        <v>1.3333333333333299</v>
      </c>
      <c r="I748" s="10">
        <f>VLOOKUP(C748,away!$B$2:$E$405,3,FALSE)</f>
        <v>0.55000000000000004</v>
      </c>
      <c r="J748" s="10">
        <f>VLOOKUP(B748,home!$B$2:$E$405,4,FALSE)</f>
        <v>1.5</v>
      </c>
      <c r="K748" s="12">
        <f t="shared" si="952"/>
        <v>0.55458333333333243</v>
      </c>
      <c r="L748" s="12">
        <f t="shared" si="953"/>
        <v>1.0999999999999972</v>
      </c>
      <c r="M748" s="13">
        <f t="shared" si="954"/>
        <v>0.1911716939854988</v>
      </c>
      <c r="N748" s="13">
        <f t="shared" si="955"/>
        <v>0.10602063528945771</v>
      </c>
      <c r="O748" s="13">
        <f t="shared" si="956"/>
        <v>0.21028886338404812</v>
      </c>
      <c r="P748" s="13">
        <f t="shared" si="957"/>
        <v>0.11662269881840318</v>
      </c>
      <c r="Q748" s="13">
        <f t="shared" si="958"/>
        <v>2.939863866047249E-2</v>
      </c>
      <c r="R748" s="13">
        <f t="shared" si="959"/>
        <v>0.11565887486122617</v>
      </c>
      <c r="S748" s="13">
        <f t="shared" si="960"/>
        <v>1.7786176389585767E-2</v>
      </c>
      <c r="T748" s="13">
        <f t="shared" si="961"/>
        <v>3.2338502526519652E-2</v>
      </c>
      <c r="U748" s="13">
        <f t="shared" si="962"/>
        <v>6.4142484350121584E-2</v>
      </c>
      <c r="V748" s="13">
        <f t="shared" si="963"/>
        <v>1.2055898542589079E-3</v>
      </c>
      <c r="W748" s="13">
        <f t="shared" si="964"/>
        <v>5.4346650079290029E-3</v>
      </c>
      <c r="X748" s="13">
        <f t="shared" si="965"/>
        <v>5.9781315087218869E-3</v>
      </c>
      <c r="Y748" s="13">
        <f t="shared" si="966"/>
        <v>3.2879723297970296E-3</v>
      </c>
      <c r="Z748" s="13">
        <f t="shared" si="967"/>
        <v>4.240825411578282E-2</v>
      </c>
      <c r="AA748" s="13">
        <f t="shared" si="968"/>
        <v>2.3518910928377854E-2</v>
      </c>
      <c r="AB748" s="13">
        <f t="shared" si="969"/>
        <v>6.5215980095147648E-3</v>
      </c>
      <c r="AC748" s="13">
        <f t="shared" si="970"/>
        <v>4.596625275053279E-5</v>
      </c>
      <c r="AD748" s="13">
        <f t="shared" si="971"/>
        <v>7.5349365891182196E-4</v>
      </c>
      <c r="AE748" s="13">
        <f t="shared" si="972"/>
        <v>8.28843024803002E-4</v>
      </c>
      <c r="AF748" s="13">
        <f t="shared" si="973"/>
        <v>4.5586366364164992E-4</v>
      </c>
      <c r="AG748" s="13">
        <f t="shared" si="974"/>
        <v>1.6715001000193789E-4</v>
      </c>
      <c r="AH748" s="13">
        <f t="shared" si="975"/>
        <v>1.1662269881840244E-2</v>
      </c>
      <c r="AI748" s="13">
        <f t="shared" si="976"/>
        <v>6.4677005053038923E-3</v>
      </c>
      <c r="AJ748" s="13">
        <f t="shared" si="977"/>
        <v>1.7934394526165553E-3</v>
      </c>
      <c r="AK748" s="13">
        <f t="shared" si="978"/>
        <v>3.3153720992119877E-4</v>
      </c>
      <c r="AL748" s="13">
        <f t="shared" si="979"/>
        <v>1.1216531775342471E-6</v>
      </c>
      <c r="AM748" s="13">
        <f t="shared" si="980"/>
        <v>8.3575005000969472E-5</v>
      </c>
      <c r="AN748" s="13">
        <f t="shared" si="981"/>
        <v>9.1932505501066177E-5</v>
      </c>
      <c r="AO748" s="13">
        <f t="shared" si="982"/>
        <v>5.0562878025586273E-5</v>
      </c>
      <c r="AP748" s="13">
        <f t="shared" si="983"/>
        <v>1.8539721942714919E-5</v>
      </c>
      <c r="AQ748" s="13">
        <f t="shared" si="984"/>
        <v>5.0984235342465893E-6</v>
      </c>
      <c r="AR748" s="13">
        <f t="shared" si="985"/>
        <v>2.5656993740048482E-3</v>
      </c>
      <c r="AS748" s="13">
        <f t="shared" si="986"/>
        <v>1.4228941111668531E-3</v>
      </c>
      <c r="AT748" s="13">
        <f t="shared" si="987"/>
        <v>3.9455667957564132E-4</v>
      </c>
      <c r="AU748" s="13">
        <f t="shared" si="988"/>
        <v>7.2938186182663564E-5</v>
      </c>
      <c r="AV748" s="13">
        <f t="shared" si="989"/>
        <v>1.0112575605117192E-5</v>
      </c>
      <c r="AW748" s="13">
        <f t="shared" si="990"/>
        <v>1.9007088162359746E-8</v>
      </c>
      <c r="AX748" s="13">
        <f t="shared" si="991"/>
        <v>7.7248841427979243E-6</v>
      </c>
      <c r="AY748" s="13">
        <f t="shared" si="992"/>
        <v>8.4973725570776937E-6</v>
      </c>
      <c r="AZ748" s="13">
        <f t="shared" si="993"/>
        <v>4.6735549063927202E-6</v>
      </c>
      <c r="BA748" s="13">
        <f t="shared" si="994"/>
        <v>1.7136367990106597E-6</v>
      </c>
      <c r="BB748" s="13">
        <f t="shared" si="995"/>
        <v>4.7125011972793016E-7</v>
      </c>
      <c r="BC748" s="13">
        <f t="shared" si="996"/>
        <v>1.0367502634014441E-7</v>
      </c>
      <c r="BD748" s="13">
        <f t="shared" si="997"/>
        <v>4.70378218567554E-4</v>
      </c>
      <c r="BE748" s="13">
        <f t="shared" si="998"/>
        <v>2.6086392038058892E-4</v>
      </c>
      <c r="BF748" s="13">
        <f t="shared" si="999"/>
        <v>7.2335391255534012E-5</v>
      </c>
      <c r="BG748" s="13">
        <f t="shared" si="1000"/>
        <v>1.3372000800154946E-5</v>
      </c>
      <c r="BH748" s="13">
        <f t="shared" si="1001"/>
        <v>1.8539721942714794E-6</v>
      </c>
      <c r="BI748" s="13">
        <f t="shared" si="1002"/>
        <v>2.0563641588127799E-7</v>
      </c>
      <c r="BJ748" s="14">
        <f t="shared" si="1003"/>
        <v>0.1849367885878121</v>
      </c>
      <c r="BK748" s="14">
        <f t="shared" si="1004"/>
        <v>0.32684174432623186</v>
      </c>
      <c r="BL748" s="14">
        <f t="shared" si="1005"/>
        <v>0.44567088864911952</v>
      </c>
      <c r="BM748" s="14">
        <f t="shared" si="1006"/>
        <v>0.23068779231437081</v>
      </c>
      <c r="BN748" s="14">
        <f t="shared" si="1007"/>
        <v>0.76916140499910646</v>
      </c>
    </row>
    <row r="749" spans="1:66" x14ac:dyDescent="0.25">
      <c r="A749" t="s">
        <v>13</v>
      </c>
      <c r="B749" t="s">
        <v>15</v>
      </c>
      <c r="C749" t="s">
        <v>43</v>
      </c>
      <c r="D749" s="10"/>
      <c r="E749" s="10">
        <f>VLOOKUP(A749,home!$A$2:$E$405,3,FALSE)</f>
        <v>1.8333333333333299</v>
      </c>
      <c r="F749" s="10">
        <f>VLOOKUP(B749,home!$B$2:$E$405,3,FALSE)</f>
        <v>1.91</v>
      </c>
      <c r="G749" s="10">
        <f>VLOOKUP(C749,away!$B$2:$E$405,4,FALSE)</f>
        <v>1.36</v>
      </c>
      <c r="H749" s="10">
        <f>VLOOKUP(A749,away!$A$2:$E$405,3,FALSE)</f>
        <v>1.3333333333333299</v>
      </c>
      <c r="I749" s="10">
        <f>VLOOKUP(C749,away!$B$2:$E$405,3,FALSE)</f>
        <v>1.36</v>
      </c>
      <c r="J749" s="10">
        <f>VLOOKUP(B749,home!$B$2:$E$405,4,FALSE)</f>
        <v>1.5</v>
      </c>
      <c r="K749" s="12">
        <f t="shared" si="952"/>
        <v>4.7622666666666573</v>
      </c>
      <c r="L749" s="12">
        <f t="shared" si="953"/>
        <v>2.7199999999999931</v>
      </c>
      <c r="M749" s="13">
        <f t="shared" si="954"/>
        <v>5.6297988051742201E-4</v>
      </c>
      <c r="N749" s="13">
        <f t="shared" si="955"/>
        <v>2.6810603189920969E-3</v>
      </c>
      <c r="O749" s="13">
        <f t="shared" si="956"/>
        <v>1.5313052750073842E-3</v>
      </c>
      <c r="P749" s="13">
        <f t="shared" si="957"/>
        <v>7.2924840676584857E-3</v>
      </c>
      <c r="Q749" s="13">
        <f t="shared" si="958"/>
        <v>6.3839620942293691E-3</v>
      </c>
      <c r="R749" s="13">
        <f t="shared" si="959"/>
        <v>2.082575174010037E-3</v>
      </c>
      <c r="S749" s="13">
        <f t="shared" si="960"/>
        <v>2.3615552578973166E-2</v>
      </c>
      <c r="T749" s="13">
        <f t="shared" si="961"/>
        <v>1.7364376896303841E-2</v>
      </c>
      <c r="U749" s="13">
        <f t="shared" si="962"/>
        <v>9.9177783320155144E-3</v>
      </c>
      <c r="V749" s="13">
        <f t="shared" si="963"/>
        <v>3.3988986678220007E-2</v>
      </c>
      <c r="W749" s="13">
        <f t="shared" si="964"/>
        <v>1.0134043294203992E-2</v>
      </c>
      <c r="X749" s="13">
        <f t="shared" si="965"/>
        <v>2.7564597760234791E-2</v>
      </c>
      <c r="Y749" s="13">
        <f t="shared" si="966"/>
        <v>3.7487852953919223E-2</v>
      </c>
      <c r="Z749" s="13">
        <f t="shared" si="967"/>
        <v>1.8882014911024288E-3</v>
      </c>
      <c r="AA749" s="13">
        <f t="shared" si="968"/>
        <v>8.9921190210273776E-3</v>
      </c>
      <c r="AB749" s="13">
        <f t="shared" si="969"/>
        <v>2.1411434338268951E-2</v>
      </c>
      <c r="AC749" s="13">
        <f t="shared" si="970"/>
        <v>2.7516985109548857E-2</v>
      </c>
      <c r="AD749" s="13">
        <f t="shared" si="971"/>
        <v>1.2065254144636115E-2</v>
      </c>
      <c r="AE749" s="13">
        <f t="shared" si="972"/>
        <v>3.2817491273410153E-2</v>
      </c>
      <c r="AF749" s="13">
        <f t="shared" si="973"/>
        <v>4.4631788131837692E-2</v>
      </c>
      <c r="AG749" s="13">
        <f t="shared" si="974"/>
        <v>4.0466154572866071E-2</v>
      </c>
      <c r="AH749" s="13">
        <f t="shared" si="975"/>
        <v>1.2839770139496482E-3</v>
      </c>
      <c r="AI749" s="13">
        <f t="shared" si="976"/>
        <v>6.1146409342986005E-3</v>
      </c>
      <c r="AJ749" s="13">
        <f t="shared" si="977"/>
        <v>1.4559775350022848E-2</v>
      </c>
      <c r="AK749" s="13">
        <f t="shared" si="978"/>
        <v>2.3112510941189546E-2</v>
      </c>
      <c r="AL749" s="13">
        <f t="shared" si="979"/>
        <v>1.4257502439835127E-2</v>
      </c>
      <c r="AM749" s="13">
        <f t="shared" si="980"/>
        <v>1.1491591527572459E-2</v>
      </c>
      <c r="AN749" s="13">
        <f t="shared" si="981"/>
        <v>3.1257128954997014E-2</v>
      </c>
      <c r="AO749" s="13">
        <f t="shared" si="982"/>
        <v>4.2509695378795828E-2</v>
      </c>
      <c r="AP749" s="13">
        <f t="shared" si="983"/>
        <v>3.8542123810108117E-2</v>
      </c>
      <c r="AQ749" s="13">
        <f t="shared" si="984"/>
        <v>2.6208644190873452E-2</v>
      </c>
      <c r="AR749" s="13">
        <f t="shared" si="985"/>
        <v>6.9848349558860711E-4</v>
      </c>
      <c r="AS749" s="13">
        <f t="shared" si="986"/>
        <v>3.3263646682584313E-3</v>
      </c>
      <c r="AT749" s="13">
        <f t="shared" si="987"/>
        <v>7.9205177904124111E-3</v>
      </c>
      <c r="AU749" s="13">
        <f t="shared" si="988"/>
        <v>1.2573205952007085E-2</v>
      </c>
      <c r="AV749" s="13">
        <f t="shared" si="989"/>
        <v>1.4969239899594545E-2</v>
      </c>
      <c r="AW749" s="13">
        <f t="shared" si="990"/>
        <v>5.1300732734465256E-3</v>
      </c>
      <c r="AX749" s="13">
        <f t="shared" si="991"/>
        <v>9.1210038797845481E-3</v>
      </c>
      <c r="AY749" s="13">
        <f t="shared" si="992"/>
        <v>2.4809130553013911E-2</v>
      </c>
      <c r="AZ749" s="13">
        <f t="shared" si="993"/>
        <v>3.3740417552098834E-2</v>
      </c>
      <c r="BA749" s="13">
        <f t="shared" si="994"/>
        <v>3.0591311913902866E-2</v>
      </c>
      <c r="BB749" s="13">
        <f t="shared" si="995"/>
        <v>2.0802092101453895E-2</v>
      </c>
      <c r="BC749" s="13">
        <f t="shared" si="996"/>
        <v>1.1316338103190894E-2</v>
      </c>
      <c r="BD749" s="13">
        <f t="shared" si="997"/>
        <v>3.1664585133350115E-4</v>
      </c>
      <c r="BE749" s="13">
        <f t="shared" si="998"/>
        <v>1.5079519829438186E-3</v>
      </c>
      <c r="BF749" s="13">
        <f t="shared" si="999"/>
        <v>3.5906347316536176E-3</v>
      </c>
      <c r="BG749" s="13">
        <f t="shared" si="1000"/>
        <v>5.699853364909864E-3</v>
      </c>
      <c r="BH749" s="13">
        <f t="shared" si="1001"/>
        <v>6.7860554211495103E-3</v>
      </c>
      <c r="BI749" s="13">
        <f t="shared" si="1002"/>
        <v>6.4634011060585748E-3</v>
      </c>
      <c r="BJ749" s="14">
        <f t="shared" si="1003"/>
        <v>0.51198605940642516</v>
      </c>
      <c r="BK749" s="14">
        <f t="shared" si="1004"/>
        <v>0.13204362130776698</v>
      </c>
      <c r="BL749" s="14">
        <f t="shared" si="1005"/>
        <v>0.15285847064369987</v>
      </c>
      <c r="BM749" s="14">
        <f t="shared" si="1006"/>
        <v>0.75856292875901232</v>
      </c>
      <c r="BN749" s="14">
        <f t="shared" si="1007"/>
        <v>2.0534366810414796E-2</v>
      </c>
    </row>
    <row r="750" spans="1:66" x14ac:dyDescent="0.25">
      <c r="A750" t="s">
        <v>13</v>
      </c>
      <c r="B750" t="s">
        <v>14</v>
      </c>
      <c r="C750" t="s">
        <v>50</v>
      </c>
      <c r="D750" s="10"/>
      <c r="E750" s="10">
        <f>VLOOKUP(A750,home!$A$2:$E$405,3,FALSE)</f>
        <v>1.8333333333333299</v>
      </c>
      <c r="F750" s="10">
        <f>VLOOKUP(B750,home!$B$2:$E$405,3,FALSE)</f>
        <v>0.55000000000000004</v>
      </c>
      <c r="G750" s="10">
        <f>VLOOKUP(C750,away!$B$2:$E$405,4,FALSE)</f>
        <v>0</v>
      </c>
      <c r="H750" s="10">
        <f>VLOOKUP(A750,away!$A$2:$E$405,3,FALSE)</f>
        <v>1.3333333333333299</v>
      </c>
      <c r="I750" s="10">
        <f>VLOOKUP(C750,away!$B$2:$E$405,3,FALSE)</f>
        <v>0</v>
      </c>
      <c r="J750" s="10">
        <f>VLOOKUP(B750,home!$B$2:$E$405,4,FALSE)</f>
        <v>0.5</v>
      </c>
      <c r="K750" s="12">
        <f t="shared" si="952"/>
        <v>0</v>
      </c>
      <c r="L750" s="12">
        <f t="shared" si="953"/>
        <v>0</v>
      </c>
      <c r="M750" s="13">
        <f t="shared" si="954"/>
        <v>1</v>
      </c>
      <c r="N750" s="13">
        <f t="shared" si="955"/>
        <v>0</v>
      </c>
      <c r="O750" s="13">
        <f t="shared" si="956"/>
        <v>0</v>
      </c>
      <c r="P750" s="13">
        <f t="shared" si="957"/>
        <v>0</v>
      </c>
      <c r="Q750" s="13">
        <f t="shared" si="958"/>
        <v>0</v>
      </c>
      <c r="R750" s="13">
        <f t="shared" si="959"/>
        <v>0</v>
      </c>
      <c r="S750" s="13">
        <f t="shared" si="960"/>
        <v>0</v>
      </c>
      <c r="T750" s="13">
        <f t="shared" si="961"/>
        <v>0</v>
      </c>
      <c r="U750" s="13">
        <f t="shared" si="962"/>
        <v>0</v>
      </c>
      <c r="V750" s="13">
        <f t="shared" si="963"/>
        <v>0</v>
      </c>
      <c r="W750" s="13">
        <f t="shared" si="964"/>
        <v>0</v>
      </c>
      <c r="X750" s="13">
        <f t="shared" si="965"/>
        <v>0</v>
      </c>
      <c r="Y750" s="13">
        <f t="shared" si="966"/>
        <v>0</v>
      </c>
      <c r="Z750" s="13">
        <f t="shared" si="967"/>
        <v>0</v>
      </c>
      <c r="AA750" s="13">
        <f t="shared" si="968"/>
        <v>0</v>
      </c>
      <c r="AB750" s="13">
        <f t="shared" si="969"/>
        <v>0</v>
      </c>
      <c r="AC750" s="13">
        <f t="shared" si="970"/>
        <v>0</v>
      </c>
      <c r="AD750" s="13">
        <f t="shared" si="971"/>
        <v>0</v>
      </c>
      <c r="AE750" s="13">
        <f t="shared" si="972"/>
        <v>0</v>
      </c>
      <c r="AF750" s="13">
        <f t="shared" si="973"/>
        <v>0</v>
      </c>
      <c r="AG750" s="13">
        <f t="shared" si="974"/>
        <v>0</v>
      </c>
      <c r="AH750" s="13">
        <f t="shared" si="975"/>
        <v>0</v>
      </c>
      <c r="AI750" s="13">
        <f t="shared" si="976"/>
        <v>0</v>
      </c>
      <c r="AJ750" s="13">
        <f t="shared" si="977"/>
        <v>0</v>
      </c>
      <c r="AK750" s="13">
        <f t="shared" si="978"/>
        <v>0</v>
      </c>
      <c r="AL750" s="13">
        <f t="shared" si="979"/>
        <v>0</v>
      </c>
      <c r="AM750" s="13">
        <f t="shared" si="980"/>
        <v>0</v>
      </c>
      <c r="AN750" s="13">
        <f t="shared" si="981"/>
        <v>0</v>
      </c>
      <c r="AO750" s="13">
        <f t="shared" si="982"/>
        <v>0</v>
      </c>
      <c r="AP750" s="13">
        <f t="shared" si="983"/>
        <v>0</v>
      </c>
      <c r="AQ750" s="13">
        <f t="shared" si="984"/>
        <v>0</v>
      </c>
      <c r="AR750" s="13">
        <f t="shared" si="985"/>
        <v>0</v>
      </c>
      <c r="AS750" s="13">
        <f t="shared" si="986"/>
        <v>0</v>
      </c>
      <c r="AT750" s="13">
        <f t="shared" si="987"/>
        <v>0</v>
      </c>
      <c r="AU750" s="13">
        <f t="shared" si="988"/>
        <v>0</v>
      </c>
      <c r="AV750" s="13">
        <f t="shared" si="989"/>
        <v>0</v>
      </c>
      <c r="AW750" s="13">
        <f t="shared" si="990"/>
        <v>0</v>
      </c>
      <c r="AX750" s="13">
        <f t="shared" si="991"/>
        <v>0</v>
      </c>
      <c r="AY750" s="13">
        <f t="shared" si="992"/>
        <v>0</v>
      </c>
      <c r="AZ750" s="13">
        <f t="shared" si="993"/>
        <v>0</v>
      </c>
      <c r="BA750" s="13">
        <f t="shared" si="994"/>
        <v>0</v>
      </c>
      <c r="BB750" s="13">
        <f t="shared" si="995"/>
        <v>0</v>
      </c>
      <c r="BC750" s="13">
        <f t="shared" si="996"/>
        <v>0</v>
      </c>
      <c r="BD750" s="13">
        <f t="shared" si="997"/>
        <v>0</v>
      </c>
      <c r="BE750" s="13">
        <f t="shared" si="998"/>
        <v>0</v>
      </c>
      <c r="BF750" s="13">
        <f t="shared" si="999"/>
        <v>0</v>
      </c>
      <c r="BG750" s="13">
        <f t="shared" si="1000"/>
        <v>0</v>
      </c>
      <c r="BH750" s="13">
        <f t="shared" si="1001"/>
        <v>0</v>
      </c>
      <c r="BI750" s="13">
        <f t="shared" si="1002"/>
        <v>0</v>
      </c>
      <c r="BJ750" s="14">
        <f t="shared" si="1003"/>
        <v>0</v>
      </c>
      <c r="BK750" s="14">
        <f t="shared" si="1004"/>
        <v>1</v>
      </c>
      <c r="BL750" s="14">
        <f t="shared" si="1005"/>
        <v>0</v>
      </c>
      <c r="BM750" s="14">
        <f t="shared" si="1006"/>
        <v>0</v>
      </c>
      <c r="BN750" s="14">
        <f t="shared" si="1007"/>
        <v>1</v>
      </c>
    </row>
    <row r="751" spans="1:66" x14ac:dyDescent="0.25">
      <c r="A751" t="s">
        <v>13</v>
      </c>
      <c r="B751" t="s">
        <v>52</v>
      </c>
      <c r="C751" t="s">
        <v>227</v>
      </c>
      <c r="D751" s="10"/>
      <c r="E751" s="10">
        <f>VLOOKUP(A751,home!$A$2:$E$405,3,FALSE)</f>
        <v>1.8333333333333299</v>
      </c>
      <c r="F751" s="10">
        <f>VLOOKUP(B751,home!$B$2:$E$405,3,FALSE)</f>
        <v>1.36</v>
      </c>
      <c r="G751" s="10">
        <f>VLOOKUP(C751,away!$B$2:$E$405,4,FALSE)</f>
        <v>0.55000000000000004</v>
      </c>
      <c r="H751" s="10">
        <f>VLOOKUP(A751,away!$A$2:$E$405,3,FALSE)</f>
        <v>1.3333333333333299</v>
      </c>
      <c r="I751" s="10">
        <f>VLOOKUP(C751,away!$B$2:$E$405,3,FALSE)</f>
        <v>1.36</v>
      </c>
      <c r="J751" s="10">
        <f>VLOOKUP(B751,home!$B$2:$E$405,4,FALSE)</f>
        <v>1.5</v>
      </c>
      <c r="K751" s="12">
        <f t="shared" si="952"/>
        <v>1.3713333333333309</v>
      </c>
      <c r="L751" s="12">
        <f t="shared" si="953"/>
        <v>2.7199999999999931</v>
      </c>
      <c r="M751" s="13">
        <f t="shared" si="954"/>
        <v>1.6716929453210572E-2</v>
      </c>
      <c r="N751" s="13">
        <f t="shared" si="955"/>
        <v>2.2924482590169389E-2</v>
      </c>
      <c r="O751" s="13">
        <f t="shared" si="956"/>
        <v>4.5470048112732642E-2</v>
      </c>
      <c r="P751" s="13">
        <f t="shared" si="957"/>
        <v>6.2354592645260588E-2</v>
      </c>
      <c r="Q751" s="13">
        <f t="shared" si="958"/>
        <v>1.5718553562659453E-2</v>
      </c>
      <c r="R751" s="13">
        <f t="shared" si="959"/>
        <v>6.1839265433316241E-2</v>
      </c>
      <c r="S751" s="13">
        <f t="shared" si="960"/>
        <v>5.8146073338989558E-2</v>
      </c>
      <c r="T751" s="13">
        <f t="shared" si="961"/>
        <v>4.2754465690433605E-2</v>
      </c>
      <c r="U751" s="13">
        <f t="shared" si="962"/>
        <v>8.480224599755419E-2</v>
      </c>
      <c r="V751" s="13">
        <f t="shared" si="963"/>
        <v>2.4098489346265073E-2</v>
      </c>
      <c r="W751" s="13">
        <f t="shared" si="964"/>
        <v>7.1851254840867582E-3</v>
      </c>
      <c r="X751" s="13">
        <f t="shared" si="965"/>
        <v>1.9543541316715936E-2</v>
      </c>
      <c r="Y751" s="13">
        <f t="shared" si="966"/>
        <v>2.6579216190733605E-2</v>
      </c>
      <c r="Z751" s="13">
        <f t="shared" si="967"/>
        <v>5.6067600659539918E-2</v>
      </c>
      <c r="AA751" s="13">
        <f t="shared" si="968"/>
        <v>7.6887369704448941E-2</v>
      </c>
      <c r="AB751" s="13">
        <f t="shared" si="969"/>
        <v>5.2719106494017065E-2</v>
      </c>
      <c r="AC751" s="13">
        <f t="shared" si="970"/>
        <v>5.6180004929969355E-3</v>
      </c>
      <c r="AD751" s="13">
        <f t="shared" si="971"/>
        <v>2.4633005201277415E-3</v>
      </c>
      <c r="AE751" s="13">
        <f t="shared" si="972"/>
        <v>6.7001774147474403E-3</v>
      </c>
      <c r="AF751" s="13">
        <f t="shared" si="973"/>
        <v>9.1122412840564954E-3</v>
      </c>
      <c r="AG751" s="13">
        <f t="shared" si="974"/>
        <v>8.2617654308778689E-3</v>
      </c>
      <c r="AH751" s="13">
        <f t="shared" si="975"/>
        <v>3.8125968448487042E-2</v>
      </c>
      <c r="AI751" s="13">
        <f t="shared" si="976"/>
        <v>5.2283411399025141E-2</v>
      </c>
      <c r="AJ751" s="13">
        <f t="shared" si="977"/>
        <v>3.5848992415931515E-2</v>
      </c>
      <c r="AK751" s="13">
        <f t="shared" si="978"/>
        <v>1.6386972755460208E-2</v>
      </c>
      <c r="AL751" s="13">
        <f t="shared" si="979"/>
        <v>8.3821166608899879E-4</v>
      </c>
      <c r="AM751" s="13">
        <f t="shared" si="980"/>
        <v>6.7560122265370077E-4</v>
      </c>
      <c r="AN751" s="13">
        <f t="shared" si="981"/>
        <v>1.8376353256180616E-3</v>
      </c>
      <c r="AO751" s="13">
        <f t="shared" si="982"/>
        <v>2.4991840428405573E-3</v>
      </c>
      <c r="AP751" s="13">
        <f t="shared" si="983"/>
        <v>2.2659268655087664E-3</v>
      </c>
      <c r="AQ751" s="13">
        <f t="shared" si="984"/>
        <v>1.5408302685459572E-3</v>
      </c>
      <c r="AR751" s="13">
        <f t="shared" si="985"/>
        <v>2.0740526835976904E-2</v>
      </c>
      <c r="AS751" s="13">
        <f t="shared" si="986"/>
        <v>2.844217580106961E-2</v>
      </c>
      <c r="AT751" s="13">
        <f t="shared" si="987"/>
        <v>1.9501851874266698E-2</v>
      </c>
      <c r="AU751" s="13">
        <f t="shared" si="988"/>
        <v>8.9145131789703323E-3</v>
      </c>
      <c r="AV751" s="13">
        <f t="shared" si="989"/>
        <v>3.0561922681903264E-3</v>
      </c>
      <c r="AW751" s="13">
        <f t="shared" si="990"/>
        <v>8.6848662967306832E-5</v>
      </c>
      <c r="AX751" s="13">
        <f t="shared" si="991"/>
        <v>1.5441241277762879E-4</v>
      </c>
      <c r="AY751" s="13">
        <f t="shared" si="992"/>
        <v>4.2000176275514928E-4</v>
      </c>
      <c r="AZ751" s="13">
        <f t="shared" si="993"/>
        <v>5.7120239734700159E-4</v>
      </c>
      <c r="BA751" s="13">
        <f t="shared" si="994"/>
        <v>5.1789017359461342E-4</v>
      </c>
      <c r="BB751" s="13">
        <f t="shared" si="995"/>
        <v>3.5216531804433624E-4</v>
      </c>
      <c r="BC751" s="13">
        <f t="shared" si="996"/>
        <v>1.9157793301611848E-4</v>
      </c>
      <c r="BD751" s="13">
        <f t="shared" si="997"/>
        <v>9.4023721656428406E-3</v>
      </c>
      <c r="BE751" s="13">
        <f t="shared" si="998"/>
        <v>1.2893786363151525E-2</v>
      </c>
      <c r="BF751" s="13">
        <f t="shared" si="999"/>
        <v>8.8408395163342146E-3</v>
      </c>
      <c r="BG751" s="13">
        <f t="shared" si="1000"/>
        <v>4.041245974466541E-3</v>
      </c>
      <c r="BH751" s="13">
        <f t="shared" si="1001"/>
        <v>1.3854738282462779E-3</v>
      </c>
      <c r="BI751" s="13">
        <f t="shared" si="1002"/>
        <v>3.7998928862701184E-4</v>
      </c>
      <c r="BJ751" s="14">
        <f t="shared" si="1003"/>
        <v>0.17226929720731016</v>
      </c>
      <c r="BK751" s="14">
        <f t="shared" si="1004"/>
        <v>0.16819229870556685</v>
      </c>
      <c r="BL751" s="14">
        <f t="shared" si="1005"/>
        <v>0.58196234785591516</v>
      </c>
      <c r="BM751" s="14">
        <f t="shared" si="1006"/>
        <v>0.75313451953119548</v>
      </c>
      <c r="BN751" s="14">
        <f t="shared" si="1007"/>
        <v>0.22502387179734887</v>
      </c>
    </row>
    <row r="752" spans="1:66" x14ac:dyDescent="0.25">
      <c r="A752" t="s">
        <v>16</v>
      </c>
      <c r="B752" t="s">
        <v>59</v>
      </c>
      <c r="C752" t="s">
        <v>60</v>
      </c>
      <c r="D752" s="10"/>
      <c r="E752" s="10">
        <f>VLOOKUP(A752,home!$A$2:$E$405,3,FALSE)</f>
        <v>1.4629629629629599</v>
      </c>
      <c r="F752" s="10">
        <f>VLOOKUP(B752,home!$B$2:$E$405,3,FALSE)</f>
        <v>0.46</v>
      </c>
      <c r="G752" s="10">
        <f>VLOOKUP(C752,away!$B$2:$E$405,4,FALSE)</f>
        <v>0.91</v>
      </c>
      <c r="H752" s="10">
        <f>VLOOKUP(A752,away!$A$2:$E$405,3,FALSE)</f>
        <v>1.25925925925926</v>
      </c>
      <c r="I752" s="10">
        <f>VLOOKUP(C752,away!$B$2:$E$405,3,FALSE)</f>
        <v>0.23</v>
      </c>
      <c r="J752" s="10">
        <f>VLOOKUP(B752,home!$B$2:$E$405,4,FALSE)</f>
        <v>0.79</v>
      </c>
      <c r="K752" s="12">
        <f t="shared" si="952"/>
        <v>0.612396296296295</v>
      </c>
      <c r="L752" s="12">
        <f t="shared" si="953"/>
        <v>0.22880740740740754</v>
      </c>
      <c r="M752" s="13">
        <f t="shared" si="954"/>
        <v>0.43119118450090238</v>
      </c>
      <c r="N752" s="13">
        <f t="shared" si="955"/>
        <v>0.26405988438396499</v>
      </c>
      <c r="O752" s="13">
        <f t="shared" si="956"/>
        <v>9.8659737022580601E-2</v>
      </c>
      <c r="P752" s="13">
        <f t="shared" si="957"/>
        <v>6.0418857546194804E-2</v>
      </c>
      <c r="Q752" s="13">
        <f t="shared" si="958"/>
        <v>8.0854647598584017E-2</v>
      </c>
      <c r="R752" s="13">
        <f t="shared" si="959"/>
        <v>1.1287039321816643E-2</v>
      </c>
      <c r="S752" s="13">
        <f t="shared" si="960"/>
        <v>2.1164847974644422E-3</v>
      </c>
      <c r="T752" s="13">
        <f t="shared" si="961"/>
        <v>1.8500142293871577E-2</v>
      </c>
      <c r="U752" s="13">
        <f t="shared" si="962"/>
        <v>6.912141076831157E-3</v>
      </c>
      <c r="V752" s="13">
        <f t="shared" si="963"/>
        <v>3.2951506862631988E-5</v>
      </c>
      <c r="W752" s="13">
        <f t="shared" si="964"/>
        <v>1.6505028909238325E-2</v>
      </c>
      <c r="X752" s="13">
        <f t="shared" si="965"/>
        <v>3.7764728739071328E-3</v>
      </c>
      <c r="Y752" s="13">
        <f t="shared" si="966"/>
        <v>4.3204248371154618E-4</v>
      </c>
      <c r="Z752" s="13">
        <f t="shared" si="967"/>
        <v>8.6085273484344299E-4</v>
      </c>
      <c r="AA752" s="13">
        <f t="shared" si="968"/>
        <v>5.2718302647466087E-4</v>
      </c>
      <c r="AB752" s="13">
        <f t="shared" si="969"/>
        <v>1.6142246644167699E-4</v>
      </c>
      <c r="AC752" s="13">
        <f t="shared" si="970"/>
        <v>2.8857448717473386E-7</v>
      </c>
      <c r="AD752" s="13">
        <f t="shared" si="971"/>
        <v>2.5269046435702066E-3</v>
      </c>
      <c r="AE752" s="13">
        <f t="shared" si="972"/>
        <v>5.781745002610382E-4</v>
      </c>
      <c r="AF752" s="13">
        <f t="shared" si="973"/>
        <v>6.6145304216900814E-5</v>
      </c>
      <c r="AG752" s="13">
        <f t="shared" si="974"/>
        <v>5.0448451900144438E-6</v>
      </c>
      <c r="AH752" s="13">
        <f t="shared" si="975"/>
        <v>4.9242370604776164E-5</v>
      </c>
      <c r="AI752" s="13">
        <f t="shared" si="976"/>
        <v>3.0155845379214468E-5</v>
      </c>
      <c r="AJ752" s="13">
        <f t="shared" si="977"/>
        <v>9.2336640109573411E-6</v>
      </c>
      <c r="AK752" s="13">
        <f t="shared" si="978"/>
        <v>1.8848872138515559E-6</v>
      </c>
      <c r="AL752" s="13">
        <f t="shared" si="979"/>
        <v>1.6174116223881195E-9</v>
      </c>
      <c r="AM752" s="13">
        <f t="shared" si="980"/>
        <v>3.0949340896326087E-4</v>
      </c>
      <c r="AN752" s="13">
        <f t="shared" si="981"/>
        <v>7.0814384514564222E-5</v>
      </c>
      <c r="AO752" s="13">
        <f t="shared" si="982"/>
        <v>8.1014278639643538E-6</v>
      </c>
      <c r="AP752" s="13">
        <f t="shared" si="983"/>
        <v>6.1788890195060498E-7</v>
      </c>
      <c r="AQ752" s="13">
        <f t="shared" si="984"/>
        <v>3.5344389430281948E-8</v>
      </c>
      <c r="AR752" s="13">
        <f t="shared" si="985"/>
        <v>2.2534038305347162E-6</v>
      </c>
      <c r="AS752" s="13">
        <f t="shared" si="986"/>
        <v>1.379976159879344E-6</v>
      </c>
      <c r="AT752" s="13">
        <f t="shared" si="987"/>
        <v>4.2254614464364707E-7</v>
      </c>
      <c r="AU752" s="13">
        <f t="shared" si="988"/>
        <v>8.6255231331349341E-8</v>
      </c>
      <c r="AV752" s="13">
        <f t="shared" si="989"/>
        <v>1.3205596050874618E-8</v>
      </c>
      <c r="AW752" s="13">
        <f t="shared" si="990"/>
        <v>6.2953617997483091E-12</v>
      </c>
      <c r="AX752" s="13">
        <f t="shared" si="991"/>
        <v>3.1588769562869236E-5</v>
      </c>
      <c r="AY752" s="13">
        <f t="shared" si="992"/>
        <v>7.227744466870137E-6</v>
      </c>
      <c r="AZ752" s="13">
        <f t="shared" si="993"/>
        <v>8.2688073643389546E-7</v>
      </c>
      <c r="BA752" s="13">
        <f t="shared" si="994"/>
        <v>6.3065479179522485E-8</v>
      </c>
      <c r="BB752" s="13">
        <f t="shared" si="995"/>
        <v>3.6074621969930952E-9</v>
      </c>
      <c r="BC752" s="13">
        <f t="shared" si="996"/>
        <v>1.6508281452284427E-10</v>
      </c>
      <c r="BD752" s="13">
        <f t="shared" si="997"/>
        <v>8.5932581384428095E-8</v>
      </c>
      <c r="BE752" s="13">
        <f t="shared" si="998"/>
        <v>5.26247945710037E-8</v>
      </c>
      <c r="BF752" s="13">
        <f t="shared" si="999"/>
        <v>1.6113614644318022E-8</v>
      </c>
      <c r="BG752" s="13">
        <f t="shared" si="1000"/>
        <v>3.2893059760420321E-9</v>
      </c>
      <c r="BH752" s="13">
        <f t="shared" si="1001"/>
        <v>5.0358969927835256E-10</v>
      </c>
      <c r="BI752" s="13">
        <f t="shared" si="1002"/>
        <v>6.1679293338205627E-11</v>
      </c>
      <c r="BJ752" s="14">
        <f t="shared" si="1003"/>
        <v>0.3877332605239393</v>
      </c>
      <c r="BK752" s="14">
        <f t="shared" si="1004"/>
        <v>0.49376699628778997</v>
      </c>
      <c r="BL752" s="14">
        <f t="shared" si="1005"/>
        <v>0.11764235359388155</v>
      </c>
      <c r="BM752" s="14">
        <f t="shared" si="1006"/>
        <v>5.3524885028239245E-2</v>
      </c>
      <c r="BN752" s="14">
        <f t="shared" si="1007"/>
        <v>0.94647135037404351</v>
      </c>
    </row>
    <row r="753" spans="1:66" x14ac:dyDescent="0.25">
      <c r="A753" t="s">
        <v>16</v>
      </c>
      <c r="B753" t="s">
        <v>449</v>
      </c>
      <c r="C753" t="s">
        <v>49</v>
      </c>
      <c r="D753" s="10"/>
      <c r="E753" s="10">
        <f>VLOOKUP(A753,home!$A$2:$E$405,3,FALSE)</f>
        <v>1.4629629629629599</v>
      </c>
      <c r="F753" s="10">
        <f>VLOOKUP(B753,home!$B$2:$E$405,3,FALSE)</f>
        <v>0.23</v>
      </c>
      <c r="G753" s="10">
        <f>VLOOKUP(C753,away!$B$2:$E$405,4,FALSE)</f>
        <v>0.46</v>
      </c>
      <c r="H753" s="10">
        <f>VLOOKUP(A753,away!$A$2:$E$405,3,FALSE)</f>
        <v>1.25925925925926</v>
      </c>
      <c r="I753" s="10">
        <f>VLOOKUP(C753,away!$B$2:$E$405,3,FALSE)</f>
        <v>1.37</v>
      </c>
      <c r="J753" s="10">
        <f>VLOOKUP(B753,home!$B$2:$E$405,4,FALSE)</f>
        <v>1.32</v>
      </c>
      <c r="K753" s="12">
        <f t="shared" si="952"/>
        <v>0.15478148148148116</v>
      </c>
      <c r="L753" s="12">
        <f t="shared" si="953"/>
        <v>2.2772444444444462</v>
      </c>
      <c r="M753" s="13">
        <f t="shared" si="954"/>
        <v>8.785865702698753E-2</v>
      </c>
      <c r="N753" s="13">
        <f t="shared" si="955"/>
        <v>1.3598893095610475E-2</v>
      </c>
      <c r="O753" s="13">
        <f t="shared" si="956"/>
        <v>0.20007563861105737</v>
      </c>
      <c r="P753" s="13">
        <f t="shared" si="957"/>
        <v>3.0968003752572894E-2</v>
      </c>
      <c r="Q753" s="13">
        <f t="shared" si="958"/>
        <v>1.0524284099234374E-3</v>
      </c>
      <c r="R753" s="13">
        <f t="shared" si="959"/>
        <v>0.22781056824785262</v>
      </c>
      <c r="S753" s="13">
        <f t="shared" si="960"/>
        <v>2.7288638617728581E-3</v>
      </c>
      <c r="T753" s="13">
        <f t="shared" si="961"/>
        <v>2.3966367496736501E-3</v>
      </c>
      <c r="U753" s="13">
        <f t="shared" si="962"/>
        <v>3.5260857250540699E-2</v>
      </c>
      <c r="V753" s="13">
        <f t="shared" si="963"/>
        <v>1.0687300257944004E-4</v>
      </c>
      <c r="W753" s="13">
        <f t="shared" si="964"/>
        <v>5.4298809480383061E-5</v>
      </c>
      <c r="X753" s="13">
        <f t="shared" si="965"/>
        <v>1.2365166222914976E-4</v>
      </c>
      <c r="Y753" s="13">
        <f t="shared" si="966"/>
        <v>1.4079253042882626E-4</v>
      </c>
      <c r="Z753" s="13">
        <f t="shared" si="967"/>
        <v>0.17292678364271818</v>
      </c>
      <c r="AA753" s="13">
        <f t="shared" si="968"/>
        <v>2.6765863760047488E-2</v>
      </c>
      <c r="AB753" s="13">
        <f t="shared" si="969"/>
        <v>2.0714300229558191E-3</v>
      </c>
      <c r="AC753" s="13">
        <f t="shared" si="970"/>
        <v>2.3543806445221792E-6</v>
      </c>
      <c r="AD753" s="13">
        <f t="shared" si="971"/>
        <v>2.1011125435135963E-6</v>
      </c>
      <c r="AE753" s="13">
        <f t="shared" si="972"/>
        <v>4.7847468668688767E-6</v>
      </c>
      <c r="AF753" s="13">
        <f t="shared" si="973"/>
        <v>5.448019110325061E-6</v>
      </c>
      <c r="AG753" s="13">
        <f t="shared" si="974"/>
        <v>4.1354904174049723E-6</v>
      </c>
      <c r="AH753" s="13">
        <f t="shared" si="975"/>
        <v>9.8449139336506689E-2</v>
      </c>
      <c r="AI753" s="13">
        <f t="shared" si="976"/>
        <v>1.5238103637081269E-2</v>
      </c>
      <c r="AJ753" s="13">
        <f t="shared" si="977"/>
        <v>1.1792881279578927E-3</v>
      </c>
      <c r="AK753" s="13">
        <f t="shared" si="978"/>
        <v>6.084398784628171E-5</v>
      </c>
      <c r="AL753" s="13">
        <f t="shared" si="979"/>
        <v>3.319443802203893E-8</v>
      </c>
      <c r="AM753" s="13">
        <f t="shared" si="980"/>
        <v>6.5042662448871466E-8</v>
      </c>
      <c r="AN753" s="13">
        <f t="shared" si="981"/>
        <v>1.4811804171356794E-7</v>
      </c>
      <c r="AO753" s="13">
        <f t="shared" si="982"/>
        <v>1.6865049380710673E-7</v>
      </c>
      <c r="AP753" s="13">
        <f t="shared" si="983"/>
        <v>1.2801946669168205E-7</v>
      </c>
      <c r="AQ753" s="13">
        <f t="shared" si="984"/>
        <v>7.2882904826093446E-8</v>
      </c>
      <c r="AR753" s="13">
        <f t="shared" si="985"/>
        <v>4.4838551122879412E-2</v>
      </c>
      <c r="AS753" s="13">
        <f t="shared" si="986"/>
        <v>6.9401773702824068E-3</v>
      </c>
      <c r="AT753" s="13">
        <f t="shared" si="987"/>
        <v>5.3710546755828046E-4</v>
      </c>
      <c r="AU753" s="13">
        <f t="shared" si="988"/>
        <v>2.7711326660158087E-5</v>
      </c>
      <c r="AV753" s="13">
        <f t="shared" si="989"/>
        <v>1.0723000485691336E-6</v>
      </c>
      <c r="AW753" s="13">
        <f t="shared" si="990"/>
        <v>3.2500606846393508E-10</v>
      </c>
      <c r="AX753" s="13">
        <f t="shared" si="991"/>
        <v>1.6778999422227047E-9</v>
      </c>
      <c r="AY753" s="13">
        <f t="shared" si="992"/>
        <v>3.8209883217603115E-9</v>
      </c>
      <c r="AZ753" s="13">
        <f t="shared" si="993"/>
        <v>4.3506622140078903E-9</v>
      </c>
      <c r="BA753" s="13">
        <f t="shared" si="994"/>
        <v>3.3025071188346134E-9</v>
      </c>
      <c r="BB753" s="13">
        <f t="shared" si="995"/>
        <v>1.8801539972760893E-9</v>
      </c>
      <c r="BC753" s="13">
        <f t="shared" si="996"/>
        <v>8.5631404899939866E-10</v>
      </c>
      <c r="BD753" s="13">
        <f t="shared" si="997"/>
        <v>1.7018056906919241E-2</v>
      </c>
      <c r="BE753" s="13">
        <f t="shared" si="998"/>
        <v>2.6340800599891135E-3</v>
      </c>
      <c r="BF753" s="13">
        <f t="shared" si="999"/>
        <v>2.038534070129719E-4</v>
      </c>
      <c r="BG753" s="13">
        <f t="shared" si="1000"/>
        <v>1.0517577447505049E-5</v>
      </c>
      <c r="BH753" s="13">
        <f t="shared" si="1001"/>
        <v>4.0698155473026165E-7</v>
      </c>
      <c r="BI753" s="13">
        <f t="shared" si="1002"/>
        <v>1.2598641595357278E-8</v>
      </c>
      <c r="BJ753" s="14">
        <f t="shared" si="1003"/>
        <v>1.7383769228379156E-2</v>
      </c>
      <c r="BK753" s="14">
        <f t="shared" si="1004"/>
        <v>0.12166478903998358</v>
      </c>
      <c r="BL753" s="14">
        <f t="shared" si="1005"/>
        <v>0.67912327810083983</v>
      </c>
      <c r="BM753" s="14">
        <f t="shared" si="1006"/>
        <v>0.42973442737193451</v>
      </c>
      <c r="BN753" s="14">
        <f t="shared" si="1007"/>
        <v>0.56136418914400432</v>
      </c>
    </row>
    <row r="754" spans="1:66" x14ac:dyDescent="0.25">
      <c r="A754" t="s">
        <v>16</v>
      </c>
      <c r="B754" t="s">
        <v>467</v>
      </c>
      <c r="C754" t="s">
        <v>233</v>
      </c>
      <c r="D754" s="10"/>
      <c r="E754" s="10">
        <f>VLOOKUP(A754,home!$A$2:$E$405,3,FALSE)</f>
        <v>1.4629629629629599</v>
      </c>
      <c r="F754" s="10" t="e">
        <f>VLOOKUP(B754,home!$B$2:$E$405,3,FALSE)</f>
        <v>#N/A</v>
      </c>
      <c r="G754" s="10">
        <f>VLOOKUP(C754,away!$B$2:$E$405,4,FALSE)</f>
        <v>1.59</v>
      </c>
      <c r="H754" s="10">
        <f>VLOOKUP(A754,away!$A$2:$E$405,3,FALSE)</f>
        <v>1.25925925925926</v>
      </c>
      <c r="I754" s="10">
        <f>VLOOKUP(C754,away!$B$2:$E$405,3,FALSE)</f>
        <v>0.91</v>
      </c>
      <c r="J754" s="10" t="e">
        <f>VLOOKUP(B754,home!$B$2:$E$405,4,FALSE)</f>
        <v>#N/A</v>
      </c>
      <c r="K754" s="12" t="e">
        <f t="shared" si="952"/>
        <v>#N/A</v>
      </c>
      <c r="L754" s="12" t="e">
        <f t="shared" si="953"/>
        <v>#N/A</v>
      </c>
      <c r="M754" s="13" t="e">
        <f t="shared" si="954"/>
        <v>#N/A</v>
      </c>
      <c r="N754" s="13" t="e">
        <f t="shared" si="955"/>
        <v>#N/A</v>
      </c>
      <c r="O754" s="13" t="e">
        <f t="shared" si="956"/>
        <v>#N/A</v>
      </c>
      <c r="P754" s="13" t="e">
        <f t="shared" si="957"/>
        <v>#N/A</v>
      </c>
      <c r="Q754" s="13" t="e">
        <f t="shared" si="958"/>
        <v>#N/A</v>
      </c>
      <c r="R754" s="13" t="e">
        <f t="shared" si="959"/>
        <v>#N/A</v>
      </c>
      <c r="S754" s="13" t="e">
        <f t="shared" si="960"/>
        <v>#N/A</v>
      </c>
      <c r="T754" s="13" t="e">
        <f t="shared" si="961"/>
        <v>#N/A</v>
      </c>
      <c r="U754" s="13" t="e">
        <f t="shared" si="962"/>
        <v>#N/A</v>
      </c>
      <c r="V754" s="13" t="e">
        <f t="shared" si="963"/>
        <v>#N/A</v>
      </c>
      <c r="W754" s="13" t="e">
        <f t="shared" si="964"/>
        <v>#N/A</v>
      </c>
      <c r="X754" s="13" t="e">
        <f t="shared" si="965"/>
        <v>#N/A</v>
      </c>
      <c r="Y754" s="13" t="e">
        <f t="shared" si="966"/>
        <v>#N/A</v>
      </c>
      <c r="Z754" s="13" t="e">
        <f t="shared" si="967"/>
        <v>#N/A</v>
      </c>
      <c r="AA754" s="13" t="e">
        <f t="shared" si="968"/>
        <v>#N/A</v>
      </c>
      <c r="AB754" s="13" t="e">
        <f t="shared" si="969"/>
        <v>#N/A</v>
      </c>
      <c r="AC754" s="13" t="e">
        <f t="shared" si="970"/>
        <v>#N/A</v>
      </c>
      <c r="AD754" s="13" t="e">
        <f t="shared" si="971"/>
        <v>#N/A</v>
      </c>
      <c r="AE754" s="13" t="e">
        <f t="shared" si="972"/>
        <v>#N/A</v>
      </c>
      <c r="AF754" s="13" t="e">
        <f t="shared" si="973"/>
        <v>#N/A</v>
      </c>
      <c r="AG754" s="13" t="e">
        <f t="shared" si="974"/>
        <v>#N/A</v>
      </c>
      <c r="AH754" s="13" t="e">
        <f t="shared" si="975"/>
        <v>#N/A</v>
      </c>
      <c r="AI754" s="13" t="e">
        <f t="shared" si="976"/>
        <v>#N/A</v>
      </c>
      <c r="AJ754" s="13" t="e">
        <f t="shared" si="977"/>
        <v>#N/A</v>
      </c>
      <c r="AK754" s="13" t="e">
        <f t="shared" si="978"/>
        <v>#N/A</v>
      </c>
      <c r="AL754" s="13" t="e">
        <f t="shared" si="979"/>
        <v>#N/A</v>
      </c>
      <c r="AM754" s="13" t="e">
        <f t="shared" si="980"/>
        <v>#N/A</v>
      </c>
      <c r="AN754" s="13" t="e">
        <f t="shared" si="981"/>
        <v>#N/A</v>
      </c>
      <c r="AO754" s="13" t="e">
        <f t="shared" si="982"/>
        <v>#N/A</v>
      </c>
      <c r="AP754" s="13" t="e">
        <f t="shared" si="983"/>
        <v>#N/A</v>
      </c>
      <c r="AQ754" s="13" t="e">
        <f t="shared" si="984"/>
        <v>#N/A</v>
      </c>
      <c r="AR754" s="13" t="e">
        <f t="shared" si="985"/>
        <v>#N/A</v>
      </c>
      <c r="AS754" s="13" t="e">
        <f t="shared" si="986"/>
        <v>#N/A</v>
      </c>
      <c r="AT754" s="13" t="e">
        <f t="shared" si="987"/>
        <v>#N/A</v>
      </c>
      <c r="AU754" s="13" t="e">
        <f t="shared" si="988"/>
        <v>#N/A</v>
      </c>
      <c r="AV754" s="13" t="e">
        <f t="shared" si="989"/>
        <v>#N/A</v>
      </c>
      <c r="AW754" s="13" t="e">
        <f t="shared" si="990"/>
        <v>#N/A</v>
      </c>
      <c r="AX754" s="13" t="e">
        <f t="shared" si="991"/>
        <v>#N/A</v>
      </c>
      <c r="AY754" s="13" t="e">
        <f t="shared" si="992"/>
        <v>#N/A</v>
      </c>
      <c r="AZ754" s="13" t="e">
        <f t="shared" si="993"/>
        <v>#N/A</v>
      </c>
      <c r="BA754" s="13" t="e">
        <f t="shared" si="994"/>
        <v>#N/A</v>
      </c>
      <c r="BB754" s="13" t="e">
        <f t="shared" si="995"/>
        <v>#N/A</v>
      </c>
      <c r="BC754" s="13" t="e">
        <f t="shared" si="996"/>
        <v>#N/A</v>
      </c>
      <c r="BD754" s="13" t="e">
        <f t="shared" si="997"/>
        <v>#N/A</v>
      </c>
      <c r="BE754" s="13" t="e">
        <f t="shared" si="998"/>
        <v>#N/A</v>
      </c>
      <c r="BF754" s="13" t="e">
        <f t="shared" si="999"/>
        <v>#N/A</v>
      </c>
      <c r="BG754" s="13" t="e">
        <f t="shared" si="1000"/>
        <v>#N/A</v>
      </c>
      <c r="BH754" s="13" t="e">
        <f t="shared" si="1001"/>
        <v>#N/A</v>
      </c>
      <c r="BI754" s="13" t="e">
        <f t="shared" si="1002"/>
        <v>#N/A</v>
      </c>
      <c r="BJ754" s="14" t="e">
        <f t="shared" si="1003"/>
        <v>#N/A</v>
      </c>
      <c r="BK754" s="14" t="e">
        <f t="shared" si="1004"/>
        <v>#N/A</v>
      </c>
      <c r="BL754" s="14" t="e">
        <f t="shared" si="1005"/>
        <v>#N/A</v>
      </c>
      <c r="BM754" s="14" t="e">
        <f t="shared" si="1006"/>
        <v>#N/A</v>
      </c>
      <c r="BN754" s="14" t="e">
        <f t="shared" si="1007"/>
        <v>#N/A</v>
      </c>
    </row>
    <row r="755" spans="1:66" x14ac:dyDescent="0.25">
      <c r="A755" t="s">
        <v>16</v>
      </c>
      <c r="B755" t="s">
        <v>287</v>
      </c>
      <c r="C755" t="s">
        <v>236</v>
      </c>
      <c r="D755" s="10"/>
      <c r="E755" s="10">
        <f>VLOOKUP(A755,home!$A$2:$E$405,3,FALSE)</f>
        <v>1.4629629629629599</v>
      </c>
      <c r="F755" s="10">
        <f>VLOOKUP(B755,home!$B$2:$E$405,3,FALSE)</f>
        <v>1.1399999999999999</v>
      </c>
      <c r="G755" s="10">
        <f>VLOOKUP(C755,away!$B$2:$E$405,4,FALSE)</f>
        <v>1.37</v>
      </c>
      <c r="H755" s="10">
        <f>VLOOKUP(A755,away!$A$2:$E$405,3,FALSE)</f>
        <v>1.25925925925926</v>
      </c>
      <c r="I755" s="10">
        <f>VLOOKUP(C755,away!$B$2:$E$405,3,FALSE)</f>
        <v>0.91</v>
      </c>
      <c r="J755" s="10">
        <f>VLOOKUP(B755,home!$B$2:$E$405,4,FALSE)</f>
        <v>1.06</v>
      </c>
      <c r="K755" s="12">
        <f t="shared" si="952"/>
        <v>2.2848555555555508</v>
      </c>
      <c r="L755" s="12">
        <f t="shared" si="953"/>
        <v>1.2146814814814824</v>
      </c>
      <c r="M755" s="13">
        <f t="shared" si="954"/>
        <v>3.0211366929094645E-2</v>
      </c>
      <c r="N755" s="13">
        <f t="shared" si="955"/>
        <v>6.9028609568869137E-2</v>
      </c>
      <c r="O755" s="13">
        <f t="shared" si="956"/>
        <v>3.6697187939013345E-2</v>
      </c>
      <c r="P755" s="13">
        <f t="shared" si="957"/>
        <v>8.384777373572079E-2</v>
      </c>
      <c r="Q755" s="13">
        <f t="shared" si="958"/>
        <v>7.8860201032852878E-2</v>
      </c>
      <c r="R755" s="13">
        <f t="shared" si="959"/>
        <v>2.2287697305982564E-2</v>
      </c>
      <c r="S755" s="13">
        <f t="shared" si="960"/>
        <v>5.8177185237405268E-2</v>
      </c>
      <c r="T755" s="13">
        <f t="shared" si="961"/>
        <v>9.5790025820513255E-2</v>
      </c>
      <c r="U755" s="13">
        <f t="shared" si="962"/>
        <v>5.0924169010114748E-2</v>
      </c>
      <c r="V755" s="13">
        <f t="shared" si="963"/>
        <v>1.7940368367588583E-2</v>
      </c>
      <c r="W755" s="13">
        <f t="shared" si="964"/>
        <v>6.0061389480713816E-2</v>
      </c>
      <c r="X755" s="13">
        <f t="shared" si="965"/>
        <v>7.2955457554269784E-2</v>
      </c>
      <c r="Y755" s="13">
        <f t="shared" si="966"/>
        <v>4.4308821632089927E-2</v>
      </c>
      <c r="Z755" s="13">
        <f t="shared" si="967"/>
        <v>9.0241510608139158E-3</v>
      </c>
      <c r="AA755" s="13">
        <f t="shared" si="968"/>
        <v>2.0618881685473194E-2</v>
      </c>
      <c r="AB755" s="13">
        <f t="shared" si="969"/>
        <v>2.3555583184198019E-2</v>
      </c>
      <c r="AC755" s="13">
        <f t="shared" si="970"/>
        <v>3.1119494509126168E-3</v>
      </c>
      <c r="AD755" s="13">
        <f t="shared" si="971"/>
        <v>3.4307899857348681E-2</v>
      </c>
      <c r="AE755" s="13">
        <f t="shared" si="972"/>
        <v>4.1673170625242638E-2</v>
      </c>
      <c r="AF755" s="13">
        <f t="shared" si="973"/>
        <v>2.5309814316550168E-2</v>
      </c>
      <c r="AG755" s="13">
        <f t="shared" si="974"/>
        <v>1.0247787583349464E-2</v>
      </c>
      <c r="AH755" s="13">
        <f t="shared" si="975"/>
        <v>2.7403672949155348E-3</v>
      </c>
      <c r="AI755" s="13">
        <f t="shared" si="976"/>
        <v>6.261343438050496E-3</v>
      </c>
      <c r="AJ755" s="13">
        <f t="shared" si="977"/>
        <v>7.1531326698354861E-3</v>
      </c>
      <c r="AK755" s="13">
        <f t="shared" si="978"/>
        <v>5.4479583067665064E-3</v>
      </c>
      <c r="AL755" s="13">
        <f t="shared" si="979"/>
        <v>3.4547266139862872E-4</v>
      </c>
      <c r="AM755" s="13">
        <f t="shared" si="980"/>
        <v>1.5677719117701314E-2</v>
      </c>
      <c r="AN755" s="13">
        <f t="shared" si="981"/>
        <v>1.9043435084139988E-2</v>
      </c>
      <c r="AO755" s="13">
        <f t="shared" si="982"/>
        <v>1.1565853970249803E-2</v>
      </c>
      <c r="AP755" s="13">
        <f t="shared" si="983"/>
        <v>4.6829428783938393E-3</v>
      </c>
      <c r="AQ755" s="13">
        <f t="shared" si="984"/>
        <v>1.4220709983051466E-3</v>
      </c>
      <c r="AR755" s="13">
        <f t="shared" si="985"/>
        <v>6.6573468111827991E-4</v>
      </c>
      <c r="AS755" s="13">
        <f t="shared" si="986"/>
        <v>1.5211075846791047E-3</v>
      </c>
      <c r="AT755" s="13">
        <f t="shared" si="987"/>
        <v>1.7377555577258695E-3</v>
      </c>
      <c r="AU755" s="13">
        <f t="shared" si="988"/>
        <v>1.3235068134224957E-3</v>
      </c>
      <c r="AV755" s="13">
        <f t="shared" si="989"/>
        <v>7.5600547386600353E-4</v>
      </c>
      <c r="AW755" s="13">
        <f t="shared" si="990"/>
        <v>2.6633751620719664E-5</v>
      </c>
      <c r="AX755" s="13">
        <f t="shared" si="991"/>
        <v>5.9702206040865543E-3</v>
      </c>
      <c r="AY755" s="13">
        <f t="shared" si="992"/>
        <v>7.2519164081431258E-3</v>
      </c>
      <c r="AZ755" s="13">
        <f t="shared" si="993"/>
        <v>4.4043842831115827E-3</v>
      </c>
      <c r="BA755" s="13">
        <f t="shared" si="994"/>
        <v>1.7833080086745781E-3</v>
      </c>
      <c r="BB755" s="13">
        <f t="shared" si="995"/>
        <v>5.4153780347865723E-4</v>
      </c>
      <c r="BC755" s="13">
        <f t="shared" si="996"/>
        <v>1.3155918828153647E-4</v>
      </c>
      <c r="BD755" s="13">
        <f t="shared" si="997"/>
        <v>1.3477593145572574E-4</v>
      </c>
      <c r="BE755" s="13">
        <f t="shared" si="998"/>
        <v>3.0794353574178907E-4</v>
      </c>
      <c r="BF755" s="13">
        <f t="shared" si="999"/>
        <v>3.5180324921852313E-4</v>
      </c>
      <c r="BG755" s="13">
        <f t="shared" si="1000"/>
        <v>2.6793986947981218E-4</v>
      </c>
      <c r="BH755" s="13">
        <f t="shared" si="1001"/>
        <v>1.5305097483394456E-4</v>
      </c>
      <c r="BI755" s="13">
        <f t="shared" si="1002"/>
        <v>6.9939874026506141E-5</v>
      </c>
      <c r="BJ755" s="14">
        <f t="shared" si="1003"/>
        <v>0.60501812581636594</v>
      </c>
      <c r="BK755" s="14">
        <f t="shared" si="1004"/>
        <v>0.20088603279026365</v>
      </c>
      <c r="BL755" s="14">
        <f t="shared" si="1005"/>
        <v>0.18297588437991794</v>
      </c>
      <c r="BM755" s="14">
        <f t="shared" si="1006"/>
        <v>0.66974607487930593</v>
      </c>
      <c r="BN755" s="14">
        <f t="shared" si="1007"/>
        <v>0.32093283651153337</v>
      </c>
    </row>
    <row r="756" spans="1:66" x14ac:dyDescent="0.25">
      <c r="A756" t="s">
        <v>61</v>
      </c>
      <c r="B756" t="s">
        <v>242</v>
      </c>
      <c r="C756" t="s">
        <v>238</v>
      </c>
      <c r="D756" s="10"/>
      <c r="E756" s="10">
        <f>VLOOKUP(A756,home!$A$2:$E$405,3,FALSE)</f>
        <v>1.675</v>
      </c>
      <c r="F756" s="10">
        <f>VLOOKUP(B756,home!$B$2:$E$405,3,FALSE)</f>
        <v>0.9</v>
      </c>
      <c r="G756" s="10">
        <f>VLOOKUP(C756,away!$B$2:$E$405,4,FALSE)</f>
        <v>0.9</v>
      </c>
      <c r="H756" s="10">
        <f>VLOOKUP(A756,away!$A$2:$E$405,3,FALSE)</f>
        <v>1.0249999999999999</v>
      </c>
      <c r="I756" s="10">
        <f>VLOOKUP(C756,away!$B$2:$E$405,3,FALSE)</f>
        <v>0.3</v>
      </c>
      <c r="J756" s="10">
        <f>VLOOKUP(B756,home!$B$2:$E$405,4,FALSE)</f>
        <v>0</v>
      </c>
      <c r="K756" s="12">
        <f t="shared" si="952"/>
        <v>1.3567500000000001</v>
      </c>
      <c r="L756" s="12">
        <f t="shared" si="953"/>
        <v>0</v>
      </c>
      <c r="M756" s="13">
        <f t="shared" si="954"/>
        <v>0.25749628143802428</v>
      </c>
      <c r="N756" s="13">
        <f t="shared" si="955"/>
        <v>0.3493580798410395</v>
      </c>
      <c r="O756" s="13">
        <f t="shared" si="956"/>
        <v>0</v>
      </c>
      <c r="P756" s="13">
        <f t="shared" si="957"/>
        <v>0</v>
      </c>
      <c r="Q756" s="13">
        <f t="shared" si="958"/>
        <v>0.23699578741216523</v>
      </c>
      <c r="R756" s="13">
        <f t="shared" si="959"/>
        <v>0</v>
      </c>
      <c r="S756" s="13">
        <f t="shared" si="960"/>
        <v>0</v>
      </c>
      <c r="T756" s="13">
        <f t="shared" si="961"/>
        <v>0</v>
      </c>
      <c r="U756" s="13">
        <f t="shared" si="962"/>
        <v>0</v>
      </c>
      <c r="V756" s="13">
        <f t="shared" si="963"/>
        <v>0</v>
      </c>
      <c r="W756" s="13">
        <f t="shared" si="964"/>
        <v>0.10718134485715172</v>
      </c>
      <c r="X756" s="13">
        <f t="shared" si="965"/>
        <v>0</v>
      </c>
      <c r="Y756" s="13">
        <f t="shared" si="966"/>
        <v>0</v>
      </c>
      <c r="Z756" s="13">
        <f t="shared" si="967"/>
        <v>0</v>
      </c>
      <c r="AA756" s="13">
        <f t="shared" si="968"/>
        <v>0</v>
      </c>
      <c r="AB756" s="13">
        <f t="shared" si="969"/>
        <v>0</v>
      </c>
      <c r="AC756" s="13">
        <f t="shared" si="970"/>
        <v>0</v>
      </c>
      <c r="AD756" s="13">
        <f t="shared" si="971"/>
        <v>3.6354572408735172E-2</v>
      </c>
      <c r="AE756" s="13">
        <f t="shared" si="972"/>
        <v>0</v>
      </c>
      <c r="AF756" s="13">
        <f t="shared" si="973"/>
        <v>0</v>
      </c>
      <c r="AG756" s="13">
        <f t="shared" si="974"/>
        <v>0</v>
      </c>
      <c r="AH756" s="13">
        <f t="shared" si="975"/>
        <v>0</v>
      </c>
      <c r="AI756" s="13">
        <f t="shared" si="976"/>
        <v>0</v>
      </c>
      <c r="AJ756" s="13">
        <f t="shared" si="977"/>
        <v>0</v>
      </c>
      <c r="AK756" s="13">
        <f t="shared" si="978"/>
        <v>0</v>
      </c>
      <c r="AL756" s="13">
        <f t="shared" si="979"/>
        <v>0</v>
      </c>
      <c r="AM756" s="13">
        <f t="shared" si="980"/>
        <v>9.8648132231102872E-3</v>
      </c>
      <c r="AN756" s="13">
        <f t="shared" si="981"/>
        <v>0</v>
      </c>
      <c r="AO756" s="13">
        <f t="shared" si="982"/>
        <v>0</v>
      </c>
      <c r="AP756" s="13">
        <f t="shared" si="983"/>
        <v>0</v>
      </c>
      <c r="AQ756" s="13">
        <f t="shared" si="984"/>
        <v>0</v>
      </c>
      <c r="AR756" s="13">
        <f t="shared" si="985"/>
        <v>0</v>
      </c>
      <c r="AS756" s="13">
        <f t="shared" si="986"/>
        <v>0</v>
      </c>
      <c r="AT756" s="13">
        <f t="shared" si="987"/>
        <v>0</v>
      </c>
      <c r="AU756" s="13">
        <f t="shared" si="988"/>
        <v>0</v>
      </c>
      <c r="AV756" s="13">
        <f t="shared" si="989"/>
        <v>0</v>
      </c>
      <c r="AW756" s="13">
        <f t="shared" si="990"/>
        <v>0</v>
      </c>
      <c r="AX756" s="13">
        <f t="shared" si="991"/>
        <v>2.2306808900758113E-3</v>
      </c>
      <c r="AY756" s="13">
        <f t="shared" si="992"/>
        <v>0</v>
      </c>
      <c r="AZ756" s="13">
        <f t="shared" si="993"/>
        <v>0</v>
      </c>
      <c r="BA756" s="13">
        <f t="shared" si="994"/>
        <v>0</v>
      </c>
      <c r="BB756" s="13">
        <f t="shared" si="995"/>
        <v>0</v>
      </c>
      <c r="BC756" s="13">
        <f t="shared" si="996"/>
        <v>0</v>
      </c>
      <c r="BD756" s="13">
        <f t="shared" si="997"/>
        <v>0</v>
      </c>
      <c r="BE756" s="13">
        <f t="shared" si="998"/>
        <v>0</v>
      </c>
      <c r="BF756" s="13">
        <f t="shared" si="999"/>
        <v>0</v>
      </c>
      <c r="BG756" s="13">
        <f t="shared" si="1000"/>
        <v>0</v>
      </c>
      <c r="BH756" s="13">
        <f t="shared" si="1001"/>
        <v>0</v>
      </c>
      <c r="BI756" s="13">
        <f t="shared" si="1002"/>
        <v>0</v>
      </c>
      <c r="BJ756" s="14">
        <f t="shared" si="1003"/>
        <v>0.7419852786322777</v>
      </c>
      <c r="BK756" s="14">
        <f t="shared" si="1004"/>
        <v>0.25749628143802428</v>
      </c>
      <c r="BL756" s="14">
        <f t="shared" si="1005"/>
        <v>0</v>
      </c>
      <c r="BM756" s="14">
        <f t="shared" si="1006"/>
        <v>0.15563141137907296</v>
      </c>
      <c r="BN756" s="14">
        <f t="shared" si="1007"/>
        <v>0.84385014869122899</v>
      </c>
    </row>
    <row r="757" spans="1:66" x14ac:dyDescent="0.25">
      <c r="A757" t="s">
        <v>61</v>
      </c>
      <c r="B757" t="s">
        <v>288</v>
      </c>
      <c r="C757" t="s">
        <v>82</v>
      </c>
      <c r="D757" s="10"/>
      <c r="E757" s="10">
        <f>VLOOKUP(A757,home!$A$2:$E$405,3,FALSE)</f>
        <v>1.675</v>
      </c>
      <c r="F757" s="10">
        <f>VLOOKUP(B757,home!$B$2:$E$405,3,FALSE)</f>
        <v>0.3</v>
      </c>
      <c r="G757" s="10">
        <f>VLOOKUP(C757,away!$B$2:$E$405,4,FALSE)</f>
        <v>1.79</v>
      </c>
      <c r="H757" s="10">
        <f>VLOOKUP(A757,away!$A$2:$E$405,3,FALSE)</f>
        <v>1.0249999999999999</v>
      </c>
      <c r="I757" s="10">
        <f>VLOOKUP(C757,away!$B$2:$E$405,3,FALSE)</f>
        <v>0</v>
      </c>
      <c r="J757" s="10">
        <f>VLOOKUP(B757,home!$B$2:$E$405,4,FALSE)</f>
        <v>0.98</v>
      </c>
      <c r="K757" s="12">
        <f t="shared" si="952"/>
        <v>0.89947499999999991</v>
      </c>
      <c r="L757" s="12">
        <f t="shared" si="953"/>
        <v>0</v>
      </c>
      <c r="M757" s="13">
        <f t="shared" si="954"/>
        <v>0.40678316485215082</v>
      </c>
      <c r="N757" s="13">
        <f t="shared" si="955"/>
        <v>0.36589128720538827</v>
      </c>
      <c r="O757" s="13">
        <f t="shared" si="956"/>
        <v>0</v>
      </c>
      <c r="P757" s="13">
        <f t="shared" si="957"/>
        <v>0</v>
      </c>
      <c r="Q757" s="13">
        <f t="shared" si="958"/>
        <v>0.16455503277953329</v>
      </c>
      <c r="R757" s="13">
        <f t="shared" si="959"/>
        <v>0</v>
      </c>
      <c r="S757" s="13">
        <f t="shared" si="960"/>
        <v>0</v>
      </c>
      <c r="T757" s="13">
        <f t="shared" si="961"/>
        <v>0</v>
      </c>
      <c r="U757" s="13">
        <f t="shared" si="962"/>
        <v>0</v>
      </c>
      <c r="V757" s="13">
        <f t="shared" si="963"/>
        <v>0</v>
      </c>
      <c r="W757" s="13">
        <f t="shared" si="964"/>
        <v>4.9337712703123572E-2</v>
      </c>
      <c r="X757" s="13">
        <f t="shared" si="965"/>
        <v>0</v>
      </c>
      <c r="Y757" s="13">
        <f t="shared" si="966"/>
        <v>0</v>
      </c>
      <c r="Z757" s="13">
        <f t="shared" si="967"/>
        <v>0</v>
      </c>
      <c r="AA757" s="13">
        <f t="shared" si="968"/>
        <v>0</v>
      </c>
      <c r="AB757" s="13">
        <f t="shared" si="969"/>
        <v>0</v>
      </c>
      <c r="AC757" s="13">
        <f t="shared" si="970"/>
        <v>0</v>
      </c>
      <c r="AD757" s="13">
        <f t="shared" si="971"/>
        <v>1.1094509783410514E-2</v>
      </c>
      <c r="AE757" s="13">
        <f t="shared" si="972"/>
        <v>0</v>
      </c>
      <c r="AF757" s="13">
        <f t="shared" si="973"/>
        <v>0</v>
      </c>
      <c r="AG757" s="13">
        <f t="shared" si="974"/>
        <v>0</v>
      </c>
      <c r="AH757" s="13">
        <f t="shared" si="975"/>
        <v>0</v>
      </c>
      <c r="AI757" s="13">
        <f t="shared" si="976"/>
        <v>0</v>
      </c>
      <c r="AJ757" s="13">
        <f t="shared" si="977"/>
        <v>0</v>
      </c>
      <c r="AK757" s="13">
        <f t="shared" si="978"/>
        <v>0</v>
      </c>
      <c r="AL757" s="13">
        <f t="shared" si="979"/>
        <v>0</v>
      </c>
      <c r="AM757" s="13">
        <f t="shared" si="980"/>
        <v>1.9958468374866351E-3</v>
      </c>
      <c r="AN757" s="13">
        <f t="shared" si="981"/>
        <v>0</v>
      </c>
      <c r="AO757" s="13">
        <f t="shared" si="982"/>
        <v>0</v>
      </c>
      <c r="AP757" s="13">
        <f t="shared" si="983"/>
        <v>0</v>
      </c>
      <c r="AQ757" s="13">
        <f t="shared" si="984"/>
        <v>0</v>
      </c>
      <c r="AR757" s="13">
        <f t="shared" si="985"/>
        <v>0</v>
      </c>
      <c r="AS757" s="13">
        <f t="shared" si="986"/>
        <v>0</v>
      </c>
      <c r="AT757" s="13">
        <f t="shared" si="987"/>
        <v>0</v>
      </c>
      <c r="AU757" s="13">
        <f t="shared" si="988"/>
        <v>0</v>
      </c>
      <c r="AV757" s="13">
        <f t="shared" si="989"/>
        <v>0</v>
      </c>
      <c r="AW757" s="13">
        <f t="shared" si="990"/>
        <v>0</v>
      </c>
      <c r="AX757" s="13">
        <f t="shared" si="991"/>
        <v>2.9920238902471499E-4</v>
      </c>
      <c r="AY757" s="13">
        <f t="shared" si="992"/>
        <v>0</v>
      </c>
      <c r="AZ757" s="13">
        <f t="shared" si="993"/>
        <v>0</v>
      </c>
      <c r="BA757" s="13">
        <f t="shared" si="994"/>
        <v>0</v>
      </c>
      <c r="BB757" s="13">
        <f t="shared" si="995"/>
        <v>0</v>
      </c>
      <c r="BC757" s="13">
        <f t="shared" si="996"/>
        <v>0</v>
      </c>
      <c r="BD757" s="13">
        <f t="shared" si="997"/>
        <v>0</v>
      </c>
      <c r="BE757" s="13">
        <f t="shared" si="998"/>
        <v>0</v>
      </c>
      <c r="BF757" s="13">
        <f t="shared" si="999"/>
        <v>0</v>
      </c>
      <c r="BG757" s="13">
        <f t="shared" si="1000"/>
        <v>0</v>
      </c>
      <c r="BH757" s="13">
        <f t="shared" si="1001"/>
        <v>0</v>
      </c>
      <c r="BI757" s="13">
        <f t="shared" si="1002"/>
        <v>0</v>
      </c>
      <c r="BJ757" s="14">
        <f t="shared" si="1003"/>
        <v>0.59317359169796702</v>
      </c>
      <c r="BK757" s="14">
        <f t="shared" si="1004"/>
        <v>0.40678316485215082</v>
      </c>
      <c r="BL757" s="14">
        <f t="shared" si="1005"/>
        <v>0</v>
      </c>
      <c r="BM757" s="14">
        <f t="shared" si="1006"/>
        <v>6.2727271713045443E-2</v>
      </c>
      <c r="BN757" s="14">
        <f t="shared" si="1007"/>
        <v>0.93722948483707236</v>
      </c>
    </row>
    <row r="758" spans="1:66" x14ac:dyDescent="0.25">
      <c r="A758" t="s">
        <v>61</v>
      </c>
      <c r="B758" t="s">
        <v>318</v>
      </c>
      <c r="C758" t="s">
        <v>65</v>
      </c>
      <c r="D758" s="10"/>
      <c r="E758" s="10">
        <f>VLOOKUP(A758,home!$A$2:$E$405,3,FALSE)</f>
        <v>1.675</v>
      </c>
      <c r="F758" s="10">
        <f>VLOOKUP(B758,home!$B$2:$E$405,3,FALSE)</f>
        <v>0.6</v>
      </c>
      <c r="G758" s="10">
        <f>VLOOKUP(C758,away!$B$2:$E$405,4,FALSE)</f>
        <v>0.3</v>
      </c>
      <c r="H758" s="10">
        <f>VLOOKUP(A758,away!$A$2:$E$405,3,FALSE)</f>
        <v>1.0249999999999999</v>
      </c>
      <c r="I758" s="10">
        <f>VLOOKUP(C758,away!$B$2:$E$405,3,FALSE)</f>
        <v>0.9</v>
      </c>
      <c r="J758" s="10">
        <f>VLOOKUP(B758,home!$B$2:$E$405,4,FALSE)</f>
        <v>0.49</v>
      </c>
      <c r="K758" s="12">
        <f t="shared" si="952"/>
        <v>0.30149999999999993</v>
      </c>
      <c r="L758" s="12">
        <f t="shared" si="953"/>
        <v>0.45202500000000001</v>
      </c>
      <c r="M758" s="13">
        <f t="shared" si="954"/>
        <v>0.47070439192216113</v>
      </c>
      <c r="N758" s="13">
        <f t="shared" si="955"/>
        <v>0.14191737416453157</v>
      </c>
      <c r="O758" s="13">
        <f t="shared" si="956"/>
        <v>0.21277015275861486</v>
      </c>
      <c r="P758" s="13">
        <f t="shared" si="957"/>
        <v>6.4150201056722367E-2</v>
      </c>
      <c r="Q758" s="13">
        <f t="shared" si="958"/>
        <v>2.1394044155303125E-2</v>
      </c>
      <c r="R758" s="13">
        <f t="shared" si="959"/>
        <v>4.808871415035644E-2</v>
      </c>
      <c r="S758" s="13">
        <f t="shared" si="960"/>
        <v>2.1856861579371183E-3</v>
      </c>
      <c r="T758" s="13">
        <f t="shared" si="961"/>
        <v>9.6706428093008938E-3</v>
      </c>
      <c r="U758" s="13">
        <f t="shared" si="962"/>
        <v>1.4498747316332465E-2</v>
      </c>
      <c r="V758" s="13">
        <f t="shared" si="963"/>
        <v>3.3097490315641121E-5</v>
      </c>
      <c r="W758" s="13">
        <f t="shared" si="964"/>
        <v>2.1501014376079644E-3</v>
      </c>
      <c r="X758" s="13">
        <f t="shared" si="965"/>
        <v>9.7189960233473995E-4</v>
      </c>
      <c r="Y758" s="13">
        <f t="shared" si="966"/>
        <v>2.1966145887268042E-4</v>
      </c>
      <c r="Z758" s="13">
        <f t="shared" si="967"/>
        <v>7.2457670046049572E-3</v>
      </c>
      <c r="AA758" s="13">
        <f t="shared" si="968"/>
        <v>2.1845987518883943E-3</v>
      </c>
      <c r="AB758" s="13">
        <f t="shared" si="969"/>
        <v>3.2932826184717528E-4</v>
      </c>
      <c r="AC758" s="13">
        <f t="shared" si="970"/>
        <v>2.8191932859801195E-7</v>
      </c>
      <c r="AD758" s="13">
        <f t="shared" si="971"/>
        <v>1.6206389585970019E-4</v>
      </c>
      <c r="AE758" s="13">
        <f t="shared" si="972"/>
        <v>7.3256932525980973E-5</v>
      </c>
      <c r="AF758" s="13">
        <f t="shared" si="973"/>
        <v>1.6556982462528275E-5</v>
      </c>
      <c r="AG758" s="13">
        <f t="shared" si="974"/>
        <v>2.494723332541448E-6</v>
      </c>
      <c r="AH758" s="13">
        <f t="shared" si="975"/>
        <v>8.1881695756413886E-4</v>
      </c>
      <c r="AI758" s="13">
        <f t="shared" si="976"/>
        <v>2.4687331270558782E-4</v>
      </c>
      <c r="AJ758" s="13">
        <f t="shared" si="977"/>
        <v>3.7216151890367353E-5</v>
      </c>
      <c r="AK758" s="13">
        <f t="shared" si="978"/>
        <v>3.740223264981919E-6</v>
      </c>
      <c r="AL758" s="13">
        <f t="shared" si="979"/>
        <v>1.5368610891847679E-9</v>
      </c>
      <c r="AM758" s="13">
        <f t="shared" si="980"/>
        <v>9.7724529203399223E-6</v>
      </c>
      <c r="AN758" s="13">
        <f t="shared" si="981"/>
        <v>4.4173930313166523E-6</v>
      </c>
      <c r="AO758" s="13">
        <f t="shared" si="982"/>
        <v>9.9838604249045497E-7</v>
      </c>
      <c r="AP758" s="13">
        <f t="shared" si="983"/>
        <v>1.5043181695224929E-7</v>
      </c>
      <c r="AQ758" s="13">
        <f t="shared" si="984"/>
        <v>1.699973551446012E-8</v>
      </c>
      <c r="AR758" s="13">
        <f t="shared" si="985"/>
        <v>7.4025147048586005E-5</v>
      </c>
      <c r="AS758" s="13">
        <f t="shared" si="986"/>
        <v>2.2318581835148677E-5</v>
      </c>
      <c r="AT758" s="13">
        <f t="shared" si="987"/>
        <v>3.3645262116486617E-6</v>
      </c>
      <c r="AU758" s="13">
        <f t="shared" si="988"/>
        <v>3.3813488427069056E-7</v>
      </c>
      <c r="AV758" s="13">
        <f t="shared" si="989"/>
        <v>2.5486916901903283E-8</v>
      </c>
      <c r="AW758" s="13">
        <f t="shared" si="990"/>
        <v>5.818109433399485E-12</v>
      </c>
      <c r="AX758" s="13">
        <f t="shared" si="991"/>
        <v>4.9106575924708103E-7</v>
      </c>
      <c r="AY758" s="13">
        <f t="shared" si="992"/>
        <v>2.219739998236618E-7</v>
      </c>
      <c r="AZ758" s="13">
        <f t="shared" si="993"/>
        <v>5.0168898635145357E-8</v>
      </c>
      <c r="BA758" s="13">
        <f t="shared" si="994"/>
        <v>7.5591988018505277E-9</v>
      </c>
      <c r="BB758" s="13">
        <f t="shared" si="995"/>
        <v>8.5423670960162099E-10</v>
      </c>
      <c r="BC758" s="13">
        <f t="shared" si="996"/>
        <v>7.7227269731534579E-11</v>
      </c>
      <c r="BD758" s="13">
        <f t="shared" si="997"/>
        <v>5.5768695157728468E-6</v>
      </c>
      <c r="BE758" s="13">
        <f t="shared" si="998"/>
        <v>1.6814261590055129E-6</v>
      </c>
      <c r="BF758" s="13">
        <f t="shared" si="999"/>
        <v>2.5347499347008101E-7</v>
      </c>
      <c r="BG758" s="13">
        <f t="shared" si="1000"/>
        <v>2.5474236843743144E-8</v>
      </c>
      <c r="BH758" s="13">
        <f t="shared" si="1001"/>
        <v>1.9201206020971382E-9</v>
      </c>
      <c r="BI758" s="13">
        <f t="shared" si="1002"/>
        <v>1.1578327230645743E-10</v>
      </c>
      <c r="BJ758" s="14">
        <f t="shared" si="1003"/>
        <v>0.17659422352499882</v>
      </c>
      <c r="BK758" s="14">
        <f t="shared" si="1004"/>
        <v>0.53707388205732576</v>
      </c>
      <c r="BL758" s="14">
        <f t="shared" si="1005"/>
        <v>0.2790857990421699</v>
      </c>
      <c r="BM758" s="14">
        <f t="shared" si="1006"/>
        <v>4.097457145322829E-2</v>
      </c>
      <c r="BN758" s="14">
        <f t="shared" si="1007"/>
        <v>0.95902487820768945</v>
      </c>
    </row>
    <row r="759" spans="1:66" x14ac:dyDescent="0.25">
      <c r="A759" t="s">
        <v>61</v>
      </c>
      <c r="B759" t="s">
        <v>70</v>
      </c>
      <c r="C759" t="s">
        <v>241</v>
      </c>
      <c r="D759" s="10"/>
      <c r="E759" s="10">
        <f>VLOOKUP(A759,home!$A$2:$E$405,3,FALSE)</f>
        <v>1.675</v>
      </c>
      <c r="F759" s="10">
        <f>VLOOKUP(B759,home!$B$2:$E$405,3,FALSE)</f>
        <v>0.3</v>
      </c>
      <c r="G759" s="10">
        <f>VLOOKUP(C759,away!$B$2:$E$405,4,FALSE)</f>
        <v>0.3</v>
      </c>
      <c r="H759" s="10">
        <f>VLOOKUP(A759,away!$A$2:$E$405,3,FALSE)</f>
        <v>1.0249999999999999</v>
      </c>
      <c r="I759" s="10">
        <f>VLOOKUP(C759,away!$B$2:$E$405,3,FALSE)</f>
        <v>0.3</v>
      </c>
      <c r="J759" s="10">
        <f>VLOOKUP(B759,home!$B$2:$E$405,4,FALSE)</f>
        <v>0.49</v>
      </c>
      <c r="K759" s="12">
        <f t="shared" si="952"/>
        <v>0.15074999999999997</v>
      </c>
      <c r="L759" s="12">
        <f t="shared" si="953"/>
        <v>0.15067499999999998</v>
      </c>
      <c r="M759" s="13">
        <f t="shared" si="954"/>
        <v>0.73976330652209643</v>
      </c>
      <c r="N759" s="13">
        <f t="shared" si="955"/>
        <v>0.11151931845820601</v>
      </c>
      <c r="O759" s="13">
        <f t="shared" si="956"/>
        <v>0.11146383621021685</v>
      </c>
      <c r="P759" s="13">
        <f t="shared" si="957"/>
        <v>1.6803173308690186E-2</v>
      </c>
      <c r="Q759" s="13">
        <f t="shared" si="958"/>
        <v>8.4057686287872749E-3</v>
      </c>
      <c r="R759" s="13">
        <f t="shared" si="959"/>
        <v>8.397406760487211E-3</v>
      </c>
      <c r="S759" s="13">
        <f t="shared" si="960"/>
        <v>9.5417896086687272E-5</v>
      </c>
      <c r="T759" s="13">
        <f t="shared" si="961"/>
        <v>1.2665391881425223E-3</v>
      </c>
      <c r="U759" s="13">
        <f t="shared" si="962"/>
        <v>1.2659090691434468E-3</v>
      </c>
      <c r="V759" s="13">
        <f t="shared" si="963"/>
        <v>2.4081628250543194E-7</v>
      </c>
      <c r="W759" s="13">
        <f t="shared" si="964"/>
        <v>4.2238987359656055E-4</v>
      </c>
      <c r="X759" s="13">
        <f t="shared" si="965"/>
        <v>6.3643594204161759E-5</v>
      </c>
      <c r="Y759" s="13">
        <f t="shared" si="966"/>
        <v>4.7947492783560353E-6</v>
      </c>
      <c r="Z759" s="13">
        <f t="shared" si="967"/>
        <v>4.2175975454547028E-4</v>
      </c>
      <c r="AA759" s="13">
        <f t="shared" si="968"/>
        <v>6.3580282997729618E-5</v>
      </c>
      <c r="AB759" s="13">
        <f t="shared" si="969"/>
        <v>4.7923638309538687E-6</v>
      </c>
      <c r="AC759" s="13">
        <f t="shared" si="970"/>
        <v>3.4187267187504782E-10</v>
      </c>
      <c r="AD759" s="13">
        <f t="shared" si="971"/>
        <v>1.5918818361170363E-5</v>
      </c>
      <c r="AE759" s="13">
        <f t="shared" si="972"/>
        <v>2.3985679565693438E-6</v>
      </c>
      <c r="AF759" s="13">
        <f t="shared" si="973"/>
        <v>1.8070211342804295E-7</v>
      </c>
      <c r="AG759" s="13">
        <f t="shared" si="974"/>
        <v>9.0757636469234585E-9</v>
      </c>
      <c r="AH759" s="13">
        <f t="shared" si="975"/>
        <v>1.5887162754034674E-5</v>
      </c>
      <c r="AI759" s="13">
        <f t="shared" si="976"/>
        <v>2.3949897851707267E-6</v>
      </c>
      <c r="AJ759" s="13">
        <f t="shared" si="977"/>
        <v>1.8052235505724346E-7</v>
      </c>
      <c r="AK759" s="13">
        <f t="shared" si="978"/>
        <v>9.071248341626485E-9</v>
      </c>
      <c r="AL759" s="13">
        <f t="shared" si="979"/>
        <v>3.1061533895368069E-13</v>
      </c>
      <c r="AM759" s="13">
        <f t="shared" si="980"/>
        <v>4.7995237358928674E-7</v>
      </c>
      <c r="AN759" s="13">
        <f t="shared" si="981"/>
        <v>7.2316823890565774E-8</v>
      </c>
      <c r="AO759" s="13">
        <f t="shared" si="982"/>
        <v>5.4481687198554981E-9</v>
      </c>
      <c r="AP759" s="13">
        <f t="shared" si="983"/>
        <v>2.7363427395474246E-10</v>
      </c>
      <c r="AQ759" s="13">
        <f t="shared" si="984"/>
        <v>1.03074610570327E-11</v>
      </c>
      <c r="AR759" s="13">
        <f t="shared" si="985"/>
        <v>4.7875964959283543E-7</v>
      </c>
      <c r="AS759" s="13">
        <f t="shared" si="986"/>
        <v>7.217301717611991E-8</v>
      </c>
      <c r="AT759" s="13">
        <f t="shared" si="987"/>
        <v>5.4400411696500362E-9</v>
      </c>
      <c r="AU759" s="13">
        <f t="shared" si="988"/>
        <v>2.7336206877491438E-10</v>
      </c>
      <c r="AV759" s="13">
        <f t="shared" si="989"/>
        <v>1.0302332966954576E-11</v>
      </c>
      <c r="AW759" s="13">
        <f t="shared" si="990"/>
        <v>1.9598323344929166E-16</v>
      </c>
      <c r="AX759" s="13">
        <f t="shared" si="991"/>
        <v>1.2058803386430819E-8</v>
      </c>
      <c r="AY759" s="13">
        <f t="shared" si="992"/>
        <v>1.8169602002504634E-9</v>
      </c>
      <c r="AZ759" s="13">
        <f t="shared" si="993"/>
        <v>1.3688523908636929E-10</v>
      </c>
      <c r="BA759" s="13">
        <f t="shared" si="994"/>
        <v>6.875061133112898E-12</v>
      </c>
      <c r="BB759" s="13">
        <f t="shared" si="995"/>
        <v>2.5897495905794637E-13</v>
      </c>
      <c r="BC759" s="13">
        <f t="shared" si="996"/>
        <v>7.80421039121122E-15</v>
      </c>
      <c r="BD759" s="13">
        <f t="shared" si="997"/>
        <v>1.2022851700400073E-8</v>
      </c>
      <c r="BE759" s="13">
        <f t="shared" si="998"/>
        <v>1.8124448938353105E-9</v>
      </c>
      <c r="BF759" s="13">
        <f t="shared" si="999"/>
        <v>1.3661303387283648E-10</v>
      </c>
      <c r="BG759" s="13">
        <f t="shared" si="1000"/>
        <v>6.8648049521100336E-12</v>
      </c>
      <c r="BH759" s="13">
        <f t="shared" si="1001"/>
        <v>2.5871733663264666E-13</v>
      </c>
      <c r="BI759" s="13">
        <f t="shared" si="1002"/>
        <v>7.8003276994743014E-15</v>
      </c>
      <c r="BJ759" s="14">
        <f t="shared" si="1003"/>
        <v>0.12170153367750829</v>
      </c>
      <c r="BK759" s="14">
        <f t="shared" si="1004"/>
        <v>0.75666214070229931</v>
      </c>
      <c r="BL759" s="14">
        <f t="shared" si="1005"/>
        <v>0.12121456706823208</v>
      </c>
      <c r="BM759" s="14">
        <f t="shared" si="1006"/>
        <v>3.6471894971411879E-3</v>
      </c>
      <c r="BN759" s="14">
        <f t="shared" si="1007"/>
        <v>0.99635280988848396</v>
      </c>
    </row>
    <row r="760" spans="1:66" x14ac:dyDescent="0.25">
      <c r="A760" t="s">
        <v>61</v>
      </c>
      <c r="B760" t="s">
        <v>240</v>
      </c>
      <c r="C760" t="s">
        <v>289</v>
      </c>
      <c r="D760" s="10"/>
      <c r="E760" s="10">
        <f>VLOOKUP(A760,home!$A$2:$E$405,3,FALSE)</f>
        <v>1.675</v>
      </c>
      <c r="F760" s="10">
        <f>VLOOKUP(B760,home!$B$2:$E$405,3,FALSE)</f>
        <v>2.69</v>
      </c>
      <c r="G760" s="10">
        <f>VLOOKUP(C760,away!$B$2:$E$405,4,FALSE)</f>
        <v>1.79</v>
      </c>
      <c r="H760" s="10">
        <f>VLOOKUP(A760,away!$A$2:$E$405,3,FALSE)</f>
        <v>1.0249999999999999</v>
      </c>
      <c r="I760" s="10">
        <f>VLOOKUP(C760,away!$B$2:$E$405,3,FALSE)</f>
        <v>0.3</v>
      </c>
      <c r="J760" s="10">
        <f>VLOOKUP(B760,home!$B$2:$E$405,4,FALSE)</f>
        <v>0.98</v>
      </c>
      <c r="K760" s="12">
        <f t="shared" si="952"/>
        <v>8.0652925</v>
      </c>
      <c r="L760" s="12">
        <f t="shared" si="953"/>
        <v>0.30134999999999995</v>
      </c>
      <c r="M760" s="13">
        <f t="shared" si="954"/>
        <v>2.3249484621494303E-4</v>
      </c>
      <c r="N760" s="13">
        <f t="shared" si="955"/>
        <v>1.8751389394660335E-3</v>
      </c>
      <c r="O760" s="13">
        <f t="shared" si="956"/>
        <v>7.0062321906873073E-5</v>
      </c>
      <c r="P760" s="13">
        <f t="shared" si="957"/>
        <v>5.6507311940808913E-4</v>
      </c>
      <c r="Q760" s="13">
        <f t="shared" si="958"/>
        <v>7.5617720124666775E-3</v>
      </c>
      <c r="R760" s="13">
        <f t="shared" si="959"/>
        <v>1.0556640353318097E-5</v>
      </c>
      <c r="S760" s="13">
        <f t="shared" si="960"/>
        <v>3.433491488907957E-4</v>
      </c>
      <c r="T760" s="13">
        <f t="shared" si="961"/>
        <v>2.2787399959568327E-3</v>
      </c>
      <c r="U760" s="13">
        <f t="shared" si="962"/>
        <v>8.5142392266813804E-5</v>
      </c>
      <c r="V760" s="13">
        <f t="shared" si="963"/>
        <v>9.272242554499182E-5</v>
      </c>
      <c r="W760" s="13">
        <f t="shared" si="964"/>
        <v>2.0329301032952472E-2</v>
      </c>
      <c r="X760" s="13">
        <f t="shared" si="965"/>
        <v>6.1262348662802267E-3</v>
      </c>
      <c r="Y760" s="13">
        <f t="shared" si="966"/>
        <v>9.2307043847677291E-4</v>
      </c>
      <c r="Z760" s="13">
        <f t="shared" si="967"/>
        <v>1.0604145234908025E-6</v>
      </c>
      <c r="AA760" s="13">
        <f t="shared" si="968"/>
        <v>8.5525533032014454E-6</v>
      </c>
      <c r="AB760" s="13">
        <f t="shared" si="969"/>
        <v>3.4489422006080425E-5</v>
      </c>
      <c r="AC760" s="13">
        <f t="shared" si="970"/>
        <v>1.4084976262590274E-5</v>
      </c>
      <c r="AD760" s="13">
        <f t="shared" si="971"/>
        <v>4.0990439787828438E-2</v>
      </c>
      <c r="AE760" s="13">
        <f t="shared" si="972"/>
        <v>1.2352469030062098E-2</v>
      </c>
      <c r="AF760" s="13">
        <f t="shared" si="973"/>
        <v>1.861208271104606E-3</v>
      </c>
      <c r="AG760" s="13">
        <f t="shared" si="974"/>
        <v>1.8695837083245766E-4</v>
      </c>
      <c r="AH760" s="13">
        <f t="shared" si="975"/>
        <v>7.9888979163488315E-8</v>
      </c>
      <c r="AI760" s="13">
        <f t="shared" si="976"/>
        <v>6.4432798447993871E-7</v>
      </c>
      <c r="AJ760" s="13">
        <f t="shared" si="977"/>
        <v>2.5983468303830829E-6</v>
      </c>
      <c r="AK760" s="13">
        <f t="shared" si="978"/>
        <v>6.9854757344958198E-6</v>
      </c>
      <c r="AL760" s="13">
        <f t="shared" si="979"/>
        <v>1.3693278114444896E-6</v>
      </c>
      <c r="AM760" s="13">
        <f t="shared" si="980"/>
        <v>6.611997731849488E-2</v>
      </c>
      <c r="AN760" s="13">
        <f t="shared" si="981"/>
        <v>1.9925255164928428E-2</v>
      </c>
      <c r="AO760" s="13">
        <f t="shared" si="982"/>
        <v>3.0022378219755901E-3</v>
      </c>
      <c r="AP760" s="13">
        <f t="shared" si="983"/>
        <v>3.01574789217448E-4</v>
      </c>
      <c r="AQ760" s="13">
        <f t="shared" si="984"/>
        <v>2.2719890682669482E-5</v>
      </c>
      <c r="AR760" s="13">
        <f t="shared" si="985"/>
        <v>4.8149087741834411E-9</v>
      </c>
      <c r="AS760" s="13">
        <f t="shared" si="986"/>
        <v>3.8833647624605906E-8</v>
      </c>
      <c r="AT760" s="13">
        <f t="shared" si="987"/>
        <v>1.5660236346718842E-7</v>
      </c>
      <c r="AU760" s="13">
        <f t="shared" si="988"/>
        <v>4.2101462251806305E-7</v>
      </c>
      <c r="AV760" s="13">
        <f t="shared" si="989"/>
        <v>8.4890151934631582E-7</v>
      </c>
      <c r="AW760" s="13">
        <f t="shared" si="990"/>
        <v>9.2447728830493558E-8</v>
      </c>
      <c r="AX760" s="13">
        <f t="shared" si="991"/>
        <v>8.8879492861171111E-2</v>
      </c>
      <c r="AY760" s="13">
        <f t="shared" si="992"/>
        <v>2.678383517371391E-2</v>
      </c>
      <c r="AZ760" s="13">
        <f t="shared" si="993"/>
        <v>4.0356543647993423E-3</v>
      </c>
      <c r="BA760" s="13">
        <f t="shared" si="994"/>
        <v>4.0538148094409386E-4</v>
      </c>
      <c r="BB760" s="13">
        <f t="shared" si="995"/>
        <v>3.0540427320625664E-5</v>
      </c>
      <c r="BC760" s="13">
        <f t="shared" si="996"/>
        <v>1.8406715546141088E-6</v>
      </c>
      <c r="BD760" s="13">
        <f t="shared" si="997"/>
        <v>2.418287931833632E-10</v>
      </c>
      <c r="BE760" s="13">
        <f t="shared" si="998"/>
        <v>1.9504199519458303E-9</v>
      </c>
      <c r="BF760" s="13">
        <f t="shared" si="999"/>
        <v>7.8653537051395328E-9</v>
      </c>
      <c r="BG760" s="13">
        <f t="shared" si="1000"/>
        <v>2.1145459415969704E-8</v>
      </c>
      <c r="BH760" s="13">
        <f t="shared" si="1001"/>
        <v>4.2636078809168686E-8</v>
      </c>
      <c r="BI760" s="13">
        <f t="shared" si="1002"/>
        <v>6.8774489329799443E-8</v>
      </c>
      <c r="BJ760" s="14">
        <f t="shared" si="1003"/>
        <v>0.30399384271022933</v>
      </c>
      <c r="BK760" s="14">
        <f t="shared" si="1004"/>
        <v>2.8032929017846764E-2</v>
      </c>
      <c r="BL760" s="14">
        <f t="shared" si="1005"/>
        <v>2.2072415005654474E-4</v>
      </c>
      <c r="BM760" s="14">
        <f t="shared" si="1006"/>
        <v>0.29514971568685522</v>
      </c>
      <c r="BN760" s="14">
        <f t="shared" si="1007"/>
        <v>1.0315097879815934E-2</v>
      </c>
    </row>
    <row r="761" spans="1:66" x14ac:dyDescent="0.25">
      <c r="A761" t="s">
        <v>61</v>
      </c>
      <c r="B761" t="s">
        <v>71</v>
      </c>
      <c r="C761" t="s">
        <v>66</v>
      </c>
      <c r="D761" s="10"/>
      <c r="E761" s="10">
        <f>VLOOKUP(A761,home!$A$2:$E$405,3,FALSE)</f>
        <v>1.675</v>
      </c>
      <c r="F761" s="10">
        <f>VLOOKUP(B761,home!$B$2:$E$405,3,FALSE)</f>
        <v>0.3</v>
      </c>
      <c r="G761" s="10">
        <f>VLOOKUP(C761,away!$B$2:$E$405,4,FALSE)</f>
        <v>0.6</v>
      </c>
      <c r="H761" s="10">
        <f>VLOOKUP(A761,away!$A$2:$E$405,3,FALSE)</f>
        <v>1.0249999999999999</v>
      </c>
      <c r="I761" s="10">
        <f>VLOOKUP(C761,away!$B$2:$E$405,3,FALSE)</f>
        <v>1.19</v>
      </c>
      <c r="J761" s="10">
        <f>VLOOKUP(B761,home!$B$2:$E$405,4,FALSE)</f>
        <v>0.49</v>
      </c>
      <c r="K761" s="12">
        <f t="shared" si="952"/>
        <v>0.30149999999999993</v>
      </c>
      <c r="L761" s="12">
        <f t="shared" si="953"/>
        <v>0.59767749999999997</v>
      </c>
      <c r="M761" s="13">
        <f t="shared" si="954"/>
        <v>0.40690420084690587</v>
      </c>
      <c r="N761" s="13">
        <f t="shared" si="955"/>
        <v>0.1226816165553421</v>
      </c>
      <c r="O761" s="13">
        <f t="shared" si="956"/>
        <v>0.24319748550167655</v>
      </c>
      <c r="P761" s="13">
        <f t="shared" si="957"/>
        <v>7.3324041878755478E-2</v>
      </c>
      <c r="Q761" s="13">
        <f t="shared" si="958"/>
        <v>1.8494253695717815E-2</v>
      </c>
      <c r="R761" s="13">
        <f t="shared" si="959"/>
        <v>7.2676832570464145E-2</v>
      </c>
      <c r="S761" s="13">
        <f t="shared" si="960"/>
        <v>3.3032438017642353E-3</v>
      </c>
      <c r="T761" s="13">
        <f t="shared" si="961"/>
        <v>1.1053599313222383E-2</v>
      </c>
      <c r="U761" s="13">
        <f t="shared" si="962"/>
        <v>2.1912065019994934E-2</v>
      </c>
      <c r="V761" s="13">
        <f t="shared" si="963"/>
        <v>6.6138195660519629E-5</v>
      </c>
      <c r="W761" s="13">
        <f t="shared" si="964"/>
        <v>1.8586724964196407E-3</v>
      </c>
      <c r="X761" s="13">
        <f t="shared" si="965"/>
        <v>1.1108867309788497E-3</v>
      </c>
      <c r="Y761" s="13">
        <f t="shared" si="966"/>
        <v>3.3197600207730572E-4</v>
      </c>
      <c r="Z761" s="13">
        <f t="shared" si="967"/>
        <v>1.4479102532877862E-2</v>
      </c>
      <c r="AA761" s="13">
        <f t="shared" si="968"/>
        <v>4.3654494136626748E-3</v>
      </c>
      <c r="AB761" s="13">
        <f t="shared" si="969"/>
        <v>6.58091499109648E-4</v>
      </c>
      <c r="AC761" s="13">
        <f t="shared" si="970"/>
        <v>7.4488046238889931E-7</v>
      </c>
      <c r="AD761" s="13">
        <f t="shared" si="971"/>
        <v>1.4009743941763032E-4</v>
      </c>
      <c r="AE761" s="13">
        <f t="shared" si="972"/>
        <v>8.3733087347530731E-5</v>
      </c>
      <c r="AF761" s="13">
        <f t="shared" si="973"/>
        <v>2.5022691156576899E-5</v>
      </c>
      <c r="AG761" s="13">
        <f t="shared" si="974"/>
        <v>4.9851664979116642E-6</v>
      </c>
      <c r="AH761" s="13">
        <f t="shared" si="975"/>
        <v>2.1634584510235263E-3</v>
      </c>
      <c r="AI761" s="13">
        <f t="shared" si="976"/>
        <v>6.5228272298359315E-4</v>
      </c>
      <c r="AJ761" s="13">
        <f t="shared" si="977"/>
        <v>9.8331620489776629E-5</v>
      </c>
      <c r="AK761" s="13">
        <f t="shared" si="978"/>
        <v>9.8823278592225517E-6</v>
      </c>
      <c r="AL761" s="13">
        <f t="shared" si="979"/>
        <v>5.3690914082668639E-9</v>
      </c>
      <c r="AM761" s="13">
        <f t="shared" si="980"/>
        <v>8.4478755968831073E-6</v>
      </c>
      <c r="AN761" s="13">
        <f t="shared" si="981"/>
        <v>5.0491051670561035E-6</v>
      </c>
      <c r="AO761" s="13">
        <f t="shared" si="982"/>
        <v>1.5088682767415871E-6</v>
      </c>
      <c r="AP761" s="13">
        <f t="shared" si="983"/>
        <v>3.0060553982407333E-7</v>
      </c>
      <c r="AQ761" s="13">
        <f t="shared" si="984"/>
        <v>4.4916291882050633E-8</v>
      </c>
      <c r="AR761" s="13">
        <f t="shared" si="985"/>
        <v>2.5861008767232279E-4</v>
      </c>
      <c r="AS761" s="13">
        <f t="shared" si="986"/>
        <v>7.7970941433205305E-5</v>
      </c>
      <c r="AT761" s="13">
        <f t="shared" si="987"/>
        <v>1.1754119421055696E-5</v>
      </c>
      <c r="AU761" s="13">
        <f t="shared" si="988"/>
        <v>1.1812890018160977E-6</v>
      </c>
      <c r="AV761" s="13">
        <f t="shared" si="989"/>
        <v>8.9039658511888293E-8</v>
      </c>
      <c r="AW761" s="13">
        <f t="shared" si="990"/>
        <v>2.6875250465127006E-11</v>
      </c>
      <c r="AX761" s="13">
        <f t="shared" si="991"/>
        <v>4.2450574874337614E-7</v>
      </c>
      <c r="AY761" s="13">
        <f t="shared" si="992"/>
        <v>2.5371753464456918E-7</v>
      </c>
      <c r="AZ761" s="13">
        <f t="shared" si="993"/>
        <v>7.5820630906264739E-8</v>
      </c>
      <c r="BA761" s="13">
        <f t="shared" si="994"/>
        <v>1.5105428376159685E-8</v>
      </c>
      <c r="BB761" s="13">
        <f t="shared" si="995"/>
        <v>2.2570436670730441E-9</v>
      </c>
      <c r="BC761" s="13">
        <f t="shared" si="996"/>
        <v>2.697968432654099E-10</v>
      </c>
      <c r="BD761" s="13">
        <f t="shared" si="997"/>
        <v>2.5760905112462451E-5</v>
      </c>
      <c r="BE761" s="13">
        <f t="shared" si="998"/>
        <v>7.7669128914074275E-6</v>
      </c>
      <c r="BF761" s="13">
        <f t="shared" si="999"/>
        <v>1.1708621183796693E-6</v>
      </c>
      <c r="BG761" s="13">
        <f t="shared" si="1000"/>
        <v>1.1767164289715678E-7</v>
      </c>
      <c r="BH761" s="13">
        <f t="shared" si="1001"/>
        <v>8.8695000833731854E-9</v>
      </c>
      <c r="BI761" s="13">
        <f t="shared" si="1002"/>
        <v>5.3483085502740314E-10</v>
      </c>
      <c r="BJ761" s="14">
        <f t="shared" si="1003"/>
        <v>0.15580096622523329</v>
      </c>
      <c r="BK761" s="14">
        <f t="shared" si="1004"/>
        <v>0.4835986286901745</v>
      </c>
      <c r="BL761" s="14">
        <f t="shared" si="1005"/>
        <v>0.34611831036054702</v>
      </c>
      <c r="BM761" s="14">
        <f t="shared" si="1006"/>
        <v>6.2718323069311438E-2</v>
      </c>
      <c r="BN761" s="14">
        <f t="shared" si="1007"/>
        <v>0.93727843104886199</v>
      </c>
    </row>
    <row r="762" spans="1:66" x14ac:dyDescent="0.25">
      <c r="A762" t="s">
        <v>61</v>
      </c>
      <c r="B762" t="s">
        <v>87</v>
      </c>
      <c r="C762" t="s">
        <v>62</v>
      </c>
      <c r="D762" s="10"/>
      <c r="E762" s="10">
        <f>VLOOKUP(A762,home!$A$2:$E$405,3,FALSE)</f>
        <v>1.675</v>
      </c>
      <c r="F762" s="10">
        <f>VLOOKUP(B762,home!$B$2:$E$405,3,FALSE)</f>
        <v>0.9</v>
      </c>
      <c r="G762" s="10">
        <f>VLOOKUP(C762,away!$B$2:$E$405,4,FALSE)</f>
        <v>0.3</v>
      </c>
      <c r="H762" s="10">
        <f>VLOOKUP(A762,away!$A$2:$E$405,3,FALSE)</f>
        <v>1.0249999999999999</v>
      </c>
      <c r="I762" s="10">
        <f>VLOOKUP(C762,away!$B$2:$E$405,3,FALSE)</f>
        <v>0.6</v>
      </c>
      <c r="J762" s="10">
        <f>VLOOKUP(B762,home!$B$2:$E$405,4,FALSE)</f>
        <v>1.95</v>
      </c>
      <c r="K762" s="12">
        <f t="shared" si="952"/>
        <v>0.45224999999999999</v>
      </c>
      <c r="L762" s="12">
        <f t="shared" si="953"/>
        <v>1.1992499999999997</v>
      </c>
      <c r="M762" s="13">
        <f t="shared" si="954"/>
        <v>0.19176204970598268</v>
      </c>
      <c r="N762" s="13">
        <f t="shared" si="955"/>
        <v>8.6724386979530652E-2</v>
      </c>
      <c r="O762" s="13">
        <f t="shared" si="956"/>
        <v>0.22997063810989968</v>
      </c>
      <c r="P762" s="13">
        <f t="shared" si="957"/>
        <v>0.1040042210852021</v>
      </c>
      <c r="Q762" s="13">
        <f t="shared" si="958"/>
        <v>1.9610552005746369E-2</v>
      </c>
      <c r="R762" s="13">
        <f t="shared" si="959"/>
        <v>0.13789614387664859</v>
      </c>
      <c r="S762" s="13">
        <f t="shared" si="960"/>
        <v>1.4101953462799962E-2</v>
      </c>
      <c r="T762" s="13">
        <f t="shared" si="961"/>
        <v>2.3517954492891329E-2</v>
      </c>
      <c r="U762" s="13">
        <f t="shared" si="962"/>
        <v>6.2363531068214309E-2</v>
      </c>
      <c r="V762" s="13">
        <f t="shared" si="963"/>
        <v>8.4981632643570842E-4</v>
      </c>
      <c r="W762" s="13">
        <f t="shared" si="964"/>
        <v>2.9562907148662659E-3</v>
      </c>
      <c r="X762" s="13">
        <f t="shared" si="965"/>
        <v>3.5453316398033688E-3</v>
      </c>
      <c r="Y762" s="13">
        <f t="shared" si="966"/>
        <v>2.1258694845170947E-3</v>
      </c>
      <c r="Z762" s="13">
        <f t="shared" si="967"/>
        <v>5.5123983514690257E-2</v>
      </c>
      <c r="AA762" s="13">
        <f t="shared" si="968"/>
        <v>2.4929821544518664E-2</v>
      </c>
      <c r="AB762" s="13">
        <f t="shared" si="969"/>
        <v>5.6372558967542835E-3</v>
      </c>
      <c r="AC762" s="13">
        <f t="shared" si="970"/>
        <v>2.8806692080089735E-5</v>
      </c>
      <c r="AD762" s="13">
        <f t="shared" si="971"/>
        <v>3.3424561894956705E-4</v>
      </c>
      <c r="AE762" s="13">
        <f t="shared" si="972"/>
        <v>4.0084405852526821E-4</v>
      </c>
      <c r="AF762" s="13">
        <f t="shared" si="973"/>
        <v>2.4035611859321392E-4</v>
      </c>
      <c r="AG762" s="13">
        <f t="shared" si="974"/>
        <v>9.6082358407637247E-5</v>
      </c>
      <c r="AH762" s="13">
        <f t="shared" si="975"/>
        <v>1.652685930749807E-2</v>
      </c>
      <c r="AI762" s="13">
        <f t="shared" si="976"/>
        <v>7.4742721218160005E-3</v>
      </c>
      <c r="AJ762" s="13">
        <f t="shared" si="977"/>
        <v>1.6901197835456434E-3</v>
      </c>
      <c r="AK762" s="13">
        <f t="shared" si="978"/>
        <v>2.547855573695058E-4</v>
      </c>
      <c r="AL762" s="13">
        <f t="shared" si="979"/>
        <v>6.2494483687979168E-7</v>
      </c>
      <c r="AM762" s="13">
        <f t="shared" si="980"/>
        <v>3.0232516233988345E-5</v>
      </c>
      <c r="AN762" s="13">
        <f t="shared" si="981"/>
        <v>3.6256345093610514E-5</v>
      </c>
      <c r="AO762" s="13">
        <f t="shared" si="982"/>
        <v>2.1740210926756203E-5</v>
      </c>
      <c r="AP762" s="13">
        <f t="shared" si="983"/>
        <v>8.6906493179707899E-6</v>
      </c>
      <c r="AQ762" s="13">
        <f t="shared" si="984"/>
        <v>2.6055652986441171E-6</v>
      </c>
      <c r="AR762" s="13">
        <f t="shared" si="985"/>
        <v>3.9639672049034133E-3</v>
      </c>
      <c r="AS762" s="13">
        <f t="shared" si="986"/>
        <v>1.7927041684175683E-3</v>
      </c>
      <c r="AT762" s="13">
        <f t="shared" si="987"/>
        <v>4.0537523008342267E-4</v>
      </c>
      <c r="AU762" s="13">
        <f t="shared" si="988"/>
        <v>6.1110315935075982E-5</v>
      </c>
      <c r="AV762" s="13">
        <f t="shared" si="989"/>
        <v>6.9092850954095251E-6</v>
      </c>
      <c r="AW762" s="13">
        <f t="shared" si="990"/>
        <v>9.4151552638278717E-9</v>
      </c>
      <c r="AX762" s="13">
        <f t="shared" si="991"/>
        <v>2.2787759111368721E-6</v>
      </c>
      <c r="AY762" s="13">
        <f t="shared" si="992"/>
        <v>2.7328220114308931E-6</v>
      </c>
      <c r="AZ762" s="13">
        <f t="shared" si="993"/>
        <v>1.6386683986042492E-6</v>
      </c>
      <c r="BA762" s="13">
        <f t="shared" si="994"/>
        <v>6.5505769234204846E-7</v>
      </c>
      <c r="BB762" s="13">
        <f t="shared" si="995"/>
        <v>1.9639448438530037E-7</v>
      </c>
      <c r="BC762" s="13">
        <f t="shared" si="996"/>
        <v>4.710521707981431E-8</v>
      </c>
      <c r="BD762" s="13">
        <f t="shared" si="997"/>
        <v>7.9229794508006864E-4</v>
      </c>
      <c r="BE762" s="13">
        <f t="shared" si="998"/>
        <v>3.5831674566246099E-4</v>
      </c>
      <c r="BF762" s="13">
        <f t="shared" si="999"/>
        <v>8.1024374112923992E-5</v>
      </c>
      <c r="BG762" s="13">
        <f t="shared" si="1000"/>
        <v>1.2214424397523296E-5</v>
      </c>
      <c r="BH762" s="13">
        <f t="shared" si="1001"/>
        <v>1.3809933584449769E-6</v>
      </c>
      <c r="BI762" s="13">
        <f t="shared" si="1002"/>
        <v>1.2491084927134818E-7</v>
      </c>
      <c r="BJ762" s="14">
        <f t="shared" si="1003"/>
        <v>0.13965898758241677</v>
      </c>
      <c r="BK762" s="14">
        <f t="shared" si="1004"/>
        <v>0.31075020503934886</v>
      </c>
      <c r="BL762" s="14">
        <f t="shared" si="1005"/>
        <v>0.49421885286416045</v>
      </c>
      <c r="BM762" s="14">
        <f t="shared" si="1006"/>
        <v>0.22978131383075001</v>
      </c>
      <c r="BN762" s="14">
        <f t="shared" si="1007"/>
        <v>0.76996799176301012</v>
      </c>
    </row>
    <row r="763" spans="1:66" x14ac:dyDescent="0.25">
      <c r="A763" t="s">
        <v>61</v>
      </c>
      <c r="B763" t="s">
        <v>69</v>
      </c>
      <c r="C763" t="s">
        <v>311</v>
      </c>
      <c r="D763" s="10"/>
      <c r="E763" s="10">
        <f>VLOOKUP(A763,home!$A$2:$E$405,3,FALSE)</f>
        <v>1.675</v>
      </c>
      <c r="F763" s="10">
        <f>VLOOKUP(B763,home!$B$2:$E$405,3,FALSE)</f>
        <v>1.79</v>
      </c>
      <c r="G763" s="10">
        <f>VLOOKUP(C763,away!$B$2:$E$405,4,FALSE)</f>
        <v>1.79</v>
      </c>
      <c r="H763" s="10">
        <f>VLOOKUP(A763,away!$A$2:$E$405,3,FALSE)</f>
        <v>1.0249999999999999</v>
      </c>
      <c r="I763" s="10">
        <f>VLOOKUP(C763,away!$B$2:$E$405,3,FALSE)</f>
        <v>0.6</v>
      </c>
      <c r="J763" s="10">
        <f>VLOOKUP(B763,home!$B$2:$E$405,4,FALSE)</f>
        <v>0</v>
      </c>
      <c r="K763" s="12">
        <f t="shared" si="952"/>
        <v>5.3668675000000006</v>
      </c>
      <c r="L763" s="12">
        <f t="shared" si="953"/>
        <v>0</v>
      </c>
      <c r="M763" s="13">
        <f t="shared" si="954"/>
        <v>4.668733234937039E-3</v>
      </c>
      <c r="N763" s="13">
        <f t="shared" si="955"/>
        <v>2.505647266475346E-2</v>
      </c>
      <c r="O763" s="13">
        <f t="shared" si="956"/>
        <v>0</v>
      </c>
      <c r="P763" s="13">
        <f t="shared" si="957"/>
        <v>0</v>
      </c>
      <c r="Q763" s="13">
        <f t="shared" si="958"/>
        <v>6.7237384404551903E-2</v>
      </c>
      <c r="R763" s="13">
        <f t="shared" si="959"/>
        <v>0</v>
      </c>
      <c r="S763" s="13">
        <f t="shared" si="960"/>
        <v>0</v>
      </c>
      <c r="T763" s="13">
        <f t="shared" si="961"/>
        <v>0</v>
      </c>
      <c r="U763" s="13">
        <f t="shared" si="962"/>
        <v>0</v>
      </c>
      <c r="V763" s="13">
        <f t="shared" si="963"/>
        <v>0</v>
      </c>
      <c r="W763" s="13">
        <f t="shared" si="964"/>
        <v>0.12028471104859885</v>
      </c>
      <c r="X763" s="13">
        <f t="shared" si="965"/>
        <v>0</v>
      </c>
      <c r="Y763" s="13">
        <f t="shared" si="966"/>
        <v>0</v>
      </c>
      <c r="Z763" s="13">
        <f t="shared" si="967"/>
        <v>0</v>
      </c>
      <c r="AA763" s="13">
        <f t="shared" si="968"/>
        <v>0</v>
      </c>
      <c r="AB763" s="13">
        <f t="shared" si="969"/>
        <v>0</v>
      </c>
      <c r="AC763" s="13">
        <f t="shared" si="970"/>
        <v>0</v>
      </c>
      <c r="AD763" s="13">
        <f t="shared" si="971"/>
        <v>0.16138802661840401</v>
      </c>
      <c r="AE763" s="13">
        <f t="shared" si="972"/>
        <v>0</v>
      </c>
      <c r="AF763" s="13">
        <f t="shared" si="973"/>
        <v>0</v>
      </c>
      <c r="AG763" s="13">
        <f t="shared" si="974"/>
        <v>0</v>
      </c>
      <c r="AH763" s="13">
        <f t="shared" si="975"/>
        <v>0</v>
      </c>
      <c r="AI763" s="13">
        <f t="shared" si="976"/>
        <v>0</v>
      </c>
      <c r="AJ763" s="13">
        <f t="shared" si="977"/>
        <v>0</v>
      </c>
      <c r="AK763" s="13">
        <f t="shared" si="978"/>
        <v>0</v>
      </c>
      <c r="AL763" s="13">
        <f t="shared" si="979"/>
        <v>0</v>
      </c>
      <c r="AM763" s="13">
        <f t="shared" si="980"/>
        <v>0.17322963098948946</v>
      </c>
      <c r="AN763" s="13">
        <f t="shared" si="981"/>
        <v>0</v>
      </c>
      <c r="AO763" s="13">
        <f t="shared" si="982"/>
        <v>0</v>
      </c>
      <c r="AP763" s="13">
        <f t="shared" si="983"/>
        <v>0</v>
      </c>
      <c r="AQ763" s="13">
        <f t="shared" si="984"/>
        <v>0</v>
      </c>
      <c r="AR763" s="13">
        <f t="shared" si="985"/>
        <v>0</v>
      </c>
      <c r="AS763" s="13">
        <f t="shared" si="986"/>
        <v>0</v>
      </c>
      <c r="AT763" s="13">
        <f t="shared" si="987"/>
        <v>0</v>
      </c>
      <c r="AU763" s="13">
        <f t="shared" si="988"/>
        <v>0</v>
      </c>
      <c r="AV763" s="13">
        <f t="shared" si="989"/>
        <v>0</v>
      </c>
      <c r="AW763" s="13">
        <f t="shared" si="990"/>
        <v>0</v>
      </c>
      <c r="AX763" s="13">
        <f t="shared" si="991"/>
        <v>0.15495007943241401</v>
      </c>
      <c r="AY763" s="13">
        <f t="shared" si="992"/>
        <v>0</v>
      </c>
      <c r="AZ763" s="13">
        <f t="shared" si="993"/>
        <v>0</v>
      </c>
      <c r="BA763" s="13">
        <f t="shared" si="994"/>
        <v>0</v>
      </c>
      <c r="BB763" s="13">
        <f t="shared" si="995"/>
        <v>0</v>
      </c>
      <c r="BC763" s="13">
        <f t="shared" si="996"/>
        <v>0</v>
      </c>
      <c r="BD763" s="13">
        <f t="shared" si="997"/>
        <v>0</v>
      </c>
      <c r="BE763" s="13">
        <f t="shared" si="998"/>
        <v>0</v>
      </c>
      <c r="BF763" s="13">
        <f t="shared" si="999"/>
        <v>0</v>
      </c>
      <c r="BG763" s="13">
        <f t="shared" si="1000"/>
        <v>0</v>
      </c>
      <c r="BH763" s="13">
        <f t="shared" si="1001"/>
        <v>0</v>
      </c>
      <c r="BI763" s="13">
        <f t="shared" si="1002"/>
        <v>0</v>
      </c>
      <c r="BJ763" s="14">
        <f t="shared" si="1003"/>
        <v>0.70214630515821164</v>
      </c>
      <c r="BK763" s="14">
        <f t="shared" si="1004"/>
        <v>4.668733234937039E-3</v>
      </c>
      <c r="BL763" s="14">
        <f t="shared" si="1005"/>
        <v>0</v>
      </c>
      <c r="BM763" s="14">
        <f t="shared" si="1006"/>
        <v>0.60985244808890626</v>
      </c>
      <c r="BN763" s="14">
        <f t="shared" si="1007"/>
        <v>9.6962590304242396E-2</v>
      </c>
    </row>
    <row r="764" spans="1:66" x14ac:dyDescent="0.25">
      <c r="A764" t="s">
        <v>72</v>
      </c>
      <c r="B764" t="s">
        <v>75</v>
      </c>
      <c r="C764" t="s">
        <v>78</v>
      </c>
      <c r="D764" s="10"/>
      <c r="E764" s="10">
        <f>VLOOKUP(A764,home!$A$2:$E$405,3,FALSE)</f>
        <v>1.3571428571428601</v>
      </c>
      <c r="F764" s="10">
        <f>VLOOKUP(B764,home!$B$2:$E$405,3,FALSE)</f>
        <v>1.29</v>
      </c>
      <c r="G764" s="10">
        <f>VLOOKUP(C764,away!$B$2:$E$405,4,FALSE)</f>
        <v>1.1100000000000001</v>
      </c>
      <c r="H764" s="10">
        <f>VLOOKUP(A764,away!$A$2:$E$405,3,FALSE)</f>
        <v>1.2380952380952399</v>
      </c>
      <c r="I764" s="10">
        <f>VLOOKUP(C764,away!$B$2:$E$405,3,FALSE)</f>
        <v>1.1100000000000001</v>
      </c>
      <c r="J764" s="10">
        <f>VLOOKUP(B764,home!$B$2:$E$405,4,FALSE)</f>
        <v>1.01</v>
      </c>
      <c r="K764" s="12">
        <f t="shared" si="952"/>
        <v>1.9432928571428616</v>
      </c>
      <c r="L764" s="12">
        <f t="shared" si="953"/>
        <v>1.3880285714285736</v>
      </c>
      <c r="M764" s="13">
        <f t="shared" si="954"/>
        <v>3.5745838272683197E-2</v>
      </c>
      <c r="N764" s="13">
        <f t="shared" si="955"/>
        <v>6.9464632187889189E-2</v>
      </c>
      <c r="O764" s="13">
        <f t="shared" si="956"/>
        <v>4.9616244832149298E-2</v>
      </c>
      <c r="P764" s="13">
        <f t="shared" si="957"/>
        <v>9.641889418056715E-2</v>
      </c>
      <c r="Q764" s="13">
        <f t="shared" si="958"/>
        <v>6.7495061777390591E-2</v>
      </c>
      <c r="R764" s="13">
        <f t="shared" si="959"/>
        <v>3.4434382717009271E-2</v>
      </c>
      <c r="S764" s="13">
        <f t="shared" si="960"/>
        <v>6.5018779837286864E-2</v>
      </c>
      <c r="T764" s="13">
        <f t="shared" si="961"/>
        <v>9.3685074177354791E-2</v>
      </c>
      <c r="U764" s="13">
        <f t="shared" si="962"/>
        <v>6.6916089974087711E-2</v>
      </c>
      <c r="V764" s="13">
        <f t="shared" si="963"/>
        <v>1.9486460695891307E-2</v>
      </c>
      <c r="W764" s="13">
        <f t="shared" si="964"/>
        <v>4.372089048147311E-2</v>
      </c>
      <c r="X764" s="13">
        <f t="shared" si="965"/>
        <v>6.0685845156584241E-2</v>
      </c>
      <c r="Y764" s="13">
        <f t="shared" si="966"/>
        <v>4.2116843479314631E-2</v>
      </c>
      <c r="Z764" s="13">
        <f t="shared" si="967"/>
        <v>1.5931969016905047E-2</v>
      </c>
      <c r="AA764" s="13">
        <f t="shared" si="968"/>
        <v>3.0960481590772956E-2</v>
      </c>
      <c r="AB764" s="13">
        <f t="shared" si="969"/>
        <v>3.0082641364526076E-2</v>
      </c>
      <c r="AC764" s="13">
        <f t="shared" si="970"/>
        <v>3.2851079359543646E-3</v>
      </c>
      <c r="AD764" s="13">
        <f t="shared" si="971"/>
        <v>2.1240623545143004E-2</v>
      </c>
      <c r="AE764" s="13">
        <f t="shared" si="972"/>
        <v>2.9482592355616968E-2</v>
      </c>
      <c r="AF764" s="13">
        <f t="shared" si="973"/>
        <v>2.0461340274689006E-2</v>
      </c>
      <c r="AG764" s="13">
        <f t="shared" si="974"/>
        <v>9.4669749703301716E-3</v>
      </c>
      <c r="AH764" s="13">
        <f t="shared" si="975"/>
        <v>5.5285070486447551E-3</v>
      </c>
      <c r="AI764" s="13">
        <f t="shared" si="976"/>
        <v>1.0743508258295315E-2</v>
      </c>
      <c r="AJ764" s="13">
        <f t="shared" si="977"/>
        <v>1.0438891429500316E-2</v>
      </c>
      <c r="AK764" s="13">
        <f t="shared" si="978"/>
        <v>6.7619410504792679E-3</v>
      </c>
      <c r="AL764" s="13">
        <f t="shared" si="979"/>
        <v>3.5444291112409697E-4</v>
      </c>
      <c r="AM764" s="13">
        <f t="shared" si="980"/>
        <v>8.2553504033073752E-3</v>
      </c>
      <c r="AN764" s="13">
        <f t="shared" si="981"/>
        <v>1.1458662226945035E-2</v>
      </c>
      <c r="AO764" s="13">
        <f t="shared" si="982"/>
        <v>7.9524752806745379E-3</v>
      </c>
      <c r="AP764" s="13">
        <f t="shared" si="983"/>
        <v>3.6794209677185746E-3</v>
      </c>
      <c r="AQ764" s="13">
        <f t="shared" si="984"/>
        <v>1.2767853573766889E-3</v>
      </c>
      <c r="AR764" s="13">
        <f t="shared" si="985"/>
        <v>1.5347451481726344E-3</v>
      </c>
      <c r="AS764" s="13">
        <f t="shared" si="986"/>
        <v>2.9824592839785432E-3</v>
      </c>
      <c r="AT764" s="13">
        <f t="shared" si="987"/>
        <v>2.8978959116374584E-3</v>
      </c>
      <c r="AU764" s="13">
        <f t="shared" si="988"/>
        <v>1.8771534752761916E-3</v>
      </c>
      <c r="AV764" s="13">
        <f t="shared" si="989"/>
        <v>9.1196473506628055E-4</v>
      </c>
      <c r="AW764" s="13">
        <f t="shared" si="990"/>
        <v>2.6557088097630238E-5</v>
      </c>
      <c r="AX764" s="13">
        <f t="shared" si="991"/>
        <v>2.6737605786597797E-3</v>
      </c>
      <c r="AY764" s="13">
        <f t="shared" si="992"/>
        <v>3.7112560763391707E-3</v>
      </c>
      <c r="AZ764" s="13">
        <f t="shared" si="993"/>
        <v>2.5756647349233362E-3</v>
      </c>
      <c r="BA764" s="13">
        <f t="shared" si="994"/>
        <v>1.191698747498198E-3</v>
      </c>
      <c r="BB764" s="13">
        <f t="shared" si="995"/>
        <v>4.1352797751578627E-4</v>
      </c>
      <c r="BC764" s="13">
        <f t="shared" si="996"/>
        <v>1.1479772957539672E-4</v>
      </c>
      <c r="BD764" s="13">
        <f t="shared" si="997"/>
        <v>3.550450192541656E-4</v>
      </c>
      <c r="BE764" s="13">
        <f t="shared" si="998"/>
        <v>6.8995644988076971E-4</v>
      </c>
      <c r="BF764" s="13">
        <f t="shared" si="999"/>
        <v>6.7039372039647341E-4</v>
      </c>
      <c r="BG764" s="13">
        <f t="shared" si="1000"/>
        <v>4.3425710943996519E-4</v>
      </c>
      <c r="BH764" s="13">
        <f t="shared" si="1001"/>
        <v>2.1097218473454756E-4</v>
      </c>
      <c r="BI764" s="13">
        <f t="shared" si="1002"/>
        <v>8.1996147930094097E-5</v>
      </c>
      <c r="BJ764" s="14">
        <f t="shared" si="1003"/>
        <v>0.50112327848631955</v>
      </c>
      <c r="BK764" s="14">
        <f t="shared" si="1004"/>
        <v>0.22402077990984615</v>
      </c>
      <c r="BL764" s="14">
        <f t="shared" si="1005"/>
        <v>0.25812952745123202</v>
      </c>
      <c r="BM764" s="14">
        <f t="shared" si="1006"/>
        <v>0.64234580190837276</v>
      </c>
      <c r="BN764" s="14">
        <f t="shared" si="1007"/>
        <v>0.35317505396768867</v>
      </c>
    </row>
    <row r="765" spans="1:66" x14ac:dyDescent="0.25">
      <c r="A765" t="s">
        <v>72</v>
      </c>
      <c r="B765" t="s">
        <v>103</v>
      </c>
      <c r="C765" t="s">
        <v>68</v>
      </c>
      <c r="D765" s="10"/>
      <c r="E765" s="10">
        <f>VLOOKUP(A765,home!$A$2:$E$405,3,FALSE)</f>
        <v>1.3571428571428601</v>
      </c>
      <c r="F765" s="10">
        <f>VLOOKUP(B765,home!$B$2:$E$405,3,FALSE)</f>
        <v>0.18</v>
      </c>
      <c r="G765" s="10">
        <f>VLOOKUP(C765,away!$B$2:$E$405,4,FALSE)</f>
        <v>0.74</v>
      </c>
      <c r="H765" s="10">
        <f>VLOOKUP(A765,away!$A$2:$E$405,3,FALSE)</f>
        <v>1.2380952380952399</v>
      </c>
      <c r="I765" s="10">
        <f>VLOOKUP(C765,away!$B$2:$E$405,3,FALSE)</f>
        <v>2.0299999999999998</v>
      </c>
      <c r="J765" s="10">
        <f>VLOOKUP(B765,home!$B$2:$E$405,4,FALSE)</f>
        <v>1.21</v>
      </c>
      <c r="K765" s="12">
        <f t="shared" si="952"/>
        <v>0.18077142857142894</v>
      </c>
      <c r="L765" s="12">
        <f t="shared" si="953"/>
        <v>3.0411333333333372</v>
      </c>
      <c r="M765" s="13">
        <f t="shared" si="954"/>
        <v>3.9879025822609937E-2</v>
      </c>
      <c r="N765" s="13">
        <f t="shared" si="955"/>
        <v>7.2089884679901036E-3</v>
      </c>
      <c r="O765" s="13">
        <f t="shared" si="956"/>
        <v>0.12127743472999999</v>
      </c>
      <c r="P765" s="13">
        <f t="shared" si="957"/>
        <v>2.192349512962033E-2</v>
      </c>
      <c r="Q765" s="13">
        <f t="shared" si="958"/>
        <v>6.515895719567639E-4</v>
      </c>
      <c r="R765" s="13">
        <f t="shared" si="959"/>
        <v>0.18441042466928065</v>
      </c>
      <c r="S765" s="13">
        <f t="shared" si="960"/>
        <v>3.0131104558350414E-3</v>
      </c>
      <c r="T765" s="13">
        <f t="shared" si="961"/>
        <v>1.9815707669301155E-3</v>
      </c>
      <c r="U765" s="13">
        <f t="shared" si="962"/>
        <v>3.3336135910929744E-2</v>
      </c>
      <c r="V765" s="13">
        <f t="shared" si="963"/>
        <v>1.8405083608318234E-4</v>
      </c>
      <c r="W765" s="13">
        <f t="shared" si="964"/>
        <v>3.9262925921623361E-5</v>
      </c>
      <c r="X765" s="13">
        <f t="shared" si="965"/>
        <v>1.1940379278444633E-4</v>
      </c>
      <c r="Y765" s="13">
        <f t="shared" si="966"/>
        <v>1.8156142718160325E-4</v>
      </c>
      <c r="Z765" s="13">
        <f t="shared" si="967"/>
        <v>0.18693889649196854</v>
      </c>
      <c r="AA765" s="13">
        <f t="shared" si="968"/>
        <v>3.3793211374419645E-2</v>
      </c>
      <c r="AB765" s="13">
        <f t="shared" si="969"/>
        <v>3.0544235480850497E-3</v>
      </c>
      <c r="AC765" s="13">
        <f t="shared" si="970"/>
        <v>6.3238718932429402E-6</v>
      </c>
      <c r="AD765" s="13">
        <f t="shared" si="971"/>
        <v>1.7744038021865111E-6</v>
      </c>
      <c r="AE765" s="13">
        <f t="shared" si="972"/>
        <v>5.3961985496228113E-6</v>
      </c>
      <c r="AF765" s="13">
        <f t="shared" si="973"/>
        <v>8.2052796412714734E-6</v>
      </c>
      <c r="AG765" s="13">
        <f t="shared" si="974"/>
        <v>8.3177831421306941E-6</v>
      </c>
      <c r="AH765" s="13">
        <f t="shared" si="975"/>
        <v>0.14212652735456902</v>
      </c>
      <c r="AI765" s="13">
        <f t="shared" si="976"/>
        <v>2.5692415387781716E-2</v>
      </c>
      <c r="AJ765" s="13">
        <f t="shared" si="977"/>
        <v>2.3222273165499317E-3</v>
      </c>
      <c r="AK765" s="13">
        <f t="shared" si="978"/>
        <v>1.39930783160109E-4</v>
      </c>
      <c r="AL765" s="13">
        <f t="shared" si="979"/>
        <v>1.3906194726878208E-7</v>
      </c>
      <c r="AM765" s="13">
        <f t="shared" si="980"/>
        <v>6.4152302036766208E-8</v>
      </c>
      <c r="AN765" s="13">
        <f t="shared" si="981"/>
        <v>1.9509570413407785E-7</v>
      </c>
      <c r="AO765" s="13">
        <f t="shared" si="982"/>
        <v>2.9665602451614147E-7</v>
      </c>
      <c r="AP765" s="13">
        <f t="shared" si="983"/>
        <v>3.0072350823006312E-7</v>
      </c>
      <c r="AQ765" s="13">
        <f t="shared" si="984"/>
        <v>2.2863507124884682E-7</v>
      </c>
      <c r="AR765" s="13">
        <f t="shared" si="985"/>
        <v>8.6445143977778416E-2</v>
      </c>
      <c r="AS765" s="13">
        <f t="shared" si="986"/>
        <v>1.5626812169925862E-2</v>
      </c>
      <c r="AT765" s="13">
        <f t="shared" si="987"/>
        <v>1.4124405799874446E-3</v>
      </c>
      <c r="AU765" s="13">
        <f t="shared" si="988"/>
        <v>8.5109633805529315E-5</v>
      </c>
      <c r="AV765" s="13">
        <f t="shared" si="989"/>
        <v>3.8463475220541798E-6</v>
      </c>
      <c r="AW765" s="13">
        <f t="shared" si="990"/>
        <v>2.1235918859703376E-9</v>
      </c>
      <c r="AX765" s="13">
        <f t="shared" si="991"/>
        <v>1.9328172142219999E-9</v>
      </c>
      <c r="AY765" s="13">
        <f t="shared" si="992"/>
        <v>5.877954857411005E-9</v>
      </c>
      <c r="AZ765" s="13">
        <f t="shared" si="993"/>
        <v>8.937822224350609E-9</v>
      </c>
      <c r="BA765" s="13">
        <f t="shared" si="994"/>
        <v>9.0603696979600487E-9</v>
      </c>
      <c r="BB765" s="13">
        <f t="shared" si="995"/>
        <v>6.888448075197402E-9</v>
      </c>
      <c r="BC765" s="13">
        <f t="shared" si="996"/>
        <v>4.1897378112837359E-9</v>
      </c>
      <c r="BD765" s="13">
        <f t="shared" si="997"/>
        <v>4.3815201475936913E-2</v>
      </c>
      <c r="BE765" s="13">
        <f t="shared" si="998"/>
        <v>7.9205365639500973E-3</v>
      </c>
      <c r="BF765" s="13">
        <f t="shared" si="999"/>
        <v>7.1590335485874812E-4</v>
      </c>
      <c r="BG765" s="13">
        <f t="shared" si="1000"/>
        <v>4.3138290725631502E-5</v>
      </c>
      <c r="BH765" s="13">
        <f t="shared" si="1001"/>
        <v>1.9495426101505079E-6</v>
      </c>
      <c r="BI765" s="13">
        <f t="shared" si="1002"/>
        <v>7.0484320539555984E-8</v>
      </c>
      <c r="BJ765" s="14">
        <f t="shared" si="1003"/>
        <v>1.020719276765991E-2</v>
      </c>
      <c r="BK765" s="14">
        <f t="shared" si="1004"/>
        <v>6.5006151055943845E-2</v>
      </c>
      <c r="BL765" s="14">
        <f t="shared" si="1005"/>
        <v>0.7022228834961971</v>
      </c>
      <c r="BM765" s="14">
        <f t="shared" si="1006"/>
        <v>0.58902416166594862</v>
      </c>
      <c r="BN765" s="14">
        <f t="shared" si="1007"/>
        <v>0.37535095839145777</v>
      </c>
    </row>
    <row r="766" spans="1:66" x14ac:dyDescent="0.25">
      <c r="A766" t="s">
        <v>72</v>
      </c>
      <c r="B766" t="s">
        <v>77</v>
      </c>
      <c r="C766" t="s">
        <v>89</v>
      </c>
      <c r="D766" s="10"/>
      <c r="E766" s="10">
        <f>VLOOKUP(A766,home!$A$2:$E$405,3,FALSE)</f>
        <v>1.3571428571428601</v>
      </c>
      <c r="F766" s="10">
        <f>VLOOKUP(B766,home!$B$2:$E$405,3,FALSE)</f>
        <v>1.66</v>
      </c>
      <c r="G766" s="10">
        <f>VLOOKUP(C766,away!$B$2:$E$405,4,FALSE)</f>
        <v>1.29</v>
      </c>
      <c r="H766" s="10">
        <f>VLOOKUP(A766,away!$A$2:$E$405,3,FALSE)</f>
        <v>1.2380952380952399</v>
      </c>
      <c r="I766" s="10">
        <f>VLOOKUP(C766,away!$B$2:$E$405,3,FALSE)</f>
        <v>0.74</v>
      </c>
      <c r="J766" s="10">
        <f>VLOOKUP(B766,home!$B$2:$E$405,4,FALSE)</f>
        <v>1.01</v>
      </c>
      <c r="K766" s="12">
        <f t="shared" si="952"/>
        <v>2.9061857142857206</v>
      </c>
      <c r="L766" s="12">
        <f t="shared" si="953"/>
        <v>0.92535238095238237</v>
      </c>
      <c r="M766" s="13">
        <f t="shared" si="954"/>
        <v>2.1676249839886474E-2</v>
      </c>
      <c r="N766" s="13">
        <f t="shared" si="955"/>
        <v>6.299520762396621E-2</v>
      </c>
      <c r="O766" s="13">
        <f t="shared" si="956"/>
        <v>2.0058169399457645E-2</v>
      </c>
      <c r="P766" s="13">
        <f t="shared" si="957"/>
        <v>5.8292765363426799E-2</v>
      </c>
      <c r="Q766" s="13">
        <f t="shared" si="958"/>
        <v>9.1537886232616786E-2</v>
      </c>
      <c r="R766" s="13">
        <f t="shared" si="959"/>
        <v>9.2804374056671742E-3</v>
      </c>
      <c r="S766" s="13">
        <f t="shared" si="960"/>
        <v>3.9190894629092921E-2</v>
      </c>
      <c r="T766" s="13">
        <f t="shared" si="961"/>
        <v>8.470480097270025E-2</v>
      </c>
      <c r="U766" s="13">
        <f t="shared" si="962"/>
        <v>2.6970674610672776E-2</v>
      </c>
      <c r="V766" s="13">
        <f t="shared" si="963"/>
        <v>1.1710439058987982E-2</v>
      </c>
      <c r="W766" s="13">
        <f t="shared" si="964"/>
        <v>8.8675365761714128E-2</v>
      </c>
      <c r="X766" s="13">
        <f t="shared" si="965"/>
        <v>8.205596083942554E-2</v>
      </c>
      <c r="Y766" s="13">
        <f t="shared" si="966"/>
        <v>3.7965339367048927E-2</v>
      </c>
      <c r="Z766" s="13">
        <f t="shared" si="967"/>
        <v>2.8625582832045573E-3</v>
      </c>
      <c r="AA766" s="13">
        <f t="shared" si="968"/>
        <v>8.3191259889593416E-3</v>
      </c>
      <c r="AB766" s="13">
        <f t="shared" si="969"/>
        <v>1.2088462552228358E-2</v>
      </c>
      <c r="AC766" s="13">
        <f t="shared" si="970"/>
        <v>1.9682656173537574E-3</v>
      </c>
      <c r="AD766" s="13">
        <f t="shared" si="971"/>
        <v>6.4426770296438673E-2</v>
      </c>
      <c r="AE766" s="13">
        <f t="shared" si="972"/>
        <v>5.9617465290881758E-2</v>
      </c>
      <c r="AF766" s="13">
        <f t="shared" si="973"/>
        <v>2.7583581726631723E-2</v>
      </c>
      <c r="AG766" s="13">
        <f t="shared" si="974"/>
        <v>8.5081776753110992E-3</v>
      </c>
      <c r="AH766" s="13">
        <f t="shared" si="975"/>
        <v>6.6221878074457512E-4</v>
      </c>
      <c r="AI766" s="13">
        <f t="shared" si="976"/>
        <v>1.9245307603315922E-3</v>
      </c>
      <c r="AJ766" s="13">
        <f t="shared" si="977"/>
        <v>2.7965219011895554E-3</v>
      </c>
      <c r="AK766" s="13">
        <f t="shared" si="978"/>
        <v>2.709070666308076E-3</v>
      </c>
      <c r="AL766" s="13">
        <f t="shared" si="979"/>
        <v>2.1172600731733201E-4</v>
      </c>
      <c r="AM766" s="13">
        <f t="shared" si="980"/>
        <v>3.7447231890615537E-2</v>
      </c>
      <c r="AN766" s="13">
        <f t="shared" si="981"/>
        <v>3.4651885190057068E-2</v>
      </c>
      <c r="AO766" s="13">
        <f t="shared" si="982"/>
        <v>1.6032602232553952E-2</v>
      </c>
      <c r="AP766" s="13">
        <f t="shared" si="983"/>
        <v>4.9452688829187616E-3</v>
      </c>
      <c r="AQ766" s="13">
        <f t="shared" si="984"/>
        <v>1.1440290838146507E-3</v>
      </c>
      <c r="AR766" s="13">
        <f t="shared" si="985"/>
        <v>1.2255714509467529E-4</v>
      </c>
      <c r="AS766" s="13">
        <f t="shared" si="986"/>
        <v>3.5617382425778761E-4</v>
      </c>
      <c r="AT766" s="13">
        <f t="shared" si="987"/>
        <v>5.1755363993024781E-4</v>
      </c>
      <c r="AU766" s="13">
        <f t="shared" si="988"/>
        <v>5.0136899824728721E-4</v>
      </c>
      <c r="AV766" s="13">
        <f t="shared" si="989"/>
        <v>3.6426785507300214E-4</v>
      </c>
      <c r="AW766" s="13">
        <f t="shared" si="990"/>
        <v>1.5816202522025994E-5</v>
      </c>
      <c r="AX766" s="13">
        <f t="shared" si="991"/>
        <v>1.8138101726675245E-2</v>
      </c>
      <c r="AY766" s="13">
        <f t="shared" si="992"/>
        <v>1.6784135618735457E-2</v>
      </c>
      <c r="AZ766" s="13">
        <f t="shared" si="993"/>
        <v>7.7656199285122702E-3</v>
      </c>
      <c r="BA766" s="13">
        <f t="shared" si="994"/>
        <v>2.3953116301400333E-3</v>
      </c>
      <c r="BB766" s="13">
        <f t="shared" si="995"/>
        <v>5.5412683001825297E-4</v>
      </c>
      <c r="BC766" s="13">
        <f t="shared" si="996"/>
        <v>1.0255251630139732E-4</v>
      </c>
      <c r="BD766" s="13">
        <f t="shared" si="997"/>
        <v>1.8901424336014054E-5</v>
      </c>
      <c r="BE766" s="13">
        <f t="shared" si="998"/>
        <v>5.4931049384976502E-5</v>
      </c>
      <c r="BF766" s="13">
        <f t="shared" si="999"/>
        <v>7.9819915496671096E-5</v>
      </c>
      <c r="BG766" s="13">
        <f t="shared" si="1000"/>
        <v>7.7323832710639624E-5</v>
      </c>
      <c r="BH766" s="13">
        <f t="shared" si="1001"/>
        <v>5.6179354499369955E-5</v>
      </c>
      <c r="BI766" s="13">
        <f t="shared" si="1002"/>
        <v>3.2653527496772432E-5</v>
      </c>
      <c r="BJ766" s="14">
        <f t="shared" si="1003"/>
        <v>0.74803142131707789</v>
      </c>
      <c r="BK766" s="14">
        <f t="shared" si="1004"/>
        <v>0.14983447613480072</v>
      </c>
      <c r="BL766" s="14">
        <f t="shared" si="1005"/>
        <v>8.6990942632086538E-2</v>
      </c>
      <c r="BM766" s="14">
        <f t="shared" si="1006"/>
        <v>0.70711036308593522</v>
      </c>
      <c r="BN766" s="14">
        <f t="shared" si="1007"/>
        <v>0.26384071586502111</v>
      </c>
    </row>
    <row r="767" spans="1:66" x14ac:dyDescent="0.25">
      <c r="A767" t="s">
        <v>72</v>
      </c>
      <c r="B767" t="s">
        <v>79</v>
      </c>
      <c r="C767" t="s">
        <v>80</v>
      </c>
      <c r="D767" s="10"/>
      <c r="E767" s="10">
        <f>VLOOKUP(A767,home!$A$2:$E$405,3,FALSE)</f>
        <v>1.3571428571428601</v>
      </c>
      <c r="F767" s="10">
        <f>VLOOKUP(B767,home!$B$2:$E$405,3,FALSE)</f>
        <v>0.37</v>
      </c>
      <c r="G767" s="10">
        <f>VLOOKUP(C767,away!$B$2:$E$405,4,FALSE)</f>
        <v>0.92</v>
      </c>
      <c r="H767" s="10">
        <f>VLOOKUP(A767,away!$A$2:$E$405,3,FALSE)</f>
        <v>1.2380952380952399</v>
      </c>
      <c r="I767" s="10">
        <f>VLOOKUP(C767,away!$B$2:$E$405,3,FALSE)</f>
        <v>0.55000000000000004</v>
      </c>
      <c r="J767" s="10">
        <f>VLOOKUP(B767,home!$B$2:$E$405,4,FALSE)</f>
        <v>0.61</v>
      </c>
      <c r="K767" s="12">
        <f t="shared" si="952"/>
        <v>0.46197142857142959</v>
      </c>
      <c r="L767" s="12">
        <f t="shared" si="953"/>
        <v>0.41538095238095302</v>
      </c>
      <c r="M767" s="13">
        <f t="shared" si="954"/>
        <v>0.41588255389364498</v>
      </c>
      <c r="N767" s="13">
        <f t="shared" si="955"/>
        <v>0.19212585754018172</v>
      </c>
      <c r="O767" s="13">
        <f t="shared" si="956"/>
        <v>0.17274969131496526</v>
      </c>
      <c r="P767" s="13">
        <f t="shared" si="957"/>
        <v>7.9805421682047989E-2</v>
      </c>
      <c r="Q767" s="13">
        <f t="shared" si="958"/>
        <v>4.4378328436674351E-2</v>
      </c>
      <c r="R767" s="13">
        <f t="shared" si="959"/>
        <v>3.5878465650962962E-2</v>
      </c>
      <c r="S767" s="13">
        <f t="shared" si="960"/>
        <v>3.828548030099764E-3</v>
      </c>
      <c r="T767" s="13">
        <f t="shared" si="961"/>
        <v>1.8433912331100522E-2</v>
      </c>
      <c r="U767" s="13">
        <f t="shared" si="962"/>
        <v>1.6574826031726324E-2</v>
      </c>
      <c r="V767" s="13">
        <f t="shared" si="963"/>
        <v>8.1630655661347673E-5</v>
      </c>
      <c r="W767" s="13">
        <f t="shared" si="964"/>
        <v>6.8338399285008504E-3</v>
      </c>
      <c r="X767" s="13">
        <f t="shared" si="965"/>
        <v>2.8386469379196666E-3</v>
      </c>
      <c r="Y767" s="13">
        <f t="shared" si="966"/>
        <v>5.8955993427317361E-4</v>
      </c>
      <c r="Z767" s="13">
        <f t="shared" si="967"/>
        <v>4.9677437440214366E-3</v>
      </c>
      <c r="AA767" s="13">
        <f t="shared" si="968"/>
        <v>2.2949556742023654E-3</v>
      </c>
      <c r="AB767" s="13">
        <f t="shared" si="969"/>
        <v>5.3010197565968743E-4</v>
      </c>
      <c r="AC767" s="13">
        <f t="shared" si="970"/>
        <v>9.7902773815650024E-7</v>
      </c>
      <c r="AD767" s="13">
        <f t="shared" si="971"/>
        <v>7.8925969859950339E-4</v>
      </c>
      <c r="AE767" s="13">
        <f t="shared" si="972"/>
        <v>3.2784344528016563E-4</v>
      </c>
      <c r="AF767" s="13">
        <f t="shared" si="973"/>
        <v>6.8089961266164031E-5</v>
      </c>
      <c r="AG767" s="13">
        <f t="shared" si="974"/>
        <v>9.4277576527738085E-6</v>
      </c>
      <c r="AH767" s="13">
        <f t="shared" si="975"/>
        <v>5.1587653189403616E-4</v>
      </c>
      <c r="AI767" s="13">
        <f t="shared" si="976"/>
        <v>2.3832021840556255E-4</v>
      </c>
      <c r="AJ767" s="13">
        <f t="shared" si="977"/>
        <v>5.5048565877136415E-5</v>
      </c>
      <c r="AK767" s="13">
        <f t="shared" si="978"/>
        <v>8.4769548730230533E-6</v>
      </c>
      <c r="AL767" s="13">
        <f t="shared" si="979"/>
        <v>7.5147871196330208E-9</v>
      </c>
      <c r="AM767" s="13">
        <f t="shared" si="980"/>
        <v>7.2923086095173735E-5</v>
      </c>
      <c r="AN767" s="13">
        <f t="shared" si="981"/>
        <v>3.0290860952771498E-5</v>
      </c>
      <c r="AO767" s="13">
        <f t="shared" si="982"/>
        <v>6.291123335500623E-6</v>
      </c>
      <c r="AP767" s="13">
        <f t="shared" si="983"/>
        <v>8.710709342154292E-7</v>
      </c>
      <c r="AQ767" s="13">
        <f t="shared" si="984"/>
        <v>9.0456568561442827E-8</v>
      </c>
      <c r="AR767" s="13">
        <f t="shared" si="985"/>
        <v>4.2857057025825576E-5</v>
      </c>
      <c r="AS767" s="13">
        <f t="shared" si="986"/>
        <v>1.9798735858587862E-5</v>
      </c>
      <c r="AT767" s="13">
        <f t="shared" si="987"/>
        <v>4.5732251442501113E-6</v>
      </c>
      <c r="AU767" s="13">
        <f t="shared" si="988"/>
        <v>7.0423311768933545E-7</v>
      </c>
      <c r="AV767" s="13">
        <f t="shared" si="989"/>
        <v>8.1333894856563489E-8</v>
      </c>
      <c r="AW767" s="13">
        <f t="shared" si="990"/>
        <v>4.0056765313396654E-11</v>
      </c>
      <c r="AX767" s="13">
        <f t="shared" si="991"/>
        <v>5.6147303765374567E-6</v>
      </c>
      <c r="AY767" s="13">
        <f t="shared" si="992"/>
        <v>2.3322520511683956E-6</v>
      </c>
      <c r="AZ767" s="13">
        <f t="shared" si="993"/>
        <v>4.8438653910337969E-7</v>
      </c>
      <c r="BA767" s="13">
        <f t="shared" si="994"/>
        <v>6.7068313977758559E-8</v>
      </c>
      <c r="BB767" s="13">
        <f t="shared" si="995"/>
        <v>6.9647250336665304E-9</v>
      </c>
      <c r="BC767" s="13">
        <f t="shared" si="996"/>
        <v>5.7860282351117376E-10</v>
      </c>
      <c r="BD767" s="13">
        <f t="shared" si="997"/>
        <v>2.9670008606053743E-6</v>
      </c>
      <c r="BE767" s="13">
        <f t="shared" si="998"/>
        <v>1.3706696261465259E-6</v>
      </c>
      <c r="BF767" s="13">
        <f t="shared" si="999"/>
        <v>3.1660510264518886E-7</v>
      </c>
      <c r="BG767" s="13">
        <f t="shared" si="1000"/>
        <v>4.8754170520667343E-8</v>
      </c>
      <c r="BH767" s="13">
        <f t="shared" si="1001"/>
        <v>5.6307584510619419E-9</v>
      </c>
      <c r="BI767" s="13">
        <f t="shared" si="1002"/>
        <v>5.2024990511554734E-10</v>
      </c>
      <c r="BJ767" s="14">
        <f t="shared" si="1003"/>
        <v>0.26651373854994376</v>
      </c>
      <c r="BK767" s="14">
        <f t="shared" si="1004"/>
        <v>0.49960147305603053</v>
      </c>
      <c r="BL767" s="14">
        <f t="shared" si="1005"/>
        <v>0.22891848668437584</v>
      </c>
      <c r="BM767" s="14">
        <f t="shared" si="1006"/>
        <v>5.91787913038999E-2</v>
      </c>
      <c r="BN767" s="14">
        <f t="shared" si="1007"/>
        <v>0.94082031851847725</v>
      </c>
    </row>
    <row r="768" spans="1:66" x14ac:dyDescent="0.25">
      <c r="A768" t="s">
        <v>72</v>
      </c>
      <c r="B768" t="s">
        <v>326</v>
      </c>
      <c r="C768" t="s">
        <v>73</v>
      </c>
      <c r="D768" s="10"/>
      <c r="E768" s="10">
        <f>VLOOKUP(A768,home!$A$2:$E$405,3,FALSE)</f>
        <v>1.3571428571428601</v>
      </c>
      <c r="F768" s="10">
        <f>VLOOKUP(B768,home!$B$2:$E$405,3,FALSE)</f>
        <v>1.29</v>
      </c>
      <c r="G768" s="10">
        <f>VLOOKUP(C768,away!$B$2:$E$405,4,FALSE)</f>
        <v>0.55000000000000004</v>
      </c>
      <c r="H768" s="10">
        <f>VLOOKUP(A768,away!$A$2:$E$405,3,FALSE)</f>
        <v>1.2380952380952399</v>
      </c>
      <c r="I768" s="10">
        <f>VLOOKUP(C768,away!$B$2:$E$405,3,FALSE)</f>
        <v>0.55000000000000004</v>
      </c>
      <c r="J768" s="10">
        <f>VLOOKUP(B768,home!$B$2:$E$405,4,FALSE)</f>
        <v>0.4</v>
      </c>
      <c r="K768" s="12">
        <f t="shared" si="952"/>
        <v>0.96289285714285944</v>
      </c>
      <c r="L768" s="12">
        <f t="shared" si="953"/>
        <v>0.27238095238095278</v>
      </c>
      <c r="M768" s="13">
        <f t="shared" si="954"/>
        <v>0.29075513994124641</v>
      </c>
      <c r="N768" s="13">
        <f t="shared" si="955"/>
        <v>0.27996604742699865</v>
      </c>
      <c r="O768" s="13">
        <f t="shared" si="956"/>
        <v>7.91961619268539E-2</v>
      </c>
      <c r="P768" s="13">
        <f t="shared" si="957"/>
        <v>7.6257418632496882E-2</v>
      </c>
      <c r="Q768" s="13">
        <f t="shared" si="958"/>
        <v>0.13478865365498802</v>
      </c>
      <c r="R768" s="13">
        <f t="shared" si="959"/>
        <v>1.0785763005276306E-2</v>
      </c>
      <c r="S768" s="13">
        <f t="shared" si="960"/>
        <v>5.000078328509492E-3</v>
      </c>
      <c r="T768" s="13">
        <f t="shared" si="961"/>
        <v>3.6713861852692022E-2</v>
      </c>
      <c r="U768" s="13">
        <f t="shared" si="962"/>
        <v>1.0385534156616255E-2</v>
      </c>
      <c r="V768" s="13">
        <f t="shared" si="963"/>
        <v>1.4570987898365176E-4</v>
      </c>
      <c r="W768" s="13">
        <f t="shared" si="964"/>
        <v>4.3262343942763584E-2</v>
      </c>
      <c r="X768" s="13">
        <f t="shared" si="965"/>
        <v>1.1783838445362288E-2</v>
      </c>
      <c r="Y768" s="13">
        <f t="shared" si="966"/>
        <v>1.6048465692255326E-3</v>
      </c>
      <c r="Z768" s="13">
        <f t="shared" si="967"/>
        <v>9.792787998441359E-4</v>
      </c>
      <c r="AA768" s="13">
        <f t="shared" si="968"/>
        <v>9.4294056152135033E-4</v>
      </c>
      <c r="AB768" s="13">
        <f t="shared" si="969"/>
        <v>4.5397536569959259E-4</v>
      </c>
      <c r="AC768" s="13">
        <f t="shared" si="970"/>
        <v>2.3884915763639015E-6</v>
      </c>
      <c r="AD768" s="13">
        <f t="shared" si="971"/>
        <v>1.0414250491436175E-2</v>
      </c>
      <c r="AE768" s="13">
        <f t="shared" si="972"/>
        <v>2.8366434671911905E-3</v>
      </c>
      <c r="AF768" s="13">
        <f t="shared" si="973"/>
        <v>3.8632382457937217E-4</v>
      </c>
      <c r="AG768" s="13">
        <f t="shared" si="974"/>
        <v>3.5075750422127174E-5</v>
      </c>
      <c r="AH768" s="13">
        <f t="shared" si="975"/>
        <v>6.6684223037005532E-5</v>
      </c>
      <c r="AI768" s="13">
        <f t="shared" si="976"/>
        <v>6.4209762046453942E-5</v>
      </c>
      <c r="AJ768" s="13">
        <f t="shared" si="977"/>
        <v>3.0913560616686585E-5</v>
      </c>
      <c r="AK768" s="13">
        <f t="shared" si="978"/>
        <v>9.9221489022201091E-6</v>
      </c>
      <c r="AL768" s="13">
        <f t="shared" si="979"/>
        <v>2.505753839134608E-8</v>
      </c>
      <c r="AM768" s="13">
        <f t="shared" si="980"/>
        <v>2.0055614821400817E-3</v>
      </c>
      <c r="AN768" s="13">
        <f t="shared" si="981"/>
        <v>5.4627674656387067E-4</v>
      </c>
      <c r="AO768" s="13">
        <f t="shared" si="982"/>
        <v>7.4397690246317717E-5</v>
      </c>
      <c r="AP768" s="13">
        <f t="shared" si="983"/>
        <v>6.754837908078381E-6</v>
      </c>
      <c r="AQ768" s="13">
        <f t="shared" si="984"/>
        <v>4.5997229564533796E-7</v>
      </c>
      <c r="AR768" s="13">
        <f t="shared" si="985"/>
        <v>3.6327024359206892E-6</v>
      </c>
      <c r="AS768" s="13">
        <f t="shared" si="986"/>
        <v>3.4979032276734975E-6</v>
      </c>
      <c r="AT768" s="13">
        <f t="shared" si="987"/>
        <v>1.6840530164518818E-6</v>
      </c>
      <c r="AU768" s="13">
        <f t="shared" si="988"/>
        <v>5.405208735304679E-7</v>
      </c>
      <c r="AV768" s="13">
        <f t="shared" si="989"/>
        <v>1.3011592206477659E-7</v>
      </c>
      <c r="AW768" s="13">
        <f t="shared" si="990"/>
        <v>1.825536844999601E-10</v>
      </c>
      <c r="AX768" s="13">
        <f t="shared" si="991"/>
        <v>3.2185680428558835E-4</v>
      </c>
      <c r="AY768" s="13">
        <f t="shared" si="992"/>
        <v>8.7667662881598475E-5</v>
      </c>
      <c r="AZ768" s="13">
        <f t="shared" si="993"/>
        <v>1.1939500754351046E-5</v>
      </c>
      <c r="BA768" s="13">
        <f t="shared" si="994"/>
        <v>1.0840308621410808E-6</v>
      </c>
      <c r="BB768" s="13">
        <f t="shared" si="995"/>
        <v>7.3817339660083211E-8</v>
      </c>
      <c r="BC768" s="13">
        <f t="shared" si="996"/>
        <v>4.0212874557683505E-9</v>
      </c>
      <c r="BD768" s="13">
        <f t="shared" si="997"/>
        <v>1.649131582021139E-7</v>
      </c>
      <c r="BE768" s="13">
        <f t="shared" si="998"/>
        <v>1.5879370208168581E-7</v>
      </c>
      <c r="BF768" s="13">
        <f t="shared" si="999"/>
        <v>7.6450660746863239E-8</v>
      </c>
      <c r="BG768" s="13">
        <f t="shared" si="1000"/>
        <v>2.4537931719002202E-8</v>
      </c>
      <c r="BH768" s="13">
        <f t="shared" si="1001"/>
        <v>5.9068497953216059E-9</v>
      </c>
      <c r="BI768" s="13">
        <f t="shared" si="1002"/>
        <v>1.1375326952261874E-9</v>
      </c>
      <c r="BJ768" s="14">
        <f t="shared" si="1003"/>
        <v>0.52484796199222372</v>
      </c>
      <c r="BK768" s="14">
        <f t="shared" si="1004"/>
        <v>0.37224842799323277</v>
      </c>
      <c r="BL768" s="14">
        <f t="shared" si="1005"/>
        <v>0.10194602174588063</v>
      </c>
      <c r="BM768" s="14">
        <f t="shared" si="1006"/>
        <v>0.12818483846299322</v>
      </c>
      <c r="BN768" s="14">
        <f t="shared" si="1007"/>
        <v>0.87174918458786022</v>
      </c>
    </row>
    <row r="769" spans="1:66" x14ac:dyDescent="0.25">
      <c r="A769" t="s">
        <v>72</v>
      </c>
      <c r="B769" t="s">
        <v>367</v>
      </c>
      <c r="C769" t="s">
        <v>365</v>
      </c>
      <c r="D769" s="10"/>
      <c r="E769" s="10">
        <f>VLOOKUP(A769,home!$A$2:$E$405,3,FALSE)</f>
        <v>1.3571428571428601</v>
      </c>
      <c r="F769" s="10">
        <f>VLOOKUP(B769,home!$B$2:$E$405,3,FALSE)</f>
        <v>1.84</v>
      </c>
      <c r="G769" s="10">
        <f>VLOOKUP(C769,away!$B$2:$E$405,4,FALSE)</f>
        <v>1.29</v>
      </c>
      <c r="H769" s="10">
        <f>VLOOKUP(A769,away!$A$2:$E$405,3,FALSE)</f>
        <v>1.2380952380952399</v>
      </c>
      <c r="I769" s="10">
        <f>VLOOKUP(C769,away!$B$2:$E$405,3,FALSE)</f>
        <v>1.84</v>
      </c>
      <c r="J769" s="10">
        <f>VLOOKUP(B769,home!$B$2:$E$405,4,FALSE)</f>
        <v>1.62</v>
      </c>
      <c r="K769" s="12">
        <f t="shared" si="952"/>
        <v>3.2213142857142931</v>
      </c>
      <c r="L769" s="12">
        <f t="shared" si="953"/>
        <v>3.6905142857142916</v>
      </c>
      <c r="M769" s="13">
        <f t="shared" si="954"/>
        <v>9.9593499215687485E-4</v>
      </c>
      <c r="N769" s="13">
        <f t="shared" si="955"/>
        <v>3.2082196178776935E-3</v>
      </c>
      <c r="O769" s="13">
        <f t="shared" si="956"/>
        <v>3.6755123161976979E-3</v>
      </c>
      <c r="P769" s="13">
        <f t="shared" si="957"/>
        <v>1.1839980331486475E-2</v>
      </c>
      <c r="Q769" s="13">
        <f t="shared" si="958"/>
        <v>5.1673418433891326E-3</v>
      </c>
      <c r="R769" s="13">
        <f t="shared" si="959"/>
        <v>6.7822653551232138E-3</v>
      </c>
      <c r="S769" s="13">
        <f t="shared" si="960"/>
        <v>3.5189328458675465E-2</v>
      </c>
      <c r="T769" s="13">
        <f t="shared" si="961"/>
        <v>1.9070148892196818E-2</v>
      </c>
      <c r="U769" s="13">
        <f t="shared" si="962"/>
        <v>2.184780827796353E-2</v>
      </c>
      <c r="V769" s="13">
        <f t="shared" si="963"/>
        <v>4.6482390931362617E-2</v>
      </c>
      <c r="W769" s="13">
        <f t="shared" si="964"/>
        <v>5.5485440330928807E-3</v>
      </c>
      <c r="X769" s="13">
        <f t="shared" si="965"/>
        <v>2.047698101904407E-2</v>
      </c>
      <c r="Y769" s="13">
        <f t="shared" si="966"/>
        <v>3.7785295489541258E-2</v>
      </c>
      <c r="Z769" s="13">
        <f t="shared" si="967"/>
        <v>8.3433490608624469E-3</v>
      </c>
      <c r="AA769" s="13">
        <f t="shared" si="968"/>
        <v>2.6876549520457132E-2</v>
      </c>
      <c r="AB769" s="13">
        <f t="shared" si="969"/>
        <v>4.3288906460478102E-2</v>
      </c>
      <c r="AC769" s="13">
        <f t="shared" si="970"/>
        <v>3.4537306571330292E-2</v>
      </c>
      <c r="AD769" s="13">
        <f t="shared" si="971"/>
        <v>4.4684010396792246E-3</v>
      </c>
      <c r="AE769" s="13">
        <f t="shared" si="972"/>
        <v>1.6490697871236776E-2</v>
      </c>
      <c r="AF769" s="13">
        <f t="shared" si="973"/>
        <v>3.0429578037598784E-2</v>
      </c>
      <c r="AG769" s="13">
        <f t="shared" si="974"/>
        <v>3.7433597485338733E-2</v>
      </c>
      <c r="AH769" s="13">
        <f t="shared" si="975"/>
        <v>7.697812224953444E-3</v>
      </c>
      <c r="AI769" s="13">
        <f t="shared" si="976"/>
        <v>2.4797072488988658E-2</v>
      </c>
      <c r="AJ769" s="13">
        <f t="shared" si="977"/>
        <v>3.993958192633603E-2</v>
      </c>
      <c r="AK769" s="13">
        <f t="shared" si="978"/>
        <v>4.2885981941587541E-2</v>
      </c>
      <c r="AL769" s="13">
        <f t="shared" si="979"/>
        <v>1.6423603296495393E-2</v>
      </c>
      <c r="AM769" s="13">
        <f t="shared" si="980"/>
        <v>2.8788248206838567E-3</v>
      </c>
      <c r="AN769" s="13">
        <f t="shared" si="981"/>
        <v>1.0624344126802659E-2</v>
      </c>
      <c r="AO769" s="13">
        <f t="shared" si="982"/>
        <v>1.960464688815497E-2</v>
      </c>
      <c r="AP769" s="13">
        <f t="shared" si="983"/>
        <v>2.4117076469040058E-2</v>
      </c>
      <c r="AQ769" s="13">
        <f t="shared" si="984"/>
        <v>2.2251103809664077E-2</v>
      </c>
      <c r="AR769" s="13">
        <f t="shared" si="985"/>
        <v>5.6817771969873594E-3</v>
      </c>
      <c r="AS769" s="13">
        <f t="shared" si="986"/>
        <v>1.8302790052901093E-2</v>
      </c>
      <c r="AT769" s="13">
        <f t="shared" si="987"/>
        <v>2.9479519532919881E-2</v>
      </c>
      <c r="AU769" s="13">
        <f t="shared" si="988"/>
        <v>3.1654265802462785E-2</v>
      </c>
      <c r="AV769" s="13">
        <f t="shared" si="989"/>
        <v>2.5492084658317701E-2</v>
      </c>
      <c r="AW769" s="13">
        <f t="shared" si="990"/>
        <v>5.4235785561084424E-3</v>
      </c>
      <c r="AX769" s="13">
        <f t="shared" si="991"/>
        <v>1.5455999201563E-3</v>
      </c>
      <c r="AY769" s="13">
        <f t="shared" si="992"/>
        <v>5.7040585853356945E-3</v>
      </c>
      <c r="AZ769" s="13">
        <f t="shared" si="993"/>
        <v>1.0525454847866315E-2</v>
      </c>
      <c r="BA769" s="13">
        <f t="shared" si="994"/>
        <v>1.2948113826563799E-2</v>
      </c>
      <c r="BB769" s="13">
        <f t="shared" si="995"/>
        <v>1.1946299762497109E-2</v>
      </c>
      <c r="BC769" s="13">
        <f t="shared" si="996"/>
        <v>8.8175979869841645E-3</v>
      </c>
      <c r="BD769" s="13">
        <f t="shared" si="997"/>
        <v>3.4947799856212608E-3</v>
      </c>
      <c r="BE769" s="13">
        <f t="shared" si="998"/>
        <v>1.1257784693110159E-2</v>
      </c>
      <c r="BF769" s="13">
        <f t="shared" si="999"/>
        <v>1.813243132870573E-2</v>
      </c>
      <c r="BG769" s="13">
        <f t="shared" si="1000"/>
        <v>1.9470086691297721E-2</v>
      </c>
      <c r="BH769" s="13">
        <f t="shared" si="1001"/>
        <v>1.5679817100693275E-2</v>
      </c>
      <c r="BI769" s="13">
        <f t="shared" si="1002"/>
        <v>1.01019237647701E-2</v>
      </c>
      <c r="BJ769" s="14">
        <f t="shared" si="1003"/>
        <v>0.31104192637274436</v>
      </c>
      <c r="BK769" s="14">
        <f t="shared" si="1004"/>
        <v>0.15117260316684278</v>
      </c>
      <c r="BL769" s="14">
        <f t="shared" si="1005"/>
        <v>0.40653875131987244</v>
      </c>
      <c r="BM769" s="14">
        <f t="shared" si="1006"/>
        <v>0.84514689543486365</v>
      </c>
      <c r="BN769" s="14">
        <f t="shared" si="1007"/>
        <v>3.1669254456231088E-2</v>
      </c>
    </row>
    <row r="770" spans="1:66" x14ac:dyDescent="0.25">
      <c r="A770" t="s">
        <v>72</v>
      </c>
      <c r="B770" t="s">
        <v>237</v>
      </c>
      <c r="C770" t="s">
        <v>106</v>
      </c>
      <c r="D770" s="10"/>
      <c r="E770" s="10">
        <f>VLOOKUP(A770,home!$A$2:$E$405,3,FALSE)</f>
        <v>1.3571428571428601</v>
      </c>
      <c r="F770" s="10">
        <f>VLOOKUP(B770,home!$B$2:$E$405,3,FALSE)</f>
        <v>1.66</v>
      </c>
      <c r="G770" s="10">
        <f>VLOOKUP(C770,away!$B$2:$E$405,4,FALSE)</f>
        <v>2.39</v>
      </c>
      <c r="H770" s="10">
        <f>VLOOKUP(A770,away!$A$2:$E$405,3,FALSE)</f>
        <v>1.2380952380952399</v>
      </c>
      <c r="I770" s="10">
        <f>VLOOKUP(C770,away!$B$2:$E$405,3,FALSE)</f>
        <v>0.55000000000000004</v>
      </c>
      <c r="J770" s="10">
        <f>VLOOKUP(B770,home!$B$2:$E$405,4,FALSE)</f>
        <v>1.41</v>
      </c>
      <c r="K770" s="12">
        <f t="shared" si="952"/>
        <v>5.3843285714285827</v>
      </c>
      <c r="L770" s="12">
        <f t="shared" si="953"/>
        <v>0.96014285714285852</v>
      </c>
      <c r="M770" s="13">
        <f t="shared" si="954"/>
        <v>1.7564308965864828E-3</v>
      </c>
      <c r="N770" s="13">
        <f t="shared" si="955"/>
        <v>9.4572010602305221E-3</v>
      </c>
      <c r="O770" s="13">
        <f t="shared" si="956"/>
        <v>1.6864245794225381E-3</v>
      </c>
      <c r="P770" s="13">
        <f t="shared" si="957"/>
        <v>9.0802640465442036E-3</v>
      </c>
      <c r="Q770" s="13">
        <f t="shared" si="958"/>
        <v>2.546033893717194E-2</v>
      </c>
      <c r="R770" s="13">
        <f t="shared" si="959"/>
        <v>8.0960425702134953E-4</v>
      </c>
      <c r="S770" s="13">
        <f t="shared" si="960"/>
        <v>1.1735616145673908E-2</v>
      </c>
      <c r="T770" s="13">
        <f t="shared" si="961"/>
        <v>2.4445562570961834E-2</v>
      </c>
      <c r="U770" s="13">
        <f t="shared" si="962"/>
        <v>4.3591753326302626E-3</v>
      </c>
      <c r="V770" s="13">
        <f t="shared" si="963"/>
        <v>6.7411004111111068E-3</v>
      </c>
      <c r="W770" s="13">
        <f t="shared" si="964"/>
        <v>4.5695610125890185E-2</v>
      </c>
      <c r="X770" s="13">
        <f t="shared" si="965"/>
        <v>4.3874313665158336E-2</v>
      </c>
      <c r="Y770" s="13">
        <f t="shared" si="966"/>
        <v>2.1062804438823537E-2</v>
      </c>
      <c r="Z770" s="13">
        <f t="shared" si="967"/>
        <v>2.5911191483049995E-4</v>
      </c>
      <c r="AA770" s="13">
        <f t="shared" si="968"/>
        <v>1.3951436862194306E-3</v>
      </c>
      <c r="AB770" s="13">
        <f t="shared" si="969"/>
        <v>3.7559560054797364E-3</v>
      </c>
      <c r="AC770" s="13">
        <f t="shared" si="970"/>
        <v>2.1781020468879652E-3</v>
      </c>
      <c r="AD770" s="13">
        <f t="shared" si="971"/>
        <v>6.1510044797422933E-2</v>
      </c>
      <c r="AE770" s="13">
        <f t="shared" si="972"/>
        <v>5.9058430154782876E-2</v>
      </c>
      <c r="AF770" s="13">
        <f t="shared" si="973"/>
        <v>2.8352264933592587E-2</v>
      </c>
      <c r="AG770" s="13">
        <f t="shared" si="974"/>
        <v>9.0740748866036235E-3</v>
      </c>
      <c r="AH770" s="13">
        <f t="shared" si="975"/>
        <v>6.2196113556278298E-5</v>
      </c>
      <c r="AI770" s="13">
        <f t="shared" si="976"/>
        <v>3.3488431125288585E-4</v>
      </c>
      <c r="AJ770" s="13">
        <f t="shared" si="977"/>
        <v>9.0156358260104778E-4</v>
      </c>
      <c r="AK770" s="13">
        <f t="shared" si="978"/>
        <v>1.6181048522527787E-3</v>
      </c>
      <c r="AL770" s="13">
        <f t="shared" si="979"/>
        <v>4.5040751092452263E-4</v>
      </c>
      <c r="AM770" s="13">
        <f t="shared" si="980"/>
        <v>6.6238058326523255E-2</v>
      </c>
      <c r="AN770" s="13">
        <f t="shared" si="981"/>
        <v>6.3597998573223347E-2</v>
      </c>
      <c r="AO770" s="13">
        <f t="shared" si="982"/>
        <v>3.053158202933105E-2</v>
      </c>
      <c r="AP770" s="13">
        <f t="shared" si="983"/>
        <v>9.7715601342444908E-3</v>
      </c>
      <c r="AQ770" s="13">
        <f t="shared" si="984"/>
        <v>2.3455234165091895E-3</v>
      </c>
      <c r="AR770" s="13">
        <f t="shared" si="985"/>
        <v>1.194343083462135E-5</v>
      </c>
      <c r="AS770" s="13">
        <f t="shared" si="986"/>
        <v>6.4307355883732863E-5</v>
      </c>
      <c r="AT770" s="13">
        <f t="shared" si="987"/>
        <v>1.7312596681890439E-4</v>
      </c>
      <c r="AU770" s="13">
        <f t="shared" si="988"/>
        <v>3.1072236319974132E-4</v>
      </c>
      <c r="AV770" s="13">
        <f t="shared" si="989"/>
        <v>4.1825782448954408E-4</v>
      </c>
      <c r="AW770" s="13">
        <f t="shared" si="990"/>
        <v>6.4680077709001991E-5</v>
      </c>
      <c r="AX770" s="13">
        <f t="shared" si="991"/>
        <v>5.9441244993908682E-2</v>
      </c>
      <c r="AY770" s="13">
        <f t="shared" si="992"/>
        <v>5.7072086800580117E-2</v>
      </c>
      <c r="AZ770" s="13">
        <f t="shared" si="993"/>
        <v>2.7398678241907105E-2</v>
      </c>
      <c r="BA770" s="13">
        <f t="shared" si="994"/>
        <v>8.7688817363741883E-3</v>
      </c>
      <c r="BB770" s="13">
        <f t="shared" si="995"/>
        <v>2.1048447910775353E-3</v>
      </c>
      <c r="BC770" s="13">
        <f t="shared" si="996"/>
        <v>4.0419033830948976E-4</v>
      </c>
      <c r="BD770" s="13">
        <f t="shared" si="997"/>
        <v>1.9112333009402423E-6</v>
      </c>
      <c r="BE770" s="13">
        <f t="shared" si="998"/>
        <v>1.0290708068918309E-5</v>
      </c>
      <c r="BF770" s="13">
        <f t="shared" si="999"/>
        <v>2.7704276737853751E-5</v>
      </c>
      <c r="BG770" s="13">
        <f t="shared" si="1000"/>
        <v>4.9722976263463417E-5</v>
      </c>
      <c r="BH770" s="13">
        <f t="shared" si="1001"/>
        <v>6.6931210437957817E-5</v>
      </c>
      <c r="BI770" s="13">
        <f t="shared" si="1002"/>
        <v>7.2075925736279033E-5</v>
      </c>
      <c r="BJ770" s="14">
        <f t="shared" si="1003"/>
        <v>0.65566529495262682</v>
      </c>
      <c r="BK770" s="14">
        <f t="shared" si="1004"/>
        <v>8.9014007858308306E-2</v>
      </c>
      <c r="BL770" s="14">
        <f t="shared" si="1005"/>
        <v>1.613004599220827E-2</v>
      </c>
      <c r="BM770" s="14">
        <f t="shared" si="1006"/>
        <v>0.65581079021812572</v>
      </c>
      <c r="BN770" s="14">
        <f t="shared" si="1007"/>
        <v>4.8250263776977033E-2</v>
      </c>
    </row>
    <row r="771" spans="1:66" x14ac:dyDescent="0.25">
      <c r="A771" t="s">
        <v>72</v>
      </c>
      <c r="B771" t="s">
        <v>76</v>
      </c>
      <c r="C771" t="s">
        <v>88</v>
      </c>
      <c r="D771" s="10"/>
      <c r="E771" s="10">
        <f>VLOOKUP(A771,home!$A$2:$E$405,3,FALSE)</f>
        <v>1.3571428571428601</v>
      </c>
      <c r="F771" s="10">
        <f>VLOOKUP(B771,home!$B$2:$E$405,3,FALSE)</f>
        <v>1.29</v>
      </c>
      <c r="G771" s="10">
        <f>VLOOKUP(C771,away!$B$2:$E$405,4,FALSE)</f>
        <v>0.74</v>
      </c>
      <c r="H771" s="10">
        <f>VLOOKUP(A771,away!$A$2:$E$405,3,FALSE)</f>
        <v>1.2380952380952399</v>
      </c>
      <c r="I771" s="10">
        <f>VLOOKUP(C771,away!$B$2:$E$405,3,FALSE)</f>
        <v>1.29</v>
      </c>
      <c r="J771" s="10">
        <f>VLOOKUP(B771,home!$B$2:$E$405,4,FALSE)</f>
        <v>0.81</v>
      </c>
      <c r="K771" s="12">
        <f t="shared" si="952"/>
        <v>1.2955285714285742</v>
      </c>
      <c r="L771" s="12">
        <f t="shared" si="953"/>
        <v>1.2936857142857163</v>
      </c>
      <c r="M771" s="13">
        <f t="shared" si="954"/>
        <v>7.5079007565298589E-2</v>
      </c>
      <c r="N771" s="13">
        <f t="shared" si="955"/>
        <v>9.7266999415346375E-2</v>
      </c>
      <c r="O771" s="13">
        <f t="shared" si="956"/>
        <v>9.712863952997601E-2</v>
      </c>
      <c r="P771" s="13">
        <f t="shared" si="957"/>
        <v>0.12583292761507073</v>
      </c>
      <c r="Q771" s="13">
        <f t="shared" si="958"/>
        <v>6.3006088399853846E-2</v>
      </c>
      <c r="R771" s="13">
        <f t="shared" si="959"/>
        <v>6.2826966703968437E-2</v>
      </c>
      <c r="S771" s="13">
        <f t="shared" si="960"/>
        <v>5.2724210753613027E-2</v>
      </c>
      <c r="T771" s="13">
        <f t="shared" si="961"/>
        <v>8.1510076475913906E-2</v>
      </c>
      <c r="U771" s="13">
        <f t="shared" si="962"/>
        <v>8.139413042118282E-2</v>
      </c>
      <c r="V771" s="13">
        <f t="shared" si="963"/>
        <v>9.8184595586055558E-3</v>
      </c>
      <c r="W771" s="13">
        <f t="shared" si="964"/>
        <v>2.7208729231988377E-2</v>
      </c>
      <c r="X771" s="13">
        <f t="shared" si="965"/>
        <v>3.5199544311291533E-2</v>
      </c>
      <c r="Y771" s="13">
        <f t="shared" si="966"/>
        <v>2.2768573812442457E-2</v>
      </c>
      <c r="Z771" s="13">
        <f t="shared" si="967"/>
        <v>2.7092783098942773E-2</v>
      </c>
      <c r="AA771" s="13">
        <f t="shared" si="968"/>
        <v>3.5099474584197543E-2</v>
      </c>
      <c r="AB771" s="13">
        <f t="shared" si="969"/>
        <v>2.27361860829795E-2</v>
      </c>
      <c r="AC771" s="13">
        <f t="shared" si="970"/>
        <v>1.0284878148653707E-3</v>
      </c>
      <c r="AD771" s="13">
        <f t="shared" si="971"/>
        <v>8.8124215280761965E-3</v>
      </c>
      <c r="AE771" s="13">
        <f t="shared" si="972"/>
        <v>1.1400503839136078E-2</v>
      </c>
      <c r="AF771" s="13">
        <f t="shared" si="973"/>
        <v>7.3743344761749039E-3</v>
      </c>
      <c r="AG771" s="13">
        <f t="shared" si="974"/>
        <v>3.1800237213973708E-3</v>
      </c>
      <c r="AH771" s="13">
        <f t="shared" si="975"/>
        <v>8.7623866138359478E-3</v>
      </c>
      <c r="AI771" s="13">
        <f t="shared" si="976"/>
        <v>1.1351922212127745E-2</v>
      </c>
      <c r="AJ771" s="13">
        <f t="shared" si="977"/>
        <v>7.3533697832230804E-3</v>
      </c>
      <c r="AK771" s="13">
        <f t="shared" si="978"/>
        <v>3.1755002168150147E-3</v>
      </c>
      <c r="AL771" s="13">
        <f t="shared" si="979"/>
        <v>6.8950103075551589E-5</v>
      </c>
      <c r="AM771" s="13">
        <f t="shared" si="980"/>
        <v>2.2833487746189932E-3</v>
      </c>
      <c r="AN771" s="13">
        <f t="shared" si="981"/>
        <v>2.9539356904563874E-3</v>
      </c>
      <c r="AO771" s="13">
        <f t="shared" si="982"/>
        <v>1.9107322018310712E-3</v>
      </c>
      <c r="AP771" s="13">
        <f t="shared" si="983"/>
        <v>8.2396231777818281E-4</v>
      </c>
      <c r="AQ771" s="13">
        <f t="shared" si="984"/>
        <v>2.6648706990484589E-4</v>
      </c>
      <c r="AR771" s="13">
        <f t="shared" si="985"/>
        <v>2.2671548770735899E-3</v>
      </c>
      <c r="AS771" s="13">
        <f t="shared" si="986"/>
        <v>2.9371639191024721E-3</v>
      </c>
      <c r="AT771" s="13">
        <f t="shared" si="987"/>
        <v>1.9025898880831893E-3</v>
      </c>
      <c r="AU771" s="13">
        <f t="shared" si="988"/>
        <v>8.2161985324095521E-4</v>
      </c>
      <c r="AV771" s="13">
        <f t="shared" si="989"/>
        <v>2.6610799868165237E-4</v>
      </c>
      <c r="AW771" s="13">
        <f t="shared" si="990"/>
        <v>3.2100233883661972E-6</v>
      </c>
      <c r="AX771" s="13">
        <f t="shared" si="991"/>
        <v>4.930239293425544E-4</v>
      </c>
      <c r="AY771" s="13">
        <f t="shared" si="992"/>
        <v>6.3781801419147293E-4</v>
      </c>
      <c r="AZ771" s="13">
        <f t="shared" si="993"/>
        <v>4.1256802663679649E-4</v>
      </c>
      <c r="BA771" s="13">
        <f t="shared" si="994"/>
        <v>1.7791112074369079E-4</v>
      </c>
      <c r="BB771" s="13">
        <f t="shared" si="995"/>
        <v>5.7540268829668529E-5</v>
      </c>
      <c r="BC771" s="13">
        <f t="shared" si="996"/>
        <v>1.4887804756220364E-5</v>
      </c>
      <c r="BD771" s="13">
        <f t="shared" si="997"/>
        <v>4.8883097942388097E-4</v>
      </c>
      <c r="BE771" s="13">
        <f t="shared" si="998"/>
        <v>6.3329450044305121E-4</v>
      </c>
      <c r="BF771" s="13">
        <f t="shared" si="999"/>
        <v>4.1022555972627939E-4</v>
      </c>
      <c r="BG771" s="13">
        <f t="shared" si="1000"/>
        <v>1.7715297778522472E-4</v>
      </c>
      <c r="BH771" s="13">
        <f t="shared" si="1001"/>
        <v>5.7376686058602521E-5</v>
      </c>
      <c r="BI771" s="13">
        <f t="shared" si="1002"/>
        <v>1.4866627224561423E-5</v>
      </c>
      <c r="BJ771" s="14">
        <f t="shared" si="1003"/>
        <v>0.36775951043071092</v>
      </c>
      <c r="BK771" s="14">
        <f t="shared" si="1004"/>
        <v>0.26518986142472029</v>
      </c>
      <c r="BL771" s="14">
        <f t="shared" si="1005"/>
        <v>0.33980496001514948</v>
      </c>
      <c r="BM771" s="14">
        <f t="shared" si="1006"/>
        <v>0.47807187774920634</v>
      </c>
      <c r="BN771" s="14">
        <f t="shared" si="1007"/>
        <v>0.52114062922951399</v>
      </c>
    </row>
    <row r="772" spans="1:66" x14ac:dyDescent="0.25">
      <c r="A772" t="s">
        <v>72</v>
      </c>
      <c r="B772" t="s">
        <v>90</v>
      </c>
      <c r="C772" t="s">
        <v>102</v>
      </c>
      <c r="D772" s="10"/>
      <c r="E772" s="10">
        <f>VLOOKUP(A772,home!$A$2:$E$405,3,FALSE)</f>
        <v>1.3571428571428601</v>
      </c>
      <c r="F772" s="10">
        <f>VLOOKUP(B772,home!$B$2:$E$405,3,FALSE)</f>
        <v>0.18</v>
      </c>
      <c r="G772" s="10">
        <f>VLOOKUP(C772,away!$B$2:$E$405,4,FALSE)</f>
        <v>0.92</v>
      </c>
      <c r="H772" s="10">
        <f>VLOOKUP(A772,away!$A$2:$E$405,3,FALSE)</f>
        <v>1.2380952380952399</v>
      </c>
      <c r="I772" s="10">
        <f>VLOOKUP(C772,away!$B$2:$E$405,3,FALSE)</f>
        <v>0.74</v>
      </c>
      <c r="J772" s="10">
        <f>VLOOKUP(B772,home!$B$2:$E$405,4,FALSE)</f>
        <v>0.61</v>
      </c>
      <c r="K772" s="12">
        <f t="shared" si="952"/>
        <v>0.22474285714285763</v>
      </c>
      <c r="L772" s="12">
        <f t="shared" si="953"/>
        <v>0.5588761904761913</v>
      </c>
      <c r="M772" s="13">
        <f t="shared" si="954"/>
        <v>0.45675001649094621</v>
      </c>
      <c r="N772" s="13">
        <f t="shared" si="955"/>
        <v>0.10265130370622261</v>
      </c>
      <c r="O772" s="13">
        <f t="shared" si="956"/>
        <v>0.2552667092163976</v>
      </c>
      <c r="P772" s="13">
        <f t="shared" si="957"/>
        <v>5.7369369562748233E-2</v>
      </c>
      <c r="Q772" s="13">
        <f t="shared" si="958"/>
        <v>1.1535073642187839E-2</v>
      </c>
      <c r="R772" s="13">
        <f t="shared" si="959"/>
        <v>7.1331243001126976E-2</v>
      </c>
      <c r="S772" s="13">
        <f t="shared" si="960"/>
        <v>1.8014474248477788E-3</v>
      </c>
      <c r="T772" s="13">
        <f t="shared" si="961"/>
        <v>6.446678014008265E-3</v>
      </c>
      <c r="U772" s="13">
        <f t="shared" si="962"/>
        <v>1.6031187355624747E-2</v>
      </c>
      <c r="V772" s="13">
        <f t="shared" si="963"/>
        <v>2.5140886537147794E-5</v>
      </c>
      <c r="W772" s="13">
        <f t="shared" si="964"/>
        <v>8.6414180256618822E-4</v>
      </c>
      <c r="X772" s="13">
        <f t="shared" si="965"/>
        <v>4.8294827864942035E-4</v>
      </c>
      <c r="Y772" s="13">
        <f t="shared" si="966"/>
        <v>1.3495414708431108E-4</v>
      </c>
      <c r="Z772" s="13">
        <f t="shared" si="967"/>
        <v>1.3288444450133777E-2</v>
      </c>
      <c r="AA772" s="13">
        <f t="shared" si="968"/>
        <v>2.9864829727072155E-3</v>
      </c>
      <c r="AB772" s="13">
        <f t="shared" si="969"/>
        <v>3.3559535804735723E-4</v>
      </c>
      <c r="AC772" s="13">
        <f t="shared" si="970"/>
        <v>1.9736135178023341E-7</v>
      </c>
      <c r="AD772" s="13">
        <f t="shared" si="971"/>
        <v>4.8552424421326072E-5</v>
      </c>
      <c r="AE772" s="13">
        <f t="shared" si="972"/>
        <v>2.7134793998973915E-5</v>
      </c>
      <c r="AF772" s="13">
        <f t="shared" si="973"/>
        <v>7.5824951497513791E-6</v>
      </c>
      <c r="AG772" s="13">
        <f t="shared" si="974"/>
        <v>1.4125586678657498E-6</v>
      </c>
      <c r="AH772" s="13">
        <f t="shared" si="975"/>
        <v>1.8566488029113128E-3</v>
      </c>
      <c r="AI772" s="13">
        <f t="shared" si="976"/>
        <v>4.1726855667715488E-4</v>
      </c>
      <c r="AJ772" s="13">
        <f t="shared" si="977"/>
        <v>4.6889063811750098E-5</v>
      </c>
      <c r="AK772" s="13">
        <f t="shared" si="978"/>
        <v>3.5126607232688307E-6</v>
      </c>
      <c r="AL772" s="13">
        <f t="shared" si="979"/>
        <v>9.9157052382137897E-10</v>
      </c>
      <c r="AM772" s="13">
        <f t="shared" si="980"/>
        <v>2.1823621171322966E-6</v>
      </c>
      <c r="AN772" s="13">
        <f t="shared" si="981"/>
        <v>1.2196702262624535E-6</v>
      </c>
      <c r="AO772" s="13">
        <f t="shared" si="982"/>
        <v>3.4082232484539718E-7</v>
      </c>
      <c r="AP772" s="13">
        <f t="shared" si="983"/>
        <v>6.3492494179611526E-8</v>
      </c>
      <c r="AQ772" s="13">
        <f t="shared" si="984"/>
        <v>8.8711108177332579E-9</v>
      </c>
      <c r="AR772" s="13">
        <f t="shared" si="985"/>
        <v>2.0752736200465113E-4</v>
      </c>
      <c r="AS772" s="13">
        <f t="shared" si="986"/>
        <v>4.6640292272245421E-5</v>
      </c>
      <c r="AT772" s="13">
        <f t="shared" si="987"/>
        <v>5.2410362716211888E-6</v>
      </c>
      <c r="AU772" s="13">
        <f t="shared" si="988"/>
        <v>3.926284886911655E-7</v>
      </c>
      <c r="AV772" s="13">
        <f t="shared" si="989"/>
        <v>2.2060112086033672E-8</v>
      </c>
      <c r="AW772" s="13">
        <f t="shared" si="990"/>
        <v>3.4595739083365078E-12</v>
      </c>
      <c r="AX772" s="13">
        <f t="shared" si="991"/>
        <v>8.1745049587441318E-8</v>
      </c>
      <c r="AY772" s="13">
        <f t="shared" si="992"/>
        <v>4.5685361903716559E-8</v>
      </c>
      <c r="AZ772" s="13">
        <f t="shared" si="993"/>
        <v>1.2766230510637614E-8</v>
      </c>
      <c r="BA772" s="13">
        <f t="shared" si="994"/>
        <v>2.3782474248420244E-9</v>
      </c>
      <c r="BB772" s="13">
        <f t="shared" si="995"/>
        <v>3.322864652013806E-10</v>
      </c>
      <c r="BC772" s="13">
        <f t="shared" si="996"/>
        <v>3.7141398763709435E-11</v>
      </c>
      <c r="BD772" s="13">
        <f t="shared" si="997"/>
        <v>1.9330350249455483E-5</v>
      </c>
      <c r="BE772" s="13">
        <f t="shared" si="998"/>
        <v>4.3443581446347767E-6</v>
      </c>
      <c r="BF772" s="13">
        <f t="shared" si="999"/>
        <v>4.8818173093853183E-7</v>
      </c>
      <c r="BG772" s="13">
        <f t="shared" si="1000"/>
        <v>3.6571785672023816E-8</v>
      </c>
      <c r="BH772" s="13">
        <f t="shared" si="1001"/>
        <v>2.0548119006867138E-9</v>
      </c>
      <c r="BI772" s="13">
        <f t="shared" si="1002"/>
        <v>9.236085949029562E-11</v>
      </c>
      <c r="BJ772" s="14">
        <f t="shared" si="1003"/>
        <v>0.12220374002554708</v>
      </c>
      <c r="BK772" s="14">
        <f t="shared" si="1004"/>
        <v>0.51594621840336363</v>
      </c>
      <c r="BL772" s="14">
        <f t="shared" si="1005"/>
        <v>0.34855956197626004</v>
      </c>
      <c r="BM772" s="14">
        <f t="shared" si="1006"/>
        <v>4.5094203553772798E-2</v>
      </c>
      <c r="BN772" s="14">
        <f t="shared" si="1007"/>
        <v>0.95490371561962939</v>
      </c>
    </row>
    <row r="773" spans="1:66" s="15" customFormat="1" x14ac:dyDescent="0.25">
      <c r="A773" t="s">
        <v>72</v>
      </c>
      <c r="B773" t="s">
        <v>63</v>
      </c>
      <c r="C773" t="s">
        <v>86</v>
      </c>
      <c r="D773" s="10"/>
      <c r="E773" s="10">
        <f>VLOOKUP(A773,home!$A$2:$E$405,3,FALSE)</f>
        <v>1.3571428571428601</v>
      </c>
      <c r="F773" s="10">
        <f>VLOOKUP(B773,home!$B$2:$E$405,3,FALSE)</f>
        <v>1.47</v>
      </c>
      <c r="G773" s="10">
        <f>VLOOKUP(C773,away!$B$2:$E$405,4,FALSE)</f>
        <v>0.92</v>
      </c>
      <c r="H773" s="10">
        <f>VLOOKUP(A773,away!$A$2:$E$405,3,FALSE)</f>
        <v>1.2380952380952399</v>
      </c>
      <c r="I773" s="10">
        <f>VLOOKUP(C773,away!$B$2:$E$405,3,FALSE)</f>
        <v>0.55000000000000004</v>
      </c>
      <c r="J773" s="10">
        <f>VLOOKUP(B773,home!$B$2:$E$405,4,FALSE)</f>
        <v>0.61</v>
      </c>
      <c r="K773" s="12">
        <f t="shared" si="952"/>
        <v>1.8354000000000041</v>
      </c>
      <c r="L773" s="12">
        <f t="shared" si="953"/>
        <v>0.41538095238095302</v>
      </c>
      <c r="M773" s="13">
        <f t="shared" si="954"/>
        <v>0.10531694491891501</v>
      </c>
      <c r="N773" s="13">
        <f t="shared" si="955"/>
        <v>0.19329872070417706</v>
      </c>
      <c r="O773" s="13">
        <f t="shared" si="956"/>
        <v>4.3746652882271288E-2</v>
      </c>
      <c r="P773" s="13">
        <f t="shared" si="957"/>
        <v>8.0292606700120894E-2</v>
      </c>
      <c r="Q773" s="13">
        <f t="shared" si="958"/>
        <v>0.17739023599022372</v>
      </c>
      <c r="R773" s="13">
        <f t="shared" si="959"/>
        <v>9.0857631688584049E-3</v>
      </c>
      <c r="S773" s="13">
        <f t="shared" si="960"/>
        <v>1.530357412015669E-2</v>
      </c>
      <c r="T773" s="13">
        <f t="shared" si="961"/>
        <v>7.3684525168701137E-2</v>
      </c>
      <c r="U773" s="13">
        <f t="shared" si="962"/>
        <v>1.6676009720122755E-2</v>
      </c>
      <c r="V773" s="13">
        <f t="shared" si="963"/>
        <v>1.2963661037979036E-3</v>
      </c>
      <c r="W773" s="13">
        <f t="shared" si="964"/>
        <v>0.10852734637881913</v>
      </c>
      <c r="X773" s="13">
        <f t="shared" si="965"/>
        <v>4.5080192498211456E-2</v>
      </c>
      <c r="Y773" s="13">
        <f t="shared" si="966"/>
        <v>9.3627266467118837E-3</v>
      </c>
      <c r="Z773" s="13">
        <f t="shared" si="967"/>
        <v>1.2580176527293972E-3</v>
      </c>
      <c r="AA773" s="13">
        <f t="shared" si="968"/>
        <v>2.3089655998195409E-3</v>
      </c>
      <c r="AB773" s="13">
        <f t="shared" si="969"/>
        <v>2.1189377309543981E-3</v>
      </c>
      <c r="AC773" s="13">
        <f t="shared" si="970"/>
        <v>6.177105082173174E-5</v>
      </c>
      <c r="AD773" s="13">
        <f t="shared" si="971"/>
        <v>4.9797772885921264E-2</v>
      </c>
      <c r="AE773" s="13">
        <f t="shared" si="972"/>
        <v>2.0685046327804373E-2</v>
      </c>
      <c r="AF773" s="13">
        <f t="shared" si="973"/>
        <v>4.2960871218437578E-3</v>
      </c>
      <c r="AG773" s="13">
        <f t="shared" si="974"/>
        <v>5.9483758672766935E-4</v>
      </c>
      <c r="AH773" s="13">
        <f t="shared" si="975"/>
        <v>1.3063914267569696E-4</v>
      </c>
      <c r="AI773" s="13">
        <f t="shared" si="976"/>
        <v>2.3977508246697472E-4</v>
      </c>
      <c r="AJ773" s="13">
        <f t="shared" si="977"/>
        <v>2.2004159317994326E-4</v>
      </c>
      <c r="AK773" s="13">
        <f t="shared" si="978"/>
        <v>1.346214467074896E-4</v>
      </c>
      <c r="AL773" s="13">
        <f t="shared" si="979"/>
        <v>1.883745751607615E-6</v>
      </c>
      <c r="AM773" s="13">
        <f t="shared" si="980"/>
        <v>1.8279766470964007E-2</v>
      </c>
      <c r="AN773" s="13">
        <f t="shared" si="981"/>
        <v>7.5930668060104406E-3</v>
      </c>
      <c r="AO773" s="13">
        <f t="shared" si="982"/>
        <v>1.5770076606864089E-3</v>
      </c>
      <c r="AP773" s="13">
        <f t="shared" si="983"/>
        <v>2.1835298133599321E-4</v>
      </c>
      <c r="AQ773" s="13">
        <f t="shared" si="984"/>
        <v>2.267491733564132E-5</v>
      </c>
      <c r="AR773" s="13">
        <f t="shared" si="985"/>
        <v>1.0853002300572441E-5</v>
      </c>
      <c r="AS773" s="13">
        <f t="shared" si="986"/>
        <v>1.9919600422470705E-5</v>
      </c>
      <c r="AT773" s="13">
        <f t="shared" si="987"/>
        <v>1.8280217307701413E-5</v>
      </c>
      <c r="AU773" s="13">
        <f t="shared" si="988"/>
        <v>1.118383694885175E-5</v>
      </c>
      <c r="AV773" s="13">
        <f t="shared" si="989"/>
        <v>5.1317035839806366E-6</v>
      </c>
      <c r="AW773" s="13">
        <f t="shared" si="990"/>
        <v>3.9893036119924635E-8</v>
      </c>
      <c r="AX773" s="13">
        <f t="shared" si="991"/>
        <v>5.5917805634679062E-3</v>
      </c>
      <c r="AY773" s="13">
        <f t="shared" si="992"/>
        <v>2.3227191359586011E-3</v>
      </c>
      <c r="AZ773" s="13">
        <f t="shared" si="993"/>
        <v>4.8240664340397398E-4</v>
      </c>
      <c r="BA773" s="13">
        <f t="shared" si="994"/>
        <v>6.6794176990680532E-5</v>
      </c>
      <c r="BB773" s="13">
        <f t="shared" si="995"/>
        <v>6.9362572129727015E-6</v>
      </c>
      <c r="BC773" s="13">
        <f t="shared" si="996"/>
        <v>5.7623782541677121E-7</v>
      </c>
      <c r="BD773" s="13">
        <f t="shared" si="997"/>
        <v>7.5135507196740944E-7</v>
      </c>
      <c r="BE773" s="13">
        <f t="shared" si="998"/>
        <v>1.3790370990889864E-6</v>
      </c>
      <c r="BF773" s="13">
        <f t="shared" si="999"/>
        <v>1.265542345833966E-6</v>
      </c>
      <c r="BG773" s="13">
        <f t="shared" si="1000"/>
        <v>7.7425880718122218E-7</v>
      </c>
      <c r="BH773" s="13">
        <f t="shared" si="1001"/>
        <v>3.552686536751046E-7</v>
      </c>
      <c r="BI773" s="13">
        <f t="shared" si="1002"/>
        <v>1.3041201739105759E-7</v>
      </c>
      <c r="BJ773" s="14">
        <f t="shared" si="1003"/>
        <v>0.71887957316033313</v>
      </c>
      <c r="BK773" s="14">
        <f t="shared" si="1004"/>
        <v>0.20459586577552247</v>
      </c>
      <c r="BL773" s="14">
        <f t="shared" si="1005"/>
        <v>7.4731430601615176E-2</v>
      </c>
      <c r="BM773" s="14">
        <f t="shared" si="1006"/>
        <v>0.3880112835827117</v>
      </c>
      <c r="BN773" s="14">
        <f t="shared" si="1007"/>
        <v>0.6091309243645664</v>
      </c>
    </row>
    <row r="774" spans="1:66" x14ac:dyDescent="0.25">
      <c r="A774" t="s">
        <v>91</v>
      </c>
      <c r="B774" t="s">
        <v>98</v>
      </c>
      <c r="C774" t="s">
        <v>95</v>
      </c>
      <c r="D774" s="10"/>
      <c r="E774" s="10">
        <f>VLOOKUP(A774,home!$A$2:$E$405,3,FALSE)</f>
        <v>1.4025974025974</v>
      </c>
      <c r="F774" s="10">
        <f>VLOOKUP(B774,home!$B$2:$E$405,3,FALSE)</f>
        <v>0.89</v>
      </c>
      <c r="G774" s="10">
        <f>VLOOKUP(C774,away!$B$2:$E$405,4,FALSE)</f>
        <v>0.89</v>
      </c>
      <c r="H774" s="10">
        <f>VLOOKUP(A774,away!$A$2:$E$405,3,FALSE)</f>
        <v>1.05194805194805</v>
      </c>
      <c r="I774" s="10">
        <f>VLOOKUP(C774,away!$B$2:$E$405,3,FALSE)</f>
        <v>0.53</v>
      </c>
      <c r="J774" s="10">
        <f>VLOOKUP(B774,home!$B$2:$E$405,4,FALSE)</f>
        <v>0.71</v>
      </c>
      <c r="K774" s="12">
        <f t="shared" si="952"/>
        <v>1.1109974025974005</v>
      </c>
      <c r="L774" s="12">
        <f t="shared" si="953"/>
        <v>0.39584805194805123</v>
      </c>
      <c r="M774" s="13">
        <f t="shared" si="954"/>
        <v>0.22160794883784396</v>
      </c>
      <c r="N774" s="13">
        <f t="shared" si="955"/>
        <v>0.24620585555378224</v>
      </c>
      <c r="O774" s="13">
        <f t="shared" si="956"/>
        <v>8.7723074843663915E-2</v>
      </c>
      <c r="P774" s="13">
        <f t="shared" si="957"/>
        <v>9.7460108299167972E-2</v>
      </c>
      <c r="Q774" s="13">
        <f t="shared" si="958"/>
        <v>0.13676703301226142</v>
      </c>
      <c r="R774" s="13">
        <f t="shared" si="959"/>
        <v>1.7362504143878733E-2</v>
      </c>
      <c r="S774" s="13">
        <f t="shared" si="960"/>
        <v>1.0715401635520554E-2</v>
      </c>
      <c r="T774" s="13">
        <f t="shared" si="961"/>
        <v>5.4138963588618493E-2</v>
      </c>
      <c r="U774" s="13">
        <f t="shared" si="962"/>
        <v>1.9289697006435874E-2</v>
      </c>
      <c r="V774" s="13">
        <f t="shared" si="963"/>
        <v>5.2360947908410048E-4</v>
      </c>
      <c r="W774" s="13">
        <f t="shared" si="964"/>
        <v>5.0649272812525119E-2</v>
      </c>
      <c r="X774" s="13">
        <f t="shared" si="965"/>
        <v>2.0049415975423458E-2</v>
      </c>
      <c r="Y774" s="13">
        <f t="shared" si="966"/>
        <v>3.9682611282837567E-3</v>
      </c>
      <c r="Z774" s="13">
        <f t="shared" si="967"/>
        <v>2.2909711474314548E-3</v>
      </c>
      <c r="AA774" s="13">
        <f t="shared" si="968"/>
        <v>2.5452629942219326E-3</v>
      </c>
      <c r="AB774" s="13">
        <f t="shared" si="969"/>
        <v>1.413890287753925E-3</v>
      </c>
      <c r="AC774" s="13">
        <f t="shared" si="970"/>
        <v>1.4392262553538876E-5</v>
      </c>
      <c r="AD774" s="13">
        <f t="shared" si="971"/>
        <v>1.4067802634540638E-2</v>
      </c>
      <c r="AE774" s="13">
        <f t="shared" si="972"/>
        <v>5.5687122680725737E-3</v>
      </c>
      <c r="AF774" s="13">
        <f t="shared" si="973"/>
        <v>1.1021819515878713E-3</v>
      </c>
      <c r="AG774" s="13">
        <f t="shared" si="974"/>
        <v>1.4543219280945341E-4</v>
      </c>
      <c r="AH774" s="13">
        <f t="shared" si="975"/>
        <v>2.2671911644498322E-4</v>
      </c>
      <c r="AI774" s="13">
        <f t="shared" si="976"/>
        <v>2.5188434948955396E-4</v>
      </c>
      <c r="AJ774" s="13">
        <f t="shared" si="977"/>
        <v>1.3992142901891516E-4</v>
      </c>
      <c r="AK774" s="13">
        <f t="shared" si="978"/>
        <v>5.1817448069243745E-5</v>
      </c>
      <c r="AL774" s="13">
        <f t="shared" si="979"/>
        <v>2.5318071386768328E-7</v>
      </c>
      <c r="AM774" s="13">
        <f t="shared" si="980"/>
        <v>3.1258584374455017E-3</v>
      </c>
      <c r="AN774" s="13">
        <f t="shared" si="981"/>
        <v>1.2373649731281808E-3</v>
      </c>
      <c r="AO774" s="13">
        <f t="shared" si="982"/>
        <v>2.449042570807716E-4</v>
      </c>
      <c r="AP774" s="13">
        <f t="shared" si="983"/>
        <v>3.2314957693069402E-5</v>
      </c>
      <c r="AQ774" s="13">
        <f t="shared" si="984"/>
        <v>3.1979532628963025E-6</v>
      </c>
      <c r="AR774" s="13">
        <f t="shared" si="985"/>
        <v>1.7949264116826009E-5</v>
      </c>
      <c r="AS774" s="13">
        <f t="shared" si="986"/>
        <v>1.994158581232842E-5</v>
      </c>
      <c r="AT774" s="13">
        <f t="shared" si="987"/>
        <v>1.1077525020585025E-5</v>
      </c>
      <c r="AU774" s="13">
        <f t="shared" si="988"/>
        <v>4.102367175025892E-6</v>
      </c>
      <c r="AV774" s="13">
        <f t="shared" si="989"/>
        <v>1.1394298189886505E-6</v>
      </c>
      <c r="AW774" s="13">
        <f t="shared" si="990"/>
        <v>3.0929270365132307E-9</v>
      </c>
      <c r="AX774" s="13">
        <f t="shared" si="991"/>
        <v>5.788034341481878E-4</v>
      </c>
      <c r="AY774" s="13">
        <f t="shared" si="992"/>
        <v>2.2911821186840227E-4</v>
      </c>
      <c r="AZ774" s="13">
        <f t="shared" si="993"/>
        <v>4.5347998916963955E-5</v>
      </c>
      <c r="BA774" s="13">
        <f t="shared" si="994"/>
        <v>5.9836390103408414E-6</v>
      </c>
      <c r="BB774" s="13">
        <f t="shared" si="995"/>
        <v>5.9215296145094664E-7</v>
      </c>
      <c r="BC774" s="13">
        <f t="shared" si="996"/>
        <v>4.688051924912537E-8</v>
      </c>
      <c r="BD774" s="13">
        <f t="shared" si="997"/>
        <v>1.1841968724244384E-6</v>
      </c>
      <c r="BE774" s="13">
        <f t="shared" si="998"/>
        <v>1.3156396494275163E-6</v>
      </c>
      <c r="BF774" s="13">
        <f t="shared" si="999"/>
        <v>7.308361166340626E-7</v>
      </c>
      <c r="BG774" s="13">
        <f t="shared" si="1000"/>
        <v>2.7065234243493805E-7</v>
      </c>
      <c r="BH774" s="13">
        <f t="shared" si="1001"/>
        <v>7.5173512363029625E-8</v>
      </c>
      <c r="BI774" s="13">
        <f t="shared" si="1002"/>
        <v>1.6703515395889888E-8</v>
      </c>
      <c r="BJ774" s="14">
        <f t="shared" si="1003"/>
        <v>0.53816646401394008</v>
      </c>
      <c r="BK774" s="14">
        <f t="shared" si="1004"/>
        <v>0.33055083190675238</v>
      </c>
      <c r="BL774" s="14">
        <f t="shared" si="1005"/>
        <v>0.12906257499292947</v>
      </c>
      <c r="BM774" s="14">
        <f t="shared" si="1006"/>
        <v>0.1927152022515137</v>
      </c>
      <c r="BN774" s="14">
        <f t="shared" si="1007"/>
        <v>0.80712652469059831</v>
      </c>
    </row>
    <row r="775" spans="1:66" x14ac:dyDescent="0.25">
      <c r="A775" t="s">
        <v>91</v>
      </c>
      <c r="B775" t="s">
        <v>122</v>
      </c>
      <c r="C775" t="s">
        <v>351</v>
      </c>
      <c r="D775" s="10"/>
      <c r="E775" s="10">
        <f>VLOOKUP(A775,home!$A$2:$E$405,3,FALSE)</f>
        <v>1.4025974025974</v>
      </c>
      <c r="F775" s="10">
        <f>VLOOKUP(B775,home!$B$2:$E$405,3,FALSE)</f>
        <v>1.07</v>
      </c>
      <c r="G775" s="10">
        <f>VLOOKUP(C775,away!$B$2:$E$405,4,FALSE)</f>
        <v>1.07</v>
      </c>
      <c r="H775" s="10">
        <f>VLOOKUP(A775,away!$A$2:$E$405,3,FALSE)</f>
        <v>1.05194805194805</v>
      </c>
      <c r="I775" s="10">
        <f>VLOOKUP(C775,away!$B$2:$E$405,3,FALSE)</f>
        <v>1.25</v>
      </c>
      <c r="J775" s="10">
        <f>VLOOKUP(B775,home!$B$2:$E$405,4,FALSE)</f>
        <v>1.43</v>
      </c>
      <c r="K775" s="12">
        <f t="shared" si="952"/>
        <v>1.6058337662337634</v>
      </c>
      <c r="L775" s="12">
        <f t="shared" si="953"/>
        <v>1.8803571428571391</v>
      </c>
      <c r="M775" s="13">
        <f t="shared" si="954"/>
        <v>3.0617274318563498E-2</v>
      </c>
      <c r="N775" s="13">
        <f t="shared" si="955"/>
        <v>4.9166252930791104E-2</v>
      </c>
      <c r="O775" s="13">
        <f t="shared" si="956"/>
        <v>5.7571410459727329E-2</v>
      </c>
      <c r="P775" s="13">
        <f t="shared" si="957"/>
        <v>9.2450114885933812E-2</v>
      </c>
      <c r="Q775" s="13">
        <f t="shared" si="958"/>
        <v>3.9476414557727053E-2</v>
      </c>
      <c r="R775" s="13">
        <f t="shared" si="959"/>
        <v>5.4127406441154248E-2</v>
      </c>
      <c r="S775" s="13">
        <f t="shared" si="960"/>
        <v>6.9789227916675078E-2</v>
      </c>
      <c r="T775" s="13">
        <f t="shared" si="961"/>
        <v>7.4229758088011619E-2</v>
      </c>
      <c r="U775" s="13">
        <f t="shared" si="962"/>
        <v>8.6919616941864397E-2</v>
      </c>
      <c r="V775" s="13">
        <f t="shared" si="963"/>
        <v>2.3414603837203091E-2</v>
      </c>
      <c r="W775" s="13">
        <f t="shared" si="964"/>
        <v>2.113085315554673E-2</v>
      </c>
      <c r="X775" s="13">
        <f t="shared" si="965"/>
        <v>3.9733550665697615E-2</v>
      </c>
      <c r="Y775" s="13">
        <f t="shared" si="966"/>
        <v>3.7356632902660274E-2</v>
      </c>
      <c r="Z775" s="13">
        <f t="shared" si="967"/>
        <v>3.3926285108651977E-2</v>
      </c>
      <c r="AA775" s="13">
        <f t="shared" si="968"/>
        <v>5.4479974190347044E-2</v>
      </c>
      <c r="AB775" s="13">
        <f t="shared" si="969"/>
        <v>4.3742891069201623E-2</v>
      </c>
      <c r="AC775" s="13">
        <f t="shared" si="970"/>
        <v>4.4188347569642829E-3</v>
      </c>
      <c r="AD775" s="13">
        <f t="shared" si="971"/>
        <v>8.4831593766260538E-3</v>
      </c>
      <c r="AE775" s="13">
        <f t="shared" si="972"/>
        <v>1.5951369327834319E-2</v>
      </c>
      <c r="AF775" s="13">
        <f t="shared" si="973"/>
        <v>1.4997135626972772E-2</v>
      </c>
      <c r="AG775" s="13">
        <f t="shared" si="974"/>
        <v>9.3999903661918446E-3</v>
      </c>
      <c r="AH775" s="13">
        <f t="shared" si="975"/>
        <v>1.5948383133665384E-2</v>
      </c>
      <c r="AI775" s="13">
        <f t="shared" si="976"/>
        <v>2.5610452152872915E-2</v>
      </c>
      <c r="AJ775" s="13">
        <f t="shared" si="977"/>
        <v>2.0563064417798756E-2</v>
      </c>
      <c r="AK775" s="13">
        <f t="shared" si="978"/>
        <v>1.1006954393113753E-2</v>
      </c>
      <c r="AL775" s="13">
        <f t="shared" si="979"/>
        <v>5.3371410752343137E-4</v>
      </c>
      <c r="AM775" s="13">
        <f t="shared" si="980"/>
        <v>2.7245087542657346E-3</v>
      </c>
      <c r="AN775" s="13">
        <f t="shared" si="981"/>
        <v>5.1230494968603803E-3</v>
      </c>
      <c r="AO775" s="13">
        <f t="shared" si="982"/>
        <v>4.8165813573160443E-3</v>
      </c>
      <c r="AP775" s="13">
        <f t="shared" si="983"/>
        <v>3.0189643864605869E-3</v>
      </c>
      <c r="AQ775" s="13">
        <f t="shared" si="984"/>
        <v>1.4191828120281211E-3</v>
      </c>
      <c r="AR775" s="13">
        <f t="shared" si="985"/>
        <v>5.9977312284820016E-3</v>
      </c>
      <c r="AS775" s="13">
        <f t="shared" si="986"/>
        <v>9.6313593274911097E-3</v>
      </c>
      <c r="AT775" s="13">
        <f t="shared" si="987"/>
        <v>7.7331810114078699E-3</v>
      </c>
      <c r="AU775" s="13">
        <f t="shared" si="988"/>
        <v>4.1394010628388401E-3</v>
      </c>
      <c r="AV775" s="13">
        <f t="shared" si="989"/>
        <v>1.6617974996726349E-3</v>
      </c>
      <c r="AW775" s="13">
        <f t="shared" si="990"/>
        <v>4.4765878499573132E-5</v>
      </c>
      <c r="AX775" s="13">
        <f t="shared" si="991"/>
        <v>7.291846923332347E-4</v>
      </c>
      <c r="AY775" s="13">
        <f t="shared" si="992"/>
        <v>1.3711276446908833E-3</v>
      </c>
      <c r="AZ775" s="13">
        <f t="shared" si="993"/>
        <v>1.2891048302316941E-3</v>
      </c>
      <c r="BA775" s="13">
        <f t="shared" si="994"/>
        <v>8.0799249180593538E-4</v>
      </c>
      <c r="BB775" s="13">
        <f t="shared" si="995"/>
        <v>3.7982861333555728E-4</v>
      </c>
      <c r="BC775" s="13">
        <f t="shared" si="996"/>
        <v>1.4284268922940742E-4</v>
      </c>
      <c r="BD775" s="13">
        <f t="shared" si="997"/>
        <v>1.8796461260689097E-3</v>
      </c>
      <c r="BE775" s="13">
        <f t="shared" si="998"/>
        <v>3.0183992178119405E-3</v>
      </c>
      <c r="BF775" s="13">
        <f t="shared" si="999"/>
        <v>2.4235236919679976E-3</v>
      </c>
      <c r="BG775" s="13">
        <f t="shared" si="1000"/>
        <v>1.2972587259432412E-3</v>
      </c>
      <c r="BH775" s="13">
        <f t="shared" si="1001"/>
        <v>5.2079546641526232E-4</v>
      </c>
      <c r="BI775" s="13">
        <f t="shared" si="1002"/>
        <v>1.6726218905421792E-4</v>
      </c>
      <c r="BJ775" s="14">
        <f t="shared" si="1003"/>
        <v>0.33174748476661692</v>
      </c>
      <c r="BK775" s="14">
        <f t="shared" si="1004"/>
        <v>0.22259489746755406</v>
      </c>
      <c r="BL775" s="14">
        <f t="shared" si="1005"/>
        <v>0.40844050874689941</v>
      </c>
      <c r="BM775" s="14">
        <f t="shared" si="1006"/>
        <v>0.67197394072963423</v>
      </c>
      <c r="BN775" s="14">
        <f t="shared" si="1007"/>
        <v>0.32340887359389703</v>
      </c>
    </row>
    <row r="776" spans="1:66" x14ac:dyDescent="0.25">
      <c r="A776" t="s">
        <v>91</v>
      </c>
      <c r="B776" t="s">
        <v>97</v>
      </c>
      <c r="C776" t="s">
        <v>118</v>
      </c>
      <c r="D776" s="10"/>
      <c r="E776" s="10">
        <f>VLOOKUP(A776,home!$A$2:$E$405,3,FALSE)</f>
        <v>1.4025974025974</v>
      </c>
      <c r="F776" s="10">
        <f>VLOOKUP(B776,home!$B$2:$E$405,3,FALSE)</f>
        <v>0.53</v>
      </c>
      <c r="G776" s="10">
        <f>VLOOKUP(C776,away!$B$2:$E$405,4,FALSE)</f>
        <v>1.07</v>
      </c>
      <c r="H776" s="10">
        <f>VLOOKUP(A776,away!$A$2:$E$405,3,FALSE)</f>
        <v>1.05194805194805</v>
      </c>
      <c r="I776" s="10">
        <f>VLOOKUP(C776,away!$B$2:$E$405,3,FALSE)</f>
        <v>1.07</v>
      </c>
      <c r="J776" s="10">
        <f>VLOOKUP(B776,home!$B$2:$E$405,4,FALSE)</f>
        <v>0.95</v>
      </c>
      <c r="K776" s="12">
        <f t="shared" si="952"/>
        <v>0.79541298701298557</v>
      </c>
      <c r="L776" s="12">
        <f t="shared" si="953"/>
        <v>1.0693051948051928</v>
      </c>
      <c r="M776" s="13">
        <f t="shared" si="954"/>
        <v>0.15493986860476944</v>
      </c>
      <c r="N776" s="13">
        <f t="shared" si="955"/>
        <v>0.12324118369431915</v>
      </c>
      <c r="O776" s="13">
        <f t="shared" si="956"/>
        <v>0.16567800638151395</v>
      </c>
      <c r="P776" s="13">
        <f t="shared" si="957"/>
        <v>0.13178243793827649</v>
      </c>
      <c r="Q776" s="13">
        <f t="shared" si="958"/>
        <v>4.9013819022657217E-2</v>
      </c>
      <c r="R776" s="13">
        <f t="shared" si="959"/>
        <v>8.8580176444360378E-2</v>
      </c>
      <c r="S776" s="13">
        <f t="shared" si="960"/>
        <v>2.8021533620335576E-2</v>
      </c>
      <c r="T776" s="13">
        <f t="shared" si="961"/>
        <v>5.2410731298168936E-2</v>
      </c>
      <c r="U776" s="13">
        <f t="shared" si="962"/>
        <v>7.0457822735745981E-2</v>
      </c>
      <c r="V776" s="13">
        <f t="shared" si="963"/>
        <v>2.6481570979835314E-3</v>
      </c>
      <c r="W776" s="13">
        <f t="shared" si="964"/>
        <v>1.2995409397908558E-2</v>
      </c>
      <c r="X776" s="13">
        <f t="shared" si="965"/>
        <v>1.3896058777803845E-2</v>
      </c>
      <c r="Y776" s="13">
        <f t="shared" si="966"/>
        <v>7.429563919211974E-3</v>
      </c>
      <c r="Z776" s="13">
        <f t="shared" si="967"/>
        <v>3.1573080942905049E-2</v>
      </c>
      <c r="AA776" s="13">
        <f t="shared" si="968"/>
        <v>2.5113638621998873E-2</v>
      </c>
      <c r="AB776" s="13">
        <f t="shared" si="969"/>
        <v>9.9878571555444013E-3</v>
      </c>
      <c r="AC776" s="13">
        <f t="shared" si="970"/>
        <v>1.407725951841772E-4</v>
      </c>
      <c r="AD776" s="13">
        <f t="shared" si="971"/>
        <v>2.5841793516617672E-3</v>
      </c>
      <c r="AE776" s="13">
        <f t="shared" si="972"/>
        <v>2.7632764050402429E-3</v>
      </c>
      <c r="AF776" s="13">
        <f t="shared" si="973"/>
        <v>1.4773929072960748E-3</v>
      </c>
      <c r="AG776" s="13">
        <f t="shared" si="974"/>
        <v>5.2659463684668001E-4</v>
      </c>
      <c r="AH776" s="13">
        <f t="shared" si="975"/>
        <v>8.4403148670632987E-3</v>
      </c>
      <c r="AI776" s="13">
        <f t="shared" si="976"/>
        <v>6.7135360597409283E-3</v>
      </c>
      <c r="AJ776" s="13">
        <f t="shared" si="977"/>
        <v>2.6700168853489603E-3</v>
      </c>
      <c r="AK776" s="13">
        <f t="shared" si="978"/>
        <v>7.0792203538350834E-4</v>
      </c>
      <c r="AL776" s="13">
        <f t="shared" si="979"/>
        <v>4.7893046393606942E-6</v>
      </c>
      <c r="AM776" s="13">
        <f t="shared" si="980"/>
        <v>4.1109796341651353E-4</v>
      </c>
      <c r="AN776" s="13">
        <f t="shared" si="981"/>
        <v>4.3958918785511303E-4</v>
      </c>
      <c r="AO776" s="13">
        <f t="shared" si="982"/>
        <v>2.3502750107683404E-4</v>
      </c>
      <c r="AP776" s="13">
        <f t="shared" si="983"/>
        <v>8.377204260784726E-5</v>
      </c>
      <c r="AQ776" s="13">
        <f t="shared" si="984"/>
        <v>2.2394470085003248E-5</v>
      </c>
      <c r="AR776" s="13">
        <f t="shared" si="985"/>
        <v>1.8050545066284577E-3</v>
      </c>
      <c r="AS776" s="13">
        <f t="shared" si="986"/>
        <v>1.4357637968385923E-3</v>
      </c>
      <c r="AT776" s="13">
        <f t="shared" si="987"/>
        <v>5.7101258514424499E-4</v>
      </c>
      <c r="AU776" s="13">
        <f t="shared" si="988"/>
        <v>1.5139694199053024E-4</v>
      </c>
      <c r="AV776" s="13">
        <f t="shared" si="989"/>
        <v>3.0105773463329836E-5</v>
      </c>
      <c r="AW776" s="13">
        <f t="shared" si="990"/>
        <v>1.1315254231770864E-7</v>
      </c>
      <c r="AX776" s="13">
        <f t="shared" si="991"/>
        <v>5.4498776506014001E-5</v>
      </c>
      <c r="AY776" s="13">
        <f t="shared" si="992"/>
        <v>5.8275824828407961E-5</v>
      </c>
      <c r="AZ776" s="13">
        <f t="shared" si="993"/>
        <v>3.1157321110287035E-5</v>
      </c>
      <c r="BA776" s="13">
        <f t="shared" si="994"/>
        <v>1.1105561773147811E-5</v>
      </c>
      <c r="BB776" s="13">
        <f t="shared" si="995"/>
        <v>2.9688087238142297E-6</v>
      </c>
      <c r="BC776" s="13">
        <f t="shared" si="996"/>
        <v>6.3491251815150639E-7</v>
      </c>
      <c r="BD776" s="13">
        <f t="shared" si="997"/>
        <v>3.2169236014072225E-4</v>
      </c>
      <c r="BE776" s="13">
        <f t="shared" si="998"/>
        <v>2.5587828107878895E-4</v>
      </c>
      <c r="BF776" s="13">
        <f t="shared" si="999"/>
        <v>1.0176445393231391E-4</v>
      </c>
      <c r="BG776" s="13">
        <f t="shared" si="1000"/>
        <v>2.6981589424682397E-5</v>
      </c>
      <c r="BH776" s="13">
        <f t="shared" si="1001"/>
        <v>5.3653766596611512E-6</v>
      </c>
      <c r="BI776" s="13">
        <f t="shared" si="1002"/>
        <v>8.5353805506216654E-7</v>
      </c>
      <c r="BJ776" s="14">
        <f t="shared" si="1003"/>
        <v>0.26768873178141572</v>
      </c>
      <c r="BK776" s="14">
        <f t="shared" si="1004"/>
        <v>0.31759583498601707</v>
      </c>
      <c r="BL776" s="14">
        <f t="shared" si="1005"/>
        <v>0.38305516039005671</v>
      </c>
      <c r="BM776" s="14">
        <f t="shared" si="1006"/>
        <v>0.28661915334221183</v>
      </c>
      <c r="BN776" s="14">
        <f t="shared" si="1007"/>
        <v>0.71323549208589654</v>
      </c>
    </row>
    <row r="777" spans="1:66" x14ac:dyDescent="0.25">
      <c r="A777" t="s">
        <v>91</v>
      </c>
      <c r="B777" t="s">
        <v>99</v>
      </c>
      <c r="C777" t="s">
        <v>117</v>
      </c>
      <c r="D777" s="10"/>
      <c r="E777" s="10">
        <f>VLOOKUP(A777,home!$A$2:$E$405,3,FALSE)</f>
        <v>1.4025974025974</v>
      </c>
      <c r="F777" s="10">
        <f>VLOOKUP(B777,home!$B$2:$E$405,3,FALSE)</f>
        <v>1.43</v>
      </c>
      <c r="G777" s="10">
        <f>VLOOKUP(C777,away!$B$2:$E$405,4,FALSE)</f>
        <v>1.07</v>
      </c>
      <c r="H777" s="10">
        <f>VLOOKUP(A777,away!$A$2:$E$405,3,FALSE)</f>
        <v>1.05194805194805</v>
      </c>
      <c r="I777" s="10">
        <f>VLOOKUP(C777,away!$B$2:$E$405,3,FALSE)</f>
        <v>1.6</v>
      </c>
      <c r="J777" s="10">
        <f>VLOOKUP(B777,home!$B$2:$E$405,4,FALSE)</f>
        <v>2.61</v>
      </c>
      <c r="K777" s="12">
        <f t="shared" si="952"/>
        <v>2.1461142857142814</v>
      </c>
      <c r="L777" s="12">
        <f t="shared" si="953"/>
        <v>4.3929350649350569</v>
      </c>
      <c r="M777" s="13">
        <f t="shared" si="954"/>
        <v>1.4458623539978796E-3</v>
      </c>
      <c r="N777" s="13">
        <f t="shared" si="955"/>
        <v>3.1029858530913289E-3</v>
      </c>
      <c r="O777" s="13">
        <f t="shared" si="956"/>
        <v>6.3515794339468294E-3</v>
      </c>
      <c r="P777" s="13">
        <f t="shared" si="957"/>
        <v>1.3631215360042319E-2</v>
      </c>
      <c r="Q777" s="13">
        <f t="shared" si="958"/>
        <v>3.3296811338443095E-3</v>
      </c>
      <c r="R777" s="13">
        <f t="shared" si="959"/>
        <v>1.3951038006552698E-2</v>
      </c>
      <c r="S777" s="13">
        <f t="shared" si="960"/>
        <v>3.21278909569227E-2</v>
      </c>
      <c r="T777" s="13">
        <f t="shared" si="961"/>
        <v>1.4627073007917385E-2</v>
      </c>
      <c r="U777" s="13">
        <f t="shared" si="962"/>
        <v>2.9940521966405634E-2</v>
      </c>
      <c r="V777" s="13">
        <f t="shared" si="963"/>
        <v>3.3654825016659735E-2</v>
      </c>
      <c r="W777" s="13">
        <f t="shared" si="964"/>
        <v>2.3819587494055328E-3</v>
      </c>
      <c r="X777" s="13">
        <f t="shared" si="965"/>
        <v>1.0463790113492419E-2</v>
      </c>
      <c r="Y777" s="13">
        <f t="shared" si="966"/>
        <v>2.2983375250840824E-2</v>
      </c>
      <c r="Z777" s="13">
        <f t="shared" si="967"/>
        <v>2.0428668017075675E-2</v>
      </c>
      <c r="AA777" s="13">
        <f t="shared" si="968"/>
        <v>4.3842256269560544E-2</v>
      </c>
      <c r="AB777" s="13">
        <f t="shared" si="969"/>
        <v>4.7045246249025216E-2</v>
      </c>
      <c r="AC777" s="13">
        <f t="shared" si="970"/>
        <v>1.9830560220607519E-2</v>
      </c>
      <c r="AD777" s="13">
        <f t="shared" si="971"/>
        <v>1.2779889250203347E-3</v>
      </c>
      <c r="AE777" s="13">
        <f t="shared" si="972"/>
        <v>5.6141223613204866E-3</v>
      </c>
      <c r="AF777" s="13">
        <f t="shared" si="973"/>
        <v>1.2331237489940387E-2</v>
      </c>
      <c r="AG777" s="13">
        <f t="shared" si="974"/>
        <v>1.8056775187866962E-2</v>
      </c>
      <c r="AH777" s="13">
        <f t="shared" si="975"/>
        <v>2.2435453015532261E-2</v>
      </c>
      <c r="AI777" s="13">
        <f t="shared" si="976"/>
        <v>4.8149046223105341E-2</v>
      </c>
      <c r="AJ777" s="13">
        <f t="shared" si="977"/>
        <v>5.1666677971461829E-2</v>
      </c>
      <c r="AK777" s="13">
        <f t="shared" si="978"/>
        <v>3.6960865229984527E-2</v>
      </c>
      <c r="AL777" s="13">
        <f t="shared" si="979"/>
        <v>7.4782951870890442E-3</v>
      </c>
      <c r="AM777" s="13">
        <f t="shared" si="980"/>
        <v>5.4854205779415581E-4</v>
      </c>
      <c r="AN777" s="13">
        <f t="shared" si="981"/>
        <v>2.409709640275579E-3</v>
      </c>
      <c r="AO777" s="13">
        <f t="shared" si="982"/>
        <v>5.2928489875393187E-3</v>
      </c>
      <c r="AP777" s="13">
        <f t="shared" si="983"/>
        <v>7.7503806369224959E-3</v>
      </c>
      <c r="AQ777" s="13">
        <f t="shared" si="984"/>
        <v>8.5117297166326326E-3</v>
      </c>
      <c r="AR777" s="13">
        <f t="shared" si="985"/>
        <v>1.9711497649926923E-2</v>
      </c>
      <c r="AS777" s="13">
        <f t="shared" si="986"/>
        <v>4.2303126699331652E-2</v>
      </c>
      <c r="AT777" s="13">
        <f t="shared" si="987"/>
        <v>4.539367226990846E-2</v>
      </c>
      <c r="AU777" s="13">
        <f t="shared" si="988"/>
        <v>3.2473336179827589E-2</v>
      </c>
      <c r="AV777" s="13">
        <f t="shared" si="989"/>
        <v>1.7422872670082606E-2</v>
      </c>
      <c r="AW777" s="13">
        <f t="shared" si="990"/>
        <v>1.9584285526387784E-3</v>
      </c>
      <c r="AX777" s="13">
        <f t="shared" si="991"/>
        <v>1.962056577578577E-4</v>
      </c>
      <c r="AY777" s="13">
        <f t="shared" si="992"/>
        <v>8.6191871390313998E-4</v>
      </c>
      <c r="AZ777" s="13">
        <f t="shared" si="993"/>
        <v>1.8931764707144163E-3</v>
      </c>
      <c r="BA777" s="13">
        <f t="shared" si="994"/>
        <v>2.7722004341037853E-3</v>
      </c>
      <c r="BB777" s="13">
        <f t="shared" si="995"/>
        <v>3.0445241235006761E-3</v>
      </c>
      <c r="BC777" s="13">
        <f t="shared" si="996"/>
        <v>2.6748793556333576E-3</v>
      </c>
      <c r="BD777" s="13">
        <f t="shared" si="997"/>
        <v>1.4431888201458161E-2</v>
      </c>
      <c r="BE777" s="13">
        <f t="shared" si="998"/>
        <v>3.0972481438980747E-2</v>
      </c>
      <c r="BF777" s="13">
        <f t="shared" si="999"/>
        <v>3.323524244010851E-2</v>
      </c>
      <c r="BG777" s="13">
        <f t="shared" si="1000"/>
        <v>2.3775542863298145E-2</v>
      </c>
      <c r="BH777" s="13">
        <f t="shared" si="1001"/>
        <v>1.2756258047384096E-2</v>
      </c>
      <c r="BI777" s="13">
        <f t="shared" si="1002"/>
        <v>5.4752775255497562E-3</v>
      </c>
      <c r="BJ777" s="14">
        <f t="shared" si="1003"/>
        <v>0.13012510386751738</v>
      </c>
      <c r="BK777" s="14">
        <f t="shared" si="1004"/>
        <v>0.10903056780922234</v>
      </c>
      <c r="BL777" s="14">
        <f t="shared" si="1005"/>
        <v>0.5782938803514317</v>
      </c>
      <c r="BM777" s="14">
        <f t="shared" si="1006"/>
        <v>0.79716236774250737</v>
      </c>
      <c r="BN777" s="14">
        <f t="shared" si="1007"/>
        <v>4.1812362141475365E-2</v>
      </c>
    </row>
    <row r="778" spans="1:66" x14ac:dyDescent="0.25">
      <c r="A778" t="s">
        <v>91</v>
      </c>
      <c r="B778" t="s">
        <v>107</v>
      </c>
      <c r="C778" t="s">
        <v>101</v>
      </c>
      <c r="D778" s="10"/>
      <c r="E778" s="10">
        <f>VLOOKUP(A778,home!$A$2:$E$405,3,FALSE)</f>
        <v>1.4025974025974</v>
      </c>
      <c r="F778" s="10">
        <f>VLOOKUP(B778,home!$B$2:$E$405,3,FALSE)</f>
        <v>1.07</v>
      </c>
      <c r="G778" s="10">
        <f>VLOOKUP(C778,away!$B$2:$E$405,4,FALSE)</f>
        <v>0.36</v>
      </c>
      <c r="H778" s="10">
        <f>VLOOKUP(A778,away!$A$2:$E$405,3,FALSE)</f>
        <v>1.05194805194805</v>
      </c>
      <c r="I778" s="10">
        <f>VLOOKUP(C778,away!$B$2:$E$405,3,FALSE)</f>
        <v>0.18</v>
      </c>
      <c r="J778" s="10">
        <f>VLOOKUP(B778,home!$B$2:$E$405,4,FALSE)</f>
        <v>0.71</v>
      </c>
      <c r="K778" s="12">
        <f t="shared" si="952"/>
        <v>0.54028051948051847</v>
      </c>
      <c r="L778" s="12">
        <f t="shared" si="953"/>
        <v>0.13443896103896077</v>
      </c>
      <c r="M778" s="13">
        <f t="shared" si="954"/>
        <v>0.50929926893709465</v>
      </c>
      <c r="N778" s="13">
        <f t="shared" si="955"/>
        <v>0.27516447359238178</v>
      </c>
      <c r="O778" s="13">
        <f t="shared" si="956"/>
        <v>6.8469664573805281E-2</v>
      </c>
      <c r="P778" s="13">
        <f t="shared" si="957"/>
        <v>3.699282594459237E-2</v>
      </c>
      <c r="Q778" s="13">
        <f t="shared" si="958"/>
        <v>7.4333002367537718E-2</v>
      </c>
      <c r="R778" s="13">
        <f t="shared" si="959"/>
        <v>4.6024952839942603E-3</v>
      </c>
      <c r="S778" s="13">
        <f t="shared" si="960"/>
        <v>6.717411818707768E-4</v>
      </c>
      <c r="T778" s="13">
        <f t="shared" si="961"/>
        <v>9.9932516091983826E-3</v>
      </c>
      <c r="U778" s="13">
        <f t="shared" si="962"/>
        <v>2.4866385429430553E-3</v>
      </c>
      <c r="V778" s="13">
        <f t="shared" si="963"/>
        <v>5.4213059952880487E-6</v>
      </c>
      <c r="W778" s="13">
        <f t="shared" si="964"/>
        <v>1.3386891044559963E-2</v>
      </c>
      <c r="X778" s="13">
        <f t="shared" si="965"/>
        <v>1.7997197235724101E-3</v>
      </c>
      <c r="Y778" s="13">
        <f t="shared" si="966"/>
        <v>1.2097622489920024E-4</v>
      </c>
      <c r="Z778" s="13">
        <f t="shared" si="967"/>
        <v>2.0625156138896845E-4</v>
      </c>
      <c r="AA778" s="13">
        <f t="shared" si="968"/>
        <v>1.1143370073089992E-4</v>
      </c>
      <c r="AB778" s="13">
        <f t="shared" si="969"/>
        <v>3.0102728859263621E-5</v>
      </c>
      <c r="AC778" s="13">
        <f t="shared" si="970"/>
        <v>2.4610950931489115E-8</v>
      </c>
      <c r="AD778" s="13">
        <f t="shared" si="971"/>
        <v>1.8081691119459892E-3</v>
      </c>
      <c r="AE778" s="13">
        <f t="shared" si="972"/>
        <v>2.4308837679275919E-4</v>
      </c>
      <c r="AF778" s="13">
        <f t="shared" si="973"/>
        <v>1.6340274408332983E-5</v>
      </c>
      <c r="AG778" s="13">
        <f t="shared" si="974"/>
        <v>7.3225650484926895E-7</v>
      </c>
      <c r="AH778" s="13">
        <f t="shared" si="975"/>
        <v>6.9320614064490893E-6</v>
      </c>
      <c r="AI778" s="13">
        <f t="shared" si="976"/>
        <v>3.7452577377471672E-6</v>
      </c>
      <c r="AJ778" s="13">
        <f t="shared" si="977"/>
        <v>1.0117448980692354E-6</v>
      </c>
      <c r="AK778" s="13">
        <f t="shared" si="978"/>
        <v>1.8220868637020362E-7</v>
      </c>
      <c r="AL778" s="13">
        <f t="shared" si="979"/>
        <v>7.1504412408801718E-11</v>
      </c>
      <c r="AM778" s="13">
        <f t="shared" si="980"/>
        <v>1.9538370942216141E-4</v>
      </c>
      <c r="AN778" s="13">
        <f t="shared" si="981"/>
        <v>2.6267182898653594E-5</v>
      </c>
      <c r="AO778" s="13">
        <f t="shared" si="982"/>
        <v>1.7656663891576737E-6</v>
      </c>
      <c r="AP778" s="13">
        <f t="shared" si="983"/>
        <v>7.912478496659039E-8</v>
      </c>
      <c r="AQ778" s="13">
        <f t="shared" si="984"/>
        <v>2.6593634708348988E-9</v>
      </c>
      <c r="AR778" s="13">
        <f t="shared" si="985"/>
        <v>1.8638782666825864E-7</v>
      </c>
      <c r="AS778" s="13">
        <f t="shared" si="986"/>
        <v>1.0070171181717162E-7</v>
      </c>
      <c r="AT778" s="13">
        <f t="shared" si="987"/>
        <v>2.7203586586579472E-8</v>
      </c>
      <c r="AU778" s="13">
        <f t="shared" si="988"/>
        <v>4.899189297576808E-9</v>
      </c>
      <c r="AV778" s="13">
        <f t="shared" si="989"/>
        <v>6.6173413468204849E-10</v>
      </c>
      <c r="AW778" s="13">
        <f t="shared" si="990"/>
        <v>1.4426959003830937E-13</v>
      </c>
      <c r="AX778" s="13">
        <f t="shared" si="991"/>
        <v>1.7593668670772668E-5</v>
      </c>
      <c r="AY778" s="13">
        <f t="shared" si="992"/>
        <v>2.3652745369623921E-6</v>
      </c>
      <c r="AZ778" s="13">
        <f t="shared" si="993"/>
        <v>1.589925256605665E-7</v>
      </c>
      <c r="BA778" s="13">
        <f t="shared" si="994"/>
        <v>7.1249299875889599E-9</v>
      </c>
      <c r="BB778" s="13">
        <f t="shared" si="995"/>
        <v>2.3946704625169887E-10</v>
      </c>
      <c r="BC778" s="13">
        <f t="shared" si="996"/>
        <v>6.4387401802294364E-12</v>
      </c>
      <c r="BD778" s="13">
        <f t="shared" si="997"/>
        <v>4.1762976279317653E-9</v>
      </c>
      <c r="BE778" s="13">
        <f t="shared" si="998"/>
        <v>2.256372251924231E-9</v>
      </c>
      <c r="BF778" s="13">
        <f t="shared" si="999"/>
        <v>6.0953698620552543E-10</v>
      </c>
      <c r="BG778" s="13">
        <f t="shared" si="1000"/>
        <v>1.0977365318323698E-10</v>
      </c>
      <c r="BH778" s="13">
        <f t="shared" si="1001"/>
        <v>1.4827141591778384E-11</v>
      </c>
      <c r="BI778" s="13">
        <f t="shared" si="1002"/>
        <v>1.6021631523234458E-12</v>
      </c>
      <c r="BJ778" s="14">
        <f t="shared" si="1003"/>
        <v>0.37711026823122895</v>
      </c>
      <c r="BK778" s="14">
        <f t="shared" si="1004"/>
        <v>0.54697164732654535</v>
      </c>
      <c r="BL778" s="14">
        <f t="shared" si="1005"/>
        <v>7.5712533125519746E-2</v>
      </c>
      <c r="BM778" s="14">
        <f t="shared" si="1006"/>
        <v>3.1136604270884303E-2</v>
      </c>
      <c r="BN778" s="14">
        <f t="shared" si="1007"/>
        <v>0.96886173069940618</v>
      </c>
    </row>
    <row r="779" spans="1:66" x14ac:dyDescent="0.25">
      <c r="A779" t="s">
        <v>91</v>
      </c>
      <c r="B779" t="s">
        <v>129</v>
      </c>
      <c r="C779" t="s">
        <v>92</v>
      </c>
      <c r="D779" s="10"/>
      <c r="E779" s="10">
        <f>VLOOKUP(A779,home!$A$2:$E$405,3,FALSE)</f>
        <v>1.4025974025974</v>
      </c>
      <c r="F779" s="10">
        <f>VLOOKUP(B779,home!$B$2:$E$405,3,FALSE)</f>
        <v>1.07</v>
      </c>
      <c r="G779" s="10">
        <f>VLOOKUP(C779,away!$B$2:$E$405,4,FALSE)</f>
        <v>1.25</v>
      </c>
      <c r="H779" s="10">
        <f>VLOOKUP(A779,away!$A$2:$E$405,3,FALSE)</f>
        <v>1.05194805194805</v>
      </c>
      <c r="I779" s="10">
        <f>VLOOKUP(C779,away!$B$2:$E$405,3,FALSE)</f>
        <v>1.43</v>
      </c>
      <c r="J779" s="10">
        <f>VLOOKUP(B779,home!$B$2:$E$405,4,FALSE)</f>
        <v>1.19</v>
      </c>
      <c r="K779" s="12">
        <f t="shared" si="952"/>
        <v>1.8759740259740227</v>
      </c>
      <c r="L779" s="12">
        <f t="shared" si="953"/>
        <v>1.7900999999999965</v>
      </c>
      <c r="M779" s="13">
        <f t="shared" si="954"/>
        <v>2.5576686501038001E-2</v>
      </c>
      <c r="N779" s="13">
        <f t="shared" si="955"/>
        <v>4.7981199546427704E-2</v>
      </c>
      <c r="O779" s="13">
        <f t="shared" si="956"/>
        <v>4.5784826505508039E-2</v>
      </c>
      <c r="P779" s="13">
        <f t="shared" si="957"/>
        <v>8.5891145308060066E-2</v>
      </c>
      <c r="Q779" s="13">
        <f t="shared" si="958"/>
        <v>4.5005742042087474E-2</v>
      </c>
      <c r="R779" s="13">
        <f t="shared" si="959"/>
        <v>4.0979708963754899E-2</v>
      </c>
      <c r="S779" s="13">
        <f t="shared" si="960"/>
        <v>7.2109505291380216E-2</v>
      </c>
      <c r="T779" s="13">
        <f t="shared" si="961"/>
        <v>8.0564778829540634E-2</v>
      </c>
      <c r="U779" s="13">
        <f t="shared" si="962"/>
        <v>7.6876869607979015E-2</v>
      </c>
      <c r="V779" s="13">
        <f t="shared" si="963"/>
        <v>2.6906308675645366E-2</v>
      </c>
      <c r="W779" s="13">
        <f t="shared" si="964"/>
        <v>2.8143201030214393E-2</v>
      </c>
      <c r="X779" s="13">
        <f t="shared" si="965"/>
        <v>5.0379144164186686E-2</v>
      </c>
      <c r="Y779" s="13">
        <f t="shared" si="966"/>
        <v>4.509185298415521E-2</v>
      </c>
      <c r="Z779" s="13">
        <f t="shared" si="967"/>
        <v>2.4452592338672502E-2</v>
      </c>
      <c r="AA779" s="13">
        <f t="shared" si="968"/>
        <v>4.5872428095080998E-2</v>
      </c>
      <c r="AB779" s="13">
        <f t="shared" si="969"/>
        <v>4.3027741807366494E-2</v>
      </c>
      <c r="AC779" s="13">
        <f t="shared" si="970"/>
        <v>5.6472660856342382E-3</v>
      </c>
      <c r="AD779" s="13">
        <f t="shared" si="971"/>
        <v>1.3198978535111894E-2</v>
      </c>
      <c r="AE779" s="13">
        <f t="shared" si="972"/>
        <v>2.3627491475703758E-2</v>
      </c>
      <c r="AF779" s="13">
        <f t="shared" si="973"/>
        <v>2.114778624532861E-2</v>
      </c>
      <c r="AG779" s="13">
        <f t="shared" si="974"/>
        <v>1.261888405258756E-2</v>
      </c>
      <c r="AH779" s="13">
        <f t="shared" si="975"/>
        <v>1.0943146386364394E-2</v>
      </c>
      <c r="AI779" s="13">
        <f t="shared" si="976"/>
        <v>2.052905838325109E-2</v>
      </c>
      <c r="AJ779" s="13">
        <f t="shared" si="977"/>
        <v>1.9255990152341661E-2</v>
      </c>
      <c r="AK779" s="13">
        <f t="shared" si="978"/>
        <v>1.2041245790068173E-2</v>
      </c>
      <c r="AL779" s="13">
        <f t="shared" si="979"/>
        <v>7.5858169029800456E-4</v>
      </c>
      <c r="AM779" s="13">
        <f t="shared" si="980"/>
        <v>4.95218818025171E-3</v>
      </c>
      <c r="AN779" s="13">
        <f t="shared" si="981"/>
        <v>8.8649120614685689E-3</v>
      </c>
      <c r="AO779" s="13">
        <f t="shared" si="982"/>
        <v>7.9345395406174284E-3</v>
      </c>
      <c r="AP779" s="13">
        <f t="shared" si="983"/>
        <v>4.7345397438864111E-3</v>
      </c>
      <c r="AQ779" s="13">
        <f t="shared" si="984"/>
        <v>2.1188248988827625E-3</v>
      </c>
      <c r="AR779" s="13">
        <f t="shared" si="985"/>
        <v>3.9178652692461692E-3</v>
      </c>
      <c r="AS779" s="13">
        <f t="shared" si="986"/>
        <v>7.3498134823715344E-3</v>
      </c>
      <c r="AT779" s="13">
        <f t="shared" si="987"/>
        <v>6.8940295943413412E-3</v>
      </c>
      <c r="AU779" s="13">
        <f t="shared" si="988"/>
        <v>4.3110068177601947E-3</v>
      </c>
      <c r="AV779" s="13">
        <f t="shared" si="989"/>
        <v>2.0218342039787641E-3</v>
      </c>
      <c r="AW779" s="13">
        <f t="shared" si="990"/>
        <v>7.0762630503342229E-5</v>
      </c>
      <c r="AX779" s="13">
        <f t="shared" si="991"/>
        <v>1.5483627329812956E-3</v>
      </c>
      <c r="AY779" s="13">
        <f t="shared" si="992"/>
        <v>2.7717241283098121E-3</v>
      </c>
      <c r="AZ779" s="13">
        <f t="shared" si="993"/>
        <v>2.480831681043693E-3</v>
      </c>
      <c r="BA779" s="13">
        <f t="shared" si="994"/>
        <v>1.480312264078769E-3</v>
      </c>
      <c r="BB779" s="13">
        <f t="shared" si="995"/>
        <v>6.6247674598184992E-4</v>
      </c>
      <c r="BC779" s="13">
        <f t="shared" si="996"/>
        <v>2.3717992459642125E-4</v>
      </c>
      <c r="BD779" s="13">
        <f t="shared" si="997"/>
        <v>1.1688951030795938E-3</v>
      </c>
      <c r="BE779" s="13">
        <f t="shared" si="998"/>
        <v>2.1928168524655454E-3</v>
      </c>
      <c r="BF779" s="13">
        <f t="shared" si="999"/>
        <v>2.0568337294717375E-3</v>
      </c>
      <c r="BG779" s="13">
        <f t="shared" si="1000"/>
        <v>1.2861888840787533E-3</v>
      </c>
      <c r="BH779" s="13">
        <f t="shared" si="1001"/>
        <v>6.0321423475706386E-4</v>
      </c>
      <c r="BI779" s="13">
        <f t="shared" si="1002"/>
        <v>2.2632284730040949E-4</v>
      </c>
      <c r="BJ779" s="14">
        <f t="shared" si="1003"/>
        <v>0.40554495080744257</v>
      </c>
      <c r="BK779" s="14">
        <f t="shared" si="1004"/>
        <v>0.2196612176803657</v>
      </c>
      <c r="BL779" s="14">
        <f t="shared" si="1005"/>
        <v>0.34733983671056579</v>
      </c>
      <c r="BM779" s="14">
        <f t="shared" si="1006"/>
        <v>0.70307832717236407</v>
      </c>
      <c r="BN779" s="14">
        <f t="shared" si="1007"/>
        <v>0.29121930886687619</v>
      </c>
    </row>
    <row r="780" spans="1:66" x14ac:dyDescent="0.25">
      <c r="A780" t="s">
        <v>91</v>
      </c>
      <c r="B780" t="s">
        <v>105</v>
      </c>
      <c r="C780" t="s">
        <v>389</v>
      </c>
      <c r="D780" s="10"/>
      <c r="E780" s="10">
        <f>VLOOKUP(A780,home!$A$2:$E$405,3,FALSE)</f>
        <v>1.4025974025974</v>
      </c>
      <c r="F780" s="10">
        <f>VLOOKUP(B780,home!$B$2:$E$405,3,FALSE)</f>
        <v>1.07</v>
      </c>
      <c r="G780" s="10">
        <f>VLOOKUP(C780,away!$B$2:$E$405,4,FALSE)</f>
        <v>0.89</v>
      </c>
      <c r="H780" s="10">
        <f>VLOOKUP(A780,away!$A$2:$E$405,3,FALSE)</f>
        <v>1.05194805194805</v>
      </c>
      <c r="I780" s="10">
        <f>VLOOKUP(C780,away!$B$2:$E$405,3,FALSE)</f>
        <v>0.89</v>
      </c>
      <c r="J780" s="10">
        <f>VLOOKUP(B780,home!$B$2:$E$405,4,FALSE)</f>
        <v>0.48</v>
      </c>
      <c r="K780" s="12">
        <f t="shared" si="952"/>
        <v>1.335693506493504</v>
      </c>
      <c r="L780" s="12">
        <f t="shared" si="953"/>
        <v>0.44939220779220695</v>
      </c>
      <c r="M780" s="13">
        <f t="shared" si="954"/>
        <v>0.16778267901133764</v>
      </c>
      <c r="N780" s="13">
        <f t="shared" si="955"/>
        <v>0.22410623485752756</v>
      </c>
      <c r="O780" s="13">
        <f t="shared" si="956"/>
        <v>7.5400228550196194E-2</v>
      </c>
      <c r="P780" s="13">
        <f t="shared" si="957"/>
        <v>0.10071159566262315</v>
      </c>
      <c r="Q780" s="13">
        <f t="shared" si="958"/>
        <v>0.14966862133195388</v>
      </c>
      <c r="R780" s="13">
        <f t="shared" si="959"/>
        <v>1.6942137588104828E-2</v>
      </c>
      <c r="S780" s="13">
        <f t="shared" si="960"/>
        <v>1.5113040214696883E-2</v>
      </c>
      <c r="T780" s="13">
        <f t="shared" si="961"/>
        <v>6.7259912177582565E-2</v>
      </c>
      <c r="U780" s="13">
        <f t="shared" si="962"/>
        <v>2.2629503162551131E-2</v>
      </c>
      <c r="V780" s="13">
        <f t="shared" si="963"/>
        <v>1.0079562472017525E-3</v>
      </c>
      <c r="W780" s="13">
        <f t="shared" si="964"/>
        <v>6.6637135212975318E-2</v>
      </c>
      <c r="X780" s="13">
        <f t="shared" si="965"/>
        <v>2.9946209314306794E-2</v>
      </c>
      <c r="Y780" s="13">
        <f t="shared" si="966"/>
        <v>6.7287965593819396E-3</v>
      </c>
      <c r="Z780" s="13">
        <f t="shared" si="967"/>
        <v>2.5378882051459231E-3</v>
      </c>
      <c r="AA780" s="13">
        <f t="shared" si="968"/>
        <v>3.3898407958198626E-3</v>
      </c>
      <c r="AB780" s="13">
        <f t="shared" si="969"/>
        <v>2.2638941695116818E-3</v>
      </c>
      <c r="AC780" s="13">
        <f t="shared" si="970"/>
        <v>3.7814124576194461E-5</v>
      </c>
      <c r="AD780" s="13">
        <f t="shared" si="971"/>
        <v>2.2251697198825186E-2</v>
      </c>
      <c r="AE780" s="13">
        <f t="shared" si="972"/>
        <v>9.9997393313037176E-3</v>
      </c>
      <c r="AF780" s="13">
        <f t="shared" si="973"/>
        <v>2.2469024677205717E-3</v>
      </c>
      <c r="AG780" s="13">
        <f t="shared" si="974"/>
        <v>3.3658015355423547E-4</v>
      </c>
      <c r="AH780" s="13">
        <f t="shared" si="975"/>
        <v>2.8512679591008184E-4</v>
      </c>
      <c r="AI780" s="13">
        <f t="shared" si="976"/>
        <v>3.8084200982439482E-4</v>
      </c>
      <c r="AJ780" s="13">
        <f t="shared" si="977"/>
        <v>2.5434409976118975E-4</v>
      </c>
      <c r="AK780" s="13">
        <f t="shared" si="978"/>
        <v>1.1324192082198571E-4</v>
      </c>
      <c r="AL780" s="13">
        <f t="shared" si="979"/>
        <v>9.0791751498887849E-7</v>
      </c>
      <c r="AM780" s="13">
        <f t="shared" si="980"/>
        <v>5.9442894913860986E-3</v>
      </c>
      <c r="AN780" s="13">
        <f t="shared" si="981"/>
        <v>2.6713173782900138E-3</v>
      </c>
      <c r="AO780" s="13">
        <f t="shared" si="982"/>
        <v>6.0023460717171953E-4</v>
      </c>
      <c r="AP780" s="13">
        <f t="shared" si="983"/>
        <v>8.9913585103395751E-5</v>
      </c>
      <c r="AQ780" s="13">
        <f t="shared" si="984"/>
        <v>1.0101616130031872E-5</v>
      </c>
      <c r="AR780" s="13">
        <f t="shared" si="985"/>
        <v>2.5626752062949936E-5</v>
      </c>
      <c r="AS780" s="13">
        <f t="shared" si="986"/>
        <v>3.4229486323001232E-5</v>
      </c>
      <c r="AT780" s="13">
        <f t="shared" si="987"/>
        <v>2.2860051306120479E-5</v>
      </c>
      <c r="AU780" s="13">
        <f t="shared" si="988"/>
        <v>1.0178007362564492E-5</v>
      </c>
      <c r="AV780" s="13">
        <f t="shared" si="989"/>
        <v>3.398674585805116E-6</v>
      </c>
      <c r="AW780" s="13">
        <f t="shared" si="990"/>
        <v>1.5138269967133914E-8</v>
      </c>
      <c r="AX780" s="13">
        <f t="shared" si="991"/>
        <v>1.3232914790603325E-3</v>
      </c>
      <c r="AY780" s="13">
        <f t="shared" si="992"/>
        <v>5.946768793275378E-4</v>
      </c>
      <c r="AZ780" s="13">
        <f t="shared" si="993"/>
        <v>1.3362157786199098E-4</v>
      </c>
      <c r="BA780" s="13">
        <f t="shared" si="994"/>
        <v>2.0016165294692816E-5</v>
      </c>
      <c r="BB780" s="13">
        <f t="shared" si="995"/>
        <v>2.2487771783289376E-6</v>
      </c>
      <c r="BC780" s="13">
        <f t="shared" si="996"/>
        <v>2.0211658820039415E-7</v>
      </c>
      <c r="BD780" s="13">
        <f t="shared" si="997"/>
        <v>1.9194104480187613E-6</v>
      </c>
      <c r="BE780" s="13">
        <f t="shared" si="998"/>
        <v>2.5637440717144465E-6</v>
      </c>
      <c r="BF780" s="13">
        <f t="shared" si="999"/>
        <v>1.7121881544501016E-6</v>
      </c>
      <c r="BG780" s="13">
        <f t="shared" si="1000"/>
        <v>7.6231953326469919E-7</v>
      </c>
      <c r="BH780" s="13">
        <f t="shared" si="1001"/>
        <v>2.5455631261370432E-7</v>
      </c>
      <c r="BI780" s="13">
        <f t="shared" si="1002"/>
        <v>6.8001842759011068E-8</v>
      </c>
      <c r="BJ780" s="14">
        <f t="shared" si="1003"/>
        <v>0.59057174227852405</v>
      </c>
      <c r="BK780" s="14">
        <f t="shared" si="1004"/>
        <v>0.28524867005727816</v>
      </c>
      <c r="BL780" s="14">
        <f t="shared" si="1005"/>
        <v>0.12176273228450463</v>
      </c>
      <c r="BM780" s="14">
        <f t="shared" si="1006"/>
        <v>0.26491487408265207</v>
      </c>
      <c r="BN780" s="14">
        <f t="shared" si="1007"/>
        <v>0.73461149700174322</v>
      </c>
    </row>
    <row r="781" spans="1:66" x14ac:dyDescent="0.25">
      <c r="A781" t="s">
        <v>91</v>
      </c>
      <c r="B781" t="s">
        <v>108</v>
      </c>
      <c r="C781" t="s">
        <v>370</v>
      </c>
      <c r="D781" s="10"/>
      <c r="E781" s="10">
        <f>VLOOKUP(A781,home!$A$2:$E$405,3,FALSE)</f>
        <v>1.4025974025974</v>
      </c>
      <c r="F781" s="10">
        <f>VLOOKUP(B781,home!$B$2:$E$405,3,FALSE)</f>
        <v>1.07</v>
      </c>
      <c r="G781" s="10">
        <f>VLOOKUP(C781,away!$B$2:$E$405,4,FALSE)</f>
        <v>0.71</v>
      </c>
      <c r="H781" s="10">
        <f>VLOOKUP(A781,away!$A$2:$E$405,3,FALSE)</f>
        <v>1.05194805194805</v>
      </c>
      <c r="I781" s="10">
        <f>VLOOKUP(C781,away!$B$2:$E$405,3,FALSE)</f>
        <v>0.36</v>
      </c>
      <c r="J781" s="10">
        <f>VLOOKUP(B781,home!$B$2:$E$405,4,FALSE)</f>
        <v>0.48</v>
      </c>
      <c r="K781" s="12">
        <f t="shared" si="952"/>
        <v>1.0655532467532447</v>
      </c>
      <c r="L781" s="12">
        <f t="shared" si="953"/>
        <v>0.18177662337662304</v>
      </c>
      <c r="M781" s="13">
        <f t="shared" si="954"/>
        <v>0.28727082411723098</v>
      </c>
      <c r="N781" s="13">
        <f t="shared" si="955"/>
        <v>0.30610235933559576</v>
      </c>
      <c r="O781" s="13">
        <f t="shared" si="956"/>
        <v>5.2219120402650011E-2</v>
      </c>
      <c r="P781" s="13">
        <f t="shared" si="957"/>
        <v>5.5642253287642315E-2</v>
      </c>
      <c r="Q781" s="13">
        <f t="shared" si="958"/>
        <v>0.16308418141443623</v>
      </c>
      <c r="R781" s="13">
        <f t="shared" si="959"/>
        <v>4.7461076912455203E-3</v>
      </c>
      <c r="S781" s="13">
        <f t="shared" si="960"/>
        <v>2.6943741680347994E-3</v>
      </c>
      <c r="T781" s="13">
        <f t="shared" si="961"/>
        <v>2.9644891823656837E-2</v>
      </c>
      <c r="U781" s="13">
        <f t="shared" si="962"/>
        <v>5.05723045984721E-3</v>
      </c>
      <c r="V781" s="13">
        <f t="shared" si="963"/>
        <v>5.7986725542264049E-5</v>
      </c>
      <c r="W781" s="13">
        <f t="shared" si="964"/>
        <v>5.7924959666749237E-2</v>
      </c>
      <c r="X781" s="13">
        <f t="shared" si="965"/>
        <v>1.0529403577448755E-2</v>
      </c>
      <c r="Y781" s="13">
        <f t="shared" si="966"/>
        <v>9.5699971423918455E-4</v>
      </c>
      <c r="Z781" s="13">
        <f t="shared" si="967"/>
        <v>2.8757714343214367E-4</v>
      </c>
      <c r="AA781" s="13">
        <f t="shared" si="968"/>
        <v>3.0642875887614419E-4</v>
      </c>
      <c r="AB781" s="13">
        <f t="shared" si="969"/>
        <v>1.6325807945952129E-4</v>
      </c>
      <c r="AC781" s="13">
        <f t="shared" si="970"/>
        <v>7.0197523535903902E-7</v>
      </c>
      <c r="AD781" s="13">
        <f t="shared" si="971"/>
        <v>1.5430532210238846E-2</v>
      </c>
      <c r="AE781" s="13">
        <f t="shared" si="972"/>
        <v>2.8049100420814367E-3</v>
      </c>
      <c r="AF781" s="13">
        <f t="shared" si="973"/>
        <v>2.5493353816237257E-4</v>
      </c>
      <c r="AG781" s="13">
        <f t="shared" si="974"/>
        <v>1.5446985917537187E-5</v>
      </c>
      <c r="AH781" s="13">
        <f t="shared" si="975"/>
        <v>1.3068700523347466E-5</v>
      </c>
      <c r="AI781" s="13">
        <f t="shared" si="976"/>
        <v>1.3925396273498719E-5</v>
      </c>
      <c r="AJ781" s="13">
        <f t="shared" si="977"/>
        <v>7.4191256057760476E-6</v>
      </c>
      <c r="AK781" s="13">
        <f t="shared" si="978"/>
        <v>2.635157792434934E-6</v>
      </c>
      <c r="AL781" s="13">
        <f t="shared" si="979"/>
        <v>5.4386983387579055E-9</v>
      </c>
      <c r="AM781" s="13">
        <f t="shared" si="980"/>
        <v>3.2884107391501056E-3</v>
      </c>
      <c r="AN781" s="13">
        <f t="shared" si="981"/>
        <v>5.9775620043813122E-4</v>
      </c>
      <c r="AO781" s="13">
        <f t="shared" si="982"/>
        <v>5.4329051859041666E-5</v>
      </c>
      <c r="AP781" s="13">
        <f t="shared" si="983"/>
        <v>3.2919171993966804E-6</v>
      </c>
      <c r="AQ781" s="13">
        <f t="shared" si="984"/>
        <v>1.4959839823543945E-7</v>
      </c>
      <c r="AR781" s="13">
        <f t="shared" si="985"/>
        <v>4.7511685061088142E-7</v>
      </c>
      <c r="AS781" s="13">
        <f t="shared" si="986"/>
        <v>5.06262302755601E-7</v>
      </c>
      <c r="AT781" s="13">
        <f t="shared" si="987"/>
        <v>2.6972472020500239E-7</v>
      </c>
      <c r="AU781" s="13">
        <f t="shared" si="988"/>
        <v>9.5802017114683611E-8</v>
      </c>
      <c r="AV781" s="13">
        <f t="shared" si="989"/>
        <v>2.5520537595515254E-8</v>
      </c>
      <c r="AW781" s="13">
        <f t="shared" si="990"/>
        <v>2.9262111366917689E-11</v>
      </c>
      <c r="AX781" s="13">
        <f t="shared" si="991"/>
        <v>5.839961232932719E-4</v>
      </c>
      <c r="AY781" s="13">
        <f t="shared" si="992"/>
        <v>1.0615684335728897E-4</v>
      </c>
      <c r="AZ781" s="13">
        <f t="shared" si="993"/>
        <v>9.6484162669045399E-6</v>
      </c>
      <c r="BA781" s="13">
        <f t="shared" si="994"/>
        <v>5.8461884330999674E-7</v>
      </c>
      <c r="BB781" s="13">
        <f t="shared" si="995"/>
        <v>2.6567509824809558E-8</v>
      </c>
      <c r="BC781" s="13">
        <f t="shared" si="996"/>
        <v>9.6587044549582727E-10</v>
      </c>
      <c r="BD781" s="13">
        <f t="shared" si="997"/>
        <v>1.4394189468896913E-8</v>
      </c>
      <c r="BE781" s="13">
        <f t="shared" si="998"/>
        <v>1.5337775322964467E-8</v>
      </c>
      <c r="BF781" s="13">
        <f t="shared" si="999"/>
        <v>8.1716081466782928E-9</v>
      </c>
      <c r="BG781" s="13">
        <f t="shared" si="1000"/>
        <v>2.9024278639627732E-9</v>
      </c>
      <c r="BH781" s="13">
        <f t="shared" si="1001"/>
        <v>7.731728584781543E-10</v>
      </c>
      <c r="BI781" s="13">
        <f t="shared" si="1002"/>
        <v>1.647713699305769E-10</v>
      </c>
      <c r="BJ781" s="14">
        <f t="shared" si="1003"/>
        <v>0.59139296935071228</v>
      </c>
      <c r="BK781" s="14">
        <f t="shared" si="1004"/>
        <v>0.34577230255574137</v>
      </c>
      <c r="BL781" s="14">
        <f t="shared" si="1005"/>
        <v>6.2530607942646782E-2</v>
      </c>
      <c r="BM781" s="14">
        <f t="shared" si="1006"/>
        <v>0.13081245392963639</v>
      </c>
      <c r="BN781" s="14">
        <f t="shared" si="1007"/>
        <v>0.86906484624880076</v>
      </c>
    </row>
    <row r="782" spans="1:66" x14ac:dyDescent="0.25">
      <c r="A782" t="s">
        <v>91</v>
      </c>
      <c r="B782" t="s">
        <v>84</v>
      </c>
      <c r="C782" t="s">
        <v>100</v>
      </c>
      <c r="D782" s="10"/>
      <c r="E782" s="10">
        <f>VLOOKUP(A782,home!$A$2:$E$405,3,FALSE)</f>
        <v>1.4025974025974</v>
      </c>
      <c r="F782" s="10">
        <f>VLOOKUP(B782,home!$B$2:$E$405,3,FALSE)</f>
        <v>1.07</v>
      </c>
      <c r="G782" s="10">
        <f>VLOOKUP(C782,away!$B$2:$E$405,4,FALSE)</f>
        <v>1.07</v>
      </c>
      <c r="H782" s="10">
        <f>VLOOKUP(A782,away!$A$2:$E$405,3,FALSE)</f>
        <v>1.05194805194805</v>
      </c>
      <c r="I782" s="10">
        <f>VLOOKUP(C782,away!$B$2:$E$405,3,FALSE)</f>
        <v>1.07</v>
      </c>
      <c r="J782" s="10">
        <f>VLOOKUP(B782,home!$B$2:$E$405,4,FALSE)</f>
        <v>1.43</v>
      </c>
      <c r="K782" s="12">
        <f t="shared" si="952"/>
        <v>1.6058337662337634</v>
      </c>
      <c r="L782" s="12">
        <f t="shared" si="953"/>
        <v>1.6095857142857113</v>
      </c>
      <c r="M782" s="13">
        <f t="shared" si="954"/>
        <v>4.0138492975782751E-2</v>
      </c>
      <c r="N782" s="13">
        <f t="shared" si="955"/>
        <v>6.4455747346248676E-2</v>
      </c>
      <c r="O782" s="13">
        <f t="shared" si="956"/>
        <v>6.4606344886777287E-2</v>
      </c>
      <c r="P782" s="13">
        <f t="shared" si="957"/>
        <v>0.10374705013213102</v>
      </c>
      <c r="Q782" s="13">
        <f t="shared" si="958"/>
        <v>5.1752607758219223E-2</v>
      </c>
      <c r="R782" s="13">
        <f t="shared" si="959"/>
        <v>5.1994724890986228E-2</v>
      </c>
      <c r="S782" s="13">
        <f t="shared" si="960"/>
        <v>6.7039452736883734E-2</v>
      </c>
      <c r="T782" s="13">
        <f t="shared" si="961"/>
        <v>8.3300258124661533E-2</v>
      </c>
      <c r="U782" s="13">
        <f t="shared" si="962"/>
        <v>8.3494884895980823E-2</v>
      </c>
      <c r="V782" s="13">
        <f t="shared" si="963"/>
        <v>1.9253187729351733E-2</v>
      </c>
      <c r="W782" s="13">
        <f t="shared" si="964"/>
        <v>2.7702028342933279E-2</v>
      </c>
      <c r="X782" s="13">
        <f t="shared" si="965"/>
        <v>4.4588789077523276E-2</v>
      </c>
      <c r="Y782" s="13">
        <f t="shared" si="966"/>
        <v>3.5884738958240119E-2</v>
      </c>
      <c r="Z782" s="13">
        <f t="shared" si="967"/>
        <v>2.7896655467582365E-2</v>
      </c>
      <c r="AA782" s="13">
        <f t="shared" si="968"/>
        <v>4.4797391314833498E-2</v>
      </c>
      <c r="AB782" s="13">
        <f t="shared" si="969"/>
        <v>3.5968581806273388E-2</v>
      </c>
      <c r="AC782" s="13">
        <f t="shared" si="970"/>
        <v>3.110264742882752E-3</v>
      </c>
      <c r="AD782" s="13">
        <f t="shared" si="971"/>
        <v>1.1121213126561755E-2</v>
      </c>
      <c r="AE782" s="13">
        <f t="shared" si="972"/>
        <v>1.790054577404053E-2</v>
      </c>
      <c r="AF782" s="13">
        <f t="shared" si="973"/>
        <v>1.4406231377906552E-2</v>
      </c>
      <c r="AG782" s="13">
        <f t="shared" si="974"/>
        <v>7.729354740857646E-3</v>
      </c>
      <c r="AH782" s="13">
        <f t="shared" si="975"/>
        <v>1.1225514529242744E-2</v>
      </c>
      <c r="AI782" s="13">
        <f t="shared" si="976"/>
        <v>1.8026310274405707E-2</v>
      </c>
      <c r="AJ782" s="13">
        <f t="shared" si="977"/>
        <v>1.4473628859623654E-2</v>
      </c>
      <c r="AK782" s="13">
        <f t="shared" si="978"/>
        <v>7.7474139809063786E-3</v>
      </c>
      <c r="AL782" s="13">
        <f t="shared" si="979"/>
        <v>3.215674214761806E-4</v>
      </c>
      <c r="AM782" s="13">
        <f t="shared" si="980"/>
        <v>3.5717639120230035E-3</v>
      </c>
      <c r="AN782" s="13">
        <f t="shared" si="981"/>
        <v>5.7490601675934724E-3</v>
      </c>
      <c r="AO782" s="13">
        <f t="shared" si="982"/>
        <v>4.6268025581637368E-3</v>
      </c>
      <c r="AP782" s="13">
        <f t="shared" si="983"/>
        <v>2.4824117668136437E-3</v>
      </c>
      <c r="AQ782" s="13">
        <f t="shared" si="984"/>
        <v>9.9891362920949888E-4</v>
      </c>
      <c r="AR782" s="13">
        <f t="shared" si="985"/>
        <v>3.6136855643551613E-3</v>
      </c>
      <c r="AS782" s="13">
        <f t="shared" si="986"/>
        <v>5.8029782997930318E-3</v>
      </c>
      <c r="AT782" s="13">
        <f t="shared" si="987"/>
        <v>4.6593092492647238E-3</v>
      </c>
      <c r="AU782" s="13">
        <f t="shared" si="988"/>
        <v>2.4940253732648595E-3</v>
      </c>
      <c r="AV782" s="13">
        <f t="shared" si="989"/>
        <v>1.0012475395581196E-3</v>
      </c>
      <c r="AW782" s="13">
        <f t="shared" si="990"/>
        <v>2.3087889595488207E-5</v>
      </c>
      <c r="AX782" s="13">
        <f t="shared" si="991"/>
        <v>9.5594318249029111E-4</v>
      </c>
      <c r="AY782" s="13">
        <f t="shared" si="992"/>
        <v>1.5386724902051914E-3</v>
      </c>
      <c r="AZ782" s="13">
        <f t="shared" si="993"/>
        <v>1.2383126295993487E-3</v>
      </c>
      <c r="BA782" s="13">
        <f t="shared" si="994"/>
        <v>6.6439010614089485E-4</v>
      </c>
      <c r="BB782" s="13">
        <f t="shared" si="995"/>
        <v>2.6734820588928808E-4</v>
      </c>
      <c r="BC782" s="13">
        <f t="shared" si="996"/>
        <v>8.606397058786261E-5</v>
      </c>
      <c r="BD782" s="13">
        <f t="shared" si="997"/>
        <v>9.694227767177607E-4</v>
      </c>
      <c r="BE782" s="13">
        <f t="shared" si="998"/>
        <v>1.5567318286094744E-3</v>
      </c>
      <c r="BF782" s="13">
        <f t="shared" si="999"/>
        <v>1.2499262676759632E-3</v>
      </c>
      <c r="BG782" s="13">
        <f t="shared" si="1000"/>
        <v>6.6905793531220087E-4</v>
      </c>
      <c r="BH782" s="13">
        <f t="shared" si="1001"/>
        <v>2.6859895602274436E-4</v>
      </c>
      <c r="BI782" s="13">
        <f t="shared" si="1002"/>
        <v>8.6265054631292059E-5</v>
      </c>
      <c r="BJ782" s="14">
        <f t="shared" si="1003"/>
        <v>0.38102119724590883</v>
      </c>
      <c r="BK782" s="14">
        <f t="shared" si="1004"/>
        <v>0.23514868822871338</v>
      </c>
      <c r="BL782" s="14">
        <f t="shared" si="1005"/>
        <v>0.35470604428423508</v>
      </c>
      <c r="BM782" s="14">
        <f t="shared" si="1006"/>
        <v>0.62056203263568455</v>
      </c>
      <c r="BN782" s="14">
        <f t="shared" si="1007"/>
        <v>0.37669496799014518</v>
      </c>
    </row>
    <row r="783" spans="1:66" x14ac:dyDescent="0.25">
      <c r="A783" t="s">
        <v>91</v>
      </c>
      <c r="B783" t="s">
        <v>371</v>
      </c>
      <c r="C783" t="s">
        <v>109</v>
      </c>
      <c r="D783" s="10"/>
      <c r="E783" s="10">
        <f>VLOOKUP(A783,home!$A$2:$E$405,3,FALSE)</f>
        <v>1.4025974025974</v>
      </c>
      <c r="F783" s="10">
        <f>VLOOKUP(B783,home!$B$2:$E$405,3,FALSE)</f>
        <v>0.53</v>
      </c>
      <c r="G783" s="10">
        <f>VLOOKUP(C783,away!$B$2:$E$405,4,FALSE)</f>
        <v>1.07</v>
      </c>
      <c r="H783" s="10">
        <f>VLOOKUP(A783,away!$A$2:$E$405,3,FALSE)</f>
        <v>1.05194805194805</v>
      </c>
      <c r="I783" s="10">
        <f>VLOOKUP(C783,away!$B$2:$E$405,3,FALSE)</f>
        <v>0.18</v>
      </c>
      <c r="J783" s="10">
        <f>VLOOKUP(B783,home!$B$2:$E$405,4,FALSE)</f>
        <v>1.43</v>
      </c>
      <c r="K783" s="12">
        <f t="shared" si="952"/>
        <v>0.79541298701298557</v>
      </c>
      <c r="L783" s="12">
        <f t="shared" si="953"/>
        <v>0.27077142857142805</v>
      </c>
      <c r="M783" s="13">
        <f t="shared" si="954"/>
        <v>0.3443197954272767</v>
      </c>
      <c r="N783" s="13">
        <f t="shared" si="955"/>
        <v>0.27387643696851027</v>
      </c>
      <c r="O783" s="13">
        <f t="shared" si="956"/>
        <v>9.3231962893265588E-2</v>
      </c>
      <c r="P783" s="13">
        <f t="shared" si="957"/>
        <v>7.4157914090016194E-2</v>
      </c>
      <c r="Q783" s="13">
        <f t="shared" si="958"/>
        <v>0.1089224374007982</v>
      </c>
      <c r="R783" s="13">
        <f t="shared" si="959"/>
        <v>1.2622275890563944E-2</v>
      </c>
      <c r="S783" s="13">
        <f t="shared" si="960"/>
        <v>3.9929422409172386E-3</v>
      </c>
      <c r="T783" s="13">
        <f t="shared" si="961"/>
        <v>2.9493083978496072E-2</v>
      </c>
      <c r="U783" s="13">
        <f t="shared" si="962"/>
        <v>1.0039922169015458E-2</v>
      </c>
      <c r="V783" s="13">
        <f t="shared" si="963"/>
        <v>9.5553375282962012E-5</v>
      </c>
      <c r="W783" s="13">
        <f t="shared" si="964"/>
        <v>2.8879440428567948E-2</v>
      </c>
      <c r="X783" s="13">
        <f t="shared" si="965"/>
        <v>7.8197273411867978E-3</v>
      </c>
      <c r="Y783" s="13">
        <f t="shared" si="966"/>
        <v>1.0586793716061019E-3</v>
      </c>
      <c r="Z783" s="13">
        <f t="shared" si="967"/>
        <v>1.1392505582368982E-3</v>
      </c>
      <c r="AA783" s="13">
        <f t="shared" si="968"/>
        <v>9.0617468948342233E-4</v>
      </c>
      <c r="AB783" s="13">
        <f t="shared" si="969"/>
        <v>3.603915582587868E-4</v>
      </c>
      <c r="AC783" s="13">
        <f t="shared" si="970"/>
        <v>1.2862386742918189E-6</v>
      </c>
      <c r="AD783" s="13">
        <f t="shared" si="971"/>
        <v>5.7427704936377014E-3</v>
      </c>
      <c r="AE783" s="13">
        <f t="shared" si="972"/>
        <v>1.5549781705201254E-3</v>
      </c>
      <c r="AF783" s="13">
        <f t="shared" si="973"/>
        <v>2.1052183031455997E-4</v>
      </c>
      <c r="AG783" s="13">
        <f t="shared" si="974"/>
        <v>1.9001098913248397E-5</v>
      </c>
      <c r="AH783" s="13">
        <f t="shared" si="975"/>
        <v>7.7119125288650417E-5</v>
      </c>
      <c r="AI783" s="13">
        <f t="shared" si="976"/>
        <v>6.1341553801674096E-5</v>
      </c>
      <c r="AJ783" s="13">
        <f t="shared" si="977"/>
        <v>2.4395934268703673E-5</v>
      </c>
      <c r="AK783" s="13">
        <f t="shared" si="978"/>
        <v>6.4682809825473495E-6</v>
      </c>
      <c r="AL783" s="13">
        <f t="shared" si="979"/>
        <v>1.1080951879519244E-8</v>
      </c>
      <c r="AM783" s="13">
        <f t="shared" si="980"/>
        <v>9.1357484641488057E-4</v>
      </c>
      <c r="AN783" s="13">
        <f t="shared" si="981"/>
        <v>2.4736996627068022E-4</v>
      </c>
      <c r="AO783" s="13">
        <f t="shared" si="982"/>
        <v>3.3490359576389022E-5</v>
      </c>
      <c r="AP783" s="13">
        <f t="shared" si="983"/>
        <v>3.0227441686232214E-6</v>
      </c>
      <c r="AQ783" s="13">
        <f t="shared" si="984"/>
        <v>2.0461818918601575E-7</v>
      </c>
      <c r="AR783" s="13">
        <f t="shared" si="985"/>
        <v>4.1763311449173643E-6</v>
      </c>
      <c r="AS783" s="13">
        <f t="shared" si="986"/>
        <v>3.321908030734082E-6</v>
      </c>
      <c r="AT783" s="13">
        <f t="shared" si="987"/>
        <v>1.3211443946543103E-6</v>
      </c>
      <c r="AU783" s="13">
        <f t="shared" si="988"/>
        <v>3.5028513640914924E-7</v>
      </c>
      <c r="AV783" s="13">
        <f t="shared" si="989"/>
        <v>6.9655336664363117E-8</v>
      </c>
      <c r="AW783" s="13">
        <f t="shared" si="990"/>
        <v>6.6293367744340177E-11</v>
      </c>
      <c r="AX783" s="13">
        <f t="shared" si="991"/>
        <v>1.2111154957446493E-4</v>
      </c>
      <c r="AY783" s="13">
        <f t="shared" si="992"/>
        <v>3.2793547294777195E-5</v>
      </c>
      <c r="AZ783" s="13">
        <f t="shared" si="993"/>
        <v>4.4397778244657549E-6</v>
      </c>
      <c r="BA783" s="13">
        <f t="shared" si="994"/>
        <v>4.0072166135677996E-7</v>
      </c>
      <c r="BB783" s="13">
        <f t="shared" si="995"/>
        <v>2.7125994176272819E-8</v>
      </c>
      <c r="BC783" s="13">
        <f t="shared" si="996"/>
        <v>1.468988838905926E-9</v>
      </c>
      <c r="BD783" s="13">
        <f t="shared" si="997"/>
        <v>1.8847185838277044E-7</v>
      </c>
      <c r="BE783" s="13">
        <f t="shared" si="998"/>
        <v>1.4991296384412781E-7</v>
      </c>
      <c r="BF783" s="13">
        <f t="shared" si="999"/>
        <v>5.9621359181613704E-8</v>
      </c>
      <c r="BG783" s="13">
        <f t="shared" si="1000"/>
        <v>1.5807867798807152E-8</v>
      </c>
      <c r="BH783" s="13">
        <f t="shared" si="1001"/>
        <v>3.1434458360388959E-9</v>
      </c>
      <c r="BI783" s="13">
        <f t="shared" si="1002"/>
        <v>5.0006752839144614E-10</v>
      </c>
      <c r="BJ783" s="14">
        <f t="shared" si="1003"/>
        <v>0.45893351380850878</v>
      </c>
      <c r="BK783" s="14">
        <f t="shared" si="1004"/>
        <v>0.42260029600041404</v>
      </c>
      <c r="BL783" s="14">
        <f t="shared" si="1005"/>
        <v>0.11733970887653473</v>
      </c>
      <c r="BM783" s="14">
        <f t="shared" si="1006"/>
        <v>9.2849153092262215E-2</v>
      </c>
      <c r="BN783" s="14">
        <f t="shared" si="1007"/>
        <v>0.90713082267043099</v>
      </c>
    </row>
    <row r="784" spans="1:66" x14ac:dyDescent="0.25">
      <c r="A784" t="s">
        <v>91</v>
      </c>
      <c r="B784" t="s">
        <v>93</v>
      </c>
      <c r="C784" t="s">
        <v>94</v>
      </c>
      <c r="D784" s="10"/>
      <c r="E784" s="10">
        <f>VLOOKUP(A784,home!$A$2:$E$405,3,FALSE)</f>
        <v>1.4025974025974</v>
      </c>
      <c r="F784" s="10">
        <f>VLOOKUP(B784,home!$B$2:$E$405,3,FALSE)</f>
        <v>1.43</v>
      </c>
      <c r="G784" s="10">
        <f>VLOOKUP(C784,away!$B$2:$E$405,4,FALSE)</f>
        <v>1.07</v>
      </c>
      <c r="H784" s="10">
        <f>VLOOKUP(A784,away!$A$2:$E$405,3,FALSE)</f>
        <v>1.05194805194805</v>
      </c>
      <c r="I784" s="10">
        <f>VLOOKUP(C784,away!$B$2:$E$405,3,FALSE)</f>
        <v>0.53</v>
      </c>
      <c r="J784" s="10">
        <f>VLOOKUP(B784,home!$B$2:$E$405,4,FALSE)</f>
        <v>0.71</v>
      </c>
      <c r="K784" s="12">
        <f t="shared" si="952"/>
        <v>2.1461142857142814</v>
      </c>
      <c r="L784" s="12">
        <f t="shared" si="953"/>
        <v>0.39584805194805123</v>
      </c>
      <c r="M784" s="13">
        <f t="shared" si="954"/>
        <v>7.8711789032943763E-2</v>
      </c>
      <c r="N784" s="13">
        <f t="shared" si="955"/>
        <v>0.16892449489772929</v>
      </c>
      <c r="O784" s="13">
        <f t="shared" si="956"/>
        <v>3.1157908354036763E-2</v>
      </c>
      <c r="P784" s="13">
        <f t="shared" si="957"/>
        <v>6.6868432231574654E-2</v>
      </c>
      <c r="Q784" s="13">
        <f t="shared" si="958"/>
        <v>0.18126563585354308</v>
      </c>
      <c r="R784" s="13">
        <f t="shared" si="959"/>
        <v>6.1668986623606833E-3</v>
      </c>
      <c r="S784" s="13">
        <f t="shared" si="960"/>
        <v>1.4201771056293914E-2</v>
      </c>
      <c r="T784" s="13">
        <f t="shared" si="961"/>
        <v>7.1753648837749845E-2</v>
      </c>
      <c r="U784" s="13">
        <f t="shared" si="962"/>
        <v>1.3234869317844554E-2</v>
      </c>
      <c r="V784" s="13">
        <f t="shared" si="963"/>
        <v>1.3405448706725143E-3</v>
      </c>
      <c r="W784" s="13">
        <f t="shared" si="964"/>
        <v>0.1296722568714572</v>
      </c>
      <c r="X784" s="13">
        <f t="shared" si="965"/>
        <v>5.1330510274273627E-2</v>
      </c>
      <c r="Y784" s="13">
        <f t="shared" si="966"/>
        <v>1.0159541248785323E-2</v>
      </c>
      <c r="Z784" s="13">
        <f t="shared" si="967"/>
        <v>8.137182740188399E-4</v>
      </c>
      <c r="AA784" s="13">
        <f t="shared" si="968"/>
        <v>1.7463324124186005E-3</v>
      </c>
      <c r="AB784" s="13">
        <f t="shared" si="969"/>
        <v>1.8739144689487218E-3</v>
      </c>
      <c r="AC784" s="13">
        <f t="shared" si="970"/>
        <v>7.1177500012444412E-5</v>
      </c>
      <c r="AD784" s="13">
        <f t="shared" si="971"/>
        <v>6.9572870733161554E-2</v>
      </c>
      <c r="AE784" s="13">
        <f t="shared" si="972"/>
        <v>2.7540285348155582E-2</v>
      </c>
      <c r="AF784" s="13">
        <f t="shared" si="973"/>
        <v>5.4508841525804236E-3</v>
      </c>
      <c r="AG784" s="13">
        <f t="shared" si="974"/>
        <v>7.1924062439782175E-4</v>
      </c>
      <c r="AH784" s="13">
        <f t="shared" si="975"/>
        <v>8.052719840122207E-5</v>
      </c>
      <c r="AI784" s="13">
        <f t="shared" si="976"/>
        <v>1.7282057087741092E-4</v>
      </c>
      <c r="AJ784" s="13">
        <f t="shared" si="977"/>
        <v>1.8544634801265458E-4</v>
      </c>
      <c r="AK784" s="13">
        <f t="shared" si="978"/>
        <v>1.3266301890116672E-4</v>
      </c>
      <c r="AL784" s="13">
        <f t="shared" si="979"/>
        <v>2.4187115523459962E-6</v>
      </c>
      <c r="AM784" s="13">
        <f t="shared" si="980"/>
        <v>2.9862266355718221E-2</v>
      </c>
      <c r="AN784" s="13">
        <f t="shared" si="981"/>
        <v>1.1820919963664887E-2</v>
      </c>
      <c r="AO784" s="13">
        <f t="shared" si="982"/>
        <v>2.339644069925287E-3</v>
      </c>
      <c r="AP784" s="13">
        <f t="shared" si="983"/>
        <v>3.087145157772451E-4</v>
      </c>
      <c r="AQ784" s="13">
        <f t="shared" si="984"/>
        <v>3.055100991962709E-5</v>
      </c>
      <c r="AR784" s="13">
        <f t="shared" si="985"/>
        <v>6.3753069231916001E-6</v>
      </c>
      <c r="AS784" s="13">
        <f t="shared" si="986"/>
        <v>1.3682137263674653E-5</v>
      </c>
      <c r="AT784" s="13">
        <f t="shared" si="987"/>
        <v>1.4681715120337943E-5</v>
      </c>
      <c r="AU784" s="13">
        <f t="shared" si="988"/>
        <v>1.0502879519514876E-5</v>
      </c>
      <c r="AV784" s="13">
        <f t="shared" si="989"/>
        <v>5.6350949444917059E-6</v>
      </c>
      <c r="AW784" s="13">
        <f t="shared" si="990"/>
        <v>5.7077236217253672E-8</v>
      </c>
      <c r="AX784" s="13">
        <f t="shared" si="991"/>
        <v>1.06813060716353E-2</v>
      </c>
      <c r="AY784" s="13">
        <f t="shared" si="992"/>
        <v>4.228174200717724E-3</v>
      </c>
      <c r="AZ784" s="13">
        <f t="shared" si="993"/>
        <v>8.3685726032555992E-4</v>
      </c>
      <c r="BA784" s="13">
        <f t="shared" si="994"/>
        <v>1.1042277208615206E-4</v>
      </c>
      <c r="BB784" s="13">
        <f t="shared" si="995"/>
        <v>1.0927659805251732E-5</v>
      </c>
      <c r="BC784" s="13">
        <f t="shared" si="996"/>
        <v>8.6513856925198439E-7</v>
      </c>
      <c r="BD784" s="13">
        <f t="shared" si="997"/>
        <v>4.2060880435271962E-7</v>
      </c>
      <c r="BE784" s="13">
        <f t="shared" si="998"/>
        <v>9.0267456371857479E-7</v>
      </c>
      <c r="BF784" s="13">
        <f t="shared" si="999"/>
        <v>9.6862138827367E-7</v>
      </c>
      <c r="BG784" s="13">
        <f t="shared" si="1000"/>
        <v>6.9292406627417431E-7</v>
      </c>
      <c r="BH784" s="13">
        <f t="shared" si="1001"/>
        <v>3.7177355938655878E-7</v>
      </c>
      <c r="BI784" s="13">
        <f t="shared" si="1002"/>
        <v>1.5957370937006817E-7</v>
      </c>
      <c r="BJ784" s="14">
        <f t="shared" si="1003"/>
        <v>0.77662001785997836</v>
      </c>
      <c r="BK784" s="14">
        <f t="shared" si="1004"/>
        <v>0.16542430760376736</v>
      </c>
      <c r="BL784" s="14">
        <f t="shared" si="1005"/>
        <v>5.4805773661664371E-2</v>
      </c>
      <c r="BM784" s="14">
        <f t="shared" si="1006"/>
        <v>0.46034054124375906</v>
      </c>
      <c r="BN784" s="14">
        <f t="shared" si="1007"/>
        <v>0.53309515903218818</v>
      </c>
    </row>
    <row r="785" spans="1:66" x14ac:dyDescent="0.25">
      <c r="A785" t="s">
        <v>91</v>
      </c>
      <c r="B785" t="s">
        <v>111</v>
      </c>
      <c r="C785" t="s">
        <v>113</v>
      </c>
      <c r="D785" s="10"/>
      <c r="E785" s="10">
        <f>VLOOKUP(A785,home!$A$2:$E$405,3,FALSE)</f>
        <v>1.4025974025974</v>
      </c>
      <c r="F785" s="10">
        <f>VLOOKUP(B785,home!$B$2:$E$405,3,FALSE)</f>
        <v>0.89</v>
      </c>
      <c r="G785" s="10">
        <f>VLOOKUP(C785,away!$B$2:$E$405,4,FALSE)</f>
        <v>1.25</v>
      </c>
      <c r="H785" s="10">
        <f>VLOOKUP(A785,away!$A$2:$E$405,3,FALSE)</f>
        <v>1.05194805194805</v>
      </c>
      <c r="I785" s="10">
        <f>VLOOKUP(C785,away!$B$2:$E$405,3,FALSE)</f>
        <v>0.18</v>
      </c>
      <c r="J785" s="10">
        <f>VLOOKUP(B785,home!$B$2:$E$405,4,FALSE)</f>
        <v>0.48</v>
      </c>
      <c r="K785" s="12">
        <f t="shared" si="952"/>
        <v>1.5603896103896076</v>
      </c>
      <c r="L785" s="12">
        <f t="shared" si="953"/>
        <v>9.0888311688311518E-2</v>
      </c>
      <c r="M785" s="13">
        <f t="shared" si="954"/>
        <v>0.19180464055258362</v>
      </c>
      <c r="N785" s="13">
        <f t="shared" si="955"/>
        <v>0.29928996834276461</v>
      </c>
      <c r="O785" s="13">
        <f t="shared" si="956"/>
        <v>1.7432799953807771E-2</v>
      </c>
      <c r="P785" s="13">
        <f t="shared" si="957"/>
        <v>2.7201959927922074E-2</v>
      </c>
      <c r="Q785" s="13">
        <f t="shared" si="958"/>
        <v>0.23350447854794229</v>
      </c>
      <c r="R785" s="13">
        <f t="shared" si="959"/>
        <v>7.9221887790083148E-4</v>
      </c>
      <c r="S785" s="13">
        <f t="shared" si="960"/>
        <v>9.6445349521851202E-4</v>
      </c>
      <c r="T785" s="13">
        <f t="shared" si="961"/>
        <v>2.1222827826882024E-2</v>
      </c>
      <c r="U785" s="13">
        <f t="shared" si="962"/>
        <v>1.2361701062309704E-3</v>
      </c>
      <c r="V785" s="13">
        <f t="shared" si="963"/>
        <v>1.5197770012061351E-5</v>
      </c>
      <c r="W785" s="13">
        <f t="shared" si="964"/>
        <v>0.12145265410188406</v>
      </c>
      <c r="X785" s="13">
        <f t="shared" si="965"/>
        <v>1.1038626681384724E-2</v>
      </c>
      <c r="Y785" s="13">
        <f t="shared" si="966"/>
        <v>5.0164107121430316E-4</v>
      </c>
      <c r="Z785" s="13">
        <f t="shared" si="967"/>
        <v>2.4001145433338389E-5</v>
      </c>
      <c r="AA785" s="13">
        <f t="shared" si="968"/>
        <v>3.7451137971631195E-5</v>
      </c>
      <c r="AB785" s="13">
        <f t="shared" si="969"/>
        <v>2.9219183294100525E-5</v>
      </c>
      <c r="AC785" s="13">
        <f t="shared" si="970"/>
        <v>1.3471035218140738E-7</v>
      </c>
      <c r="AD785" s="13">
        <f t="shared" si="971"/>
        <v>4.7378364903705658E-2</v>
      </c>
      <c r="AE785" s="13">
        <f t="shared" si="972"/>
        <v>4.3061395966505593E-3</v>
      </c>
      <c r="AF785" s="13">
        <f t="shared" si="973"/>
        <v>1.9568887891687799E-4</v>
      </c>
      <c r="AG785" s="13">
        <f t="shared" si="974"/>
        <v>5.9286106069778182E-6</v>
      </c>
      <c r="AH785" s="13">
        <f t="shared" si="975"/>
        <v>5.453558967554384E-7</v>
      </c>
      <c r="AI785" s="13">
        <f t="shared" si="976"/>
        <v>8.5096767526189341E-7</v>
      </c>
      <c r="AJ785" s="13">
        <f t="shared" si="977"/>
        <v>6.6392055962802807E-7</v>
      </c>
      <c r="AK785" s="13">
        <f t="shared" si="978"/>
        <v>3.4532491445587637E-7</v>
      </c>
      <c r="AL785" s="13">
        <f t="shared" si="979"/>
        <v>7.6419122944219285E-10</v>
      </c>
      <c r="AM785" s="13">
        <f t="shared" si="980"/>
        <v>1.4785741670597988E-2</v>
      </c>
      <c r="AN785" s="13">
        <f t="shared" si="981"/>
        <v>1.3438510975001656E-3</v>
      </c>
      <c r="AO785" s="13">
        <f t="shared" si="982"/>
        <v>6.1070178706137273E-5</v>
      </c>
      <c r="AP785" s="13">
        <f t="shared" si="983"/>
        <v>1.8501884790347628E-6</v>
      </c>
      <c r="AQ785" s="13">
        <f t="shared" si="984"/>
        <v>4.2040126791158622E-8</v>
      </c>
      <c r="AR785" s="13">
        <f t="shared" si="985"/>
        <v>9.9132953450733932E-9</v>
      </c>
      <c r="AS785" s="13">
        <f t="shared" si="986"/>
        <v>1.5468603061176184E-8</v>
      </c>
      <c r="AT785" s="13">
        <f t="shared" si="987"/>
        <v>1.20685237519501E-8</v>
      </c>
      <c r="AU785" s="13">
        <f t="shared" si="988"/>
        <v>6.2771996917610475E-9</v>
      </c>
      <c r="AV785" s="13">
        <f t="shared" si="989"/>
        <v>2.4487192953411963E-9</v>
      </c>
      <c r="AW785" s="13">
        <f t="shared" si="990"/>
        <v>3.0105138837372096E-12</v>
      </c>
      <c r="AX785" s="13">
        <f t="shared" si="991"/>
        <v>3.8452529474509627E-3</v>
      </c>
      <c r="AY785" s="13">
        <f t="shared" si="992"/>
        <v>3.4948854840832159E-4</v>
      </c>
      <c r="AZ785" s="13">
        <f t="shared" si="993"/>
        <v>1.5882212059615535E-5</v>
      </c>
      <c r="BA785" s="13">
        <f t="shared" si="994"/>
        <v>4.8116914665806555E-7</v>
      </c>
      <c r="BB785" s="13">
        <f t="shared" si="995"/>
        <v>1.0933162844064282E-8</v>
      </c>
      <c r="BC785" s="13">
        <f t="shared" si="996"/>
        <v>1.9873934246207638E-10</v>
      </c>
      <c r="BD785" s="13">
        <f t="shared" si="997"/>
        <v>1.5016711286355283E-10</v>
      </c>
      <c r="BE785" s="13">
        <f t="shared" si="998"/>
        <v>2.3431920273449142E-10</v>
      </c>
      <c r="BF785" s="13">
        <f t="shared" si="999"/>
        <v>1.8281462473083831E-10</v>
      </c>
      <c r="BG785" s="13">
        <f t="shared" si="1000"/>
        <v>9.5087347019091708E-11</v>
      </c>
      <c r="BH785" s="13">
        <f t="shared" si="1001"/>
        <v>3.7093327092025484E-11</v>
      </c>
      <c r="BI785" s="13">
        <f t="shared" si="1002"/>
        <v>1.1576008441835984E-11</v>
      </c>
      <c r="BJ785" s="14">
        <f t="shared" si="1003"/>
        <v>0.75929998974632995</v>
      </c>
      <c r="BK785" s="14">
        <f t="shared" si="1004"/>
        <v>0.22033587576868799</v>
      </c>
      <c r="BL785" s="14">
        <f t="shared" si="1005"/>
        <v>1.9530311715650173E-2</v>
      </c>
      <c r="BM785" s="14">
        <f t="shared" si="1006"/>
        <v>0.22881462362778249</v>
      </c>
      <c r="BN785" s="14">
        <f t="shared" si="1007"/>
        <v>0.77002606620292124</v>
      </c>
    </row>
    <row r="786" spans="1:66" x14ac:dyDescent="0.25">
      <c r="A786" t="s">
        <v>114</v>
      </c>
      <c r="B786" t="s">
        <v>120</v>
      </c>
      <c r="C786" t="s">
        <v>320</v>
      </c>
      <c r="D786" s="10"/>
      <c r="E786" s="10">
        <f>VLOOKUP(A786,home!$A$2:$E$405,3,FALSE)</f>
        <v>1.26829268292683</v>
      </c>
      <c r="F786" s="10">
        <f>VLOOKUP(B786,home!$B$2:$E$405,3,FALSE)</f>
        <v>1.05</v>
      </c>
      <c r="G786" s="10">
        <f>VLOOKUP(C786,away!$B$2:$E$405,4,FALSE)</f>
        <v>0.99</v>
      </c>
      <c r="H786" s="10">
        <f>VLOOKUP(A786,away!$A$2:$E$405,3,FALSE)</f>
        <v>1.0243902439024399</v>
      </c>
      <c r="I786" s="10">
        <f>VLOOKUP(C786,away!$B$2:$E$405,3,FALSE)</f>
        <v>0.79</v>
      </c>
      <c r="J786" s="10">
        <f>VLOOKUP(B786,home!$B$2:$E$405,4,FALSE)</f>
        <v>0.65</v>
      </c>
      <c r="K786" s="12">
        <f t="shared" si="952"/>
        <v>1.3183902439024398</v>
      </c>
      <c r="L786" s="12">
        <f t="shared" si="953"/>
        <v>0.52602439024390291</v>
      </c>
      <c r="M786" s="13">
        <f t="shared" si="954"/>
        <v>0.15811785059573286</v>
      </c>
      <c r="N786" s="13">
        <f t="shared" si="955"/>
        <v>0.20846103161223781</v>
      </c>
      <c r="O786" s="13">
        <f t="shared" si="956"/>
        <v>8.317384594629694E-2</v>
      </c>
      <c r="P786" s="13">
        <f t="shared" si="957"/>
        <v>0.10965558704344237</v>
      </c>
      <c r="Q786" s="13">
        <f t="shared" si="958"/>
        <v>0.13741649515570625</v>
      </c>
      <c r="R786" s="13">
        <f t="shared" si="959"/>
        <v>2.1875735799070574E-2</v>
      </c>
      <c r="S786" s="13">
        <f t="shared" si="960"/>
        <v>1.9011686100807751E-2</v>
      </c>
      <c r="T786" s="13">
        <f t="shared" si="961"/>
        <v>7.2284428073734627E-2</v>
      </c>
      <c r="U786" s="13">
        <f t="shared" si="962"/>
        <v>2.884075665568199E-2</v>
      </c>
      <c r="V786" s="13">
        <f t="shared" si="963"/>
        <v>1.4649674925767664E-3</v>
      </c>
      <c r="W786" s="13">
        <f t="shared" si="964"/>
        <v>6.038952218818331E-2</v>
      </c>
      <c r="X786" s="13">
        <f t="shared" si="965"/>
        <v>3.176636158615978E-2</v>
      </c>
      <c r="Y786" s="13">
        <f t="shared" si="966"/>
        <v>8.3549404918135169E-3</v>
      </c>
      <c r="Z786" s="13">
        <f t="shared" si="967"/>
        <v>3.835723528280939E-3</v>
      </c>
      <c r="AA786" s="13">
        <f t="shared" si="968"/>
        <v>5.0569804779926342E-3</v>
      </c>
      <c r="AB786" s="13">
        <f t="shared" si="969"/>
        <v>3.3335368628952941E-3</v>
      </c>
      <c r="AC786" s="13">
        <f t="shared" si="970"/>
        <v>6.3497681394298101E-5</v>
      </c>
      <c r="AD786" s="13">
        <f t="shared" si="971"/>
        <v>1.9904239221707708E-2</v>
      </c>
      <c r="AE786" s="13">
        <f t="shared" si="972"/>
        <v>1.0470115299867576E-2</v>
      </c>
      <c r="AF786" s="13">
        <f t="shared" si="973"/>
        <v>2.7537680081980995E-3</v>
      </c>
      <c r="AG786" s="13">
        <f t="shared" si="974"/>
        <v>4.8284971246185745E-4</v>
      </c>
      <c r="AH786" s="13">
        <f t="shared" si="975"/>
        <v>5.0442103252704325E-4</v>
      </c>
      <c r="AI786" s="13">
        <f t="shared" si="976"/>
        <v>6.6502376810284906E-4</v>
      </c>
      <c r="AJ786" s="13">
        <f t="shared" si="977"/>
        <v>4.383804239150175E-4</v>
      </c>
      <c r="AK786" s="13">
        <f t="shared" si="978"/>
        <v>1.9265215800245823E-4</v>
      </c>
      <c r="AL786" s="13">
        <f t="shared" si="979"/>
        <v>1.7614394587215909E-6</v>
      </c>
      <c r="AM786" s="13">
        <f t="shared" si="980"/>
        <v>5.2483109604399463E-3</v>
      </c>
      <c r="AN786" s="13">
        <f t="shared" si="981"/>
        <v>2.7607395727758158E-3</v>
      </c>
      <c r="AO786" s="13">
        <f t="shared" si="982"/>
        <v>7.261081751958055E-4</v>
      </c>
      <c r="AP786" s="13">
        <f t="shared" si="983"/>
        <v>1.2731687003616221E-4</v>
      </c>
      <c r="AQ786" s="13">
        <f t="shared" si="984"/>
        <v>1.6742944732133615E-5</v>
      </c>
      <c r="AR786" s="13">
        <f t="shared" si="985"/>
        <v>5.3067553212247583E-5</v>
      </c>
      <c r="AS786" s="13">
        <f t="shared" si="986"/>
        <v>6.9963744422800795E-5</v>
      </c>
      <c r="AT786" s="13">
        <f t="shared" si="987"/>
        <v>4.6119759036952164E-5</v>
      </c>
      <c r="AU786" s="13">
        <f t="shared" si="988"/>
        <v>2.0267946788483034E-5</v>
      </c>
      <c r="AV786" s="13">
        <f t="shared" si="989"/>
        <v>6.680265827467458E-6</v>
      </c>
      <c r="AW786" s="13">
        <f t="shared" si="990"/>
        <v>3.3932439414980486E-8</v>
      </c>
      <c r="AX786" s="13">
        <f t="shared" si="991"/>
        <v>1.1532203278683774E-3</v>
      </c>
      <c r="AY786" s="13">
        <f t="shared" si="992"/>
        <v>6.0662201978383713E-4</v>
      </c>
      <c r="AZ786" s="13">
        <f t="shared" si="993"/>
        <v>1.5954898903265883E-4</v>
      </c>
      <c r="BA786" s="13">
        <f t="shared" si="994"/>
        <v>2.7975553223311839E-5</v>
      </c>
      <c r="BB786" s="13">
        <f t="shared" si="995"/>
        <v>3.6789558315071155E-6</v>
      </c>
      <c r="BC786" s="13">
        <f t="shared" si="996"/>
        <v>3.8704409960055636E-7</v>
      </c>
      <c r="BD786" s="13">
        <f t="shared" si="997"/>
        <v>4.652471220034731E-6</v>
      </c>
      <c r="BE786" s="13">
        <f t="shared" si="998"/>
        <v>6.1337726665306706E-6</v>
      </c>
      <c r="BF786" s="13">
        <f t="shared" si="999"/>
        <v>4.0433530209347461E-6</v>
      </c>
      <c r="BG786" s="13">
        <f t="shared" si="1000"/>
        <v>1.776905725151275E-6</v>
      </c>
      <c r="BH786" s="13">
        <f t="shared" si="1001"/>
        <v>5.8566379309345803E-7</v>
      </c>
      <c r="BI786" s="13">
        <f t="shared" si="1002"/>
        <v>1.5442668620426243E-7</v>
      </c>
      <c r="BJ786" s="14">
        <f t="shared" si="1003"/>
        <v>0.56311440276308955</v>
      </c>
      <c r="BK786" s="14">
        <f t="shared" si="1004"/>
        <v>0.28892197237319661</v>
      </c>
      <c r="BL786" s="14">
        <f t="shared" si="1005"/>
        <v>0.14429477898688473</v>
      </c>
      <c r="BM786" s="14">
        <f t="shared" si="1006"/>
        <v>0.28085974341162079</v>
      </c>
      <c r="BN786" s="14">
        <f t="shared" si="1007"/>
        <v>0.7187005461524868</v>
      </c>
    </row>
    <row r="787" spans="1:66" x14ac:dyDescent="0.25">
      <c r="A787" t="s">
        <v>114</v>
      </c>
      <c r="B787" t="s">
        <v>123</v>
      </c>
      <c r="C787" t="s">
        <v>104</v>
      </c>
      <c r="D787" s="10"/>
      <c r="E787" s="10">
        <f>VLOOKUP(A787,home!$A$2:$E$405,3,FALSE)</f>
        <v>1.26829268292683</v>
      </c>
      <c r="F787" s="10">
        <f>VLOOKUP(B787,home!$B$2:$E$405,3,FALSE)</f>
        <v>1.77</v>
      </c>
      <c r="G787" s="10">
        <f>VLOOKUP(C787,away!$B$2:$E$405,4,FALSE)</f>
        <v>0.2</v>
      </c>
      <c r="H787" s="10">
        <f>VLOOKUP(A787,away!$A$2:$E$405,3,FALSE)</f>
        <v>1.0243902439024399</v>
      </c>
      <c r="I787" s="10">
        <f>VLOOKUP(C787,away!$B$2:$E$405,3,FALSE)</f>
        <v>0.39</v>
      </c>
      <c r="J787" s="10">
        <f>VLOOKUP(B787,home!$B$2:$E$405,4,FALSE)</f>
        <v>1.46</v>
      </c>
      <c r="K787" s="12">
        <f t="shared" si="952"/>
        <v>0.44897560975609779</v>
      </c>
      <c r="L787" s="12">
        <f t="shared" si="953"/>
        <v>0.58328780487804932</v>
      </c>
      <c r="M787" s="13">
        <f t="shared" si="954"/>
        <v>0.35619981958204883</v>
      </c>
      <c r="N787" s="13">
        <f t="shared" si="955"/>
        <v>0.15992503119186241</v>
      </c>
      <c r="O787" s="13">
        <f t="shared" si="956"/>
        <v>0.20776701086197047</v>
      </c>
      <c r="P787" s="13">
        <f t="shared" si="957"/>
        <v>9.3282320388954995E-2</v>
      </c>
      <c r="Q787" s="13">
        <f t="shared" si="958"/>
        <v>3.5901219197314684E-2</v>
      </c>
      <c r="R787" s="13">
        <f t="shared" si="959"/>
        <v>6.0593981845876284E-2</v>
      </c>
      <c r="S787" s="13">
        <f t="shared" si="960"/>
        <v>6.1072401070821417E-3</v>
      </c>
      <c r="T787" s="13">
        <f t="shared" si="961"/>
        <v>2.0940743338047369E-2</v>
      </c>
      <c r="U787" s="13">
        <f t="shared" si="962"/>
        <v>2.7205219946802226E-2</v>
      </c>
      <c r="V787" s="13">
        <f t="shared" si="963"/>
        <v>1.7770847118263669E-4</v>
      </c>
      <c r="W787" s="13">
        <f t="shared" si="964"/>
        <v>5.3729239267005626E-3</v>
      </c>
      <c r="X787" s="13">
        <f t="shared" si="965"/>
        <v>3.13396100298192E-3</v>
      </c>
      <c r="Y787" s="13">
        <f t="shared" si="966"/>
        <v>9.1400061700136687E-4</v>
      </c>
      <c r="Z787" s="13">
        <f t="shared" si="967"/>
        <v>1.1781243553233851E-2</v>
      </c>
      <c r="AA787" s="13">
        <f t="shared" si="968"/>
        <v>5.2894910079982647E-3</v>
      </c>
      <c r="AB787" s="13">
        <f t="shared" si="969"/>
        <v>1.1874262253077084E-3</v>
      </c>
      <c r="AC787" s="13">
        <f t="shared" si="970"/>
        <v>2.9086655918546228E-6</v>
      </c>
      <c r="AD787" s="13">
        <f t="shared" si="971"/>
        <v>6.0307794904087783E-4</v>
      </c>
      <c r="AE787" s="13">
        <f t="shared" si="972"/>
        <v>3.5176801306640969E-4</v>
      </c>
      <c r="AF787" s="13">
        <f t="shared" si="973"/>
        <v>1.0259099608390953E-4</v>
      </c>
      <c r="AG787" s="13">
        <f t="shared" si="974"/>
        <v>1.9946692302012048E-5</v>
      </c>
      <c r="AH787" s="13">
        <f t="shared" si="975"/>
        <v>1.7179639227248606E-3</v>
      </c>
      <c r="AI787" s="13">
        <f t="shared" si="976"/>
        <v>7.7132389974437197E-4</v>
      </c>
      <c r="AJ787" s="13">
        <f t="shared" si="977"/>
        <v>1.7315280910359029E-4</v>
      </c>
      <c r="AK787" s="13">
        <f t="shared" si="978"/>
        <v>2.5913796016088556E-5</v>
      </c>
      <c r="AL787" s="13">
        <f t="shared" si="979"/>
        <v>3.0469086251877086E-8</v>
      </c>
      <c r="AM787" s="13">
        <f t="shared" si="980"/>
        <v>5.4153457980217018E-5</v>
      </c>
      <c r="AN787" s="13">
        <f t="shared" si="981"/>
        <v>3.1587051631836469E-5</v>
      </c>
      <c r="AO787" s="13">
        <f t="shared" si="982"/>
        <v>9.212171004451748E-6</v>
      </c>
      <c r="AP787" s="13">
        <f t="shared" si="983"/>
        <v>1.7911156677826253E-6</v>
      </c>
      <c r="AQ787" s="13">
        <f t="shared" si="984"/>
        <v>2.6118398153590218E-7</v>
      </c>
      <c r="AR787" s="13">
        <f t="shared" si="985"/>
        <v>2.0041348106917344E-4</v>
      </c>
      <c r="AS787" s="13">
        <f t="shared" si="986"/>
        <v>8.9980764866374313E-5</v>
      </c>
      <c r="AT787" s="13">
        <f t="shared" si="987"/>
        <v>2.0199584386100232E-5</v>
      </c>
      <c r="AU787" s="13">
        <f t="shared" si="988"/>
        <v>3.0230402388563683E-6</v>
      </c>
      <c r="AV787" s="13">
        <f t="shared" si="989"/>
        <v>3.3931783363943923E-7</v>
      </c>
      <c r="AW787" s="13">
        <f t="shared" si="990"/>
        <v>2.2164736612672275E-10</v>
      </c>
      <c r="AX787" s="13">
        <f t="shared" si="991"/>
        <v>4.0522636361781903E-6</v>
      </c>
      <c r="AY787" s="13">
        <f t="shared" si="992"/>
        <v>2.3636359611335191E-6</v>
      </c>
      <c r="AZ787" s="13">
        <f t="shared" si="993"/>
        <v>6.8934001565019425E-7</v>
      </c>
      <c r="BA787" s="13">
        <f t="shared" si="994"/>
        <v>1.3402787484773401E-7</v>
      </c>
      <c r="BB787" s="13">
        <f t="shared" si="995"/>
        <v>1.9544206228101171E-8</v>
      </c>
      <c r="BC787" s="13">
        <f t="shared" si="996"/>
        <v>2.2799794297746073E-9</v>
      </c>
      <c r="BD787" s="13">
        <f t="shared" si="997"/>
        <v>1.9483123240134433E-5</v>
      </c>
      <c r="BE787" s="13">
        <f t="shared" si="998"/>
        <v>8.7474471366925564E-6</v>
      </c>
      <c r="BF787" s="13">
        <f t="shared" si="999"/>
        <v>1.963695206002886E-6</v>
      </c>
      <c r="BG787" s="13">
        <f t="shared" si="1000"/>
        <v>2.9388375083009063E-7</v>
      </c>
      <c r="BH787" s="13">
        <f t="shared" si="1001"/>
        <v>3.298665905658725E-8</v>
      </c>
      <c r="BI787" s="13">
        <f t="shared" si="1002"/>
        <v>2.9620410727495544E-9</v>
      </c>
      <c r="BJ787" s="14">
        <f t="shared" si="1003"/>
        <v>0.22736952899634078</v>
      </c>
      <c r="BK787" s="14">
        <f t="shared" si="1004"/>
        <v>0.45577239131990782</v>
      </c>
      <c r="BL787" s="14">
        <f t="shared" si="1005"/>
        <v>0.30507596460197184</v>
      </c>
      <c r="BM787" s="14">
        <f t="shared" si="1006"/>
        <v>8.6327381989112856E-2</v>
      </c>
      <c r="BN787" s="14">
        <f t="shared" si="1007"/>
        <v>0.9136693830680277</v>
      </c>
    </row>
    <row r="788" spans="1:66" x14ac:dyDescent="0.25">
      <c r="A788" t="s">
        <v>114</v>
      </c>
      <c r="B788" t="s">
        <v>345</v>
      </c>
      <c r="C788" t="s">
        <v>96</v>
      </c>
      <c r="D788" s="10"/>
      <c r="E788" s="10">
        <f>VLOOKUP(A788,home!$A$2:$E$405,3,FALSE)</f>
        <v>1.26829268292683</v>
      </c>
      <c r="F788" s="10">
        <f>VLOOKUP(B788,home!$B$2:$E$405,3,FALSE)</f>
        <v>1.18</v>
      </c>
      <c r="G788" s="10">
        <f>VLOOKUP(C788,away!$B$2:$E$405,4,FALSE)</f>
        <v>1.58</v>
      </c>
      <c r="H788" s="10">
        <f>VLOOKUP(A788,away!$A$2:$E$405,3,FALSE)</f>
        <v>1.0243902439024399</v>
      </c>
      <c r="I788" s="10">
        <f>VLOOKUP(C788,away!$B$2:$E$405,3,FALSE)</f>
        <v>0.59</v>
      </c>
      <c r="J788" s="10">
        <f>VLOOKUP(B788,home!$B$2:$E$405,4,FALSE)</f>
        <v>0.24</v>
      </c>
      <c r="K788" s="12">
        <f t="shared" si="952"/>
        <v>2.3646048780487816</v>
      </c>
      <c r="L788" s="12">
        <f t="shared" si="953"/>
        <v>0.1450536585365855</v>
      </c>
      <c r="M788" s="13">
        <f t="shared" si="954"/>
        <v>8.1295994109730554E-2</v>
      </c>
      <c r="N788" s="13">
        <f t="shared" si="955"/>
        <v>0.19223290423769387</v>
      </c>
      <c r="O788" s="13">
        <f t="shared" si="956"/>
        <v>1.1792281369985122E-2</v>
      </c>
      <c r="P788" s="13">
        <f t="shared" si="957"/>
        <v>2.7884086050790593E-2</v>
      </c>
      <c r="Q788" s="13">
        <f t="shared" si="958"/>
        <v>0.22727743154096766</v>
      </c>
      <c r="R788" s="13">
        <f t="shared" si="959"/>
        <v>8.5525677760458032E-4</v>
      </c>
      <c r="S788" s="13">
        <f t="shared" si="960"/>
        <v>2.3910226555518264E-3</v>
      </c>
      <c r="T788" s="13">
        <f t="shared" si="961"/>
        <v>3.2967422947815711E-2</v>
      </c>
      <c r="U788" s="13">
        <f t="shared" si="962"/>
        <v>2.0223443483080726E-3</v>
      </c>
      <c r="V788" s="13">
        <f t="shared" si="963"/>
        <v>9.1123092440591682E-5</v>
      </c>
      <c r="W788" s="13">
        <f t="shared" si="964"/>
        <v>0.17914044109739005</v>
      </c>
      <c r="X788" s="13">
        <f t="shared" si="965"/>
        <v>2.5984976373034128E-2</v>
      </c>
      <c r="Y788" s="13">
        <f t="shared" si="966"/>
        <v>1.8846079449476672E-3</v>
      </c>
      <c r="Z788" s="13">
        <f t="shared" si="967"/>
        <v>4.1352708193251749E-5</v>
      </c>
      <c r="AA788" s="13">
        <f t="shared" si="968"/>
        <v>9.778281551429091E-5</v>
      </c>
      <c r="AB788" s="13">
        <f t="shared" si="969"/>
        <v>1.1560886127721819E-4</v>
      </c>
      <c r="AC788" s="13">
        <f t="shared" si="970"/>
        <v>1.9534204749667655E-6</v>
      </c>
      <c r="AD788" s="13">
        <f t="shared" si="971"/>
        <v>0.10589909021867472</v>
      </c>
      <c r="AE788" s="13">
        <f t="shared" si="972"/>
        <v>1.5361050471914706E-2</v>
      </c>
      <c r="AF788" s="13">
        <f t="shared" si="973"/>
        <v>1.1140882849581856E-3</v>
      </c>
      <c r="AG788" s="13">
        <f t="shared" si="974"/>
        <v>5.3867527221978278E-5</v>
      </c>
      <c r="AH788" s="13">
        <f t="shared" si="975"/>
        <v>1.4995904034567505E-6</v>
      </c>
      <c r="AI788" s="13">
        <f t="shared" si="976"/>
        <v>3.5459387830889723E-6</v>
      </c>
      <c r="AJ788" s="13">
        <f t="shared" si="977"/>
        <v>4.1923720718772728E-6</v>
      </c>
      <c r="AK788" s="13">
        <f t="shared" si="978"/>
        <v>3.3044344839188257E-6</v>
      </c>
      <c r="AL788" s="13">
        <f t="shared" si="979"/>
        <v>2.6800506083401191E-8</v>
      </c>
      <c r="AM788" s="13">
        <f t="shared" si="980"/>
        <v>5.0081901062401228E-2</v>
      </c>
      <c r="AN788" s="13">
        <f t="shared" si="981"/>
        <v>7.2645629755686073E-3</v>
      </c>
      <c r="AO788" s="13">
        <f t="shared" si="982"/>
        <v>5.2687571863782514E-4</v>
      </c>
      <c r="AP788" s="13">
        <f t="shared" si="983"/>
        <v>2.5475083527503063E-5</v>
      </c>
      <c r="AQ788" s="13">
        <f t="shared" si="984"/>
        <v>9.238135167973559E-7</v>
      </c>
      <c r="AR788" s="13">
        <f t="shared" si="985"/>
        <v>4.3504214865551217E-8</v>
      </c>
      <c r="AS788" s="13">
        <f t="shared" si="986"/>
        <v>1.0287027868676473E-7</v>
      </c>
      <c r="AT788" s="13">
        <f t="shared" si="987"/>
        <v>1.2162378139448077E-7</v>
      </c>
      <c r="AU788" s="13">
        <f t="shared" si="988"/>
        <v>9.5864062257375954E-8</v>
      </c>
      <c r="AV788" s="13">
        <f t="shared" si="989"/>
        <v>5.6670157310840813E-8</v>
      </c>
      <c r="AW788" s="13">
        <f t="shared" si="990"/>
        <v>2.5534523769796509E-10</v>
      </c>
      <c r="AX788" s="13">
        <f t="shared" si="991"/>
        <v>1.9737317925685068E-2</v>
      </c>
      <c r="AY788" s="13">
        <f t="shared" si="992"/>
        <v>2.8629701748203499E-3</v>
      </c>
      <c r="AZ788" s="13">
        <f t="shared" si="993"/>
        <v>2.0764214906940977E-4</v>
      </c>
      <c r="BA788" s="13">
        <f t="shared" si="994"/>
        <v>1.0039751129638983E-5</v>
      </c>
      <c r="BB788" s="13">
        <f t="shared" si="995"/>
        <v>3.6407565803773795E-7</v>
      </c>
      <c r="BC788" s="13">
        <f t="shared" si="996"/>
        <v>1.0562101236497749E-8</v>
      </c>
      <c r="BD788" s="13">
        <f t="shared" si="997"/>
        <v>1.0517409213349844E-9</v>
      </c>
      <c r="BE788" s="13">
        <f t="shared" si="998"/>
        <v>2.486951713032224E-9</v>
      </c>
      <c r="BF788" s="13">
        <f t="shared" si="999"/>
        <v>2.9403290760538856E-9</v>
      </c>
      <c r="BG788" s="13">
        <f t="shared" si="1000"/>
        <v>2.3175721587685617E-9</v>
      </c>
      <c r="BH788" s="13">
        <f t="shared" si="1001"/>
        <v>1.3700356079635465E-9</v>
      </c>
      <c r="BI788" s="13">
        <f t="shared" si="1002"/>
        <v>6.4791857633822575E-10</v>
      </c>
      <c r="BJ788" s="14">
        <f t="shared" si="1003"/>
        <v>0.86263396393673453</v>
      </c>
      <c r="BK788" s="14">
        <f t="shared" si="1004"/>
        <v>0.11452717630431497</v>
      </c>
      <c r="BL788" s="14">
        <f t="shared" si="1005"/>
        <v>1.4896247855474193E-2</v>
      </c>
      <c r="BM788" s="14">
        <f t="shared" si="1006"/>
        <v>0.44789781679846913</v>
      </c>
      <c r="BN788" s="14">
        <f t="shared" si="1007"/>
        <v>0.54133795408677232</v>
      </c>
    </row>
    <row r="789" spans="1:66" x14ac:dyDescent="0.25">
      <c r="A789" t="s">
        <v>114</v>
      </c>
      <c r="B789" t="s">
        <v>128</v>
      </c>
      <c r="C789" t="s">
        <v>135</v>
      </c>
      <c r="D789" s="10"/>
      <c r="E789" s="10">
        <f>VLOOKUP(A789,home!$A$2:$E$405,3,FALSE)</f>
        <v>1.26829268292683</v>
      </c>
      <c r="F789" s="10">
        <f>VLOOKUP(B789,home!$B$2:$E$405,3,FALSE)</f>
        <v>1.77</v>
      </c>
      <c r="G789" s="10">
        <f>VLOOKUP(C789,away!$B$2:$E$405,4,FALSE)</f>
        <v>1.58</v>
      </c>
      <c r="H789" s="10">
        <f>VLOOKUP(A789,away!$A$2:$E$405,3,FALSE)</f>
        <v>1.0243902439024399</v>
      </c>
      <c r="I789" s="10">
        <f>VLOOKUP(C789,away!$B$2:$E$405,3,FALSE)</f>
        <v>0.59</v>
      </c>
      <c r="J789" s="10">
        <f>VLOOKUP(B789,home!$B$2:$E$405,4,FALSE)</f>
        <v>0.49</v>
      </c>
      <c r="K789" s="12">
        <f t="shared" si="952"/>
        <v>3.5469073170731726</v>
      </c>
      <c r="L789" s="12">
        <f t="shared" si="953"/>
        <v>0.29615121951219536</v>
      </c>
      <c r="M789" s="13">
        <f t="shared" si="954"/>
        <v>2.1427962809125241E-2</v>
      </c>
      <c r="N789" s="13">
        <f t="shared" si="955"/>
        <v>7.6002998077658132E-2</v>
      </c>
      <c r="O789" s="13">
        <f t="shared" si="956"/>
        <v>6.3459173175844071E-3</v>
      </c>
      <c r="P789" s="13">
        <f t="shared" si="957"/>
        <v>2.2508380567281491E-2</v>
      </c>
      <c r="Q789" s="13">
        <f t="shared" si="958"/>
        <v>0.134787795000572</v>
      </c>
      <c r="R789" s="13">
        <f t="shared" si="959"/>
        <v>9.3967557626309069E-4</v>
      </c>
      <c r="S789" s="13">
        <f t="shared" si="960"/>
        <v>5.9108184977088056E-3</v>
      </c>
      <c r="T789" s="13">
        <f t="shared" si="961"/>
        <v>3.9917569864779179E-2</v>
      </c>
      <c r="U789" s="13">
        <f t="shared" si="962"/>
        <v>3.3329421771225061E-3</v>
      </c>
      <c r="V789" s="13">
        <f t="shared" si="963"/>
        <v>6.8987193870441942E-4</v>
      </c>
      <c r="W789" s="13">
        <f t="shared" si="964"/>
        <v>0.15935993877989585</v>
      </c>
      <c r="X789" s="13">
        <f t="shared" si="965"/>
        <v>4.719464021105494E-2</v>
      </c>
      <c r="Y789" s="13">
        <f t="shared" si="966"/>
        <v>6.9883751264716056E-3</v>
      </c>
      <c r="Z789" s="13">
        <f t="shared" si="967"/>
        <v>9.2762022618713059E-5</v>
      </c>
      <c r="AA789" s="13">
        <f t="shared" si="968"/>
        <v>3.290182967728205E-4</v>
      </c>
      <c r="AB789" s="13">
        <f t="shared" si="969"/>
        <v>5.8349870213723497E-4</v>
      </c>
      <c r="AC789" s="13">
        <f t="shared" si="970"/>
        <v>4.5290995104638192E-5</v>
      </c>
      <c r="AD789" s="13">
        <f t="shared" si="971"/>
        <v>0.14130873322668636</v>
      </c>
      <c r="AE789" s="13">
        <f t="shared" si="972"/>
        <v>4.1848753672806639E-2</v>
      </c>
      <c r="AF789" s="13">
        <f t="shared" si="973"/>
        <v>6.1967797176335744E-3</v>
      </c>
      <c r="AG789" s="13">
        <f t="shared" si="974"/>
        <v>6.1172795680854012E-4</v>
      </c>
      <c r="AH789" s="13">
        <f t="shared" si="975"/>
        <v>6.8678965307374318E-6</v>
      </c>
      <c r="AI789" s="13">
        <f t="shared" si="976"/>
        <v>2.4359792457774052E-5</v>
      </c>
      <c r="AJ789" s="13">
        <f t="shared" si="977"/>
        <v>4.3200963055431355E-5</v>
      </c>
      <c r="AK789" s="13">
        <f t="shared" si="978"/>
        <v>5.1076603988639082E-5</v>
      </c>
      <c r="AL789" s="13">
        <f t="shared" si="979"/>
        <v>1.9029843633141835E-6</v>
      </c>
      <c r="AM789" s="13">
        <f t="shared" si="980"/>
        <v>0.10024179596961495</v>
      </c>
      <c r="AN789" s="13">
        <f t="shared" si="981"/>
        <v>2.9686730122494138E-2</v>
      </c>
      <c r="AO789" s="13">
        <f t="shared" si="982"/>
        <v>4.3958806645530311E-3</v>
      </c>
      <c r="AP789" s="13">
        <f t="shared" si="983"/>
        <v>4.3394847321248653E-4</v>
      </c>
      <c r="AQ789" s="13">
        <f t="shared" si="984"/>
        <v>3.2128592386833287E-5</v>
      </c>
      <c r="AR789" s="13">
        <f t="shared" si="985"/>
        <v>4.067871866122934E-7</v>
      </c>
      <c r="AS789" s="13">
        <f t="shared" si="986"/>
        <v>1.4428364486867534E-6</v>
      </c>
      <c r="AT789" s="13">
        <f t="shared" si="987"/>
        <v>2.5588035785934597E-6</v>
      </c>
      <c r="AU789" s="13">
        <f t="shared" si="988"/>
        <v>3.0252797119553865E-6</v>
      </c>
      <c r="AV789" s="13">
        <f t="shared" si="989"/>
        <v>2.682596686631895E-6</v>
      </c>
      <c r="AW789" s="13">
        <f t="shared" si="990"/>
        <v>5.5525961106428553E-8</v>
      </c>
      <c r="AX789" s="13">
        <f t="shared" si="991"/>
        <v>5.9258059933530574E-2</v>
      </c>
      <c r="AY789" s="13">
        <f t="shared" si="992"/>
        <v>1.7549346715241842E-2</v>
      </c>
      <c r="AZ789" s="13">
        <f t="shared" si="993"/>
        <v>2.5986302156806051E-3</v>
      </c>
      <c r="BA789" s="13">
        <f t="shared" si="994"/>
        <v>2.5652916914501676E-4</v>
      </c>
      <c r="BB789" s="13">
        <f t="shared" si="995"/>
        <v>1.8992856570686739E-5</v>
      </c>
      <c r="BC789" s="13">
        <f t="shared" si="996"/>
        <v>1.1249515270858187E-6</v>
      </c>
      <c r="BD789" s="13">
        <f t="shared" si="997"/>
        <v>2.0078420232860926E-8</v>
      </c>
      <c r="BE789" s="13">
        <f t="shared" si="998"/>
        <v>7.1216295639204446E-8</v>
      </c>
      <c r="BF789" s="13">
        <f t="shared" si="999"/>
        <v>1.262988000487703E-7</v>
      </c>
      <c r="BG789" s="13">
        <f t="shared" si="1000"/>
        <v>1.4932337934351497E-7</v>
      </c>
      <c r="BH789" s="13">
        <f t="shared" si="1001"/>
        <v>1.3240904670090157E-7</v>
      </c>
      <c r="BI789" s="13">
        <f t="shared" si="1002"/>
        <v>9.3928523318022249E-8</v>
      </c>
      <c r="BJ789" s="14">
        <f t="shared" si="1003"/>
        <v>0.8686904792983241</v>
      </c>
      <c r="BK789" s="14">
        <f t="shared" si="1004"/>
        <v>6.8133574507529743E-2</v>
      </c>
      <c r="BL789" s="14">
        <f t="shared" si="1005"/>
        <v>1.1667266883990404E-2</v>
      </c>
      <c r="BM789" s="14">
        <f t="shared" si="1006"/>
        <v>0.66902206217469784</v>
      </c>
      <c r="BN789" s="14">
        <f t="shared" si="1007"/>
        <v>0.26201272934848435</v>
      </c>
    </row>
    <row r="790" spans="1:66" x14ac:dyDescent="0.25">
      <c r="A790" t="s">
        <v>114</v>
      </c>
      <c r="B790" t="s">
        <v>110</v>
      </c>
      <c r="C790" t="s">
        <v>133</v>
      </c>
      <c r="D790" s="10"/>
      <c r="E790" s="10">
        <f>VLOOKUP(A790,home!$A$2:$E$405,3,FALSE)</f>
        <v>1.26829268292683</v>
      </c>
      <c r="F790" s="10">
        <f>VLOOKUP(B790,home!$B$2:$E$405,3,FALSE)</f>
        <v>0.59</v>
      </c>
      <c r="G790" s="10">
        <f>VLOOKUP(C790,away!$B$2:$E$405,4,FALSE)</f>
        <v>0.39</v>
      </c>
      <c r="H790" s="10">
        <f>VLOOKUP(A790,away!$A$2:$E$405,3,FALSE)</f>
        <v>1.0243902439024399</v>
      </c>
      <c r="I790" s="10">
        <f>VLOOKUP(C790,away!$B$2:$E$405,3,FALSE)</f>
        <v>0</v>
      </c>
      <c r="J790" s="10">
        <f>VLOOKUP(B790,home!$B$2:$E$405,4,FALSE)</f>
        <v>0.73</v>
      </c>
      <c r="K790" s="12">
        <f t="shared" si="952"/>
        <v>0.29183414634146354</v>
      </c>
      <c r="L790" s="12">
        <f t="shared" si="953"/>
        <v>0</v>
      </c>
      <c r="M790" s="13">
        <f t="shared" si="954"/>
        <v>0.74689240053853989</v>
      </c>
      <c r="N790" s="13">
        <f t="shared" si="955"/>
        <v>0.21796870612009125</v>
      </c>
      <c r="O790" s="13">
        <f t="shared" si="956"/>
        <v>0</v>
      </c>
      <c r="P790" s="13">
        <f t="shared" si="957"/>
        <v>0</v>
      </c>
      <c r="Q790" s="13">
        <f t="shared" si="958"/>
        <v>3.1805355639855079E-2</v>
      </c>
      <c r="R790" s="13">
        <f t="shared" si="959"/>
        <v>0</v>
      </c>
      <c r="S790" s="13">
        <f t="shared" si="960"/>
        <v>0</v>
      </c>
      <c r="T790" s="13">
        <f t="shared" si="961"/>
        <v>0</v>
      </c>
      <c r="U790" s="13">
        <f t="shared" si="962"/>
        <v>0</v>
      </c>
      <c r="V790" s="13">
        <f t="shared" si="963"/>
        <v>0</v>
      </c>
      <c r="W790" s="13">
        <f t="shared" si="964"/>
        <v>3.0939629374145865E-3</v>
      </c>
      <c r="X790" s="13">
        <f t="shared" si="965"/>
        <v>0</v>
      </c>
      <c r="Y790" s="13">
        <f t="shared" si="966"/>
        <v>0</v>
      </c>
      <c r="Z790" s="13">
        <f t="shared" si="967"/>
        <v>0</v>
      </c>
      <c r="AA790" s="13">
        <f t="shared" si="968"/>
        <v>0</v>
      </c>
      <c r="AB790" s="13">
        <f t="shared" si="969"/>
        <v>0</v>
      </c>
      <c r="AC790" s="13">
        <f t="shared" si="970"/>
        <v>0</v>
      </c>
      <c r="AD790" s="13">
        <f t="shared" si="971"/>
        <v>2.2573100816312822E-4</v>
      </c>
      <c r="AE790" s="13">
        <f t="shared" si="972"/>
        <v>0</v>
      </c>
      <c r="AF790" s="13">
        <f t="shared" si="973"/>
        <v>0</v>
      </c>
      <c r="AG790" s="13">
        <f t="shared" si="974"/>
        <v>0</v>
      </c>
      <c r="AH790" s="13">
        <f t="shared" si="975"/>
        <v>0</v>
      </c>
      <c r="AI790" s="13">
        <f t="shared" si="976"/>
        <v>0</v>
      </c>
      <c r="AJ790" s="13">
        <f t="shared" si="977"/>
        <v>0</v>
      </c>
      <c r="AK790" s="13">
        <f t="shared" si="978"/>
        <v>0</v>
      </c>
      <c r="AL790" s="13">
        <f t="shared" si="979"/>
        <v>0</v>
      </c>
      <c r="AM790" s="13">
        <f t="shared" si="980"/>
        <v>1.31752032140169E-5</v>
      </c>
      <c r="AN790" s="13">
        <f t="shared" si="981"/>
        <v>0</v>
      </c>
      <c r="AO790" s="13">
        <f t="shared" si="982"/>
        <v>0</v>
      </c>
      <c r="AP790" s="13">
        <f t="shared" si="983"/>
        <v>0</v>
      </c>
      <c r="AQ790" s="13">
        <f t="shared" si="984"/>
        <v>0</v>
      </c>
      <c r="AR790" s="13">
        <f t="shared" si="985"/>
        <v>0</v>
      </c>
      <c r="AS790" s="13">
        <f t="shared" si="986"/>
        <v>0</v>
      </c>
      <c r="AT790" s="13">
        <f t="shared" si="987"/>
        <v>0</v>
      </c>
      <c r="AU790" s="13">
        <f t="shared" si="988"/>
        <v>0</v>
      </c>
      <c r="AV790" s="13">
        <f t="shared" si="989"/>
        <v>0</v>
      </c>
      <c r="AW790" s="13">
        <f t="shared" si="990"/>
        <v>0</v>
      </c>
      <c r="AX790" s="13">
        <f t="shared" si="991"/>
        <v>6.4082903047298736E-7</v>
      </c>
      <c r="AY790" s="13">
        <f t="shared" si="992"/>
        <v>0</v>
      </c>
      <c r="AZ790" s="13">
        <f t="shared" si="993"/>
        <v>0</v>
      </c>
      <c r="BA790" s="13">
        <f t="shared" si="994"/>
        <v>0</v>
      </c>
      <c r="BB790" s="13">
        <f t="shared" si="995"/>
        <v>0</v>
      </c>
      <c r="BC790" s="13">
        <f t="shared" si="996"/>
        <v>0</v>
      </c>
      <c r="BD790" s="13">
        <f t="shared" si="997"/>
        <v>0</v>
      </c>
      <c r="BE790" s="13">
        <f t="shared" si="998"/>
        <v>0</v>
      </c>
      <c r="BF790" s="13">
        <f t="shared" si="999"/>
        <v>0</v>
      </c>
      <c r="BG790" s="13">
        <f t="shared" si="1000"/>
        <v>0</v>
      </c>
      <c r="BH790" s="13">
        <f t="shared" si="1001"/>
        <v>0</v>
      </c>
      <c r="BI790" s="13">
        <f t="shared" si="1002"/>
        <v>0</v>
      </c>
      <c r="BJ790" s="14">
        <f t="shared" si="1003"/>
        <v>0.25310757173776854</v>
      </c>
      <c r="BK790" s="14">
        <f t="shared" si="1004"/>
        <v>0.74689240053853989</v>
      </c>
      <c r="BL790" s="14">
        <f t="shared" si="1005"/>
        <v>0</v>
      </c>
      <c r="BM790" s="14">
        <f t="shared" si="1006"/>
        <v>3.3335099778222044E-3</v>
      </c>
      <c r="BN790" s="14">
        <f t="shared" si="1007"/>
        <v>0.99666646229848621</v>
      </c>
    </row>
    <row r="791" spans="1:66" x14ac:dyDescent="0.25">
      <c r="A791" t="s">
        <v>114</v>
      </c>
      <c r="B791" t="s">
        <v>131</v>
      </c>
      <c r="C791" t="s">
        <v>119</v>
      </c>
      <c r="D791" s="10"/>
      <c r="E791" s="10">
        <f>VLOOKUP(A791,home!$A$2:$E$405,3,FALSE)</f>
        <v>1.26829268292683</v>
      </c>
      <c r="F791" s="10">
        <f>VLOOKUP(B791,home!$B$2:$E$405,3,FALSE)</f>
        <v>0.79</v>
      </c>
      <c r="G791" s="10">
        <f>VLOOKUP(C791,away!$B$2:$E$405,4,FALSE)</f>
        <v>0.99</v>
      </c>
      <c r="H791" s="10">
        <f>VLOOKUP(A791,away!$A$2:$E$405,3,FALSE)</f>
        <v>1.0243902439024399</v>
      </c>
      <c r="I791" s="10">
        <f>VLOOKUP(C791,away!$B$2:$E$405,3,FALSE)</f>
        <v>0.59</v>
      </c>
      <c r="J791" s="10">
        <f>VLOOKUP(B791,home!$B$2:$E$405,4,FALSE)</f>
        <v>0.39</v>
      </c>
      <c r="K791" s="12">
        <f t="shared" si="952"/>
        <v>0.99193170731707381</v>
      </c>
      <c r="L791" s="12">
        <f t="shared" si="953"/>
        <v>0.23571219512195143</v>
      </c>
      <c r="M791" s="13">
        <f t="shared" si="954"/>
        <v>0.29298205943440925</v>
      </c>
      <c r="N791" s="13">
        <f t="shared" si="955"/>
        <v>0.29061819442804598</v>
      </c>
      <c r="O791" s="13">
        <f t="shared" si="956"/>
        <v>6.9059444360634659E-2</v>
      </c>
      <c r="P791" s="13">
        <f t="shared" si="957"/>
        <v>6.8502252551012804E-2</v>
      </c>
      <c r="Q791" s="13">
        <f t="shared" si="958"/>
        <v>0.14413670088820846</v>
      </c>
      <c r="R791" s="13">
        <f t="shared" si="959"/>
        <v>8.1390766120737323E-3</v>
      </c>
      <c r="S791" s="13">
        <f t="shared" si="960"/>
        <v>4.00413476990839E-3</v>
      </c>
      <c r="T791" s="13">
        <f t="shared" si="961"/>
        <v>3.3974778163995745E-2</v>
      </c>
      <c r="U791" s="13">
        <f t="shared" si="962"/>
        <v>8.0734081597987617E-3</v>
      </c>
      <c r="V791" s="13">
        <f t="shared" si="963"/>
        <v>1.040231503086521E-4</v>
      </c>
      <c r="W791" s="13">
        <f t="shared" si="964"/>
        <v>4.7657921266363673E-2</v>
      </c>
      <c r="X791" s="13">
        <f t="shared" si="965"/>
        <v>1.1233553236643714E-2</v>
      </c>
      <c r="Y791" s="13">
        <f t="shared" si="966"/>
        <v>1.3239427462142959E-3</v>
      </c>
      <c r="Z791" s="13">
        <f t="shared" si="967"/>
        <v>6.3949320483254479E-4</v>
      </c>
      <c r="AA791" s="13">
        <f t="shared" si="968"/>
        <v>6.3433358648721334E-4</v>
      </c>
      <c r="AB791" s="13">
        <f t="shared" si="969"/>
        <v>3.1460779872641211E-4</v>
      </c>
      <c r="AC791" s="13">
        <f t="shared" si="970"/>
        <v>1.5201058998611079E-6</v>
      </c>
      <c r="AD791" s="13">
        <f t="shared" si="971"/>
        <v>1.1818350802231698E-2</v>
      </c>
      <c r="AE791" s="13">
        <f t="shared" si="972"/>
        <v>2.7857294103153098E-3</v>
      </c>
      <c r="AF791" s="13">
        <f t="shared" si="973"/>
        <v>3.2831519716060043E-4</v>
      </c>
      <c r="AG791" s="13">
        <f t="shared" si="974"/>
        <v>2.5795965271540463E-5</v>
      </c>
      <c r="AH791" s="13">
        <f t="shared" si="975"/>
        <v>3.7684086769162731E-5</v>
      </c>
      <c r="AI791" s="13">
        <f t="shared" si="976"/>
        <v>3.738004052762034E-5</v>
      </c>
      <c r="AJ791" s="13">
        <f t="shared" si="977"/>
        <v>1.8539223710071924E-5</v>
      </c>
      <c r="AK791" s="13">
        <f t="shared" si="978"/>
        <v>6.1298812756882739E-6</v>
      </c>
      <c r="AL791" s="13">
        <f t="shared" si="979"/>
        <v>1.4216662748236616E-8</v>
      </c>
      <c r="AM791" s="13">
        <f t="shared" si="980"/>
        <v>2.3445993777859607E-3</v>
      </c>
      <c r="AN791" s="13">
        <f t="shared" si="981"/>
        <v>5.5265066601949033E-4</v>
      </c>
      <c r="AO791" s="13">
        <f t="shared" si="982"/>
        <v>6.5133250811531254E-5</v>
      </c>
      <c r="AP791" s="13">
        <f t="shared" si="983"/>
        <v>5.1175671747382177E-6</v>
      </c>
      <c r="AQ791" s="13">
        <f t="shared" si="984"/>
        <v>3.0156824811039726E-7</v>
      </c>
      <c r="AR791" s="13">
        <f t="shared" si="985"/>
        <v>1.7765197627050884E-6</v>
      </c>
      <c r="AS791" s="13">
        <f t="shared" si="986"/>
        <v>1.7621862813025811E-6</v>
      </c>
      <c r="AT791" s="13">
        <f t="shared" si="987"/>
        <v>8.7398422331159723E-7</v>
      </c>
      <c r="AU791" s="13">
        <f t="shared" si="988"/>
        <v>2.8897755426588645E-7</v>
      </c>
      <c r="AV791" s="13">
        <f t="shared" si="989"/>
        <v>7.1661499694818274E-8</v>
      </c>
      <c r="AW791" s="13">
        <f t="shared" si="990"/>
        <v>9.2333433496112329E-11</v>
      </c>
      <c r="AX791" s="13">
        <f t="shared" si="991"/>
        <v>3.8761374396362929E-4</v>
      </c>
      <c r="AY791" s="13">
        <f t="shared" si="992"/>
        <v>9.1365286449105121E-5</v>
      </c>
      <c r="AZ791" s="13">
        <f t="shared" si="993"/>
        <v>1.0767956113432225E-5</v>
      </c>
      <c r="BA791" s="13">
        <f t="shared" si="994"/>
        <v>8.460461908246486E-7</v>
      </c>
      <c r="BB791" s="13">
        <f t="shared" si="995"/>
        <v>4.985585120346085E-8</v>
      </c>
      <c r="BC791" s="13">
        <f t="shared" si="996"/>
        <v>2.3503264253682304E-9</v>
      </c>
      <c r="BD791" s="13">
        <f t="shared" si="997"/>
        <v>6.9791228824123988E-8</v>
      </c>
      <c r="BE791" s="13">
        <f t="shared" si="998"/>
        <v>6.9228132763269878E-8</v>
      </c>
      <c r="BF791" s="13">
        <f t="shared" si="999"/>
        <v>3.433478996312167E-8</v>
      </c>
      <c r="BG791" s="13">
        <f t="shared" si="1000"/>
        <v>1.1352588942830804E-8</v>
      </c>
      <c r="BH791" s="13">
        <f t="shared" si="1001"/>
        <v>2.8152482331327728E-9</v>
      </c>
      <c r="BI791" s="13">
        <f t="shared" si="1002"/>
        <v>5.5850679728255368E-10</v>
      </c>
      <c r="BJ791" s="14">
        <f t="shared" si="1003"/>
        <v>0.54736172977338549</v>
      </c>
      <c r="BK791" s="14">
        <f t="shared" si="1004"/>
        <v>0.36568536951465086</v>
      </c>
      <c r="BL791" s="14">
        <f t="shared" si="1005"/>
        <v>8.6325565159820108E-2</v>
      </c>
      <c r="BM791" s="14">
        <f t="shared" si="1006"/>
        <v>0.12648306418418842</v>
      </c>
      <c r="BN791" s="14">
        <f t="shared" si="1007"/>
        <v>0.87343772827438482</v>
      </c>
    </row>
    <row r="792" spans="1:66" x14ac:dyDescent="0.25">
      <c r="A792" t="s">
        <v>114</v>
      </c>
      <c r="B792" t="s">
        <v>116</v>
      </c>
      <c r="C792" t="s">
        <v>127</v>
      </c>
      <c r="D792" s="10"/>
      <c r="E792" s="10">
        <f>VLOOKUP(A792,home!$A$2:$E$405,3,FALSE)</f>
        <v>1.26829268292683</v>
      </c>
      <c r="F792" s="10">
        <f>VLOOKUP(B792,home!$B$2:$E$405,3,FALSE)</f>
        <v>0.59</v>
      </c>
      <c r="G792" s="10">
        <f>VLOOKUP(C792,away!$B$2:$E$405,4,FALSE)</f>
        <v>0.79</v>
      </c>
      <c r="H792" s="10">
        <f>VLOOKUP(A792,away!$A$2:$E$405,3,FALSE)</f>
        <v>1.0243902439024399</v>
      </c>
      <c r="I792" s="10">
        <f>VLOOKUP(C792,away!$B$2:$E$405,3,FALSE)</f>
        <v>0.99</v>
      </c>
      <c r="J792" s="10">
        <f>VLOOKUP(B792,home!$B$2:$E$405,4,FALSE)</f>
        <v>1.95</v>
      </c>
      <c r="K792" s="12">
        <f t="shared" si="952"/>
        <v>0.5911512195121954</v>
      </c>
      <c r="L792" s="12">
        <f t="shared" si="953"/>
        <v>1.9775853658536602</v>
      </c>
      <c r="M792" s="13">
        <f t="shared" si="954"/>
        <v>7.6632302661416754E-2</v>
      </c>
      <c r="N792" s="13">
        <f t="shared" si="955"/>
        <v>4.5301279172324169E-2</v>
      </c>
      <c r="O792" s="13">
        <f t="shared" si="956"/>
        <v>0.15154692029488626</v>
      </c>
      <c r="P792" s="13">
        <f t="shared" si="957"/>
        <v>8.9587146745639473E-2</v>
      </c>
      <c r="Q792" s="13">
        <f t="shared" si="958"/>
        <v>1.3389953214090922E-2</v>
      </c>
      <c r="R792" s="13">
        <f t="shared" si="959"/>
        <v>0.1498484859076791</v>
      </c>
      <c r="S792" s="13">
        <f t="shared" si="960"/>
        <v>2.6183008285309058E-2</v>
      </c>
      <c r="T792" s="13">
        <f t="shared" si="961"/>
        <v>2.6479775525651388E-2</v>
      </c>
      <c r="U792" s="13">
        <f t="shared" si="962"/>
        <v>8.8583115186380526E-2</v>
      </c>
      <c r="V792" s="13">
        <f t="shared" si="963"/>
        <v>3.4010331356275772E-3</v>
      </c>
      <c r="W792" s="13">
        <f t="shared" si="964"/>
        <v>2.6384957239070301E-3</v>
      </c>
      <c r="X792" s="13">
        <f t="shared" si="965"/>
        <v>5.2178505314660019E-3</v>
      </c>
      <c r="Y792" s="13">
        <f t="shared" si="966"/>
        <v>5.1593724261194554E-3</v>
      </c>
      <c r="Z792" s="13">
        <f t="shared" si="967"/>
        <v>9.8779390942118225E-2</v>
      </c>
      <c r="AA792" s="13">
        <f t="shared" si="968"/>
        <v>5.8393557418105091E-2</v>
      </c>
      <c r="AB792" s="13">
        <f t="shared" si="969"/>
        <v>1.7259711339684111E-2</v>
      </c>
      <c r="AC792" s="13">
        <f t="shared" si="970"/>
        <v>2.4849903698122235E-4</v>
      </c>
      <c r="AD792" s="13">
        <f t="shared" si="971"/>
        <v>3.8993749121633831E-4</v>
      </c>
      <c r="AE792" s="13">
        <f t="shared" si="972"/>
        <v>7.7113467622712067E-4</v>
      </c>
      <c r="AF792" s="13">
        <f t="shared" si="973"/>
        <v>7.6249232540452736E-4</v>
      </c>
      <c r="AG792" s="13">
        <f t="shared" si="974"/>
        <v>5.026312214319069E-4</v>
      </c>
      <c r="AH792" s="13">
        <f t="shared" si="975"/>
        <v>4.883616949376763E-2</v>
      </c>
      <c r="AI792" s="13">
        <f t="shared" si="976"/>
        <v>2.8869561152545006E-2</v>
      </c>
      <c r="AJ792" s="13">
        <f t="shared" si="977"/>
        <v>8.5331381410544398E-3</v>
      </c>
      <c r="AK792" s="13">
        <f t="shared" si="978"/>
        <v>1.6814583394501202E-3</v>
      </c>
      <c r="AL792" s="13">
        <f t="shared" si="979"/>
        <v>1.1620331854334633E-5</v>
      </c>
      <c r="AM792" s="13">
        <f t="shared" si="980"/>
        <v>4.6102404693212874E-5</v>
      </c>
      <c r="AN792" s="13">
        <f t="shared" si="981"/>
        <v>9.1171440851960879E-5</v>
      </c>
      <c r="AO792" s="13">
        <f t="shared" si="982"/>
        <v>9.0149653606315223E-5</v>
      </c>
      <c r="AP792" s="13">
        <f t="shared" si="983"/>
        <v>5.9426211902875221E-5</v>
      </c>
      <c r="AQ792" s="13">
        <f t="shared" si="984"/>
        <v>2.9380101751811146E-5</v>
      </c>
      <c r="AR792" s="13">
        <f t="shared" si="985"/>
        <v>1.9315538823044751E-2</v>
      </c>
      <c r="AS792" s="13">
        <f t="shared" si="986"/>
        <v>1.141840433077806E-2</v>
      </c>
      <c r="AT792" s="13">
        <f t="shared" si="987"/>
        <v>3.3750018225113909E-3</v>
      </c>
      <c r="AU792" s="13">
        <f t="shared" si="988"/>
        <v>6.6504548107783031E-4</v>
      </c>
      <c r="AV792" s="13">
        <f t="shared" si="989"/>
        <v>9.8285611792558493E-5</v>
      </c>
      <c r="AW792" s="13">
        <f t="shared" si="990"/>
        <v>3.7735478342413779E-7</v>
      </c>
      <c r="AX792" s="13">
        <f t="shared" si="991"/>
        <v>4.5422487928062579E-6</v>
      </c>
      <c r="AY792" s="13">
        <f t="shared" si="992"/>
        <v>8.9826847407201098E-6</v>
      </c>
      <c r="AZ792" s="13">
        <f t="shared" si="993"/>
        <v>8.8820129446625375E-6</v>
      </c>
      <c r="BA792" s="13">
        <f t="shared" si="994"/>
        <v>5.8549796062291374E-6</v>
      </c>
      <c r="BB792" s="13">
        <f t="shared" si="995"/>
        <v>2.8946804966625907E-6</v>
      </c>
      <c r="BC792" s="13">
        <f t="shared" si="996"/>
        <v>1.1448955578043881E-6</v>
      </c>
      <c r="BD792" s="13">
        <f t="shared" si="997"/>
        <v>6.3663544850052706E-3</v>
      </c>
      <c r="BE792" s="13">
        <f t="shared" si="998"/>
        <v>3.7634782176578E-3</v>
      </c>
      <c r="BF792" s="13">
        <f t="shared" si="999"/>
        <v>1.112392368987996E-3</v>
      </c>
      <c r="BG792" s="13">
        <f t="shared" si="1000"/>
        <v>2.1919736850110463E-4</v>
      </c>
      <c r="BH792" s="13">
        <f t="shared" si="1001"/>
        <v>3.2394697925823012E-5</v>
      </c>
      <c r="BI792" s="13">
        <f t="shared" si="1002"/>
        <v>3.8300330369158922E-6</v>
      </c>
      <c r="BJ792" s="14">
        <f t="shared" si="1003"/>
        <v>0.10096145362278391</v>
      </c>
      <c r="BK792" s="14">
        <f t="shared" si="1004"/>
        <v>0.19607259288156917</v>
      </c>
      <c r="BL792" s="14">
        <f t="shared" si="1005"/>
        <v>0.59992204051387155</v>
      </c>
      <c r="BM792" s="14">
        <f t="shared" si="1006"/>
        <v>0.46942078463434916</v>
      </c>
      <c r="BN792" s="14">
        <f t="shared" si="1007"/>
        <v>0.52630608799603673</v>
      </c>
    </row>
    <row r="793" spans="1:66" x14ac:dyDescent="0.25">
      <c r="A793" t="s">
        <v>114</v>
      </c>
      <c r="B793" t="s">
        <v>379</v>
      </c>
      <c r="C793" t="s">
        <v>132</v>
      </c>
      <c r="D793" s="10"/>
      <c r="E793" s="10">
        <f>VLOOKUP(A793,home!$A$2:$E$405,3,FALSE)</f>
        <v>1.26829268292683</v>
      </c>
      <c r="F793" s="10">
        <f>VLOOKUP(B793,home!$B$2:$E$405,3,FALSE)</f>
        <v>1.05</v>
      </c>
      <c r="G793" s="10">
        <f>VLOOKUP(C793,away!$B$2:$E$405,4,FALSE)</f>
        <v>1.38</v>
      </c>
      <c r="H793" s="10">
        <f>VLOOKUP(A793,away!$A$2:$E$405,3,FALSE)</f>
        <v>1.0243902439024399</v>
      </c>
      <c r="I793" s="10">
        <f>VLOOKUP(C793,away!$B$2:$E$405,3,FALSE)</f>
        <v>0.79</v>
      </c>
      <c r="J793" s="10">
        <f>VLOOKUP(B793,home!$B$2:$E$405,4,FALSE)</f>
        <v>0.98</v>
      </c>
      <c r="K793" s="12">
        <f t="shared" si="952"/>
        <v>1.8377560975609766</v>
      </c>
      <c r="L793" s="12">
        <f t="shared" si="953"/>
        <v>0.79308292682926895</v>
      </c>
      <c r="M793" s="13">
        <f t="shared" si="954"/>
        <v>7.2018012014089042E-2</v>
      </c>
      <c r="N793" s="13">
        <f t="shared" si="955"/>
        <v>0.13235154071311178</v>
      </c>
      <c r="O793" s="13">
        <f t="shared" si="956"/>
        <v>5.7116255752559193E-2</v>
      </c>
      <c r="P793" s="13">
        <f t="shared" si="957"/>
        <v>0.10496574727911785</v>
      </c>
      <c r="Q793" s="13">
        <f t="shared" si="958"/>
        <v>0.12161492548355557</v>
      </c>
      <c r="R793" s="13">
        <f t="shared" si="959"/>
        <v>2.2648963640884357E-2</v>
      </c>
      <c r="S793" s="13">
        <f t="shared" si="960"/>
        <v>3.8246710072017132E-2</v>
      </c>
      <c r="T793" s="13">
        <f t="shared" si="961"/>
        <v>9.6450721048621707E-2</v>
      </c>
      <c r="U793" s="13">
        <f t="shared" si="962"/>
        <v>4.1623271034472074E-2</v>
      </c>
      <c r="V793" s="13">
        <f t="shared" si="963"/>
        <v>6.1938124017759753E-3</v>
      </c>
      <c r="W793" s="13">
        <f t="shared" si="964"/>
        <v>7.4499523620609354E-2</v>
      </c>
      <c r="X793" s="13">
        <f t="shared" si="965"/>
        <v>5.9084300240419121E-2</v>
      </c>
      <c r="Y793" s="13">
        <f t="shared" si="966"/>
        <v>2.3429374882165437E-2</v>
      </c>
      <c r="Z793" s="13">
        <f t="shared" si="967"/>
        <v>5.9875021246540878E-3</v>
      </c>
      <c r="AA793" s="13">
        <f t="shared" si="968"/>
        <v>1.1003568538742351E-2</v>
      </c>
      <c r="AB793" s="13">
        <f t="shared" si="969"/>
        <v>1.0110937588501944E-2</v>
      </c>
      <c r="AC793" s="13">
        <f t="shared" si="970"/>
        <v>5.6421488273993763E-4</v>
      </c>
      <c r="AD793" s="13">
        <f t="shared" si="971"/>
        <v>3.4227988449790699E-2</v>
      </c>
      <c r="AE793" s="13">
        <f t="shared" si="972"/>
        <v>2.7145633259238421E-2</v>
      </c>
      <c r="AF793" s="13">
        <f t="shared" si="973"/>
        <v>1.0764369137935376E-2</v>
      </c>
      <c r="AG793" s="13">
        <f t="shared" si="974"/>
        <v>2.8456791271281481E-3</v>
      </c>
      <c r="AH793" s="13">
        <f t="shared" si="975"/>
        <v>1.1871464273542822E-3</v>
      </c>
      <c r="AI793" s="13">
        <f t="shared" si="976"/>
        <v>2.1816855855680607E-3</v>
      </c>
      <c r="AJ793" s="13">
        <f t="shared" si="977"/>
        <v>2.0047029939192977E-3</v>
      </c>
      <c r="AK793" s="13">
        <f t="shared" si="978"/>
        <v>1.2280517169579782E-3</v>
      </c>
      <c r="AL793" s="13">
        <f t="shared" si="979"/>
        <v>3.289356933718828E-5</v>
      </c>
      <c r="AM793" s="13">
        <f t="shared" si="980"/>
        <v>1.2580538896169901E-2</v>
      </c>
      <c r="AN793" s="13">
        <f t="shared" si="981"/>
        <v>9.9774106088638854E-3</v>
      </c>
      <c r="AO793" s="13">
        <f t="shared" si="982"/>
        <v>3.956457003927584E-3</v>
      </c>
      <c r="AP793" s="13">
        <f t="shared" si="983"/>
        <v>1.0459328335163498E-3</v>
      </c>
      <c r="AQ793" s="13">
        <f t="shared" si="984"/>
        <v>2.0737786821799426E-4</v>
      </c>
      <c r="AR793" s="13">
        <f t="shared" si="985"/>
        <v>1.8830111263620894E-4</v>
      </c>
      <c r="AS793" s="13">
        <f t="shared" si="986"/>
        <v>3.4605151792470919E-4</v>
      </c>
      <c r="AT793" s="13">
        <f t="shared" si="987"/>
        <v>3.1797914356818308E-4</v>
      </c>
      <c r="AU793" s="13">
        <f t="shared" si="988"/>
        <v>1.9478936999654857E-4</v>
      </c>
      <c r="AV793" s="13">
        <f t="shared" si="989"/>
        <v>8.9493838112804532E-5</v>
      </c>
      <c r="AW793" s="13">
        <f t="shared" si="990"/>
        <v>1.3317262930309977E-6</v>
      </c>
      <c r="AX793" s="13">
        <f t="shared" si="991"/>
        <v>3.8533270111732161E-3</v>
      </c>
      <c r="AY793" s="13">
        <f t="shared" si="992"/>
        <v>3.0560078640515338E-3</v>
      </c>
      <c r="AZ793" s="13">
        <f t="shared" si="993"/>
        <v>1.2118338306176264E-3</v>
      </c>
      <c r="BA793" s="13">
        <f t="shared" si="994"/>
        <v>3.2036157373898391E-4</v>
      </c>
      <c r="BB793" s="13">
        <f t="shared" si="995"/>
        <v>6.3518323636135995E-5</v>
      </c>
      <c r="BC793" s="13">
        <f t="shared" si="996"/>
        <v>1.0075059603327098E-5</v>
      </c>
      <c r="BD793" s="13">
        <f t="shared" si="997"/>
        <v>2.4889732922455398E-5</v>
      </c>
      <c r="BE793" s="13">
        <f t="shared" si="998"/>
        <v>4.5741258444906583E-5</v>
      </c>
      <c r="BF793" s="13">
        <f t="shared" si="999"/>
        <v>4.2030638308619816E-5</v>
      </c>
      <c r="BG793" s="13">
        <f t="shared" si="1000"/>
        <v>2.574735394534868E-5</v>
      </c>
      <c r="BH793" s="13">
        <f t="shared" si="1001"/>
        <v>1.1829339177281298E-5</v>
      </c>
      <c r="BI793" s="13">
        <f t="shared" si="1002"/>
        <v>4.3478880406331276E-6</v>
      </c>
      <c r="BJ793" s="14">
        <f t="shared" si="1003"/>
        <v>0.6186968968360923</v>
      </c>
      <c r="BK793" s="14">
        <f t="shared" si="1004"/>
        <v>0.22507739808312865</v>
      </c>
      <c r="BL793" s="14">
        <f t="shared" si="1005"/>
        <v>0.15039578447203727</v>
      </c>
      <c r="BM793" s="14">
        <f t="shared" si="1006"/>
        <v>0.48638746049483589</v>
      </c>
      <c r="BN793" s="14">
        <f t="shared" si="1007"/>
        <v>0.51071544488331777</v>
      </c>
    </row>
    <row r="794" spans="1:66" x14ac:dyDescent="0.25">
      <c r="A794" t="s">
        <v>114</v>
      </c>
      <c r="B794" t="s">
        <v>112</v>
      </c>
      <c r="C794" t="s">
        <v>124</v>
      </c>
      <c r="D794" s="10"/>
      <c r="E794" s="10">
        <f>VLOOKUP(A794,home!$A$2:$E$405,3,FALSE)</f>
        <v>1.26829268292683</v>
      </c>
      <c r="F794" s="10">
        <f>VLOOKUP(B794,home!$B$2:$E$405,3,FALSE)</f>
        <v>0.59</v>
      </c>
      <c r="G794" s="10">
        <f>VLOOKUP(C794,away!$B$2:$E$405,4,FALSE)</f>
        <v>0.59</v>
      </c>
      <c r="H794" s="10">
        <f>VLOOKUP(A794,away!$A$2:$E$405,3,FALSE)</f>
        <v>1.0243902439024399</v>
      </c>
      <c r="I794" s="10">
        <f>VLOOKUP(C794,away!$B$2:$E$405,3,FALSE)</f>
        <v>0.99</v>
      </c>
      <c r="J794" s="10">
        <f>VLOOKUP(B794,home!$B$2:$E$405,4,FALSE)</f>
        <v>0.98</v>
      </c>
      <c r="K794" s="12">
        <f t="shared" si="952"/>
        <v>0.44149268292682942</v>
      </c>
      <c r="L794" s="12">
        <f t="shared" si="953"/>
        <v>0.99386341463414718</v>
      </c>
      <c r="M794" s="13">
        <f t="shared" si="954"/>
        <v>0.23803058680970418</v>
      </c>
      <c r="N794" s="13">
        <f t="shared" si="955"/>
        <v>0.10508876238926386</v>
      </c>
      <c r="O794" s="13">
        <f t="shared" si="956"/>
        <v>0.2365698917940624</v>
      </c>
      <c r="P794" s="13">
        <f t="shared" si="957"/>
        <v>0.10444387622787032</v>
      </c>
      <c r="Q794" s="13">
        <f t="shared" si="958"/>
        <v>2.3197959826348088E-2</v>
      </c>
      <c r="R794" s="13">
        <f t="shared" si="959"/>
        <v>0.11755908022903876</v>
      </c>
      <c r="S794" s="13">
        <f t="shared" si="960"/>
        <v>1.1457060443059377E-2</v>
      </c>
      <c r="T794" s="13">
        <f t="shared" si="961"/>
        <v>2.3055603565560079E-2</v>
      </c>
      <c r="U794" s="13">
        <f t="shared" si="962"/>
        <v>5.1901473732728701E-2</v>
      </c>
      <c r="V794" s="13">
        <f t="shared" si="963"/>
        <v>5.5857424734465024E-4</v>
      </c>
      <c r="W794" s="13">
        <f t="shared" si="964"/>
        <v>3.4139098407210758E-3</v>
      </c>
      <c r="X794" s="13">
        <f t="shared" si="965"/>
        <v>3.392960091552166E-3</v>
      </c>
      <c r="Y794" s="13">
        <f t="shared" si="966"/>
        <v>1.6860694511537117E-3</v>
      </c>
      <c r="Z794" s="13">
        <f t="shared" si="967"/>
        <v>3.8945889632560717E-2</v>
      </c>
      <c r="AA794" s="13">
        <f t="shared" si="968"/>
        <v>1.7194325302851417E-2</v>
      </c>
      <c r="AB794" s="13">
        <f t="shared" si="969"/>
        <v>3.7955844045362698E-3</v>
      </c>
      <c r="AC794" s="13">
        <f t="shared" si="970"/>
        <v>1.5318320099020679E-5</v>
      </c>
      <c r="AD794" s="13">
        <f t="shared" si="971"/>
        <v>3.7680405371256305E-4</v>
      </c>
      <c r="AE794" s="13">
        <f t="shared" si="972"/>
        <v>3.7449176347075652E-4</v>
      </c>
      <c r="AF794" s="13">
        <f t="shared" si="973"/>
        <v>1.8609683139770468E-4</v>
      </c>
      <c r="AG794" s="13">
        <f t="shared" si="974"/>
        <v>6.1651610768505998E-5</v>
      </c>
      <c r="AH794" s="13">
        <f t="shared" si="975"/>
        <v>9.676723714045354E-3</v>
      </c>
      <c r="AI794" s="13">
        <f t="shared" si="976"/>
        <v>4.2722027144555565E-3</v>
      </c>
      <c r="AJ794" s="13">
        <f t="shared" si="977"/>
        <v>9.4307311920613325E-4</v>
      </c>
      <c r="AK794" s="13">
        <f t="shared" si="978"/>
        <v>1.3878662719816318E-4</v>
      </c>
      <c r="AL794" s="13">
        <f t="shared" si="979"/>
        <v>2.6885699857053651E-7</v>
      </c>
      <c r="AM794" s="13">
        <f t="shared" si="980"/>
        <v>3.3271246522252929E-5</v>
      </c>
      <c r="AN794" s="13">
        <f t="shared" si="981"/>
        <v>3.3067074677740791E-5</v>
      </c>
      <c r="AO794" s="13">
        <f t="shared" si="982"/>
        <v>1.6432077875590895E-5</v>
      </c>
      <c r="AP794" s="13">
        <f t="shared" si="983"/>
        <v>5.4437470089896652E-6</v>
      </c>
      <c r="AQ794" s="13">
        <f t="shared" si="984"/>
        <v>1.3525852476897234E-6</v>
      </c>
      <c r="AR794" s="13">
        <f t="shared" si="985"/>
        <v>1.9234683345824692E-3</v>
      </c>
      <c r="AS794" s="13">
        <f t="shared" si="986"/>
        <v>8.491971955596145E-4</v>
      </c>
      <c r="AT794" s="13">
        <f t="shared" si="987"/>
        <v>1.874571741007768E-4</v>
      </c>
      <c r="AU794" s="13">
        <f t="shared" si="988"/>
        <v>2.7586990242544579E-5</v>
      </c>
      <c r="AV794" s="13">
        <f t="shared" si="989"/>
        <v>3.0448635840143169E-6</v>
      </c>
      <c r="AW794" s="13">
        <f t="shared" si="990"/>
        <v>3.2769442992433355E-9</v>
      </c>
      <c r="AX794" s="13">
        <f t="shared" si="991"/>
        <v>2.448168648571565E-6</v>
      </c>
      <c r="AY794" s="13">
        <f t="shared" si="992"/>
        <v>2.433145252669601E-6</v>
      </c>
      <c r="AZ794" s="13">
        <f t="shared" si="993"/>
        <v>1.2091070245595369E-6</v>
      </c>
      <c r="BA794" s="13">
        <f t="shared" si="994"/>
        <v>4.0056241202895841E-7</v>
      </c>
      <c r="BB794" s="13">
        <f t="shared" si="995"/>
        <v>9.9526081648297686E-8</v>
      </c>
      <c r="BC794" s="13">
        <f t="shared" si="996"/>
        <v>1.978306627042682E-8</v>
      </c>
      <c r="BD794" s="13">
        <f t="shared" si="997"/>
        <v>3.1861080115813136E-4</v>
      </c>
      <c r="BE794" s="13">
        <f t="shared" si="998"/>
        <v>1.4066433741276996E-4</v>
      </c>
      <c r="BF794" s="13">
        <f t="shared" si="999"/>
        <v>3.1051137858244288E-5</v>
      </c>
      <c r="BG794" s="13">
        <f t="shared" si="1000"/>
        <v>4.569616720322373E-6</v>
      </c>
      <c r="BH794" s="13">
        <f t="shared" si="1001"/>
        <v>5.0436308645060577E-7</v>
      </c>
      <c r="BI794" s="13">
        <f t="shared" si="1002"/>
        <v>4.4534522441266884E-8</v>
      </c>
      <c r="BJ794" s="14">
        <f t="shared" si="1003"/>
        <v>0.16093048644776647</v>
      </c>
      <c r="BK794" s="14">
        <f t="shared" si="1004"/>
        <v>0.35450811805032878</v>
      </c>
      <c r="BL794" s="14">
        <f t="shared" si="1005"/>
        <v>0.44553734098695047</v>
      </c>
      <c r="BM794" s="14">
        <f t="shared" si="1006"/>
        <v>0.17502924797301056</v>
      </c>
      <c r="BN794" s="14">
        <f t="shared" si="1007"/>
        <v>0.82489015727628756</v>
      </c>
    </row>
    <row r="795" spans="1:66" x14ac:dyDescent="0.25">
      <c r="A795" t="s">
        <v>114</v>
      </c>
      <c r="B795" t="s">
        <v>134</v>
      </c>
      <c r="C795" t="s">
        <v>356</v>
      </c>
      <c r="D795" s="10"/>
      <c r="E795" s="10">
        <f>VLOOKUP(A795,home!$A$2:$E$405,3,FALSE)</f>
        <v>1.26829268292683</v>
      </c>
      <c r="F795" s="10">
        <f>VLOOKUP(B795,home!$B$2:$E$405,3,FALSE)</f>
        <v>1.18</v>
      </c>
      <c r="G795" s="10">
        <f>VLOOKUP(C795,away!$B$2:$E$405,4,FALSE)</f>
        <v>1.31</v>
      </c>
      <c r="H795" s="10">
        <f>VLOOKUP(A795,away!$A$2:$E$405,3,FALSE)</f>
        <v>1.0243902439024399</v>
      </c>
      <c r="I795" s="10">
        <f>VLOOKUP(C795,away!$B$2:$E$405,3,FALSE)</f>
        <v>0.53</v>
      </c>
      <c r="J795" s="10">
        <f>VLOOKUP(B795,home!$B$2:$E$405,4,FALSE)</f>
        <v>1.22</v>
      </c>
      <c r="K795" s="12">
        <f t="shared" si="952"/>
        <v>1.9605268292682936</v>
      </c>
      <c r="L795" s="12">
        <f t="shared" si="953"/>
        <v>0.66237073170731764</v>
      </c>
      <c r="M795" s="13">
        <f t="shared" si="954"/>
        <v>7.2592217419529939E-2</v>
      </c>
      <c r="N795" s="13">
        <f t="shared" si="955"/>
        <v>0.14231898984706562</v>
      </c>
      <c r="O795" s="13">
        <f t="shared" si="956"/>
        <v>4.8082960168430736E-2</v>
      </c>
      <c r="P795" s="13">
        <f t="shared" si="957"/>
        <v>9.4267933440847176E-2</v>
      </c>
      <c r="Q795" s="13">
        <f t="shared" si="958"/>
        <v>0.13951009895476704</v>
      </c>
      <c r="R795" s="13">
        <f t="shared" si="959"/>
        <v>1.5924372754708635E-2</v>
      </c>
      <c r="S795" s="13">
        <f t="shared" si="960"/>
        <v>3.0603980671408782E-2</v>
      </c>
      <c r="T795" s="13">
        <f t="shared" si="961"/>
        <v>9.2407406325229341E-2</v>
      </c>
      <c r="U795" s="13">
        <f t="shared" si="962"/>
        <v>3.1220160024875324E-2</v>
      </c>
      <c r="V795" s="13">
        <f t="shared" si="963"/>
        <v>4.4157993721807764E-3</v>
      </c>
      <c r="W795" s="13">
        <f t="shared" si="964"/>
        <v>9.1171097318231767E-2</v>
      </c>
      <c r="X795" s="13">
        <f t="shared" si="965"/>
        <v>6.038906644123624E-2</v>
      </c>
      <c r="Y795" s="13">
        <f t="shared" si="966"/>
        <v>1.9999975062901732E-2</v>
      </c>
      <c r="Z795" s="13">
        <f t="shared" si="967"/>
        <v>3.5159461445054786E-3</v>
      </c>
      <c r="AA795" s="13">
        <f t="shared" si="968"/>
        <v>6.893106746565408E-3</v>
      </c>
      <c r="AB795" s="13">
        <f t="shared" si="969"/>
        <v>6.7570603568258827E-3</v>
      </c>
      <c r="AC795" s="13">
        <f t="shared" si="970"/>
        <v>3.5839609955977235E-4</v>
      </c>
      <c r="AD795" s="13">
        <f t="shared" si="971"/>
        <v>4.4685845586555972E-2</v>
      </c>
      <c r="AE795" s="13">
        <f t="shared" si="972"/>
        <v>2.959859623812729E-2</v>
      </c>
      <c r="AF795" s="13">
        <f t="shared" si="973"/>
        <v>9.8026219238789153E-3</v>
      </c>
      <c r="AG795" s="13">
        <f t="shared" si="974"/>
        <v>2.1643232854566242E-3</v>
      </c>
      <c r="AH795" s="13">
        <f t="shared" si="975"/>
        <v>5.8221495509490383E-4</v>
      </c>
      <c r="AI795" s="13">
        <f t="shared" si="976"/>
        <v>1.1414480398647937E-3</v>
      </c>
      <c r="AJ795" s="13">
        <f t="shared" si="977"/>
        <v>1.1189197531853168E-3</v>
      </c>
      <c r="AK795" s="13">
        <f t="shared" si="978"/>
        <v>7.3122406530602344E-4</v>
      </c>
      <c r="AL795" s="13">
        <f t="shared" si="979"/>
        <v>1.8616463780686448E-5</v>
      </c>
      <c r="AM795" s="13">
        <f t="shared" si="980"/>
        <v>1.7521559832196637E-2</v>
      </c>
      <c r="AN795" s="13">
        <f t="shared" si="981"/>
        <v>1.1605768406705633E-2</v>
      </c>
      <c r="AO795" s="13">
        <f t="shared" si="982"/>
        <v>3.8436606557876395E-3</v>
      </c>
      <c r="AP795" s="13">
        <f t="shared" si="983"/>
        <v>8.4864277366956259E-4</v>
      </c>
      <c r="AQ795" s="13">
        <f t="shared" si="984"/>
        <v>1.4052903373840887E-4</v>
      </c>
      <c r="AR795" s="13">
        <f t="shared" si="985"/>
        <v>7.7128429163430919E-5</v>
      </c>
      <c r="AS795" s="13">
        <f t="shared" si="986"/>
        <v>1.5121235467422542E-4</v>
      </c>
      <c r="AT795" s="13">
        <f t="shared" si="987"/>
        <v>1.4822793912782592E-4</v>
      </c>
      <c r="AU795" s="13">
        <f t="shared" si="988"/>
        <v>9.6868283835750051E-5</v>
      </c>
      <c r="AV795" s="13">
        <f t="shared" si="989"/>
        <v>4.7478217341291023E-5</v>
      </c>
      <c r="AW795" s="13">
        <f t="shared" si="990"/>
        <v>6.7153493819662964E-7</v>
      </c>
      <c r="AX795" s="13">
        <f t="shared" si="991"/>
        <v>5.7252480236085288E-3</v>
      </c>
      <c r="AY795" s="13">
        <f t="shared" si="992"/>
        <v>3.7922367226034554E-3</v>
      </c>
      <c r="AZ795" s="13">
        <f t="shared" si="993"/>
        <v>1.2559333063791051E-3</v>
      </c>
      <c r="BA795" s="13">
        <f t="shared" si="994"/>
        <v>2.7729782104063964E-4</v>
      </c>
      <c r="BB795" s="13">
        <f t="shared" si="995"/>
        <v>4.5918490155883305E-5</v>
      </c>
      <c r="BC795" s="13">
        <f t="shared" si="996"/>
        <v>6.0830127846895389E-6</v>
      </c>
      <c r="BD795" s="13">
        <f t="shared" si="997"/>
        <v>8.514602343402961E-6</v>
      </c>
      <c r="BE795" s="13">
        <f t="shared" si="998"/>
        <v>1.6693106334792189E-5</v>
      </c>
      <c r="BF795" s="13">
        <f t="shared" si="999"/>
        <v>1.6363641416594299E-5</v>
      </c>
      <c r="BG795" s="13">
        <f t="shared" si="1000"/>
        <v>1.0693786007252983E-5</v>
      </c>
      <c r="BH795" s="13">
        <f t="shared" si="1001"/>
        <v>5.2413635934183325E-6</v>
      </c>
      <c r="BI795" s="13">
        <f t="shared" si="1002"/>
        <v>2.0551667893693432E-6</v>
      </c>
      <c r="BJ795" s="14">
        <f t="shared" si="1003"/>
        <v>0.67711089906212085</v>
      </c>
      <c r="BK795" s="14">
        <f t="shared" si="1004"/>
        <v>0.20604918018991059</v>
      </c>
      <c r="BL795" s="14">
        <f t="shared" si="1005"/>
        <v>0.11303194375548438</v>
      </c>
      <c r="BM795" s="14">
        <f t="shared" si="1006"/>
        <v>0.48321983137900693</v>
      </c>
      <c r="BN795" s="14">
        <f t="shared" si="1007"/>
        <v>0.51269657258534906</v>
      </c>
    </row>
    <row r="796" spans="1:66" x14ac:dyDescent="0.25">
      <c r="A796" t="s">
        <v>136</v>
      </c>
      <c r="B796" t="s">
        <v>307</v>
      </c>
      <c r="C796" t="s">
        <v>373</v>
      </c>
      <c r="D796" s="16"/>
      <c r="E796" s="10">
        <f>VLOOKUP(A796,home!$A$2:$E$405,3,FALSE)</f>
        <v>1.5</v>
      </c>
      <c r="F796" s="10">
        <f>VLOOKUP(B796,home!$B$2:$E$405,3,FALSE)</f>
        <v>0.44</v>
      </c>
      <c r="G796" s="10">
        <f>VLOOKUP(C796,away!$B$2:$E$405,4,FALSE)</f>
        <v>0.67</v>
      </c>
      <c r="H796" s="10">
        <f>VLOOKUP(A796,away!$A$2:$E$405,3,FALSE)</f>
        <v>1.6612903225806499</v>
      </c>
      <c r="I796" s="10">
        <f>VLOOKUP(C796,away!$B$2:$E$405,3,FALSE)</f>
        <v>1.33</v>
      </c>
      <c r="J796" s="10">
        <f>VLOOKUP(B796,home!$B$2:$E$405,4,FALSE)</f>
        <v>1.2</v>
      </c>
      <c r="K796" s="12">
        <f t="shared" si="952"/>
        <v>0.44220000000000004</v>
      </c>
      <c r="L796" s="12">
        <f t="shared" si="953"/>
        <v>2.6514193548387177</v>
      </c>
      <c r="M796" s="13">
        <f t="shared" si="954"/>
        <v>4.5337564358186477E-2</v>
      </c>
      <c r="N796" s="13">
        <f t="shared" si="955"/>
        <v>2.0048270959190061E-2</v>
      </c>
      <c r="O796" s="13">
        <f t="shared" si="956"/>
        <v>0.12020889564054162</v>
      </c>
      <c r="P796" s="13">
        <f t="shared" si="957"/>
        <v>5.3156373652247506E-2</v>
      </c>
      <c r="Q796" s="13">
        <f t="shared" si="958"/>
        <v>4.4326727090769225E-3</v>
      </c>
      <c r="R796" s="13">
        <f t="shared" si="959"/>
        <v>0.15936209626255984</v>
      </c>
      <c r="S796" s="13">
        <f t="shared" si="960"/>
        <v>1.5580899083670906E-2</v>
      </c>
      <c r="T796" s="13">
        <f t="shared" si="961"/>
        <v>1.1752874214511922E-2</v>
      </c>
      <c r="U796" s="13">
        <f t="shared" si="962"/>
        <v>7.0469918967303966E-2</v>
      </c>
      <c r="V796" s="13">
        <f t="shared" si="963"/>
        <v>2.0297715720682917E-3</v>
      </c>
      <c r="W796" s="13">
        <f t="shared" si="964"/>
        <v>6.5337595731793845E-4</v>
      </c>
      <c r="X796" s="13">
        <f t="shared" si="965"/>
        <v>1.7323736592190578E-3</v>
      </c>
      <c r="Y796" s="13">
        <f t="shared" si="966"/>
        <v>2.2966245249330919E-3</v>
      </c>
      <c r="Z796" s="13">
        <f t="shared" si="967"/>
        <v>0.14084524881940735</v>
      </c>
      <c r="AA796" s="13">
        <f t="shared" si="968"/>
        <v>6.2281769027941934E-2</v>
      </c>
      <c r="AB796" s="13">
        <f t="shared" si="969"/>
        <v>1.377049913207796E-2</v>
      </c>
      <c r="AC796" s="13">
        <f t="shared" si="970"/>
        <v>1.4873882403170158E-4</v>
      </c>
      <c r="AD796" s="13">
        <f t="shared" si="971"/>
        <v>7.2230712081498087E-5</v>
      </c>
      <c r="AE796" s="13">
        <f t="shared" si="972"/>
        <v>1.915139080266668E-4</v>
      </c>
      <c r="AF796" s="13">
        <f t="shared" si="973"/>
        <v>2.5389184123135331E-4</v>
      </c>
      <c r="AG796" s="13">
        <f t="shared" si="974"/>
        <v>2.2439124729214962E-4</v>
      </c>
      <c r="AH796" s="13">
        <f t="shared" si="975"/>
        <v>9.3359954689212904E-2</v>
      </c>
      <c r="AI796" s="13">
        <f t="shared" si="976"/>
        <v>4.128377196356995E-2</v>
      </c>
      <c r="AJ796" s="13">
        <f t="shared" si="977"/>
        <v>9.1278419811453154E-3</v>
      </c>
      <c r="AK796" s="13">
        <f t="shared" si="978"/>
        <v>1.3454439080208195E-3</v>
      </c>
      <c r="AL796" s="13">
        <f t="shared" si="979"/>
        <v>6.9755988163465463E-6</v>
      </c>
      <c r="AM796" s="13">
        <f t="shared" si="980"/>
        <v>6.3880841764876928E-6</v>
      </c>
      <c r="AN796" s="13">
        <f t="shared" si="981"/>
        <v>1.6937490025878416E-5</v>
      </c>
      <c r="AO796" s="13">
        <f t="shared" si="982"/>
        <v>2.2454194438500889E-5</v>
      </c>
      <c r="AP796" s="13">
        <f t="shared" si="983"/>
        <v>1.9845161910517719E-5</v>
      </c>
      <c r="AQ796" s="13">
        <f t="shared" si="984"/>
        <v>1.3154461597363692E-5</v>
      </c>
      <c r="AR796" s="13">
        <f t="shared" si="985"/>
        <v>4.9507278165968963E-2</v>
      </c>
      <c r="AS796" s="13">
        <f t="shared" si="986"/>
        <v>2.1892118404991476E-2</v>
      </c>
      <c r="AT796" s="13">
        <f t="shared" si="987"/>
        <v>4.8403473793436147E-3</v>
      </c>
      <c r="AU796" s="13">
        <f t="shared" si="988"/>
        <v>7.1346720371524895E-4</v>
      </c>
      <c r="AV796" s="13">
        <f t="shared" si="989"/>
        <v>7.8873799370720769E-5</v>
      </c>
      <c r="AW796" s="13">
        <f t="shared" si="990"/>
        <v>2.2718316991110351E-7</v>
      </c>
      <c r="AX796" s="13">
        <f t="shared" si="991"/>
        <v>4.7080180380714281E-7</v>
      </c>
      <c r="AY796" s="13">
        <f t="shared" si="992"/>
        <v>1.248293014907239E-6</v>
      </c>
      <c r="AZ796" s="13">
        <f t="shared" si="993"/>
        <v>1.6548741301175152E-6</v>
      </c>
      <c r="BA796" s="13">
        <f t="shared" si="994"/>
        <v>1.4625884328051556E-6</v>
      </c>
      <c r="BB796" s="13">
        <f t="shared" si="995"/>
        <v>9.694838197257038E-7</v>
      </c>
      <c r="BC796" s="13">
        <f t="shared" si="996"/>
        <v>5.1410163276474038E-7</v>
      </c>
      <c r="BD796" s="13">
        <f t="shared" si="997"/>
        <v>2.1877425922439089E-2</v>
      </c>
      <c r="BE796" s="13">
        <f t="shared" si="998"/>
        <v>9.6741977429025666E-3</v>
      </c>
      <c r="BF796" s="13">
        <f t="shared" si="999"/>
        <v>2.1389651209557572E-3</v>
      </c>
      <c r="BG796" s="13">
        <f t="shared" si="1000"/>
        <v>3.1528345882887867E-4</v>
      </c>
      <c r="BH796" s="13">
        <f t="shared" si="1001"/>
        <v>3.4854586373532529E-5</v>
      </c>
      <c r="BI796" s="13">
        <f t="shared" si="1002"/>
        <v>3.082539618875218E-6</v>
      </c>
      <c r="BJ796" s="14">
        <f t="shared" si="1003"/>
        <v>4.1743319267863531E-2</v>
      </c>
      <c r="BK796" s="14">
        <f t="shared" si="1004"/>
        <v>0.11626157138203616</v>
      </c>
      <c r="BL796" s="14">
        <f t="shared" si="1005"/>
        <v>0.68228608589688322</v>
      </c>
      <c r="BM796" s="14">
        <f t="shared" si="1006"/>
        <v>0.57858933067454288</v>
      </c>
      <c r="BN796" s="14">
        <f t="shared" si="1007"/>
        <v>0.40254587358180249</v>
      </c>
    </row>
    <row r="797" spans="1:66" x14ac:dyDescent="0.25">
      <c r="A797" t="s">
        <v>136</v>
      </c>
      <c r="B797" t="s">
        <v>315</v>
      </c>
      <c r="C797" t="s">
        <v>481</v>
      </c>
      <c r="D797"/>
      <c r="E797" s="10">
        <f>VLOOKUP(A797,home!$A$2:$E$405,3,FALSE)</f>
        <v>1.5</v>
      </c>
      <c r="F797" s="10">
        <f>VLOOKUP(B797,home!$B$2:$E$405,3,FALSE)</f>
        <v>0.22</v>
      </c>
      <c r="G797" s="10">
        <f>VLOOKUP(C797,away!$B$2:$E$405,4,FALSE)</f>
        <v>1.33</v>
      </c>
      <c r="H797" s="10">
        <f>VLOOKUP(A797,away!$A$2:$E$405,3,FALSE)</f>
        <v>1.6612903225806499</v>
      </c>
      <c r="I797" s="10">
        <f>VLOOKUP(C797,away!$B$2:$E$405,3,FALSE)</f>
        <v>0.33</v>
      </c>
      <c r="J797" s="10">
        <f>VLOOKUP(B797,home!$B$2:$E$405,4,FALSE)</f>
        <v>1.61</v>
      </c>
      <c r="K797" s="12">
        <f t="shared" si="952"/>
        <v>0.43890000000000007</v>
      </c>
      <c r="L797" s="12">
        <f t="shared" si="953"/>
        <v>0.88264354838709935</v>
      </c>
      <c r="M797" s="13">
        <f t="shared" si="954"/>
        <v>0.26672328376818011</v>
      </c>
      <c r="N797" s="13">
        <f t="shared" si="955"/>
        <v>0.11706484924585425</v>
      </c>
      <c r="O797" s="13">
        <f t="shared" si="956"/>
        <v>0.23542158562260568</v>
      </c>
      <c r="P797" s="13">
        <f t="shared" si="957"/>
        <v>0.10332653392976164</v>
      </c>
      <c r="Q797" s="13">
        <f t="shared" si="958"/>
        <v>2.5689881167002722E-2</v>
      </c>
      <c r="R797" s="13">
        <f t="shared" si="959"/>
        <v>0.103896671850427</v>
      </c>
      <c r="S797" s="13">
        <f t="shared" si="960"/>
        <v>1.00069747034322E-2</v>
      </c>
      <c r="T797" s="13">
        <f t="shared" si="961"/>
        <v>2.2675007870886197E-2</v>
      </c>
      <c r="U797" s="13">
        <f t="shared" si="962"/>
        <v>4.5600249275152417E-2</v>
      </c>
      <c r="V797" s="13">
        <f t="shared" si="963"/>
        <v>4.3073605332780965E-4</v>
      </c>
      <c r="W797" s="13">
        <f t="shared" si="964"/>
        <v>3.7584296147324986E-3</v>
      </c>
      <c r="X797" s="13">
        <f t="shared" si="965"/>
        <v>3.3173536515106509E-3</v>
      </c>
      <c r="Y797" s="13">
        <f t="shared" si="966"/>
        <v>1.4640203991121308E-3</v>
      </c>
      <c r="Z797" s="13">
        <f t="shared" si="967"/>
        <v>3.0567909035890323E-2</v>
      </c>
      <c r="AA797" s="13">
        <f t="shared" si="968"/>
        <v>1.3416255275852265E-2</v>
      </c>
      <c r="AB797" s="13">
        <f t="shared" si="969"/>
        <v>2.94419722028578E-3</v>
      </c>
      <c r="AC797" s="13">
        <f t="shared" si="970"/>
        <v>1.0428988144607833E-5</v>
      </c>
      <c r="AD797" s="13">
        <f t="shared" si="971"/>
        <v>4.1239368947652345E-4</v>
      </c>
      <c r="AE797" s="13">
        <f t="shared" si="972"/>
        <v>3.6399662941200624E-4</v>
      </c>
      <c r="AF797" s="13">
        <f t="shared" si="973"/>
        <v>1.6063963829257859E-4</v>
      </c>
      <c r="AG797" s="13">
        <f t="shared" si="974"/>
        <v>4.7262513451393919E-5</v>
      </c>
      <c r="AH797" s="13">
        <f t="shared" si="975"/>
        <v>6.745141924553077E-3</v>
      </c>
      <c r="AI797" s="13">
        <f t="shared" si="976"/>
        <v>2.9604427906863456E-3</v>
      </c>
      <c r="AJ797" s="13">
        <f t="shared" si="977"/>
        <v>6.4966917041611868E-4</v>
      </c>
      <c r="AK797" s="13">
        <f t="shared" si="978"/>
        <v>9.5046599631878166E-5</v>
      </c>
      <c r="AL797" s="13">
        <f t="shared" si="979"/>
        <v>1.6160436871547849E-7</v>
      </c>
      <c r="AM797" s="13">
        <f t="shared" si="980"/>
        <v>3.6199918062249259E-5</v>
      </c>
      <c r="AN797" s="13">
        <f t="shared" si="981"/>
        <v>3.1951624129785932E-5</v>
      </c>
      <c r="AO797" s="13">
        <f t="shared" si="982"/>
        <v>1.410094744932256E-5</v>
      </c>
      <c r="AP797" s="13">
        <f t="shared" si="983"/>
        <v>4.1487034307633619E-6</v>
      </c>
      <c r="AQ797" s="13">
        <f t="shared" si="984"/>
        <v>9.1545657933367635E-7</v>
      </c>
      <c r="AR797" s="13">
        <f t="shared" si="985"/>
        <v>1.1907112005324235E-3</v>
      </c>
      <c r="AS797" s="13">
        <f t="shared" si="986"/>
        <v>5.2260314591368073E-4</v>
      </c>
      <c r="AT797" s="13">
        <f t="shared" si="987"/>
        <v>1.1468526037075727E-4</v>
      </c>
      <c r="AU797" s="13">
        <f t="shared" si="988"/>
        <v>1.6778453592241788E-5</v>
      </c>
      <c r="AV797" s="13">
        <f t="shared" si="989"/>
        <v>1.8410158204087305E-6</v>
      </c>
      <c r="AW797" s="13">
        <f t="shared" si="990"/>
        <v>1.7390077931635713E-9</v>
      </c>
      <c r="AX797" s="13">
        <f t="shared" si="991"/>
        <v>2.6480240062535309E-6</v>
      </c>
      <c r="AY797" s="13">
        <f t="shared" si="992"/>
        <v>2.3372613050938392E-6</v>
      </c>
      <c r="AZ797" s="13">
        <f t="shared" si="993"/>
        <v>1.0314843059179443E-6</v>
      </c>
      <c r="BA797" s="13">
        <f t="shared" si="994"/>
        <v>3.0347765596033962E-7</v>
      </c>
      <c r="BB797" s="13">
        <f t="shared" si="995"/>
        <v>6.6965648778258371E-8</v>
      </c>
      <c r="BC797" s="13">
        <f t="shared" si="996"/>
        <v>1.1821359571537242E-8</v>
      </c>
      <c r="BD797" s="13">
        <f t="shared" si="997"/>
        <v>1.7516225985703349E-4</v>
      </c>
      <c r="BE797" s="13">
        <f t="shared" si="998"/>
        <v>7.6878715851252019E-5</v>
      </c>
      <c r="BF797" s="13">
        <f t="shared" si="999"/>
        <v>1.6871034193557258E-5</v>
      </c>
      <c r="BG797" s="13">
        <f t="shared" si="1000"/>
        <v>2.468232302517427E-6</v>
      </c>
      <c r="BH797" s="13">
        <f t="shared" si="1001"/>
        <v>2.7082678939372473E-7</v>
      </c>
      <c r="BI797" s="13">
        <f t="shared" si="1002"/>
        <v>2.3773175572981175E-8</v>
      </c>
      <c r="BJ797" s="14">
        <f t="shared" si="1003"/>
        <v>0.17504755010366393</v>
      </c>
      <c r="BK797" s="14">
        <f t="shared" si="1004"/>
        <v>0.38050045630852025</v>
      </c>
      <c r="BL797" s="14">
        <f t="shared" si="1005"/>
        <v>0.41384755364800951</v>
      </c>
      <c r="BM797" s="14">
        <f t="shared" si="1006"/>
        <v>0.14783832798995514</v>
      </c>
      <c r="BN797" s="14">
        <f t="shared" si="1007"/>
        <v>0.85212280558383147</v>
      </c>
    </row>
    <row r="798" spans="1:66" x14ac:dyDescent="0.25">
      <c r="A798" t="s">
        <v>136</v>
      </c>
      <c r="B798" t="s">
        <v>480</v>
      </c>
      <c r="C798" t="s">
        <v>317</v>
      </c>
      <c r="D798"/>
      <c r="E798" s="10">
        <f>VLOOKUP(A798,home!$A$2:$E$405,3,FALSE)</f>
        <v>1.5</v>
      </c>
      <c r="F798" s="10">
        <f>VLOOKUP(B798,home!$B$2:$E$405,3,FALSE)</f>
        <v>1.67</v>
      </c>
      <c r="G798" s="10">
        <f>VLOOKUP(C798,away!$B$2:$E$405,4,FALSE)</f>
        <v>0.44</v>
      </c>
      <c r="H798" s="10">
        <f>VLOOKUP(A798,away!$A$2:$E$405,3,FALSE)</f>
        <v>1.6612903225806499</v>
      </c>
      <c r="I798" s="10">
        <f>VLOOKUP(C798,away!$B$2:$E$405,3,FALSE)</f>
        <v>1.33</v>
      </c>
      <c r="J798" s="10">
        <f>VLOOKUP(B798,home!$B$2:$E$405,4,FALSE)</f>
        <v>0.9</v>
      </c>
      <c r="K798" s="12">
        <f t="shared" si="952"/>
        <v>1.1022000000000001</v>
      </c>
      <c r="L798" s="12">
        <f t="shared" si="953"/>
        <v>1.9885645161290382</v>
      </c>
      <c r="M798" s="13">
        <f t="shared" si="954"/>
        <v>4.546718072079127E-2</v>
      </c>
      <c r="N798" s="13">
        <f t="shared" si="955"/>
        <v>5.0113926590456138E-2</v>
      </c>
      <c r="O798" s="13">
        <f t="shared" si="956"/>
        <v>9.0414422229791819E-2</v>
      </c>
      <c r="P798" s="13">
        <f t="shared" si="957"/>
        <v>9.9654776181676549E-2</v>
      </c>
      <c r="Q798" s="13">
        <f t="shared" si="958"/>
        <v>2.7617784944000388E-2</v>
      </c>
      <c r="R798" s="13">
        <f t="shared" si="959"/>
        <v>8.9897455896236267E-2</v>
      </c>
      <c r="S798" s="13">
        <f t="shared" si="960"/>
        <v>5.4605730212335127E-2</v>
      </c>
      <c r="T798" s="13">
        <f t="shared" si="961"/>
        <v>5.4919747153721964E-2</v>
      </c>
      <c r="U798" s="13">
        <f t="shared" si="962"/>
        <v>9.9084975888831625E-2</v>
      </c>
      <c r="V798" s="13">
        <f t="shared" si="963"/>
        <v>1.3298290073752465E-2</v>
      </c>
      <c r="W798" s="13">
        <f t="shared" si="964"/>
        <v>1.0146774188425745E-2</v>
      </c>
      <c r="X798" s="13">
        <f t="shared" si="965"/>
        <v>2.0177515104277455E-2</v>
      </c>
      <c r="Y798" s="13">
        <f t="shared" si="966"/>
        <v>2.006214528001193E-2</v>
      </c>
      <c r="Z798" s="13">
        <f t="shared" si="967"/>
        <v>5.9588963628510218E-2</v>
      </c>
      <c r="AA798" s="13">
        <f t="shared" si="968"/>
        <v>6.5678955711343967E-2</v>
      </c>
      <c r="AB798" s="13">
        <f t="shared" si="969"/>
        <v>3.6195672492521674E-2</v>
      </c>
      <c r="AC798" s="13">
        <f t="shared" si="970"/>
        <v>1.821696028720348E-3</v>
      </c>
      <c r="AD798" s="13">
        <f t="shared" si="971"/>
        <v>2.7959436276207145E-3</v>
      </c>
      <c r="AE798" s="13">
        <f t="shared" si="972"/>
        <v>5.5599142869836539E-3</v>
      </c>
      <c r="AF798" s="13">
        <f t="shared" si="973"/>
        <v>5.5281241319072878E-3</v>
      </c>
      <c r="AG798" s="13">
        <f t="shared" si="974"/>
        <v>3.6643438298224924E-3</v>
      </c>
      <c r="AH798" s="13">
        <f t="shared" si="975"/>
        <v>2.9624124656139825E-2</v>
      </c>
      <c r="AI798" s="13">
        <f t="shared" si="976"/>
        <v>3.2651710195997316E-2</v>
      </c>
      <c r="AJ798" s="13">
        <f t="shared" si="977"/>
        <v>1.7994357489014127E-2</v>
      </c>
      <c r="AK798" s="13">
        <f t="shared" si="978"/>
        <v>6.6111269414637908E-3</v>
      </c>
      <c r="AL798" s="13">
        <f t="shared" si="979"/>
        <v>1.597114288902105E-4</v>
      </c>
      <c r="AM798" s="13">
        <f t="shared" si="980"/>
        <v>6.1633781327271003E-4</v>
      </c>
      <c r="AN798" s="13">
        <f t="shared" si="981"/>
        <v>1.2256275054226759E-3</v>
      </c>
      <c r="AO798" s="13">
        <f t="shared" si="982"/>
        <v>1.2186196836376419E-3</v>
      </c>
      <c r="AP798" s="13">
        <f t="shared" si="983"/>
        <v>8.0776795384606987E-4</v>
      </c>
      <c r="AQ798" s="13">
        <f t="shared" si="984"/>
        <v>4.0157467257111331E-4</v>
      </c>
      <c r="AR798" s="13">
        <f t="shared" si="985"/>
        <v>1.1781896622516594E-2</v>
      </c>
      <c r="AS798" s="13">
        <f t="shared" si="986"/>
        <v>1.2986006457337789E-2</v>
      </c>
      <c r="AT798" s="13">
        <f t="shared" si="987"/>
        <v>7.1565881586388583E-3</v>
      </c>
      <c r="AU798" s="13">
        <f t="shared" si="988"/>
        <v>2.629330489483917E-3</v>
      </c>
      <c r="AV798" s="13">
        <f t="shared" si="989"/>
        <v>7.2451201637729347E-4</v>
      </c>
      <c r="AW798" s="13">
        <f t="shared" si="990"/>
        <v>9.7237455721988142E-6</v>
      </c>
      <c r="AX798" s="13">
        <f t="shared" si="991"/>
        <v>1.132212562981967E-4</v>
      </c>
      <c r="AY798" s="13">
        <f t="shared" si="992"/>
        <v>2.2514777274614534E-4</v>
      </c>
      <c r="AZ798" s="13">
        <f t="shared" si="993"/>
        <v>2.2386043588423459E-4</v>
      </c>
      <c r="BA798" s="13">
        <f t="shared" si="994"/>
        <v>1.4838697312152287E-4</v>
      </c>
      <c r="BB798" s="13">
        <f t="shared" si="995"/>
        <v>7.3769267351313442E-5</v>
      </c>
      <c r="BC798" s="13">
        <f t="shared" si="996"/>
        <v>2.9338989487131638E-5</v>
      </c>
      <c r="BD798" s="13">
        <f t="shared" si="997"/>
        <v>3.9048435927061778E-3</v>
      </c>
      <c r="BE798" s="13">
        <f t="shared" si="998"/>
        <v>4.3039186078807495E-3</v>
      </c>
      <c r="BF798" s="13">
        <f t="shared" si="999"/>
        <v>2.3718895448030818E-3</v>
      </c>
      <c r="BG798" s="13">
        <f t="shared" si="1000"/>
        <v>8.7143221876065239E-4</v>
      </c>
      <c r="BH798" s="13">
        <f t="shared" si="1001"/>
        <v>2.4012314787949784E-4</v>
      </c>
      <c r="BI798" s="13">
        <f t="shared" si="1002"/>
        <v>5.2932746718556475E-5</v>
      </c>
      <c r="BJ798" s="14">
        <f t="shared" si="1003"/>
        <v>0.2056698714608666</v>
      </c>
      <c r="BK798" s="14">
        <f t="shared" si="1004"/>
        <v>0.2152325324189121</v>
      </c>
      <c r="BL798" s="14">
        <f t="shared" si="1005"/>
        <v>0.51517627510444342</v>
      </c>
      <c r="BM798" s="14">
        <f t="shared" si="1006"/>
        <v>0.59228667202260588</v>
      </c>
      <c r="BN798" s="14">
        <f t="shared" si="1007"/>
        <v>0.40316554656295245</v>
      </c>
    </row>
    <row r="799" spans="1:66" x14ac:dyDescent="0.25">
      <c r="A799" t="s">
        <v>136</v>
      </c>
      <c r="B799" t="s">
        <v>482</v>
      </c>
      <c r="C799" t="s">
        <v>323</v>
      </c>
      <c r="D799"/>
      <c r="E799" s="10">
        <f>VLOOKUP(A799,home!$A$2:$E$405,3,FALSE)</f>
        <v>1.5</v>
      </c>
      <c r="F799" s="10">
        <f>VLOOKUP(B799,home!$B$2:$E$405,3,FALSE)</f>
        <v>0</v>
      </c>
      <c r="G799" s="10">
        <f>VLOOKUP(C799,away!$B$2:$E$405,4,FALSE)</f>
        <v>0</v>
      </c>
      <c r="H799" s="10">
        <f>VLOOKUP(A799,away!$A$2:$E$405,3,FALSE)</f>
        <v>1.6612903225806499</v>
      </c>
      <c r="I799" s="10">
        <f>VLOOKUP(C799,away!$B$2:$E$405,3,FALSE)</f>
        <v>0.89</v>
      </c>
      <c r="J799" s="10">
        <f>VLOOKUP(B799,home!$B$2:$E$405,4,FALSE)</f>
        <v>0.3</v>
      </c>
      <c r="K799" s="12">
        <f t="shared" si="952"/>
        <v>0</v>
      </c>
      <c r="L799" s="12">
        <f t="shared" si="953"/>
        <v>0.44356451612903353</v>
      </c>
      <c r="M799" s="13">
        <f t="shared" si="954"/>
        <v>0.64174482950644374</v>
      </c>
      <c r="N799" s="13">
        <f t="shared" si="955"/>
        <v>0</v>
      </c>
      <c r="O799" s="13">
        <f t="shared" si="956"/>
        <v>0.28465523477833488</v>
      </c>
      <c r="P799" s="13">
        <f t="shared" si="957"/>
        <v>0</v>
      </c>
      <c r="Q799" s="13">
        <f t="shared" si="958"/>
        <v>0</v>
      </c>
      <c r="R799" s="13">
        <f t="shared" si="959"/>
        <v>6.3131480739024262E-2</v>
      </c>
      <c r="S799" s="13">
        <f t="shared" si="960"/>
        <v>0</v>
      </c>
      <c r="T799" s="13">
        <f t="shared" si="961"/>
        <v>0</v>
      </c>
      <c r="U799" s="13">
        <f t="shared" si="962"/>
        <v>0</v>
      </c>
      <c r="V799" s="13">
        <f t="shared" si="963"/>
        <v>0</v>
      </c>
      <c r="W799" s="13">
        <f t="shared" si="964"/>
        <v>0</v>
      </c>
      <c r="X799" s="13">
        <f t="shared" si="965"/>
        <v>0</v>
      </c>
      <c r="Y799" s="13">
        <f t="shared" si="966"/>
        <v>0</v>
      </c>
      <c r="Z799" s="13">
        <f t="shared" si="967"/>
        <v>9.3342949021715665E-3</v>
      </c>
      <c r="AA799" s="13">
        <f t="shared" si="968"/>
        <v>0</v>
      </c>
      <c r="AB799" s="13">
        <f t="shared" si="969"/>
        <v>0</v>
      </c>
      <c r="AC799" s="13">
        <f t="shared" si="970"/>
        <v>0</v>
      </c>
      <c r="AD799" s="13">
        <f t="shared" si="971"/>
        <v>0</v>
      </c>
      <c r="AE799" s="13">
        <f t="shared" si="972"/>
        <v>0</v>
      </c>
      <c r="AF799" s="13">
        <f t="shared" si="973"/>
        <v>0</v>
      </c>
      <c r="AG799" s="13">
        <f t="shared" si="974"/>
        <v>0</v>
      </c>
      <c r="AH799" s="13">
        <f t="shared" si="975"/>
        <v>1.0350905004218587E-3</v>
      </c>
      <c r="AI799" s="13">
        <f t="shared" si="976"/>
        <v>0</v>
      </c>
      <c r="AJ799" s="13">
        <f t="shared" si="977"/>
        <v>0</v>
      </c>
      <c r="AK799" s="13">
        <f t="shared" si="978"/>
        <v>0</v>
      </c>
      <c r="AL799" s="13">
        <f t="shared" si="979"/>
        <v>0</v>
      </c>
      <c r="AM799" s="13">
        <f t="shared" si="980"/>
        <v>0</v>
      </c>
      <c r="AN799" s="13">
        <f t="shared" si="981"/>
        <v>0</v>
      </c>
      <c r="AO799" s="13">
        <f t="shared" si="982"/>
        <v>0</v>
      </c>
      <c r="AP799" s="13">
        <f t="shared" si="983"/>
        <v>0</v>
      </c>
      <c r="AQ799" s="13">
        <f t="shared" si="984"/>
        <v>0</v>
      </c>
      <c r="AR799" s="13">
        <f t="shared" si="985"/>
        <v>9.182588339387618E-5</v>
      </c>
      <c r="AS799" s="13">
        <f t="shared" si="986"/>
        <v>0</v>
      </c>
      <c r="AT799" s="13">
        <f t="shared" si="987"/>
        <v>0</v>
      </c>
      <c r="AU799" s="13">
        <f t="shared" si="988"/>
        <v>0</v>
      </c>
      <c r="AV799" s="13">
        <f t="shared" si="989"/>
        <v>0</v>
      </c>
      <c r="AW799" s="13">
        <f t="shared" si="990"/>
        <v>0</v>
      </c>
      <c r="AX799" s="13">
        <f t="shared" si="991"/>
        <v>0</v>
      </c>
      <c r="AY799" s="13">
        <f t="shared" si="992"/>
        <v>0</v>
      </c>
      <c r="AZ799" s="13">
        <f t="shared" si="993"/>
        <v>0</v>
      </c>
      <c r="BA799" s="13">
        <f t="shared" si="994"/>
        <v>0</v>
      </c>
      <c r="BB799" s="13">
        <f t="shared" si="995"/>
        <v>0</v>
      </c>
      <c r="BC799" s="13">
        <f t="shared" si="996"/>
        <v>0</v>
      </c>
      <c r="BD799" s="13">
        <f t="shared" si="997"/>
        <v>6.7884505892876216E-6</v>
      </c>
      <c r="BE799" s="13">
        <f t="shared" si="998"/>
        <v>0</v>
      </c>
      <c r="BF799" s="13">
        <f t="shared" si="999"/>
        <v>0</v>
      </c>
      <c r="BG799" s="13">
        <f t="shared" si="1000"/>
        <v>0</v>
      </c>
      <c r="BH799" s="13">
        <f t="shared" si="1001"/>
        <v>0</v>
      </c>
      <c r="BI799" s="13">
        <f t="shared" si="1002"/>
        <v>0</v>
      </c>
      <c r="BJ799" s="14">
        <f t="shared" si="1003"/>
        <v>0</v>
      </c>
      <c r="BK799" s="14">
        <f t="shared" si="1004"/>
        <v>0.64174482950644374</v>
      </c>
      <c r="BL799" s="14">
        <f t="shared" si="1005"/>
        <v>0.34892042035176413</v>
      </c>
      <c r="BM799" s="14">
        <f t="shared" si="1006"/>
        <v>1.0467999736576588E-2</v>
      </c>
      <c r="BN799" s="14">
        <f t="shared" si="1007"/>
        <v>0.98953154502380292</v>
      </c>
    </row>
    <row r="800" spans="1:66" x14ac:dyDescent="0.25">
      <c r="A800" t="s">
        <v>136</v>
      </c>
      <c r="B800" t="s">
        <v>344</v>
      </c>
      <c r="C800" t="s">
        <v>125</v>
      </c>
      <c r="D800"/>
      <c r="E800" s="10">
        <f>VLOOKUP(A800,home!$A$2:$E$405,3,FALSE)</f>
        <v>1.5</v>
      </c>
      <c r="F800" s="10">
        <f>VLOOKUP(B800,home!$B$2:$E$405,3,FALSE)</f>
        <v>1.33</v>
      </c>
      <c r="G800" s="10">
        <f>VLOOKUP(C800,away!$B$2:$E$405,4,FALSE)</f>
        <v>0.67</v>
      </c>
      <c r="H800" s="10">
        <f>VLOOKUP(A800,away!$A$2:$E$405,3,FALSE)</f>
        <v>1.6612903225806499</v>
      </c>
      <c r="I800" s="10">
        <f>VLOOKUP(C800,away!$B$2:$E$405,3,FALSE)</f>
        <v>0.44</v>
      </c>
      <c r="J800" s="10">
        <f>VLOOKUP(B800,home!$B$2:$E$405,4,FALSE)</f>
        <v>0.6</v>
      </c>
      <c r="K800" s="12">
        <f t="shared" si="952"/>
        <v>1.3366500000000001</v>
      </c>
      <c r="L800" s="12">
        <f t="shared" si="953"/>
        <v>0.43858064516129158</v>
      </c>
      <c r="M800" s="13">
        <f t="shared" si="954"/>
        <v>0.16944436346959912</v>
      </c>
      <c r="N800" s="13">
        <f t="shared" si="955"/>
        <v>0.22648780843163971</v>
      </c>
      <c r="O800" s="13">
        <f t="shared" si="956"/>
        <v>7.4315018249441173E-2</v>
      </c>
      <c r="P800" s="13">
        <f t="shared" si="957"/>
        <v>9.9333169143115546E-2</v>
      </c>
      <c r="Q800" s="13">
        <f t="shared" si="958"/>
        <v>0.15136746457007563</v>
      </c>
      <c r="R800" s="13">
        <f t="shared" si="959"/>
        <v>1.6296564324506532E-2</v>
      </c>
      <c r="S800" s="13">
        <f t="shared" si="960"/>
        <v>1.4557991617385826E-2</v>
      </c>
      <c r="T800" s="13">
        <f t="shared" si="961"/>
        <v>6.6386840267572703E-2</v>
      </c>
      <c r="U800" s="13">
        <f t="shared" si="962"/>
        <v>2.1782802704351661E-2</v>
      </c>
      <c r="V800" s="13">
        <f t="shared" si="963"/>
        <v>9.4825713755975123E-4</v>
      </c>
      <c r="W800" s="13">
        <f t="shared" si="964"/>
        <v>6.7441773839197222E-2</v>
      </c>
      <c r="X800" s="13">
        <f t="shared" si="965"/>
        <v>2.9578656681217029E-2</v>
      </c>
      <c r="Y800" s="13">
        <f t="shared" si="966"/>
        <v>6.4863131651262569E-3</v>
      </c>
      <c r="Z800" s="13">
        <f t="shared" si="967"/>
        <v>2.3824525651181881E-3</v>
      </c>
      <c r="AA800" s="13">
        <f t="shared" si="968"/>
        <v>3.1845052211652266E-3</v>
      </c>
      <c r="AB800" s="13">
        <f t="shared" si="969"/>
        <v>2.1282844519352503E-3</v>
      </c>
      <c r="AC800" s="13">
        <f t="shared" si="970"/>
        <v>3.4743478887278339E-5</v>
      </c>
      <c r="AD800" s="13">
        <f t="shared" si="971"/>
        <v>2.2536511750540743E-2</v>
      </c>
      <c r="AE800" s="13">
        <f t="shared" si="972"/>
        <v>9.8840778632371881E-3</v>
      </c>
      <c r="AF800" s="13">
        <f t="shared" si="973"/>
        <v>2.167482623041503E-3</v>
      </c>
      <c r="AG800" s="13">
        <f t="shared" si="974"/>
        <v>3.1687197572981041E-4</v>
      </c>
      <c r="AH800" s="13">
        <f t="shared" si="975"/>
        <v>2.6122439576892718E-4</v>
      </c>
      <c r="AI800" s="13">
        <f t="shared" si="976"/>
        <v>3.4916558860453661E-4</v>
      </c>
      <c r="AJ800" s="13">
        <f t="shared" si="977"/>
        <v>2.3335609200412694E-4</v>
      </c>
      <c r="AK800" s="13">
        <f t="shared" si="978"/>
        <v>1.039718067924388E-4</v>
      </c>
      <c r="AL800" s="13">
        <f t="shared" si="979"/>
        <v>8.1470514433475974E-7</v>
      </c>
      <c r="AM800" s="13">
        <f t="shared" si="980"/>
        <v>6.0246856862720541E-3</v>
      </c>
      <c r="AN800" s="13">
        <f t="shared" si="981"/>
        <v>2.6423105351791962E-3</v>
      </c>
      <c r="AO800" s="13">
        <f t="shared" si="982"/>
        <v>5.7943312961768482E-4</v>
      </c>
      <c r="AP800" s="13">
        <f t="shared" si="983"/>
        <v>8.4709385271850181E-5</v>
      </c>
      <c r="AQ800" s="13">
        <f t="shared" si="984"/>
        <v>9.2879742109361138E-6</v>
      </c>
      <c r="AR800" s="13">
        <f t="shared" si="985"/>
        <v>2.2913592805640936E-5</v>
      </c>
      <c r="AS800" s="13">
        <f t="shared" si="986"/>
        <v>3.0627453823659957E-5</v>
      </c>
      <c r="AT800" s="13">
        <f t="shared" si="987"/>
        <v>2.0469093076697544E-5</v>
      </c>
      <c r="AU800" s="13">
        <f t="shared" si="988"/>
        <v>9.1200044203225936E-6</v>
      </c>
      <c r="AV800" s="13">
        <f t="shared" si="989"/>
        <v>3.0475634771060492E-6</v>
      </c>
      <c r="AW800" s="13">
        <f t="shared" si="990"/>
        <v>1.3266767635713358E-8</v>
      </c>
      <c r="AX800" s="13">
        <f t="shared" si="991"/>
        <v>1.342149353759256E-3</v>
      </c>
      <c r="AY800" s="13">
        <f t="shared" si="992"/>
        <v>5.8864072947454498E-4</v>
      </c>
      <c r="AZ800" s="13">
        <f t="shared" si="993"/>
        <v>1.2908321545057963E-4</v>
      </c>
      <c r="BA800" s="13">
        <f t="shared" si="994"/>
        <v>1.8871133303936407E-5</v>
      </c>
      <c r="BB800" s="13">
        <f t="shared" si="995"/>
        <v>2.0691284548412912E-6</v>
      </c>
      <c r="BC800" s="13">
        <f t="shared" si="996"/>
        <v>1.8149593852917599E-7</v>
      </c>
      <c r="BD800" s="13">
        <f t="shared" si="997"/>
        <v>1.6749097192768555E-6</v>
      </c>
      <c r="BE800" s="13">
        <f t="shared" si="998"/>
        <v>2.2387680762714091E-6</v>
      </c>
      <c r="BF800" s="13">
        <f t="shared" si="999"/>
        <v>1.4962246745740898E-6</v>
      </c>
      <c r="BG800" s="13">
        <f t="shared" si="1000"/>
        <v>6.6664290375648596E-7</v>
      </c>
      <c r="BH800" s="13">
        <f t="shared" si="1001"/>
        <v>2.2276705932652678E-7</v>
      </c>
      <c r="BI800" s="13">
        <f t="shared" si="1002"/>
        <v>5.9552317969760373E-8</v>
      </c>
      <c r="BJ800" s="14">
        <f t="shared" si="1003"/>
        <v>0.59407522293431092</v>
      </c>
      <c r="BK800" s="14">
        <f t="shared" si="1004"/>
        <v>0.28490798028116637</v>
      </c>
      <c r="BL800" s="14">
        <f t="shared" si="1005"/>
        <v>0.11874742940692447</v>
      </c>
      <c r="BM800" s="14">
        <f t="shared" si="1006"/>
        <v>0.26228006953643573</v>
      </c>
      <c r="BN800" s="14">
        <f t="shared" si="1007"/>
        <v>0.73724438818837779</v>
      </c>
    </row>
    <row r="801" spans="1:66" x14ac:dyDescent="0.25">
      <c r="A801" t="s">
        <v>136</v>
      </c>
      <c r="B801" t="s">
        <v>377</v>
      </c>
      <c r="C801" t="s">
        <v>483</v>
      </c>
      <c r="D801"/>
      <c r="E801" s="10">
        <f>VLOOKUP(A801,home!$A$2:$E$405,3,FALSE)</f>
        <v>1.5</v>
      </c>
      <c r="F801" s="10">
        <f>VLOOKUP(B801,home!$B$2:$E$405,3,FALSE)</f>
        <v>0.22</v>
      </c>
      <c r="G801" s="10">
        <f>VLOOKUP(C801,away!$B$2:$E$405,4,FALSE)</f>
        <v>0.33</v>
      </c>
      <c r="H801" s="10">
        <f>VLOOKUP(A801,away!$A$2:$E$405,3,FALSE)</f>
        <v>1.6612903225806499</v>
      </c>
      <c r="I801" s="10">
        <f>VLOOKUP(C801,away!$B$2:$E$405,3,FALSE)</f>
        <v>1.67</v>
      </c>
      <c r="J801" s="10">
        <f>VLOOKUP(B801,home!$B$2:$E$405,4,FALSE)</f>
        <v>1.2</v>
      </c>
      <c r="K801" s="12">
        <f t="shared" ref="K801:K864" si="1008">E801*F801*G801</f>
        <v>0.10890000000000001</v>
      </c>
      <c r="L801" s="12">
        <f t="shared" ref="L801:L864" si="1009">H801*I801*J801</f>
        <v>3.329225806451622</v>
      </c>
      <c r="M801" s="13">
        <f t="shared" ref="M801:M864" si="1010">_xlfn.POISSON.DIST(0,K801,FALSE) * _xlfn.POISSON.DIST(0,L801,FALSE)</f>
        <v>3.2124837104661581E-2</v>
      </c>
      <c r="N801" s="13">
        <f t="shared" ref="N801:N864" si="1011">_xlfn.POISSON.DIST(1,K801,FALSE) * _xlfn.POISSON.DIST(0,L801,FALSE)</f>
        <v>3.498394760697647E-3</v>
      </c>
      <c r="O801" s="13">
        <f t="shared" ref="O801:O864" si="1012">_xlfn.POISSON.DIST(0,K801,FALSE) * _xlfn.POISSON.DIST(1,L801,FALSE)</f>
        <v>0.10695083671689395</v>
      </c>
      <c r="P801" s="13">
        <f t="shared" ref="P801:P864" si="1013">_xlfn.POISSON.DIST(1,K801,FALSE) * _xlfn.POISSON.DIST(1,L801,FALSE)</f>
        <v>1.1646946118469753E-2</v>
      </c>
      <c r="Q801" s="13">
        <f t="shared" ref="Q801:Q864" si="1014">_xlfn.POISSON.DIST(2,K801,FALSE) * _xlfn.POISSON.DIST(0,L801,FALSE)</f>
        <v>1.9048759471998683E-4</v>
      </c>
      <c r="R801" s="13">
        <f t="shared" ref="R801:R864" si="1015">_xlfn.POISSON.DIST(0,K801,FALSE) * _xlfn.POISSON.DIST(2,L801,FALSE)</f>
        <v>0.17803174280973852</v>
      </c>
      <c r="S801" s="13">
        <f t="shared" ref="S801:S864" si="1016">_xlfn.POISSON.DIST(2,K801,FALSE) * _xlfn.POISSON.DIST(2,L801,FALSE)</f>
        <v>1.0556579123233395E-3</v>
      </c>
      <c r="T801" s="13">
        <f t="shared" ref="T801:T864" si="1017">_xlfn.POISSON.DIST(2,K801,FALSE) * _xlfn.POISSON.DIST(1,L801,FALSE)</f>
        <v>6.3417621615067794E-4</v>
      </c>
      <c r="U801" s="13">
        <f t="shared" ref="U801:U864" si="1018">_xlfn.POISSON.DIST(1,K801,FALSE) * _xlfn.POISSON.DIST(2,L801,FALSE)</f>
        <v>1.9387656791980526E-2</v>
      </c>
      <c r="V801" s="13">
        <f t="shared" ref="V801:V864" si="1019">_xlfn.POISSON.DIST(3,K801,FALSE) * _xlfn.POISSON.DIST(3,L801,FALSE)</f>
        <v>4.2525735130349657E-5</v>
      </c>
      <c r="W801" s="13">
        <f t="shared" ref="W801:W864" si="1020">_xlfn.POISSON.DIST(3,K801,FALSE) * _xlfn.POISSON.DIST(0,L801,FALSE)</f>
        <v>6.9146996883355239E-6</v>
      </c>
      <c r="X801" s="13">
        <f t="shared" ref="X801:X864" si="1021">_xlfn.POISSON.DIST(3,K801,FALSE) * _xlfn.POISSON.DIST(1,L801,FALSE)</f>
        <v>2.3020596646269615E-5</v>
      </c>
      <c r="Y801" s="13">
        <f t="shared" ref="Y801:Y864" si="1022">_xlfn.POISSON.DIST(3,K801,FALSE) * _xlfn.POISSON.DIST(2,L801,FALSE)</f>
        <v>3.8320382217337234E-5</v>
      </c>
      <c r="Z801" s="13">
        <f t="shared" ref="Z801:Z864" si="1023">_xlfn.POISSON.DIST(0,K801,FALSE) * _xlfn.POISSON.DIST(3,L801,FALSE)</f>
        <v>0.19756929084324651</v>
      </c>
      <c r="AA801" s="13">
        <f t="shared" ref="AA801:AA864" si="1024">_xlfn.POISSON.DIST(1,K801,FALSE) * _xlfn.POISSON.DIST(3,L801,FALSE)</f>
        <v>2.1515295772829547E-2</v>
      </c>
      <c r="AB801" s="13">
        <f t="shared" ref="AB801:AB864" si="1025">_xlfn.POISSON.DIST(2,K801,FALSE) * _xlfn.POISSON.DIST(3,L801,FALSE)</f>
        <v>1.1715078548305685E-3</v>
      </c>
      <c r="AC801" s="13">
        <f t="shared" ref="AC801:AC864" si="1026">_xlfn.POISSON.DIST(4,K801,FALSE) * _xlfn.POISSON.DIST(4,L801,FALSE)</f>
        <v>9.6361372996586141E-7</v>
      </c>
      <c r="AD801" s="13">
        <f t="shared" ref="AD801:AD864" si="1027">_xlfn.POISSON.DIST(4,K801,FALSE) * _xlfn.POISSON.DIST(0,L801,FALSE)</f>
        <v>1.8825269901493455E-7</v>
      </c>
      <c r="AE801" s="13">
        <f t="shared" ref="AE801:AE864" si="1028">_xlfn.POISSON.DIST(4,K801,FALSE) * _xlfn.POISSON.DIST(1,L801,FALSE)</f>
        <v>6.2673574369469008E-7</v>
      </c>
      <c r="AF801" s="13">
        <f t="shared" ref="AF801:AF864" si="1029">_xlfn.POISSON.DIST(4,K801,FALSE) * _xlfn.POISSON.DIST(2,L801,FALSE)</f>
        <v>1.0432724058670058E-6</v>
      </c>
      <c r="AG801" s="13">
        <f t="shared" ref="AG801:AG864" si="1030">_xlfn.POISSON.DIST(4,K801,FALSE) * _xlfn.POISSON.DIST(3,L801,FALSE)</f>
        <v>1.1577631389237689E-6</v>
      </c>
      <c r="AH801" s="13">
        <f t="shared" ref="AH801:AH864" si="1031">_xlfn.POISSON.DIST(0,K801,FALSE) * _xlfn.POISSON.DIST(4,L801,FALSE)</f>
        <v>0.16443819540942062</v>
      </c>
      <c r="AI801" s="13">
        <f t="shared" ref="AI801:AI864" si="1032">_xlfn.POISSON.DIST(1,K801,FALSE) * _xlfn.POISSON.DIST(4,L801,FALSE)</f>
        <v>1.7907319480085906E-2</v>
      </c>
      <c r="AJ801" s="13">
        <f t="shared" ref="AJ801:AJ864" si="1033">_xlfn.POISSON.DIST(2,K801,FALSE) * _xlfn.POISSON.DIST(4,L801,FALSE)</f>
        <v>9.7505354569067735E-4</v>
      </c>
      <c r="AK801" s="13">
        <f t="shared" ref="AK801:AK864" si="1034">_xlfn.POISSON.DIST(3,K801,FALSE) * _xlfn.POISSON.DIST(4,L801,FALSE)</f>
        <v>3.5394443708571601E-5</v>
      </c>
      <c r="AL801" s="13">
        <f t="shared" ref="AL801:AL864" si="1035">_xlfn.POISSON.DIST(5,K801,FALSE) * _xlfn.POISSON.DIST(5,L801,FALSE)</f>
        <v>1.3974430009236037E-8</v>
      </c>
      <c r="AM801" s="13">
        <f t="shared" ref="AM801:AM864" si="1036">_xlfn.POISSON.DIST(5,K801,FALSE) * _xlfn.POISSON.DIST(0,L801,FALSE)</f>
        <v>4.1001437845452766E-9</v>
      </c>
      <c r="AN801" s="13">
        <f t="shared" ref="AN801:AN864" si="1037">_xlfn.POISSON.DIST(5,K801,FALSE) * _xlfn.POISSON.DIST(1,L801,FALSE)</f>
        <v>1.3650304497670356E-8</v>
      </c>
      <c r="AO801" s="13">
        <f t="shared" ref="AO801:AO864" si="1038">_xlfn.POISSON.DIST(5,K801,FALSE) * _xlfn.POISSON.DIST(2,L801,FALSE)</f>
        <v>2.2722472999783396E-8</v>
      </c>
      <c r="AP801" s="13">
        <f t="shared" ref="AP801:AP864" si="1039">_xlfn.POISSON.DIST(5,K801,FALSE) * _xlfn.POISSON.DIST(3,L801,FALSE)</f>
        <v>2.5216081165759697E-8</v>
      </c>
      <c r="AQ801" s="13">
        <f t="shared" ref="AQ801:AQ864" si="1040">_xlfn.POISSON.DIST(5,K801,FALSE) * _xlfn.POISSON.DIST(4,L801,FALSE)</f>
        <v>2.0987507038656473E-8</v>
      </c>
      <c r="AR801" s="13">
        <f t="shared" ref="AR801:AR864" si="1041">_xlfn.POISSON.DIST(0,K801,FALSE) * _xlfn.POISSON.DIST(5,L801,FALSE)</f>
        <v>0.10949037674467556</v>
      </c>
      <c r="AS801" s="13">
        <f t="shared" ref="AS801:AS864" si="1042">_xlfn.POISSON.DIST(1,K801,FALSE) * _xlfn.POISSON.DIST(5,L801,FALSE)</f>
        <v>1.1923502027495168E-2</v>
      </c>
      <c r="AT801" s="13">
        <f t="shared" ref="AT801:AT864" si="1043">_xlfn.POISSON.DIST(2,K801,FALSE) * _xlfn.POISSON.DIST(5,L801,FALSE)</f>
        <v>6.4923468539711184E-4</v>
      </c>
      <c r="AU801" s="13">
        <f t="shared" ref="AU801:AU864" si="1044">_xlfn.POISSON.DIST(3,K801,FALSE) * _xlfn.POISSON.DIST(5,L801,FALSE)</f>
        <v>2.3567219079915165E-5</v>
      </c>
      <c r="AV801" s="13">
        <f t="shared" ref="AV801:AV864" si="1045">_xlfn.POISSON.DIST(4,K801,FALSE) * _xlfn.POISSON.DIST(5,L801,FALSE)</f>
        <v>6.4161753945069015E-7</v>
      </c>
      <c r="AW801" s="13">
        <f t="shared" ref="AW801:AW864" si="1046">_xlfn.POISSON.DIST(6,K801,FALSE) * _xlfn.POISSON.DIST(6,L801,FALSE)</f>
        <v>1.4073519987703168E-10</v>
      </c>
      <c r="AX801" s="13">
        <f t="shared" ref="AX801:AX864" si="1047">_xlfn.POISSON.DIST(6,K801,FALSE) * _xlfn.POISSON.DIST(0,L801,FALSE)</f>
        <v>7.4417609689496745E-11</v>
      </c>
      <c r="AY801" s="13">
        <f t="shared" ref="AY801:AY864" si="1048">_xlfn.POISSON.DIST(6,K801,FALSE) * _xlfn.POISSON.DIST(1,L801,FALSE)</f>
        <v>2.4775302663271683E-10</v>
      </c>
      <c r="AZ801" s="13">
        <f t="shared" ref="AZ801:AZ864" si="1049">_xlfn.POISSON.DIST(6,K801,FALSE) * _xlfn.POISSON.DIST(2,L801,FALSE)</f>
        <v>4.1241288494606845E-10</v>
      </c>
      <c r="BA801" s="13">
        <f t="shared" ref="BA801:BA864" si="1050">_xlfn.POISSON.DIST(6,K801,FALSE) * _xlfn.POISSON.DIST(3,L801,FALSE)</f>
        <v>4.5767187315853829E-10</v>
      </c>
      <c r="BB801" s="13">
        <f t="shared" ref="BB801:BB864" si="1051">_xlfn.POISSON.DIST(6,K801,FALSE) * _xlfn.POISSON.DIST(4,L801,FALSE)</f>
        <v>3.8092325275161482E-10</v>
      </c>
      <c r="BC801" s="13">
        <f t="shared" ref="BC801:BC864" si="1052">_xlfn.POISSON.DIST(6,K801,FALSE) * _xlfn.POISSON.DIST(5,L801,FALSE)</f>
        <v>2.5363590466763399E-10</v>
      </c>
      <c r="BD801" s="13">
        <f t="shared" ref="BD801:BD864" si="1053">_xlfn.POISSON.DIST(0,K801,FALSE) * _xlfn.POISSON.DIST(6,L801,FALSE)</f>
        <v>6.0753031302747375E-2</v>
      </c>
      <c r="BE801" s="13">
        <f t="shared" ref="BE801:BE864" si="1054">_xlfn.POISSON.DIST(1,K801,FALSE) * _xlfn.POISSON.DIST(6,L801,FALSE)</f>
        <v>6.61600510886919E-3</v>
      </c>
      <c r="BF801" s="13">
        <f t="shared" ref="BF801:BF864" si="1055">_xlfn.POISSON.DIST(2,K801,FALSE) * _xlfn.POISSON.DIST(6,L801,FALSE)</f>
        <v>3.6024147817792729E-4</v>
      </c>
      <c r="BG801" s="13">
        <f t="shared" ref="BG801:BG864" si="1056">_xlfn.POISSON.DIST(3,K801,FALSE) * _xlfn.POISSON.DIST(6,L801,FALSE)</f>
        <v>1.3076765657858766E-5</v>
      </c>
      <c r="BH801" s="13">
        <f t="shared" ref="BH801:BH864" si="1057">_xlfn.POISSON.DIST(4,K801,FALSE) * _xlfn.POISSON.DIST(6,L801,FALSE)</f>
        <v>3.5601494503520472E-7</v>
      </c>
      <c r="BI801" s="13">
        <f t="shared" ref="BI801:BI864" si="1058">_xlfn.POISSON.DIST(5,K801,FALSE) * _xlfn.POISSON.DIST(6,L801,FALSE)</f>
        <v>7.7540055028667627E-9</v>
      </c>
      <c r="BJ801" s="14">
        <f t="shared" ref="BJ801:BJ864" si="1059">SUM(N801,Q801,T801,W801,X801,Y801,AD801,AE801,AF801,AG801,AM801,AN801,AO801,AP801,AQ801,AX801,AY801,AZ801,BA801,BB801,BC801)</f>
        <v>4.3944187774317941E-3</v>
      </c>
      <c r="BK801" s="14">
        <f t="shared" ref="BK801:BK864" si="1060">SUM(M801,P801,S801,V801,AC801,AL801,AY801)</f>
        <v>4.4870944706498023E-2</v>
      </c>
      <c r="BL801" s="14">
        <f t="shared" ref="BL801:BL864" si="1061">SUM(O801,R801,U801,AA801,AB801,AH801,AI801,AJ801,AK801,AR801,AS801,AT801,AU801,AV801,BD801,BE801,BF801,BG801,BH801,BI801)</f>
        <v>0.70024304354376909</v>
      </c>
      <c r="BM801" s="14">
        <f t="shared" ref="BM801:BM864" si="1062">SUM(S801:BI801)</f>
        <v>0.61463445265874617</v>
      </c>
      <c r="BN801" s="14">
        <f t="shared" ref="BN801:BN864" si="1063">SUM(M801:R801)</f>
        <v>0.33244324510518142</v>
      </c>
    </row>
    <row r="802" spans="1:66" x14ac:dyDescent="0.25">
      <c r="A802" t="s">
        <v>136</v>
      </c>
      <c r="B802" t="s">
        <v>381</v>
      </c>
      <c r="C802" t="s">
        <v>484</v>
      </c>
      <c r="D802"/>
      <c r="E802" s="10">
        <f>VLOOKUP(A802,home!$A$2:$E$405,3,FALSE)</f>
        <v>1.5</v>
      </c>
      <c r="F802" s="10">
        <f>VLOOKUP(B802,home!$B$2:$E$405,3,FALSE)</f>
        <v>0.44</v>
      </c>
      <c r="G802" s="10">
        <f>VLOOKUP(C802,away!$B$2:$E$405,4,FALSE)</f>
        <v>0.33</v>
      </c>
      <c r="H802" s="10">
        <f>VLOOKUP(A802,away!$A$2:$E$405,3,FALSE)</f>
        <v>1.6612903225806499</v>
      </c>
      <c r="I802" s="10">
        <f>VLOOKUP(C802,away!$B$2:$E$405,3,FALSE)</f>
        <v>1</v>
      </c>
      <c r="J802" s="10">
        <f>VLOOKUP(B802,home!$B$2:$E$405,4,FALSE)</f>
        <v>2.0099999999999998</v>
      </c>
      <c r="K802" s="12">
        <f t="shared" si="1008"/>
        <v>0.21780000000000002</v>
      </c>
      <c r="L802" s="12">
        <f t="shared" si="1009"/>
        <v>3.3391935483871058</v>
      </c>
      <c r="M802" s="13">
        <f t="shared" si="1010"/>
        <v>2.8524453319246221E-2</v>
      </c>
      <c r="N802" s="13">
        <f t="shared" si="1011"/>
        <v>6.2126259329318275E-3</v>
      </c>
      <c r="O802" s="13">
        <f t="shared" si="1012"/>
        <v>9.5248670494896132E-2</v>
      </c>
      <c r="P802" s="13">
        <f t="shared" si="1013"/>
        <v>2.0745160433788379E-2</v>
      </c>
      <c r="Q802" s="13">
        <f t="shared" si="1014"/>
        <v>6.7655496409627601E-4</v>
      </c>
      <c r="R802" s="13">
        <f t="shared" si="1015"/>
        <v>0.15902687300450324</v>
      </c>
      <c r="S802" s="13">
        <f t="shared" si="1016"/>
        <v>3.7718661652074706E-3</v>
      </c>
      <c r="T802" s="13">
        <f t="shared" si="1017"/>
        <v>2.2591479712395545E-3</v>
      </c>
      <c r="U802" s="13">
        <f t="shared" si="1018"/>
        <v>3.4636052940380808E-2</v>
      </c>
      <c r="V802" s="13">
        <f t="shared" si="1019"/>
        <v>3.0479878617461765E-4</v>
      </c>
      <c r="W802" s="13">
        <f t="shared" si="1020"/>
        <v>4.9117890393389645E-5</v>
      </c>
      <c r="X802" s="13">
        <f t="shared" si="1021"/>
        <v>1.6401414271199167E-4</v>
      </c>
      <c r="Y802" s="13">
        <f t="shared" si="1022"/>
        <v>2.7383748359406239E-4</v>
      </c>
      <c r="Z802" s="13">
        <f t="shared" si="1023"/>
        <v>0.17700716945227093</v>
      </c>
      <c r="AA802" s="13">
        <f t="shared" si="1024"/>
        <v>3.8552161506704617E-2</v>
      </c>
      <c r="AB802" s="13">
        <f t="shared" si="1025"/>
        <v>4.1983303880801324E-3</v>
      </c>
      <c r="AC802" s="13">
        <f t="shared" si="1026"/>
        <v>1.3854559385521244E-5</v>
      </c>
      <c r="AD802" s="13">
        <f t="shared" si="1027"/>
        <v>2.6744691319200666E-6</v>
      </c>
      <c r="AE802" s="13">
        <f t="shared" si="1028"/>
        <v>8.930570070667947E-6</v>
      </c>
      <c r="AF802" s="13">
        <f t="shared" si="1029"/>
        <v>1.4910450981696699E-5</v>
      </c>
      <c r="AG802" s="13">
        <f t="shared" si="1030"/>
        <v>1.6596293907207933E-5</v>
      </c>
      <c r="AH802" s="13">
        <f t="shared" si="1031"/>
        <v>0.1477652995633216</v>
      </c>
      <c r="AI802" s="13">
        <f t="shared" si="1032"/>
        <v>3.2183282244891448E-2</v>
      </c>
      <c r="AJ802" s="13">
        <f t="shared" si="1033"/>
        <v>3.504759436468679E-3</v>
      </c>
      <c r="AK802" s="13">
        <f t="shared" si="1034"/>
        <v>2.5444553508762613E-4</v>
      </c>
      <c r="AL802" s="13">
        <f t="shared" si="1035"/>
        <v>4.0304373791193414E-7</v>
      </c>
      <c r="AM802" s="13">
        <f t="shared" si="1036"/>
        <v>1.1649987538643812E-7</v>
      </c>
      <c r="AN802" s="13">
        <f t="shared" si="1037"/>
        <v>3.8901563227829591E-7</v>
      </c>
      <c r="AO802" s="13">
        <f t="shared" si="1038"/>
        <v>6.4949924476270838E-7</v>
      </c>
      <c r="AP802" s="13">
        <f t="shared" si="1039"/>
        <v>7.2293456259797774E-7</v>
      </c>
      <c r="AQ802" s="13">
        <f t="shared" si="1040"/>
        <v>6.0350460683330551E-7</v>
      </c>
      <c r="AR802" s="13">
        <f t="shared" si="1041"/>
        <v>9.8683386995466305E-2</v>
      </c>
      <c r="AS802" s="13">
        <f t="shared" si="1042"/>
        <v>2.1493241687612564E-2</v>
      </c>
      <c r="AT802" s="13">
        <f t="shared" si="1043"/>
        <v>2.3406140197810084E-3</v>
      </c>
      <c r="AU802" s="13">
        <f t="shared" si="1044"/>
        <v>1.6992857783610122E-4</v>
      </c>
      <c r="AV802" s="13">
        <f t="shared" si="1045"/>
        <v>9.2526110631757121E-6</v>
      </c>
      <c r="AW802" s="13">
        <f t="shared" si="1046"/>
        <v>8.1423383485877948E-9</v>
      </c>
      <c r="AX802" s="13">
        <f t="shared" si="1047"/>
        <v>4.2289454765277031E-9</v>
      </c>
      <c r="AY802" s="13">
        <f t="shared" si="1048"/>
        <v>1.4121267451702137E-8</v>
      </c>
      <c r="AZ802" s="13">
        <f t="shared" si="1049"/>
        <v>2.3576822584886308E-8</v>
      </c>
      <c r="BA802" s="13">
        <f t="shared" si="1050"/>
        <v>2.6242524622306586E-8</v>
      </c>
      <c r="BB802" s="13">
        <f t="shared" si="1051"/>
        <v>2.1907217228048985E-8</v>
      </c>
      <c r="BC802" s="13">
        <f t="shared" si="1052"/>
        <v>1.4630487686203206E-8</v>
      </c>
      <c r="BD802" s="13">
        <f t="shared" si="1053"/>
        <v>5.4920488198041552E-2</v>
      </c>
      <c r="BE802" s="13">
        <f t="shared" si="1054"/>
        <v>1.196168232953345E-2</v>
      </c>
      <c r="BF802" s="13">
        <f t="shared" si="1055"/>
        <v>1.3026272056861929E-3</v>
      </c>
      <c r="BG802" s="13">
        <f t="shared" si="1056"/>
        <v>9.4570735132817614E-5</v>
      </c>
      <c r="BH802" s="13">
        <f t="shared" si="1057"/>
        <v>5.1493765279819198E-6</v>
      </c>
      <c r="BI802" s="13">
        <f t="shared" si="1058"/>
        <v>2.2430684155889246E-7</v>
      </c>
      <c r="BJ802" s="14">
        <f t="shared" si="1059"/>
        <v>9.6809963302455036E-3</v>
      </c>
      <c r="BK802" s="14">
        <f t="shared" si="1060"/>
        <v>5.3360550428807579E-2</v>
      </c>
      <c r="BL802" s="14">
        <f t="shared" si="1061"/>
        <v>0.70635104115785696</v>
      </c>
      <c r="BM802" s="14">
        <f t="shared" si="1062"/>
        <v>0.63596541324079003</v>
      </c>
      <c r="BN802" s="14">
        <f t="shared" si="1063"/>
        <v>0.31043433814946209</v>
      </c>
    </row>
    <row r="803" spans="1:66" s="10" customFormat="1" x14ac:dyDescent="0.25">
      <c r="A803" t="s">
        <v>136</v>
      </c>
      <c r="B803" t="s">
        <v>386</v>
      </c>
      <c r="C803" t="s">
        <v>309</v>
      </c>
      <c r="D803"/>
      <c r="E803" s="10">
        <f>VLOOKUP(A803,home!$A$2:$E$405,3,FALSE)</f>
        <v>1.5</v>
      </c>
      <c r="F803" s="10">
        <f>VLOOKUP(B803,home!$B$2:$E$405,3,FALSE)</f>
        <v>0.44</v>
      </c>
      <c r="G803" s="10">
        <f>VLOOKUP(C803,away!$B$2:$E$405,4,FALSE)</f>
        <v>0.89</v>
      </c>
      <c r="H803" s="10">
        <f>VLOOKUP(A803,away!$A$2:$E$405,3,FALSE)</f>
        <v>1.6612903225806499</v>
      </c>
      <c r="I803" s="10">
        <f>VLOOKUP(C803,away!$B$2:$E$405,3,FALSE)</f>
        <v>0.67</v>
      </c>
      <c r="J803" s="10">
        <f>VLOOKUP(B803,home!$B$2:$E$405,4,FALSE)</f>
        <v>0.4</v>
      </c>
      <c r="K803" s="12">
        <f t="shared" si="1008"/>
        <v>0.58740000000000003</v>
      </c>
      <c r="L803" s="12">
        <f t="shared" si="1009"/>
        <v>0.44522580645161425</v>
      </c>
      <c r="M803" s="13">
        <f t="shared" si="1010"/>
        <v>0.35607075906869834</v>
      </c>
      <c r="N803" s="13">
        <f t="shared" si="1011"/>
        <v>0.20915596387695345</v>
      </c>
      <c r="O803" s="13">
        <f t="shared" si="1012"/>
        <v>0.15853189086019967</v>
      </c>
      <c r="P803" s="13">
        <f t="shared" si="1013"/>
        <v>9.3121632691281292E-2</v>
      </c>
      <c r="Q803" s="13">
        <f t="shared" si="1014"/>
        <v>6.1429106590661219E-2</v>
      </c>
      <c r="R803" s="13">
        <f t="shared" si="1015"/>
        <v>3.5291244478265843E-2</v>
      </c>
      <c r="S803" s="13">
        <f t="shared" si="1016"/>
        <v>6.0884236168188459E-3</v>
      </c>
      <c r="T803" s="13">
        <f t="shared" si="1017"/>
        <v>2.7349823521429312E-2</v>
      </c>
      <c r="U803" s="13">
        <f t="shared" si="1018"/>
        <v>2.073007700653336E-2</v>
      </c>
      <c r="V803" s="13">
        <f t="shared" si="1019"/>
        <v>1.7691987501373759E-4</v>
      </c>
      <c r="W803" s="13">
        <f t="shared" si="1020"/>
        <v>1.2027819070451468E-2</v>
      </c>
      <c r="X803" s="13">
        <f t="shared" si="1021"/>
        <v>5.3550954454958596E-3</v>
      </c>
      <c r="Y803" s="13">
        <f t="shared" si="1022"/>
        <v>1.1921133441731304E-3</v>
      </c>
      <c r="Z803" s="13">
        <f t="shared" si="1023"/>
        <v>5.2375242611723298E-3</v>
      </c>
      <c r="AA803" s="13">
        <f t="shared" si="1024"/>
        <v>3.0765217510126271E-3</v>
      </c>
      <c r="AB803" s="13">
        <f t="shared" si="1025"/>
        <v>9.0357443827240836E-4</v>
      </c>
      <c r="AC803" s="13">
        <f t="shared" si="1026"/>
        <v>2.8918177070877593E-6</v>
      </c>
      <c r="AD803" s="13">
        <f t="shared" si="1027"/>
        <v>1.7662852304957978E-3</v>
      </c>
      <c r="AE803" s="13">
        <f t="shared" si="1028"/>
        <v>7.8639576617106687E-4</v>
      </c>
      <c r="AF803" s="13">
        <f t="shared" si="1029"/>
        <v>1.7506184459182414E-4</v>
      </c>
      <c r="AG803" s="13">
        <f t="shared" si="1030"/>
        <v>2.5980683645767362E-5</v>
      </c>
      <c r="AH803" s="13">
        <f t="shared" si="1031"/>
        <v>5.829702407475864E-4</v>
      </c>
      <c r="AI803" s="13">
        <f t="shared" si="1032"/>
        <v>3.4243671941513228E-4</v>
      </c>
      <c r="AJ803" s="13">
        <f t="shared" si="1033"/>
        <v>1.0057366449222433E-4</v>
      </c>
      <c r="AK803" s="13">
        <f t="shared" si="1034"/>
        <v>1.9692323507577528E-5</v>
      </c>
      <c r="AL803" s="13">
        <f t="shared" si="1035"/>
        <v>3.0251378915123364E-8</v>
      </c>
      <c r="AM803" s="13">
        <f t="shared" si="1036"/>
        <v>2.0750318887864636E-4</v>
      </c>
      <c r="AN803" s="13">
        <f t="shared" si="1037"/>
        <v>9.238577460977696E-5</v>
      </c>
      <c r="AO803" s="13">
        <f t="shared" si="1038"/>
        <v>2.0566265502647505E-5</v>
      </c>
      <c r="AP803" s="13">
        <f t="shared" si="1039"/>
        <v>3.0522107147047499E-6</v>
      </c>
      <c r="AQ803" s="13">
        <f t="shared" si="1040"/>
        <v>3.3973074422867003E-7</v>
      </c>
      <c r="AR803" s="13">
        <f t="shared" si="1041"/>
        <v>5.1910679114827202E-5</v>
      </c>
      <c r="AS803" s="13">
        <f t="shared" si="1042"/>
        <v>3.0492332912049506E-5</v>
      </c>
      <c r="AT803" s="13">
        <f t="shared" si="1043"/>
        <v>8.9555981762689376E-6</v>
      </c>
      <c r="AU803" s="13">
        <f t="shared" si="1044"/>
        <v>1.7535061229134583E-6</v>
      </c>
      <c r="AV803" s="13">
        <f t="shared" si="1045"/>
        <v>2.575023741498413E-7</v>
      </c>
      <c r="AW803" s="13">
        <f t="shared" si="1046"/>
        <v>2.1976419979517012E-10</v>
      </c>
      <c r="AX803" s="13">
        <f t="shared" si="1047"/>
        <v>2.031456219121948E-5</v>
      </c>
      <c r="AY803" s="13">
        <f t="shared" si="1048"/>
        <v>9.0445673342971646E-6</v>
      </c>
      <c r="AZ803" s="13">
        <f t="shared" si="1049"/>
        <v>2.0134373927091908E-6</v>
      </c>
      <c r="BA803" s="13">
        <f t="shared" si="1050"/>
        <v>2.9881142896959502E-7</v>
      </c>
      <c r="BB803" s="13">
        <f t="shared" si="1051"/>
        <v>3.3259639859986796E-8</v>
      </c>
      <c r="BC803" s="13">
        <f t="shared" si="1052"/>
        <v>2.9616099957905772E-9</v>
      </c>
      <c r="BD803" s="13">
        <f t="shared" si="1053"/>
        <v>3.851995662058316E-6</v>
      </c>
      <c r="BE803" s="13">
        <f t="shared" si="1054"/>
        <v>2.2626622518930551E-6</v>
      </c>
      <c r="BF803" s="13">
        <f t="shared" si="1055"/>
        <v>6.6454390338099009E-7</v>
      </c>
      <c r="BG803" s="13">
        <f t="shared" si="1056"/>
        <v>1.301176962819979E-7</v>
      </c>
      <c r="BH803" s="13">
        <f t="shared" si="1057"/>
        <v>1.9107783699011387E-8</v>
      </c>
      <c r="BI803" s="13">
        <f t="shared" si="1058"/>
        <v>2.2447824289598581E-9</v>
      </c>
      <c r="BJ803" s="14">
        <f t="shared" si="1059"/>
        <v>0.31961920014411599</v>
      </c>
      <c r="BK803" s="14">
        <f t="shared" si="1060"/>
        <v>0.45546970188823244</v>
      </c>
      <c r="BL803" s="14">
        <f t="shared" si="1061"/>
        <v>0.21967928177322638</v>
      </c>
      <c r="BM803" s="14">
        <f t="shared" si="1062"/>
        <v>8.6396066153117262E-2</v>
      </c>
      <c r="BN803" s="14">
        <f t="shared" si="1063"/>
        <v>0.91360059756605982</v>
      </c>
    </row>
    <row r="804" spans="1:66" x14ac:dyDescent="0.25">
      <c r="A804" t="s">
        <v>136</v>
      </c>
      <c r="B804" t="s">
        <v>387</v>
      </c>
      <c r="C804" t="s">
        <v>359</v>
      </c>
      <c r="D804"/>
      <c r="E804" s="10">
        <f>VLOOKUP(A804,home!$A$2:$E$405,3,FALSE)</f>
        <v>1.5</v>
      </c>
      <c r="F804" s="10">
        <f>VLOOKUP(B804,home!$B$2:$E$405,3,FALSE)</f>
        <v>0.89</v>
      </c>
      <c r="G804" s="10">
        <f>VLOOKUP(C804,away!$B$2:$E$405,4,FALSE)</f>
        <v>0.44</v>
      </c>
      <c r="H804" s="10">
        <f>VLOOKUP(A804,away!$A$2:$E$405,3,FALSE)</f>
        <v>1.6612903225806499</v>
      </c>
      <c r="I804" s="10">
        <f>VLOOKUP(C804,away!$B$2:$E$405,3,FALSE)</f>
        <v>1.56</v>
      </c>
      <c r="J804" s="10">
        <f>VLOOKUP(B804,home!$B$2:$E$405,4,FALSE)</f>
        <v>0.8</v>
      </c>
      <c r="K804" s="12">
        <f t="shared" si="1008"/>
        <v>0.58740000000000003</v>
      </c>
      <c r="L804" s="12">
        <f t="shared" si="1009"/>
        <v>2.0732903225806512</v>
      </c>
      <c r="M804" s="13">
        <f t="shared" si="1010"/>
        <v>6.9899951570621094E-2</v>
      </c>
      <c r="N804" s="13">
        <f t="shared" si="1011"/>
        <v>4.1059231552582835E-2</v>
      </c>
      <c r="O804" s="13">
        <f t="shared" si="1012"/>
        <v>0.14492289314022486</v>
      </c>
      <c r="P804" s="13">
        <f t="shared" si="1013"/>
        <v>8.5127707430568106E-2</v>
      </c>
      <c r="Q804" s="13">
        <f t="shared" si="1014"/>
        <v>1.2059096306993576E-2</v>
      </c>
      <c r="R804" s="13">
        <f t="shared" si="1015"/>
        <v>0.15023361593400908</v>
      </c>
      <c r="S804" s="13">
        <f t="shared" si="1016"/>
        <v>2.5918210276093367E-2</v>
      </c>
      <c r="T804" s="13">
        <f t="shared" si="1017"/>
        <v>2.5002007672357846E-2</v>
      </c>
      <c r="U804" s="13">
        <f t="shared" si="1018"/>
        <v>8.8247225999636941E-2</v>
      </c>
      <c r="V804" s="13">
        <f t="shared" si="1019"/>
        <v>3.5071679385740026E-3</v>
      </c>
      <c r="W804" s="13">
        <f t="shared" si="1020"/>
        <v>2.3611710569093427E-3</v>
      </c>
      <c r="X804" s="13">
        <f t="shared" si="1021"/>
        <v>4.8953931022476674E-3</v>
      </c>
      <c r="Y804" s="13">
        <f t="shared" si="1022"/>
        <v>5.0747855720590816E-3</v>
      </c>
      <c r="Z804" s="13">
        <f t="shared" si="1023"/>
        <v>0.10382596734742644</v>
      </c>
      <c r="AA804" s="13">
        <f t="shared" si="1024"/>
        <v>6.0987373219878301E-2</v>
      </c>
      <c r="AB804" s="13">
        <f t="shared" si="1025"/>
        <v>1.7911991514678254E-2</v>
      </c>
      <c r="AC804" s="13">
        <f t="shared" si="1026"/>
        <v>2.6695044084111335E-4</v>
      </c>
      <c r="AD804" s="13">
        <f t="shared" si="1027"/>
        <v>3.4673796970713692E-4</v>
      </c>
      <c r="AE804" s="13">
        <f t="shared" si="1028"/>
        <v>7.1888847706506984E-4</v>
      </c>
      <c r="AF804" s="13">
        <f t="shared" si="1029"/>
        <v>7.4523226125687602E-4</v>
      </c>
      <c r="AG804" s="13">
        <f t="shared" si="1030"/>
        <v>5.150276117795922E-4</v>
      </c>
      <c r="AH804" s="13">
        <f t="shared" si="1031"/>
        <v>5.3815343333498494E-2</v>
      </c>
      <c r="AI804" s="13">
        <f t="shared" si="1032"/>
        <v>3.1611132674097021E-2</v>
      </c>
      <c r="AJ804" s="13">
        <f t="shared" si="1033"/>
        <v>9.2841896663822931E-3</v>
      </c>
      <c r="AK804" s="13">
        <f t="shared" si="1034"/>
        <v>1.8178443366776533E-3</v>
      </c>
      <c r="AL804" s="13">
        <f t="shared" si="1035"/>
        <v>1.3004231628643774E-5</v>
      </c>
      <c r="AM804" s="13">
        <f t="shared" si="1036"/>
        <v>4.073477668119445E-5</v>
      </c>
      <c r="AN804" s="13">
        <f t="shared" si="1037"/>
        <v>8.4455018285604412E-5</v>
      </c>
      <c r="AO804" s="13">
        <f t="shared" si="1038"/>
        <v>8.7549886052457816E-5</v>
      </c>
      <c r="AP804" s="13">
        <f t="shared" si="1039"/>
        <v>6.05054438318665E-5</v>
      </c>
      <c r="AQ804" s="13">
        <f t="shared" si="1040"/>
        <v>3.1361337790013998E-5</v>
      </c>
      <c r="AR804" s="13">
        <f t="shared" si="1041"/>
        <v>2.231496610793951E-2</v>
      </c>
      <c r="AS804" s="13">
        <f t="shared" si="1042"/>
        <v>1.3107811091803669E-2</v>
      </c>
      <c r="AT804" s="13">
        <f t="shared" si="1043"/>
        <v>3.8497641176627371E-3</v>
      </c>
      <c r="AU804" s="13">
        <f t="shared" si="1044"/>
        <v>7.5378381423836407E-4</v>
      </c>
      <c r="AV804" s="13">
        <f t="shared" si="1045"/>
        <v>1.1069315312090374E-4</v>
      </c>
      <c r="AW804" s="13">
        <f t="shared" si="1046"/>
        <v>4.3992258481517984E-7</v>
      </c>
      <c r="AX804" s="13">
        <f t="shared" si="1047"/>
        <v>3.9879346370889365E-6</v>
      </c>
      <c r="AY804" s="13">
        <f t="shared" si="1048"/>
        <v>8.2681462901606725E-6</v>
      </c>
      <c r="AZ804" s="13">
        <f t="shared" si="1049"/>
        <v>8.5711338445356199E-6</v>
      </c>
      <c r="BA804" s="13">
        <f t="shared" si="1050"/>
        <v>5.9234829511397306E-6</v>
      </c>
      <c r="BB804" s="13">
        <f t="shared" si="1051"/>
        <v>3.0702749696423705E-6</v>
      </c>
      <c r="BC804" s="13">
        <f t="shared" si="1052"/>
        <v>1.2731142764442254E-6</v>
      </c>
      <c r="BD804" s="13">
        <f t="shared" si="1053"/>
        <v>7.710900546717696E-3</v>
      </c>
      <c r="BE804" s="13">
        <f t="shared" si="1054"/>
        <v>4.5293829811419752E-3</v>
      </c>
      <c r="BF804" s="13">
        <f t="shared" si="1055"/>
        <v>1.3302797815613978E-3</v>
      </c>
      <c r="BG804" s="13">
        <f t="shared" si="1056"/>
        <v>2.6046878122972173E-4</v>
      </c>
      <c r="BH804" s="13">
        <f t="shared" si="1057"/>
        <v>3.8249840523584631E-5</v>
      </c>
      <c r="BI804" s="13">
        <f t="shared" si="1058"/>
        <v>4.4935912647107235E-6</v>
      </c>
      <c r="BJ804" s="14">
        <f t="shared" si="1059"/>
        <v>9.3113272132569161E-2</v>
      </c>
      <c r="BK804" s="14">
        <f t="shared" si="1060"/>
        <v>0.18474126003461647</v>
      </c>
      <c r="BL804" s="14">
        <f t="shared" si="1061"/>
        <v>0.6128424036262875</v>
      </c>
      <c r="BM804" s="14">
        <f t="shared" si="1062"/>
        <v>0.49121257898219445</v>
      </c>
      <c r="BN804" s="14">
        <f t="shared" si="1063"/>
        <v>0.50330249593499965</v>
      </c>
    </row>
    <row r="805" spans="1:66" x14ac:dyDescent="0.25">
      <c r="A805" t="s">
        <v>136</v>
      </c>
      <c r="B805" t="s">
        <v>138</v>
      </c>
      <c r="C805" t="s">
        <v>388</v>
      </c>
      <c r="D805"/>
      <c r="E805" s="10">
        <f>VLOOKUP(A805,home!$A$2:$E$405,3,FALSE)</f>
        <v>1.5</v>
      </c>
      <c r="F805" s="10">
        <f>VLOOKUP(B805,home!$B$2:$E$405,3,FALSE)</f>
        <v>0.67</v>
      </c>
      <c r="G805" s="10">
        <f>VLOOKUP(C805,away!$B$2:$E$405,4,FALSE)</f>
        <v>0.44</v>
      </c>
      <c r="H805" s="10">
        <f>VLOOKUP(A805,away!$A$2:$E$405,3,FALSE)</f>
        <v>1.6612903225806499</v>
      </c>
      <c r="I805" s="10">
        <f>VLOOKUP(C805,away!$B$2:$E$405,3,FALSE)</f>
        <v>1.33</v>
      </c>
      <c r="J805" s="10">
        <f>VLOOKUP(B805,home!$B$2:$E$405,4,FALSE)</f>
        <v>0.3</v>
      </c>
      <c r="K805" s="12">
        <f t="shared" si="1008"/>
        <v>0.44220000000000004</v>
      </c>
      <c r="L805" s="12">
        <f t="shared" si="1009"/>
        <v>0.66285483870967943</v>
      </c>
      <c r="M805" s="13">
        <f t="shared" si="1010"/>
        <v>0.33119271956258056</v>
      </c>
      <c r="N805" s="13">
        <f t="shared" si="1011"/>
        <v>0.14645342059057315</v>
      </c>
      <c r="O805" s="13">
        <f t="shared" si="1012"/>
        <v>0.21953269670747444</v>
      </c>
      <c r="P805" s="13">
        <f t="shared" si="1013"/>
        <v>9.7077358484045209E-2</v>
      </c>
      <c r="Q805" s="13">
        <f t="shared" si="1014"/>
        <v>3.2380851292575723E-2</v>
      </c>
      <c r="R805" s="13">
        <f t="shared" si="1015"/>
        <v>7.2759155133766962E-2</v>
      </c>
      <c r="S805" s="13">
        <f t="shared" si="1016"/>
        <v>7.1136931562735513E-3</v>
      </c>
      <c r="T805" s="13">
        <f t="shared" si="1017"/>
        <v>2.1463803960822394E-2</v>
      </c>
      <c r="U805" s="13">
        <f t="shared" si="1018"/>
        <v>3.217409840015175E-2</v>
      </c>
      <c r="V805" s="13">
        <f t="shared" si="1019"/>
        <v>2.3168066334749188E-4</v>
      </c>
      <c r="W805" s="13">
        <f t="shared" si="1020"/>
        <v>4.7729374805256623E-3</v>
      </c>
      <c r="X805" s="13">
        <f t="shared" si="1021"/>
        <v>3.1637647038252215E-3</v>
      </c>
      <c r="Y805" s="13">
        <f t="shared" si="1022"/>
        <v>1.0485583712347218E-3</v>
      </c>
      <c r="Z805" s="13">
        <f t="shared" si="1023"/>
        <v>1.6076252680281882E-2</v>
      </c>
      <c r="AA805" s="13">
        <f t="shared" si="1024"/>
        <v>7.1089189352206488E-3</v>
      </c>
      <c r="AB805" s="13">
        <f t="shared" si="1025"/>
        <v>1.5717819765772851E-3</v>
      </c>
      <c r="AC805" s="13">
        <f t="shared" si="1026"/>
        <v>4.2443088044233254E-6</v>
      </c>
      <c r="AD805" s="13">
        <f t="shared" si="1027"/>
        <v>5.2764823847211188E-4</v>
      </c>
      <c r="AE805" s="13">
        <f t="shared" si="1028"/>
        <v>3.4975418800787817E-4</v>
      </c>
      <c r="AF805" s="13">
        <f t="shared" si="1029"/>
        <v>1.1591812793999848E-4</v>
      </c>
      <c r="AG805" s="13">
        <f t="shared" si="1030"/>
        <v>2.5612297333065224E-5</v>
      </c>
      <c r="AH805" s="13">
        <f t="shared" si="1031"/>
        <v>2.6640554693610741E-3</v>
      </c>
      <c r="AI805" s="13">
        <f t="shared" si="1032"/>
        <v>1.1780453285514672E-3</v>
      </c>
      <c r="AJ805" s="13">
        <f t="shared" si="1033"/>
        <v>2.6046582214272936E-4</v>
      </c>
      <c r="AK805" s="13">
        <f t="shared" si="1034"/>
        <v>3.8392662183838315E-5</v>
      </c>
      <c r="AL805" s="13">
        <f t="shared" si="1035"/>
        <v>4.9762722787888836E-8</v>
      </c>
      <c r="AM805" s="13">
        <f t="shared" si="1036"/>
        <v>4.6665210210473588E-5</v>
      </c>
      <c r="AN805" s="13">
        <f t="shared" si="1037"/>
        <v>3.0932260387416755E-5</v>
      </c>
      <c r="AO805" s="13">
        <f t="shared" si="1038"/>
        <v>1.0251799235013467E-5</v>
      </c>
      <c r="AP805" s="13">
        <f t="shared" si="1039"/>
        <v>2.2651515761362889E-6</v>
      </c>
      <c r="AQ805" s="13">
        <f t="shared" si="1040"/>
        <v>3.75366670663199E-7</v>
      </c>
      <c r="AR805" s="13">
        <f t="shared" si="1041"/>
        <v>3.5317641169139492E-4</v>
      </c>
      <c r="AS805" s="13">
        <f t="shared" si="1042"/>
        <v>1.5617460924993487E-4</v>
      </c>
      <c r="AT805" s="13">
        <f t="shared" si="1043"/>
        <v>3.4530206105160597E-5</v>
      </c>
      <c r="AU805" s="13">
        <f t="shared" si="1044"/>
        <v>5.0897523799006723E-6</v>
      </c>
      <c r="AV805" s="13">
        <f t="shared" si="1045"/>
        <v>5.6267212559801926E-7</v>
      </c>
      <c r="AW805" s="13">
        <f t="shared" si="1046"/>
        <v>4.0517141983092038E-10</v>
      </c>
      <c r="AX805" s="13">
        <f t="shared" si="1047"/>
        <v>3.4392259925119025E-6</v>
      </c>
      <c r="AY805" s="13">
        <f t="shared" si="1048"/>
        <v>2.2797075905526142E-6</v>
      </c>
      <c r="AZ805" s="13">
        <f t="shared" si="1049"/>
        <v>7.5555760362049236E-7</v>
      </c>
      <c r="BA805" s="13">
        <f t="shared" si="1050"/>
        <v>1.6694167116124446E-7</v>
      </c>
      <c r="BB805" s="13">
        <f t="shared" si="1051"/>
        <v>2.7664523627877757E-8</v>
      </c>
      <c r="BC805" s="13">
        <f t="shared" si="1052"/>
        <v>3.6675126694674065E-9</v>
      </c>
      <c r="BD805" s="13">
        <f t="shared" si="1053"/>
        <v>3.9017448901293805E-5</v>
      </c>
      <c r="BE805" s="13">
        <f t="shared" si="1054"/>
        <v>1.725351590415212E-5</v>
      </c>
      <c r="BF805" s="13">
        <f t="shared" si="1055"/>
        <v>3.8147523664080332E-6</v>
      </c>
      <c r="BG805" s="13">
        <f t="shared" si="1056"/>
        <v>5.6229449880854425E-7</v>
      </c>
      <c r="BH805" s="13">
        <f t="shared" si="1057"/>
        <v>6.2161656843284556E-8</v>
      </c>
      <c r="BI805" s="13">
        <f t="shared" si="1058"/>
        <v>5.4975769312200882E-9</v>
      </c>
      <c r="BJ805" s="14">
        <f t="shared" si="1059"/>
        <v>0.21039943180428378</v>
      </c>
      <c r="BK805" s="14">
        <f t="shared" si="1060"/>
        <v>0.43562202564536451</v>
      </c>
      <c r="BL805" s="14">
        <f t="shared" si="1061"/>
        <v>0.33789785975788655</v>
      </c>
      <c r="BM805" s="14">
        <f t="shared" si="1062"/>
        <v>0.10059708881438172</v>
      </c>
      <c r="BN805" s="14">
        <f t="shared" si="1063"/>
        <v>0.89939620177101609</v>
      </c>
    </row>
    <row r="806" spans="1:66" x14ac:dyDescent="0.25">
      <c r="A806" t="s">
        <v>136</v>
      </c>
      <c r="B806" t="s">
        <v>347</v>
      </c>
      <c r="C806" t="s">
        <v>328</v>
      </c>
      <c r="D806"/>
      <c r="E806" s="10">
        <f>VLOOKUP(A806,home!$A$2:$E$405,3,FALSE)</f>
        <v>1.5</v>
      </c>
      <c r="F806" s="10">
        <f>VLOOKUP(B806,home!$B$2:$E$405,3,FALSE)</f>
        <v>0.22</v>
      </c>
      <c r="G806" s="10">
        <f>VLOOKUP(C806,away!$B$2:$E$405,4,FALSE)</f>
        <v>0.44</v>
      </c>
      <c r="H806" s="10">
        <f>VLOOKUP(A806,away!$A$2:$E$405,3,FALSE)</f>
        <v>1.6612903225806499</v>
      </c>
      <c r="I806" s="10">
        <f>VLOOKUP(C806,away!$B$2:$E$405,3,FALSE)</f>
        <v>1.56</v>
      </c>
      <c r="J806" s="10">
        <f>VLOOKUP(B806,home!$B$2:$E$405,4,FALSE)</f>
        <v>1</v>
      </c>
      <c r="K806" s="12">
        <f t="shared" si="1008"/>
        <v>0.1452</v>
      </c>
      <c r="L806" s="12">
        <f t="shared" si="1009"/>
        <v>2.5916129032258137</v>
      </c>
      <c r="M806" s="13">
        <f t="shared" si="1010"/>
        <v>6.4776467125550019E-2</v>
      </c>
      <c r="N806" s="13">
        <f t="shared" si="1011"/>
        <v>9.4055430266298621E-3</v>
      </c>
      <c r="O806" s="13">
        <f t="shared" si="1012"/>
        <v>0.16787552802795816</v>
      </c>
      <c r="P806" s="13">
        <f t="shared" si="1013"/>
        <v>2.437552666965952E-2</v>
      </c>
      <c r="Q806" s="13">
        <f t="shared" si="1014"/>
        <v>6.8284242373332774E-4</v>
      </c>
      <c r="R806" s="13">
        <f t="shared" si="1015"/>
        <v>0.21753419228655163</v>
      </c>
      <c r="S806" s="13">
        <f t="shared" si="1016"/>
        <v>2.2931410386725286E-3</v>
      </c>
      <c r="T806" s="13">
        <f t="shared" si="1017"/>
        <v>1.7696632362172806E-3</v>
      </c>
      <c r="U806" s="13">
        <f t="shared" si="1018"/>
        <v>3.1585964720007291E-2</v>
      </c>
      <c r="V806" s="13">
        <f t="shared" si="1019"/>
        <v>9.5879333663144621E-5</v>
      </c>
      <c r="W806" s="13">
        <f t="shared" si="1020"/>
        <v>3.3049573308693062E-5</v>
      </c>
      <c r="X806" s="13">
        <f t="shared" si="1021"/>
        <v>8.5651700632916386E-5</v>
      </c>
      <c r="Y806" s="13">
        <f t="shared" si="1022"/>
        <v>1.1098802627175039E-4</v>
      </c>
      <c r="Z806" s="13">
        <f t="shared" si="1023"/>
        <v>0.18792147320754413</v>
      </c>
      <c r="AA806" s="13">
        <f t="shared" si="1024"/>
        <v>2.7286197909735403E-2</v>
      </c>
      <c r="AB806" s="13">
        <f t="shared" si="1025"/>
        <v>1.9809779682467897E-3</v>
      </c>
      <c r="AC806" s="13">
        <f t="shared" si="1026"/>
        <v>2.2549752233374452E-6</v>
      </c>
      <c r="AD806" s="13">
        <f t="shared" si="1027"/>
        <v>1.1996995111055578E-6</v>
      </c>
      <c r="AE806" s="13">
        <f t="shared" si="1028"/>
        <v>3.1091567329748638E-6</v>
      </c>
      <c r="AF806" s="13">
        <f t="shared" si="1029"/>
        <v>4.0288653536645377E-6</v>
      </c>
      <c r="AG806" s="13">
        <f t="shared" si="1030"/>
        <v>3.4804198119721487E-6</v>
      </c>
      <c r="AH806" s="13">
        <f t="shared" si="1031"/>
        <v>0.12175492868946884</v>
      </c>
      <c r="AI806" s="13">
        <f t="shared" si="1032"/>
        <v>1.7678815645710874E-2</v>
      </c>
      <c r="AJ806" s="13">
        <f t="shared" si="1033"/>
        <v>1.283482015878609E-3</v>
      </c>
      <c r="AK806" s="13">
        <f t="shared" si="1034"/>
        <v>6.2120529568524674E-5</v>
      </c>
      <c r="AL806" s="13">
        <f t="shared" si="1035"/>
        <v>3.3942084917565924E-8</v>
      </c>
      <c r="AM806" s="13">
        <f t="shared" si="1036"/>
        <v>3.4839273802505434E-8</v>
      </c>
      <c r="AN806" s="13">
        <f t="shared" si="1037"/>
        <v>9.0289911525590142E-8</v>
      </c>
      <c r="AO806" s="13">
        <f t="shared" si="1038"/>
        <v>1.1699824987041831E-7</v>
      </c>
      <c r="AP806" s="13">
        <f t="shared" si="1039"/>
        <v>1.0107139133967131E-7</v>
      </c>
      <c r="AQ806" s="13">
        <f t="shared" si="1040"/>
        <v>6.5484480485719476E-8</v>
      </c>
      <c r="AR806" s="13">
        <f t="shared" si="1041"/>
        <v>6.3108328844593262E-2</v>
      </c>
      <c r="AS806" s="13">
        <f t="shared" si="1042"/>
        <v>9.1633293482349387E-3</v>
      </c>
      <c r="AT806" s="13">
        <f t="shared" si="1043"/>
        <v>6.652577106818564E-4</v>
      </c>
      <c r="AU806" s="13">
        <f t="shared" si="1044"/>
        <v>3.2198473197001852E-5</v>
      </c>
      <c r="AV806" s="13">
        <f t="shared" si="1045"/>
        <v>1.1688045770511668E-6</v>
      </c>
      <c r="AW806" s="13">
        <f t="shared" si="1046"/>
        <v>3.5479113911349181E-10</v>
      </c>
      <c r="AX806" s="13">
        <f t="shared" si="1047"/>
        <v>8.4311042602063037E-10</v>
      </c>
      <c r="AY806" s="13">
        <f t="shared" si="1048"/>
        <v>2.1850158589192783E-9</v>
      </c>
      <c r="AZ806" s="13">
        <f t="shared" si="1049"/>
        <v>2.8313576468641191E-9</v>
      </c>
      <c r="BA806" s="13">
        <f t="shared" si="1050"/>
        <v>2.4459276704200421E-9</v>
      </c>
      <c r="BB806" s="13">
        <f t="shared" si="1051"/>
        <v>1.5847244277544091E-9</v>
      </c>
      <c r="BC806" s="13">
        <f t="shared" si="1052"/>
        <v>8.2139845500509411E-10</v>
      </c>
      <c r="BD806" s="13">
        <f t="shared" si="1053"/>
        <v>2.7258726555777629E-2</v>
      </c>
      <c r="BE806" s="13">
        <f t="shared" si="1054"/>
        <v>3.9579670958989109E-3</v>
      </c>
      <c r="BF806" s="13">
        <f t="shared" si="1055"/>
        <v>2.8734841116226086E-4</v>
      </c>
      <c r="BG806" s="13">
        <f t="shared" si="1056"/>
        <v>1.3907663100253425E-5</v>
      </c>
      <c r="BH806" s="13">
        <f t="shared" si="1057"/>
        <v>5.0484817053919921E-7</v>
      </c>
      <c r="BI806" s="13">
        <f t="shared" si="1058"/>
        <v>1.4660790872458361E-8</v>
      </c>
      <c r="BJ806" s="14">
        <f t="shared" si="1059"/>
        <v>1.2099975523045054E-2</v>
      </c>
      <c r="BK806" s="14">
        <f t="shared" si="1060"/>
        <v>9.1543305269869327E-2</v>
      </c>
      <c r="BL806" s="14">
        <f t="shared" si="1061"/>
        <v>0.69153096020931071</v>
      </c>
      <c r="BM806" s="14">
        <f t="shared" si="1062"/>
        <v>0.49844561281946204</v>
      </c>
      <c r="BN806" s="14">
        <f t="shared" si="1063"/>
        <v>0.48465009956008254</v>
      </c>
    </row>
    <row r="807" spans="1:66" x14ac:dyDescent="0.25">
      <c r="A807" t="s">
        <v>19</v>
      </c>
      <c r="B807" t="s">
        <v>142</v>
      </c>
      <c r="C807" t="s">
        <v>154</v>
      </c>
      <c r="D807"/>
      <c r="E807" s="10">
        <f>VLOOKUP(A807,home!$A$2:$E$405,3,FALSE)</f>
        <v>1.5510204081632699</v>
      </c>
      <c r="F807" s="10">
        <f>VLOOKUP(B807,home!$B$2:$E$405,3,FALSE)</f>
        <v>2.58</v>
      </c>
      <c r="G807" s="10">
        <f>VLOOKUP(C807,away!$B$2:$E$405,4,FALSE)</f>
        <v>1.5</v>
      </c>
      <c r="H807" s="10">
        <f>VLOOKUP(A807,away!$A$2:$E$405,3,FALSE)</f>
        <v>1.4285714285714299</v>
      </c>
      <c r="I807" s="10">
        <f>VLOOKUP(C807,away!$B$2:$E$405,3,FALSE)</f>
        <v>1.07</v>
      </c>
      <c r="J807" s="10">
        <f>VLOOKUP(B807,home!$B$2:$E$405,4,FALSE)</f>
        <v>0.7</v>
      </c>
      <c r="K807" s="12">
        <f t="shared" si="1008"/>
        <v>6.0024489795918541</v>
      </c>
      <c r="L807" s="12">
        <f t="shared" si="1009"/>
        <v>1.070000000000001</v>
      </c>
      <c r="M807" s="13">
        <f t="shared" si="1010"/>
        <v>8.481534531909671E-4</v>
      </c>
      <c r="N807" s="13">
        <f t="shared" si="1011"/>
        <v>5.0909978296434285E-3</v>
      </c>
      <c r="O807" s="13">
        <f t="shared" si="1012"/>
        <v>9.0752419491433559E-4</v>
      </c>
      <c r="P807" s="13">
        <f t="shared" si="1013"/>
        <v>5.4473676777184732E-3</v>
      </c>
      <c r="Q807" s="13">
        <f t="shared" si="1014"/>
        <v>1.5279227363823769E-2</v>
      </c>
      <c r="R807" s="13">
        <f t="shared" si="1015"/>
        <v>4.8552544427916987E-4</v>
      </c>
      <c r="S807" s="13">
        <f t="shared" si="1016"/>
        <v>8.74659370442093E-3</v>
      </c>
      <c r="T807" s="13">
        <f t="shared" si="1017"/>
        <v>1.6348773279291448E-2</v>
      </c>
      <c r="U807" s="13">
        <f t="shared" si="1018"/>
        <v>2.9143417075793853E-3</v>
      </c>
      <c r="V807" s="13">
        <f t="shared" si="1019"/>
        <v>6.2417834697696033E-3</v>
      </c>
      <c r="W807" s="13">
        <f t="shared" si="1020"/>
        <v>3.0570927566311978E-2</v>
      </c>
      <c r="X807" s="13">
        <f t="shared" si="1021"/>
        <v>3.2710892495953846E-2</v>
      </c>
      <c r="Y807" s="13">
        <f t="shared" si="1022"/>
        <v>1.750032748533532E-2</v>
      </c>
      <c r="Z807" s="13">
        <f t="shared" si="1023"/>
        <v>1.7317074179290409E-4</v>
      </c>
      <c r="AA807" s="13">
        <f t="shared" si="1024"/>
        <v>1.0394485423699817E-3</v>
      </c>
      <c r="AB807" s="13">
        <f t="shared" si="1025"/>
        <v>3.1196184212434683E-3</v>
      </c>
      <c r="AC807" s="13">
        <f t="shared" si="1026"/>
        <v>2.5055378685174077E-3</v>
      </c>
      <c r="AD807" s="13">
        <f t="shared" si="1027"/>
        <v>4.5875108243896456E-2</v>
      </c>
      <c r="AE807" s="13">
        <f t="shared" si="1028"/>
        <v>4.9086365820969258E-2</v>
      </c>
      <c r="AF807" s="13">
        <f t="shared" si="1029"/>
        <v>2.6261205714218569E-2</v>
      </c>
      <c r="AG807" s="13">
        <f t="shared" si="1030"/>
        <v>9.3664967047379644E-3</v>
      </c>
      <c r="AH807" s="13">
        <f t="shared" si="1031"/>
        <v>4.632317342960188E-5</v>
      </c>
      <c r="AI807" s="13">
        <f t="shared" si="1032"/>
        <v>2.7805248508397032E-4</v>
      </c>
      <c r="AJ807" s="13">
        <f t="shared" si="1033"/>
        <v>8.3449792768262843E-4</v>
      </c>
      <c r="AK807" s="13">
        <f t="shared" si="1034"/>
        <v>1.6696770781633701E-3</v>
      </c>
      <c r="AL807" s="13">
        <f t="shared" si="1035"/>
        <v>6.4368474591063431E-4</v>
      </c>
      <c r="AM807" s="13">
        <f t="shared" si="1036"/>
        <v>5.5072599333448422E-2</v>
      </c>
      <c r="AN807" s="13">
        <f t="shared" si="1037"/>
        <v>5.8927681286789865E-2</v>
      </c>
      <c r="AO807" s="13">
        <f t="shared" si="1038"/>
        <v>3.1526309488432602E-2</v>
      </c>
      <c r="AP807" s="13">
        <f t="shared" si="1039"/>
        <v>1.1244383717540971E-2</v>
      </c>
      <c r="AQ807" s="13">
        <f t="shared" si="1040"/>
        <v>3.0078726444422122E-3</v>
      </c>
      <c r="AR807" s="13">
        <f t="shared" si="1041"/>
        <v>9.9131591139348148E-6</v>
      </c>
      <c r="AS807" s="13">
        <f t="shared" si="1042"/>
        <v>5.9503231807969734E-5</v>
      </c>
      <c r="AT807" s="13">
        <f t="shared" si="1043"/>
        <v>1.7858255652408272E-4</v>
      </c>
      <c r="AU807" s="13">
        <f t="shared" si="1044"/>
        <v>3.5731089472696169E-4</v>
      </c>
      <c r="AV807" s="13">
        <f t="shared" si="1045"/>
        <v>5.3618510386272593E-4</v>
      </c>
      <c r="AW807" s="13">
        <f t="shared" si="1046"/>
        <v>1.1483729959747329E-4</v>
      </c>
      <c r="AX807" s="13">
        <f t="shared" si="1047"/>
        <v>5.5095077945421414E-2</v>
      </c>
      <c r="AY807" s="13">
        <f t="shared" si="1048"/>
        <v>5.8951733401600967E-2</v>
      </c>
      <c r="AZ807" s="13">
        <f t="shared" si="1049"/>
        <v>3.1539177369856536E-2</v>
      </c>
      <c r="BA807" s="13">
        <f t="shared" si="1050"/>
        <v>1.1248973261915509E-2</v>
      </c>
      <c r="BB807" s="13">
        <f t="shared" si="1051"/>
        <v>3.009100347562401E-3</v>
      </c>
      <c r="BC807" s="13">
        <f t="shared" si="1052"/>
        <v>6.4394747437835471E-4</v>
      </c>
      <c r="BD807" s="13">
        <f t="shared" si="1053"/>
        <v>1.7678467086517093E-6</v>
      </c>
      <c r="BE807" s="13">
        <f t="shared" si="1054"/>
        <v>1.0611409672421272E-5</v>
      </c>
      <c r="BF807" s="13">
        <f t="shared" si="1055"/>
        <v>3.1847222580128098E-5</v>
      </c>
      <c r="BG807" s="13">
        <f t="shared" si="1056"/>
        <v>6.3720442892974865E-5</v>
      </c>
      <c r="BH807" s="13">
        <f t="shared" si="1057"/>
        <v>9.5619676855519502E-5</v>
      </c>
      <c r="BI807" s="13">
        <f t="shared" si="1058"/>
        <v>1.1479044635406316E-4</v>
      </c>
      <c r="BJ807" s="14">
        <f t="shared" si="1059"/>
        <v>0.56835717877557135</v>
      </c>
      <c r="BK807" s="14">
        <f t="shared" si="1060"/>
        <v>8.3384854321128979E-2</v>
      </c>
      <c r="BL807" s="14">
        <f t="shared" si="1061"/>
        <v>1.2754860965845343E-2</v>
      </c>
      <c r="BM807" s="14">
        <f t="shared" si="1062"/>
        <v>0.57777437273876497</v>
      </c>
      <c r="BN807" s="14">
        <f t="shared" si="1063"/>
        <v>2.8058795963570145E-2</v>
      </c>
    </row>
    <row r="808" spans="1:66" s="10" customFormat="1" x14ac:dyDescent="0.25">
      <c r="A808" t="s">
        <v>19</v>
      </c>
      <c r="B808" t="s">
        <v>21</v>
      </c>
      <c r="C808" t="s">
        <v>139</v>
      </c>
      <c r="E808" s="10">
        <f>VLOOKUP(A808,home!$A$2:$E$405,3,FALSE)</f>
        <v>1.5510204081632699</v>
      </c>
      <c r="F808" s="10">
        <f>VLOOKUP(B808,home!$B$2:$E$405,3,FALSE)</f>
        <v>0.21</v>
      </c>
      <c r="G808" s="10">
        <f>VLOOKUP(C808,away!$B$2:$E$405,4,FALSE)</f>
        <v>0.64</v>
      </c>
      <c r="H808" s="10">
        <f>VLOOKUP(A808,away!$A$2:$E$405,3,FALSE)</f>
        <v>1.4285714285714299</v>
      </c>
      <c r="I808" s="10">
        <f>VLOOKUP(C808,away!$B$2:$E$405,3,FALSE)</f>
        <v>1.61</v>
      </c>
      <c r="J808" s="10">
        <f>VLOOKUP(B808,home!$B$2:$E$405,4,FALSE)</f>
        <v>1.17</v>
      </c>
      <c r="K808" s="12">
        <f t="shared" si="1008"/>
        <v>0.20845714285714348</v>
      </c>
      <c r="L808" s="12">
        <f t="shared" si="1009"/>
        <v>2.6910000000000029</v>
      </c>
      <c r="M808" s="13">
        <f t="shared" si="1010"/>
        <v>5.505309791340797E-2</v>
      </c>
      <c r="N808" s="13">
        <f t="shared" si="1011"/>
        <v>1.1476211496463591E-2</v>
      </c>
      <c r="O808" s="13">
        <f t="shared" si="1012"/>
        <v>0.14814788648498098</v>
      </c>
      <c r="P808" s="13">
        <f t="shared" si="1013"/>
        <v>3.0882485136983551E-2</v>
      </c>
      <c r="Q808" s="13">
        <f t="shared" si="1014"/>
        <v>1.1961491296885514E-3</v>
      </c>
      <c r="R808" s="13">
        <f t="shared" si="1015"/>
        <v>0.19933298126554216</v>
      </c>
      <c r="S808" s="13">
        <f t="shared" si="1016"/>
        <v>4.3309455979031004E-3</v>
      </c>
      <c r="T808" s="13">
        <f t="shared" si="1017"/>
        <v>3.218837307991895E-3</v>
      </c>
      <c r="U808" s="13">
        <f t="shared" si="1018"/>
        <v>4.1552383751811417E-2</v>
      </c>
      <c r="V808" s="13">
        <f t="shared" si="1019"/>
        <v>2.6994214701737279E-4</v>
      </c>
      <c r="W808" s="13">
        <f t="shared" si="1020"/>
        <v>8.3115276668644774E-5</v>
      </c>
      <c r="X808" s="13">
        <f t="shared" si="1021"/>
        <v>2.2366320951532331E-4</v>
      </c>
      <c r="Y808" s="13">
        <f t="shared" si="1022"/>
        <v>3.0093884840286787E-4</v>
      </c>
      <c r="Z808" s="13">
        <f t="shared" si="1023"/>
        <v>0.17880168419519152</v>
      </c>
      <c r="AA808" s="13">
        <f t="shared" si="1024"/>
        <v>3.7272488225374885E-2</v>
      </c>
      <c r="AB808" s="13">
        <f t="shared" si="1025"/>
        <v>3.8848582013190848E-3</v>
      </c>
      <c r="AC808" s="13">
        <f t="shared" si="1026"/>
        <v>9.4641408238980321E-6</v>
      </c>
      <c r="AD808" s="13">
        <f t="shared" si="1027"/>
        <v>4.3314932755316684E-6</v>
      </c>
      <c r="AE808" s="13">
        <f t="shared" si="1028"/>
        <v>1.1656048404455731E-5</v>
      </c>
      <c r="AF808" s="13">
        <f t="shared" si="1029"/>
        <v>1.5683213128195206E-5</v>
      </c>
      <c r="AG808" s="13">
        <f t="shared" si="1030"/>
        <v>1.4067842175991115E-5</v>
      </c>
      <c r="AH808" s="13">
        <f t="shared" si="1031"/>
        <v>0.12028883304231522</v>
      </c>
      <c r="AI808" s="13">
        <f t="shared" si="1032"/>
        <v>2.5075066453620981E-2</v>
      </c>
      <c r="AJ808" s="13">
        <f t="shared" si="1033"/>
        <v>2.6135383549374175E-3</v>
      </c>
      <c r="AK808" s="13">
        <f t="shared" si="1034"/>
        <v>1.8160357940593774E-4</v>
      </c>
      <c r="AL808" s="13">
        <f t="shared" si="1035"/>
        <v>2.1235948522865415E-7</v>
      </c>
      <c r="AM808" s="13">
        <f t="shared" si="1036"/>
        <v>1.8058614250445226E-7</v>
      </c>
      <c r="AN808" s="13">
        <f t="shared" si="1037"/>
        <v>4.8595730947948145E-7</v>
      </c>
      <c r="AO808" s="13">
        <f t="shared" si="1038"/>
        <v>6.5385555990464309E-7</v>
      </c>
      <c r="AP808" s="13">
        <f t="shared" si="1039"/>
        <v>5.8650843723446552E-7</v>
      </c>
      <c r="AQ808" s="13">
        <f t="shared" si="1040"/>
        <v>3.9457355114948711E-7</v>
      </c>
      <c r="AR808" s="13">
        <f t="shared" si="1041"/>
        <v>6.4739449943374106E-2</v>
      </c>
      <c r="AS808" s="13">
        <f t="shared" si="1042"/>
        <v>1.3495400765338823E-2</v>
      </c>
      <c r="AT808" s="13">
        <f t="shared" si="1043"/>
        <v>1.4066063426273192E-3</v>
      </c>
      <c r="AU808" s="13">
        <f t="shared" si="1044"/>
        <v>9.7739046436275785E-5</v>
      </c>
      <c r="AV808" s="13">
        <f t="shared" si="1045"/>
        <v>5.0936005914219257E-6</v>
      </c>
      <c r="AW808" s="13">
        <f t="shared" si="1046"/>
        <v>3.3090219033160868E-9</v>
      </c>
      <c r="AX808" s="13">
        <f t="shared" si="1047"/>
        <v>6.2740785510118502E-9</v>
      </c>
      <c r="AY808" s="13">
        <f t="shared" si="1048"/>
        <v>1.6883545380772906E-8</v>
      </c>
      <c r="AZ808" s="13">
        <f t="shared" si="1049"/>
        <v>2.2716810309829971E-8</v>
      </c>
      <c r="BA808" s="13">
        <f t="shared" si="1050"/>
        <v>2.0376978847917508E-8</v>
      </c>
      <c r="BB808" s="13">
        <f t="shared" si="1051"/>
        <v>1.3708612519936518E-8</v>
      </c>
      <c r="BC808" s="13">
        <f t="shared" si="1052"/>
        <v>7.3779752582298403E-9</v>
      </c>
      <c r="BD808" s="13">
        <f t="shared" si="1053"/>
        <v>2.9035643299603318E-2</v>
      </c>
      <c r="BE808" s="13">
        <f t="shared" si="1054"/>
        <v>6.052687243254468E-3</v>
      </c>
      <c r="BF808" s="13">
        <f t="shared" si="1055"/>
        <v>6.3086294466835325E-4</v>
      </c>
      <c r="BG808" s="13">
        <f t="shared" si="1056"/>
        <v>4.3835962326669729E-5</v>
      </c>
      <c r="BH808" s="13">
        <f t="shared" si="1057"/>
        <v>2.284479865252736E-6</v>
      </c>
      <c r="BI808" s="13">
        <f t="shared" si="1058"/>
        <v>9.5243229125051482E-8</v>
      </c>
      <c r="BJ808" s="14">
        <f t="shared" si="1059"/>
        <v>1.6547042684716191E-2</v>
      </c>
      <c r="BK808" s="14">
        <f t="shared" si="1060"/>
        <v>9.0546164179166513E-2</v>
      </c>
      <c r="BL808" s="14">
        <f t="shared" si="1061"/>
        <v>0.69385933823062307</v>
      </c>
      <c r="BM808" s="14">
        <f t="shared" si="1062"/>
        <v>0.53366540428810716</v>
      </c>
      <c r="BN808" s="14">
        <f t="shared" si="1063"/>
        <v>0.4460888114270668</v>
      </c>
    </row>
    <row r="809" spans="1:66" x14ac:dyDescent="0.25">
      <c r="A809" t="s">
        <v>143</v>
      </c>
      <c r="B809" t="s">
        <v>161</v>
      </c>
      <c r="C809" t="s">
        <v>156</v>
      </c>
      <c r="D809"/>
      <c r="E809" s="10">
        <f>VLOOKUP(A809,home!$A$2:$E$405,3,FALSE)</f>
        <v>1.01428571428571</v>
      </c>
      <c r="F809" s="10">
        <f>VLOOKUP(B809,home!$B$2:$E$405,3,FALSE)</f>
        <v>0.99</v>
      </c>
      <c r="G809" s="10">
        <f>VLOOKUP(C809,away!$B$2:$E$405,4,FALSE)</f>
        <v>0.25</v>
      </c>
      <c r="H809" s="10">
        <f>VLOOKUP(A809,away!$A$2:$E$405,3,FALSE)</f>
        <v>1.1000000000000001</v>
      </c>
      <c r="I809" s="10">
        <f>VLOOKUP(C809,away!$B$2:$E$405,3,FALSE)</f>
        <v>0.74</v>
      </c>
      <c r="J809" s="10">
        <f>VLOOKUP(B809,home!$B$2:$E$405,4,FALSE)</f>
        <v>0.91</v>
      </c>
      <c r="K809" s="12">
        <f t="shared" si="1008"/>
        <v>0.25103571428571325</v>
      </c>
      <c r="L809" s="12">
        <f t="shared" si="1009"/>
        <v>0.74074000000000007</v>
      </c>
      <c r="M809" s="13">
        <f t="shared" si="1010"/>
        <v>0.37091746245757068</v>
      </c>
      <c r="N809" s="13">
        <f t="shared" si="1011"/>
        <v>9.3113530129080468E-2</v>
      </c>
      <c r="O809" s="13">
        <f t="shared" si="1012"/>
        <v>0.27475340114082086</v>
      </c>
      <c r="P809" s="13">
        <f t="shared" si="1013"/>
        <v>6.897291630781506E-2</v>
      </c>
      <c r="Q809" s="13">
        <f t="shared" si="1014"/>
        <v>1.1687410772808998E-2</v>
      </c>
      <c r="R809" s="13">
        <f t="shared" si="1015"/>
        <v>0.10176041718052582</v>
      </c>
      <c r="S809" s="13">
        <f t="shared" si="1016"/>
        <v>3.2064162957473629E-3</v>
      </c>
      <c r="T809" s="13">
        <f t="shared" si="1017"/>
        <v>8.6573326558505356E-3</v>
      </c>
      <c r="U809" s="13">
        <f t="shared" si="1018"/>
        <v>2.5545499012925466E-2</v>
      </c>
      <c r="V809" s="13">
        <f t="shared" si="1019"/>
        <v>6.6248905364220964E-5</v>
      </c>
      <c r="W809" s="13">
        <f t="shared" si="1020"/>
        <v>9.779858371675484E-4</v>
      </c>
      <c r="X809" s="13">
        <f t="shared" si="1021"/>
        <v>7.2443322902348976E-4</v>
      </c>
      <c r="Y809" s="13">
        <f t="shared" si="1022"/>
        <v>2.6830833503342991E-4</v>
      </c>
      <c r="Z809" s="13">
        <f t="shared" si="1023"/>
        <v>2.5126003807434235E-2</v>
      </c>
      <c r="AA809" s="13">
        <f t="shared" si="1024"/>
        <v>6.3075243129448039E-3</v>
      </c>
      <c r="AB809" s="13">
        <f t="shared" si="1025"/>
        <v>7.9170693563730069E-4</v>
      </c>
      <c r="AC809" s="13">
        <f t="shared" si="1026"/>
        <v>7.6994558555150708E-7</v>
      </c>
      <c r="AD809" s="13">
        <f t="shared" si="1027"/>
        <v>6.1377343298666694E-5</v>
      </c>
      <c r="AE809" s="13">
        <f t="shared" si="1028"/>
        <v>4.546465327505437E-5</v>
      </c>
      <c r="AF809" s="13">
        <f t="shared" si="1029"/>
        <v>1.6838743633481887E-5</v>
      </c>
      <c r="AG809" s="13">
        <f t="shared" si="1030"/>
        <v>4.1577103196884581E-6</v>
      </c>
      <c r="AH809" s="13">
        <f t="shared" si="1031"/>
        <v>4.6529590150797091E-3</v>
      </c>
      <c r="AI809" s="13">
        <f t="shared" si="1032"/>
        <v>1.1680588898926834E-3</v>
      </c>
      <c r="AJ809" s="13">
        <f t="shared" si="1033"/>
        <v>1.4661224887599353E-4</v>
      </c>
      <c r="AK809" s="13">
        <f t="shared" si="1034"/>
        <v>1.226830353987326E-5</v>
      </c>
      <c r="AL809" s="13">
        <f t="shared" si="1035"/>
        <v>5.7269228665545046E-9</v>
      </c>
      <c r="AM809" s="13">
        <f t="shared" si="1036"/>
        <v>3.0815810431880483E-6</v>
      </c>
      <c r="AN809" s="13">
        <f t="shared" si="1037"/>
        <v>2.2826503419311149E-6</v>
      </c>
      <c r="AO809" s="13">
        <f t="shared" si="1038"/>
        <v>8.4542520714102701E-7</v>
      </c>
      <c r="AP809" s="13">
        <f t="shared" si="1039"/>
        <v>2.0874675597921482E-7</v>
      </c>
      <c r="AQ809" s="13">
        <f t="shared" si="1040"/>
        <v>3.8656768006010895E-8</v>
      </c>
      <c r="AR809" s="13">
        <f t="shared" si="1041"/>
        <v>6.8932657216602895E-4</v>
      </c>
      <c r="AS809" s="13">
        <f t="shared" si="1042"/>
        <v>1.7304558841982134E-4</v>
      </c>
      <c r="AT809" s="13">
        <f t="shared" si="1043"/>
        <v>2.1720311446480698E-5</v>
      </c>
      <c r="AU809" s="13">
        <f t="shared" si="1044"/>
        <v>1.8175246328251443E-6</v>
      </c>
      <c r="AV809" s="13">
        <f t="shared" si="1045"/>
        <v>1.1406589860828472E-7</v>
      </c>
      <c r="AW809" s="13">
        <f t="shared" si="1046"/>
        <v>2.9581496600874874E-11</v>
      </c>
      <c r="AX809" s="13">
        <f t="shared" si="1047"/>
        <v>1.2893114971767062E-7</v>
      </c>
      <c r="AY809" s="13">
        <f t="shared" si="1048"/>
        <v>9.5504459841867334E-8</v>
      </c>
      <c r="AZ809" s="13">
        <f t="shared" si="1049"/>
        <v>3.5371986791632403E-8</v>
      </c>
      <c r="BA809" s="13">
        <f t="shared" si="1050"/>
        <v>8.7338151653445979E-9</v>
      </c>
      <c r="BB809" s="13">
        <f t="shared" si="1051"/>
        <v>1.6173715613943394E-9</v>
      </c>
      <c r="BC809" s="13">
        <f t="shared" si="1052"/>
        <v>2.3961036207744866E-10</v>
      </c>
      <c r="BD809" s="13">
        <f t="shared" si="1053"/>
        <v>8.5101960844377353E-5</v>
      </c>
      <c r="BE809" s="13">
        <f t="shared" si="1054"/>
        <v>2.1363631527683069E-5</v>
      </c>
      <c r="BF809" s="13">
        <f t="shared" si="1055"/>
        <v>2.6815172501443511E-6</v>
      </c>
      <c r="BG809" s="13">
        <f t="shared" si="1056"/>
        <v>2.2438553275314949E-7</v>
      </c>
      <c r="BH809" s="13">
        <f t="shared" si="1057"/>
        <v>1.4082195622516799E-8</v>
      </c>
      <c r="BI809" s="13">
        <f t="shared" si="1058"/>
        <v>7.070268073619303E-10</v>
      </c>
      <c r="BJ809" s="14">
        <f t="shared" si="1059"/>
        <v>0.11556356686800102</v>
      </c>
      <c r="BK809" s="14">
        <f t="shared" si="1060"/>
        <v>0.44316391514346559</v>
      </c>
      <c r="BL809" s="14">
        <f t="shared" si="1061"/>
        <v>0.41613385738718367</v>
      </c>
      <c r="BM809" s="14">
        <f t="shared" si="1062"/>
        <v>7.8782109742584303E-2</v>
      </c>
      <c r="BN809" s="14">
        <f t="shared" si="1063"/>
        <v>0.92120513798862202</v>
      </c>
    </row>
    <row r="810" spans="1:66" x14ac:dyDescent="0.25">
      <c r="A810" t="s">
        <v>143</v>
      </c>
      <c r="B810" t="s">
        <v>148</v>
      </c>
      <c r="C810" t="s">
        <v>147</v>
      </c>
      <c r="D810"/>
      <c r="E810" s="10">
        <f>VLOOKUP(A810,home!$A$2:$E$405,3,FALSE)</f>
        <v>1.01428571428571</v>
      </c>
      <c r="F810" s="10">
        <f>VLOOKUP(B810,home!$B$2:$E$405,3,FALSE)</f>
        <v>1.73</v>
      </c>
      <c r="G810" s="10">
        <f>VLOOKUP(C810,away!$B$2:$E$405,4,FALSE)</f>
        <v>0.74</v>
      </c>
      <c r="H810" s="10">
        <f>VLOOKUP(A810,away!$A$2:$E$405,3,FALSE)</f>
        <v>1.1000000000000001</v>
      </c>
      <c r="I810" s="10">
        <f>VLOOKUP(C810,away!$B$2:$E$405,3,FALSE)</f>
        <v>1.23</v>
      </c>
      <c r="J810" s="10">
        <f>VLOOKUP(B810,home!$B$2:$E$405,4,FALSE)</f>
        <v>0.23</v>
      </c>
      <c r="K810" s="12">
        <f t="shared" si="1008"/>
        <v>1.2984885714285659</v>
      </c>
      <c r="L810" s="12">
        <f t="shared" si="1009"/>
        <v>0.31119000000000002</v>
      </c>
      <c r="M810" s="13">
        <f t="shared" si="1010"/>
        <v>0.19995187399231751</v>
      </c>
      <c r="N810" s="13">
        <f t="shared" si="1011"/>
        <v>0.25963522321474897</v>
      </c>
      <c r="O810" s="13">
        <f t="shared" si="1012"/>
        <v>6.2223023667669283E-2</v>
      </c>
      <c r="P810" s="13">
        <f t="shared" si="1013"/>
        <v>8.0795885112197735E-2</v>
      </c>
      <c r="Q810" s="13">
        <f t="shared" si="1014"/>
        <v>0.16856668504232813</v>
      </c>
      <c r="R810" s="13">
        <f t="shared" si="1015"/>
        <v>9.6815913675710047E-3</v>
      </c>
      <c r="S810" s="13">
        <f t="shared" si="1016"/>
        <v>8.1619328200373282E-3</v>
      </c>
      <c r="T810" s="13">
        <f t="shared" si="1017"/>
        <v>5.2456266718322091E-2</v>
      </c>
      <c r="U810" s="13">
        <f t="shared" si="1018"/>
        <v>1.2571435744032409E-2</v>
      </c>
      <c r="V810" s="13">
        <f t="shared" si="1019"/>
        <v>3.6644961568577192E-4</v>
      </c>
      <c r="W810" s="13">
        <f t="shared" si="1020"/>
        <v>7.2960638017020546E-2</v>
      </c>
      <c r="X810" s="13">
        <f t="shared" si="1021"/>
        <v>2.2704620944516623E-2</v>
      </c>
      <c r="Y810" s="13">
        <f t="shared" si="1022"/>
        <v>3.5327254958620645E-3</v>
      </c>
      <c r="Z810" s="13">
        <f t="shared" si="1023"/>
        <v>1.0042714725581401E-3</v>
      </c>
      <c r="AA810" s="13">
        <f t="shared" si="1024"/>
        <v>1.3040350297284817E-3</v>
      </c>
      <c r="AB810" s="13">
        <f t="shared" si="1025"/>
        <v>8.46637291422472E-4</v>
      </c>
      <c r="AC810" s="13">
        <f t="shared" si="1026"/>
        <v>9.2546085144137778E-6</v>
      </c>
      <c r="AD810" s="13">
        <f t="shared" si="1027"/>
        <v>2.3684638657309454E-2</v>
      </c>
      <c r="AE810" s="13">
        <f t="shared" si="1028"/>
        <v>7.3704227037681294E-3</v>
      </c>
      <c r="AF810" s="13">
        <f t="shared" si="1029"/>
        <v>1.1468009205928022E-3</v>
      </c>
      <c r="AG810" s="13">
        <f t="shared" si="1030"/>
        <v>1.1895765949309137E-4</v>
      </c>
      <c r="AH810" s="13">
        <f t="shared" si="1031"/>
        <v>7.8129809886341934E-5</v>
      </c>
      <c r="AI810" s="13">
        <f t="shared" si="1032"/>
        <v>1.0145066522530157E-4</v>
      </c>
      <c r="AJ810" s="13">
        <f t="shared" si="1033"/>
        <v>6.5866264679439779E-5</v>
      </c>
      <c r="AK810" s="13">
        <f t="shared" si="1034"/>
        <v>2.8508863976313847E-5</v>
      </c>
      <c r="AL810" s="13">
        <f t="shared" si="1035"/>
        <v>1.4958285138506312E-7</v>
      </c>
      <c r="AM810" s="13">
        <f t="shared" si="1036"/>
        <v>6.1508465229863024E-3</v>
      </c>
      <c r="AN810" s="13">
        <f t="shared" si="1037"/>
        <v>1.9140819294881073E-3</v>
      </c>
      <c r="AO810" s="13">
        <f t="shared" si="1038"/>
        <v>2.9782157781870215E-4</v>
      </c>
      <c r="AP810" s="13">
        <f t="shared" si="1039"/>
        <v>3.0893032267133969E-5</v>
      </c>
      <c r="AQ810" s="13">
        <f t="shared" si="1040"/>
        <v>2.4034006778023553E-6</v>
      </c>
      <c r="AR810" s="13">
        <f t="shared" si="1041"/>
        <v>4.8626431077061523E-6</v>
      </c>
      <c r="AS810" s="13">
        <f t="shared" si="1042"/>
        <v>6.3140865022923244E-6</v>
      </c>
      <c r="AT810" s="13">
        <f t="shared" si="1043"/>
        <v>4.0993845811189759E-6</v>
      </c>
      <c r="AU810" s="13">
        <f t="shared" si="1044"/>
        <v>1.7743346761578227E-6</v>
      </c>
      <c r="AV810" s="13">
        <f t="shared" si="1045"/>
        <v>5.7598832472008512E-7</v>
      </c>
      <c r="AW810" s="13">
        <f t="shared" si="1046"/>
        <v>1.6789705211941341E-9</v>
      </c>
      <c r="AX810" s="13">
        <f t="shared" si="1047"/>
        <v>1.3311339857848086E-3</v>
      </c>
      <c r="AY810" s="13">
        <f t="shared" si="1048"/>
        <v>4.1423558503637459E-4</v>
      </c>
      <c r="AZ810" s="13">
        <f t="shared" si="1049"/>
        <v>6.4452985853734719E-5</v>
      </c>
      <c r="BA810" s="13">
        <f t="shared" si="1050"/>
        <v>6.6857082226079017E-6</v>
      </c>
      <c r="BB810" s="13">
        <f t="shared" si="1051"/>
        <v>5.2013138544833838E-7</v>
      </c>
      <c r="BC810" s="13">
        <f t="shared" si="1052"/>
        <v>3.237193716753371E-8</v>
      </c>
      <c r="BD810" s="13">
        <f t="shared" si="1053"/>
        <v>2.5220098478117933E-7</v>
      </c>
      <c r="BE810" s="13">
        <f t="shared" si="1054"/>
        <v>3.2748009644139109E-7</v>
      </c>
      <c r="BF810" s="13">
        <f t="shared" si="1055"/>
        <v>2.1261458129973546E-7</v>
      </c>
      <c r="BG810" s="13">
        <f t="shared" si="1056"/>
        <v>9.2025867978925374E-8</v>
      </c>
      <c r="BH810" s="13">
        <f t="shared" si="1057"/>
        <v>2.987363446160719E-8</v>
      </c>
      <c r="BI810" s="13">
        <f t="shared" si="1058"/>
        <v>7.7581145870862904E-9</v>
      </c>
      <c r="BJ810" s="14">
        <f t="shared" si="1059"/>
        <v>0.62239008660541983</v>
      </c>
      <c r="BK810" s="14">
        <f t="shared" si="1060"/>
        <v>0.28969978131664054</v>
      </c>
      <c r="BL810" s="14">
        <f t="shared" si="1061"/>
        <v>8.6919227094662599E-2</v>
      </c>
      <c r="BM810" s="14">
        <f t="shared" si="1062"/>
        <v>0.21874485018638287</v>
      </c>
      <c r="BN810" s="14">
        <f t="shared" si="1063"/>
        <v>0.78085428239683252</v>
      </c>
    </row>
    <row r="811" spans="1:66" x14ac:dyDescent="0.25">
      <c r="A811" t="s">
        <v>143</v>
      </c>
      <c r="B811" t="s">
        <v>150</v>
      </c>
      <c r="C811" t="s">
        <v>158</v>
      </c>
      <c r="D811"/>
      <c r="E811" s="10">
        <f>VLOOKUP(A811,home!$A$2:$E$405,3,FALSE)</f>
        <v>1.01428571428571</v>
      </c>
      <c r="F811" s="10">
        <f>VLOOKUP(B811,home!$B$2:$E$405,3,FALSE)</f>
        <v>0.49</v>
      </c>
      <c r="G811" s="10">
        <f>VLOOKUP(C811,away!$B$2:$E$405,4,FALSE)</f>
        <v>1.48</v>
      </c>
      <c r="H811" s="10">
        <f>VLOOKUP(A811,away!$A$2:$E$405,3,FALSE)</f>
        <v>1.1000000000000001</v>
      </c>
      <c r="I811" s="10">
        <f>VLOOKUP(C811,away!$B$2:$E$405,3,FALSE)</f>
        <v>1.48</v>
      </c>
      <c r="J811" s="10">
        <f>VLOOKUP(B811,home!$B$2:$E$405,4,FALSE)</f>
        <v>1.36</v>
      </c>
      <c r="K811" s="12">
        <f t="shared" si="1008"/>
        <v>0.73555999999999688</v>
      </c>
      <c r="L811" s="12">
        <f t="shared" si="1009"/>
        <v>2.2140800000000005</v>
      </c>
      <c r="M811" s="13">
        <f t="shared" si="1010"/>
        <v>5.2358551634593943E-2</v>
      </c>
      <c r="N811" s="13">
        <f t="shared" si="1011"/>
        <v>3.8512856240341752E-2</v>
      </c>
      <c r="O811" s="13">
        <f t="shared" si="1012"/>
        <v>0.11592602200312178</v>
      </c>
      <c r="P811" s="13">
        <f t="shared" si="1013"/>
        <v>8.5270544744615887E-2</v>
      </c>
      <c r="Q811" s="13">
        <f t="shared" si="1014"/>
        <v>1.4164258268072829E-2</v>
      </c>
      <c r="R811" s="13">
        <f t="shared" si="1015"/>
        <v>0.12833474339833598</v>
      </c>
      <c r="S811" s="13">
        <f t="shared" si="1016"/>
        <v>3.4717661079453246E-2</v>
      </c>
      <c r="T811" s="13">
        <f t="shared" si="1017"/>
        <v>3.1360800946174695E-2</v>
      </c>
      <c r="U811" s="13">
        <f t="shared" si="1018"/>
        <v>9.4397903854079604E-2</v>
      </c>
      <c r="V811" s="13">
        <f t="shared" si="1019"/>
        <v>6.2823099996354098E-3</v>
      </c>
      <c r="W811" s="13">
        <f t="shared" si="1020"/>
        <v>3.4728872705545354E-3</v>
      </c>
      <c r="X811" s="13">
        <f t="shared" si="1021"/>
        <v>7.6892502479893876E-3</v>
      </c>
      <c r="Y811" s="13">
        <f t="shared" si="1022"/>
        <v>8.5123075945341738E-3</v>
      </c>
      <c r="Z811" s="13">
        <f t="shared" si="1023"/>
        <v>9.4714462887795933E-2</v>
      </c>
      <c r="AA811" s="13">
        <f t="shared" si="1024"/>
        <v>6.9668170321746867E-2</v>
      </c>
      <c r="AB811" s="13">
        <f t="shared" si="1025"/>
        <v>2.5622559680931953E-2</v>
      </c>
      <c r="AC811" s="13">
        <f t="shared" si="1026"/>
        <v>6.3945618623825512E-4</v>
      </c>
      <c r="AD811" s="13">
        <f t="shared" si="1027"/>
        <v>6.3862924018227071E-4</v>
      </c>
      <c r="AE811" s="13">
        <f t="shared" si="1028"/>
        <v>1.4139762281027623E-3</v>
      </c>
      <c r="AF811" s="13">
        <f t="shared" si="1029"/>
        <v>1.5653282435588824E-3</v>
      </c>
      <c r="AG811" s="13">
        <f t="shared" si="1030"/>
        <v>1.1552539858329504E-3</v>
      </c>
      <c r="AH811" s="13">
        <f t="shared" si="1031"/>
        <v>5.242634949765284E-2</v>
      </c>
      <c r="AI811" s="13">
        <f t="shared" si="1032"/>
        <v>3.8562725636493357E-2</v>
      </c>
      <c r="AJ811" s="13">
        <f t="shared" si="1033"/>
        <v>1.4182599234589465E-2</v>
      </c>
      <c r="AK811" s="13">
        <f t="shared" si="1034"/>
        <v>3.4773842309981946E-3</v>
      </c>
      <c r="AL811" s="13">
        <f t="shared" si="1035"/>
        <v>4.1656444373319157E-5</v>
      </c>
      <c r="AM811" s="13">
        <f t="shared" si="1036"/>
        <v>9.3950024781693834E-5</v>
      </c>
      <c r="AN811" s="13">
        <f t="shared" si="1037"/>
        <v>2.0801287086865276E-4</v>
      </c>
      <c r="AO811" s="13">
        <f t="shared" si="1038"/>
        <v>2.302785685664334E-4</v>
      </c>
      <c r="AP811" s="13">
        <f t="shared" si="1039"/>
        <v>1.6995172436385633E-4</v>
      </c>
      <c r="AQ811" s="13">
        <f t="shared" si="1040"/>
        <v>9.4071678469881826E-5</v>
      </c>
      <c r="AR811" s="13">
        <f t="shared" si="1041"/>
        <v>2.3215226379152624E-2</v>
      </c>
      <c r="AS811" s="13">
        <f t="shared" si="1042"/>
        <v>1.7076191915449429E-2</v>
      </c>
      <c r="AT811" s="13">
        <f t="shared" si="1043"/>
        <v>6.2802818626639641E-3</v>
      </c>
      <c r="AU811" s="13">
        <f t="shared" si="1044"/>
        <v>1.5398413756336953E-3</v>
      </c>
      <c r="AV811" s="13">
        <f t="shared" si="1045"/>
        <v>2.83161430565279E-4</v>
      </c>
      <c r="AW811" s="13">
        <f t="shared" si="1046"/>
        <v>1.8844781654274431E-6</v>
      </c>
      <c r="AX811" s="13">
        <f t="shared" si="1047"/>
        <v>1.1517646704737067E-5</v>
      </c>
      <c r="AY811" s="13">
        <f t="shared" si="1048"/>
        <v>2.5500991216024251E-5</v>
      </c>
      <c r="AZ811" s="13">
        <f t="shared" si="1049"/>
        <v>2.8230617315787496E-5</v>
      </c>
      <c r="BA811" s="13">
        <f t="shared" si="1050"/>
        <v>2.0834948395512931E-5</v>
      </c>
      <c r="BB811" s="13">
        <f t="shared" si="1051"/>
        <v>1.1532560635884326E-5</v>
      </c>
      <c r="BC811" s="13">
        <f t="shared" si="1052"/>
        <v>5.1068023705397496E-6</v>
      </c>
      <c r="BD811" s="13">
        <f t="shared" si="1053"/>
        <v>8.5667280702590477E-3</v>
      </c>
      <c r="BE811" s="13">
        <f t="shared" si="1054"/>
        <v>6.3013424993597173E-3</v>
      </c>
      <c r="BF811" s="13">
        <f t="shared" si="1055"/>
        <v>2.3175077444145069E-3</v>
      </c>
      <c r="BG811" s="13">
        <f t="shared" si="1056"/>
        <v>5.6822199882717586E-4</v>
      </c>
      <c r="BH811" s="13">
        <f t="shared" si="1057"/>
        <v>1.0449034336432891E-4</v>
      </c>
      <c r="BI811" s="13">
        <f t="shared" si="1058"/>
        <v>1.5371783393013094E-5</v>
      </c>
      <c r="BJ811" s="14">
        <f t="shared" si="1059"/>
        <v>0.10938453669903321</v>
      </c>
      <c r="BK811" s="14">
        <f t="shared" si="1060"/>
        <v>0.1793356810801261</v>
      </c>
      <c r="BL811" s="14">
        <f t="shared" si="1061"/>
        <v>0.60886682326103292</v>
      </c>
      <c r="BM811" s="14">
        <f t="shared" si="1062"/>
        <v>0.55771091112585536</v>
      </c>
      <c r="BN811" s="14">
        <f t="shared" si="1063"/>
        <v>0.43456697628908214</v>
      </c>
    </row>
    <row r="812" spans="1:66" x14ac:dyDescent="0.25">
      <c r="A812" t="s">
        <v>143</v>
      </c>
      <c r="B812" t="s">
        <v>152</v>
      </c>
      <c r="C812" t="s">
        <v>153</v>
      </c>
      <c r="D812"/>
      <c r="E812" s="10">
        <f>VLOOKUP(A812,home!$A$2:$E$405,3,FALSE)</f>
        <v>1.01428571428571</v>
      </c>
      <c r="F812" s="10">
        <f>VLOOKUP(B812,home!$B$2:$E$405,3,FALSE)</f>
        <v>1.97</v>
      </c>
      <c r="G812" s="10">
        <f>VLOOKUP(C812,away!$B$2:$E$405,4,FALSE)</f>
        <v>1.73</v>
      </c>
      <c r="H812" s="10">
        <f>VLOOKUP(A812,away!$A$2:$E$405,3,FALSE)</f>
        <v>1.1000000000000001</v>
      </c>
      <c r="I812" s="10">
        <f>VLOOKUP(C812,away!$B$2:$E$405,3,FALSE)</f>
        <v>0.74</v>
      </c>
      <c r="J812" s="10">
        <f>VLOOKUP(B812,home!$B$2:$E$405,4,FALSE)</f>
        <v>0.45</v>
      </c>
      <c r="K812" s="12">
        <f t="shared" si="1008"/>
        <v>3.4567871428571282</v>
      </c>
      <c r="L812" s="12">
        <f t="shared" si="1009"/>
        <v>0.36630000000000001</v>
      </c>
      <c r="M812" s="13">
        <f t="shared" si="1010"/>
        <v>2.1860211023831375E-2</v>
      </c>
      <c r="N812" s="13">
        <f t="shared" si="1011"/>
        <v>7.5566096407323965E-2</v>
      </c>
      <c r="O812" s="13">
        <f t="shared" si="1012"/>
        <v>8.0073952980294332E-3</v>
      </c>
      <c r="P812" s="13">
        <f t="shared" si="1013"/>
        <v>2.7679861114002773E-2</v>
      </c>
      <c r="Q812" s="13">
        <f t="shared" si="1014"/>
        <v>0.13060795524836988</v>
      </c>
      <c r="R812" s="13">
        <f t="shared" si="1015"/>
        <v>1.4665544488340907E-3</v>
      </c>
      <c r="S812" s="13">
        <f t="shared" si="1016"/>
        <v>8.762206257469575E-3</v>
      </c>
      <c r="T812" s="13">
        <f t="shared" si="1017"/>
        <v>4.7841694007477883E-2</v>
      </c>
      <c r="U812" s="13">
        <f t="shared" si="1018"/>
        <v>5.0695665630296075E-3</v>
      </c>
      <c r="V812" s="13">
        <f t="shared" si="1019"/>
        <v>1.2327656347090421E-3</v>
      </c>
      <c r="W812" s="13">
        <f t="shared" si="1020"/>
        <v>0.15049463348580805</v>
      </c>
      <c r="X812" s="13">
        <f t="shared" si="1021"/>
        <v>5.5126184245851494E-2</v>
      </c>
      <c r="Y812" s="13">
        <f t="shared" si="1022"/>
        <v>1.0096360644627701E-2</v>
      </c>
      <c r="Z812" s="13">
        <f t="shared" si="1023"/>
        <v>1.7906629820264245E-4</v>
      </c>
      <c r="AA812" s="13">
        <f t="shared" si="1024"/>
        <v>6.1899407734591504E-4</v>
      </c>
      <c r="AB812" s="13">
        <f t="shared" si="1025"/>
        <v>1.069865384037035E-3</v>
      </c>
      <c r="AC812" s="13">
        <f t="shared" si="1026"/>
        <v>9.7559618470923257E-5</v>
      </c>
      <c r="AD812" s="13">
        <f t="shared" si="1027"/>
        <v>0.13005697852568429</v>
      </c>
      <c r="AE812" s="13">
        <f t="shared" si="1028"/>
        <v>4.7639871233958159E-2</v>
      </c>
      <c r="AF812" s="13">
        <f t="shared" si="1029"/>
        <v>8.7252424164994367E-3</v>
      </c>
      <c r="AG812" s="13">
        <f t="shared" si="1030"/>
        <v>1.065352099054581E-3</v>
      </c>
      <c r="AH812" s="13">
        <f t="shared" si="1031"/>
        <v>1.6397996257906984E-5</v>
      </c>
      <c r="AI812" s="13">
        <f t="shared" si="1032"/>
        <v>5.6684382632952173E-5</v>
      </c>
      <c r="AJ812" s="13">
        <f t="shared" si="1033"/>
        <v>9.7972922543191474E-5</v>
      </c>
      <c r="AK812" s="13">
        <f t="shared" si="1034"/>
        <v>1.1289051299848054E-4</v>
      </c>
      <c r="AL812" s="13">
        <f t="shared" si="1035"/>
        <v>4.9412820153772847E-6</v>
      </c>
      <c r="AM812" s="13">
        <f t="shared" si="1036"/>
        <v>8.9915858241286187E-2</v>
      </c>
      <c r="AN812" s="13">
        <f t="shared" si="1037"/>
        <v>3.2936178873783133E-2</v>
      </c>
      <c r="AO812" s="13">
        <f t="shared" si="1038"/>
        <v>6.0322611607333803E-3</v>
      </c>
      <c r="AP812" s="13">
        <f t="shared" si="1039"/>
        <v>7.3653908772554572E-4</v>
      </c>
      <c r="AQ812" s="13">
        <f t="shared" si="1040"/>
        <v>6.744856695846685E-5</v>
      </c>
      <c r="AR812" s="13">
        <f t="shared" si="1041"/>
        <v>1.2013172058542663E-6</v>
      </c>
      <c r="AS812" s="13">
        <f t="shared" si="1042"/>
        <v>4.1526978716900782E-6</v>
      </c>
      <c r="AT812" s="13">
        <f t="shared" si="1043"/>
        <v>7.1774963055142116E-6</v>
      </c>
      <c r="AU812" s="13">
        <f t="shared" si="1044"/>
        <v>8.2703589822686891E-6</v>
      </c>
      <c r="AV812" s="13">
        <f t="shared" si="1045"/>
        <v>7.1472176491798419E-6</v>
      </c>
      <c r="AW812" s="13">
        <f t="shared" si="1046"/>
        <v>1.7379876942437115E-7</v>
      </c>
      <c r="AX812" s="13">
        <f t="shared" si="1047"/>
        <v>5.180333045124038E-2</v>
      </c>
      <c r="AY812" s="13">
        <f t="shared" si="1048"/>
        <v>1.8975559944289355E-2</v>
      </c>
      <c r="AZ812" s="13">
        <f t="shared" si="1049"/>
        <v>3.4753738037965947E-3</v>
      </c>
      <c r="BA812" s="13">
        <f t="shared" si="1050"/>
        <v>4.2434314144356415E-4</v>
      </c>
      <c r="BB812" s="13">
        <f t="shared" si="1051"/>
        <v>3.8859223177694392E-5</v>
      </c>
      <c r="BC812" s="13">
        <f t="shared" si="1052"/>
        <v>2.8468266899978931E-6</v>
      </c>
      <c r="BD812" s="13">
        <f t="shared" si="1053"/>
        <v>7.3340415417402871E-8</v>
      </c>
      <c r="BE812" s="13">
        <f t="shared" si="1054"/>
        <v>2.5352220506667898E-7</v>
      </c>
      <c r="BF812" s="13">
        <f t="shared" si="1055"/>
        <v>4.3818614945164209E-7</v>
      </c>
      <c r="BG812" s="13">
        <f t="shared" si="1056"/>
        <v>5.0490541586750285E-7</v>
      </c>
      <c r="BH812" s="13">
        <f t="shared" si="1057"/>
        <v>4.3633763748242884E-7</v>
      </c>
      <c r="BI812" s="13">
        <f t="shared" si="1058"/>
        <v>3.0166526703878284E-7</v>
      </c>
      <c r="BJ812" s="14">
        <f t="shared" si="1059"/>
        <v>0.8616289676357799</v>
      </c>
      <c r="BK812" s="14">
        <f t="shared" si="1060"/>
        <v>7.8613104874788425E-2</v>
      </c>
      <c r="BL812" s="14">
        <f t="shared" si="1061"/>
        <v>1.6546278630813448E-2</v>
      </c>
      <c r="BM812" s="14">
        <f t="shared" si="1062"/>
        <v>0.67280395775367285</v>
      </c>
      <c r="BN812" s="14">
        <f t="shared" si="1063"/>
        <v>0.26518807354039148</v>
      </c>
    </row>
    <row r="813" spans="1:66" x14ac:dyDescent="0.25">
      <c r="A813" t="s">
        <v>143</v>
      </c>
      <c r="B813" t="s">
        <v>149</v>
      </c>
      <c r="C813" t="s">
        <v>159</v>
      </c>
      <c r="D813"/>
      <c r="E813" s="10">
        <f>VLOOKUP(A813,home!$A$2:$E$405,3,FALSE)</f>
        <v>1.01428571428571</v>
      </c>
      <c r="F813" s="10">
        <f>VLOOKUP(B813,home!$B$2:$E$405,3,FALSE)</f>
        <v>1.73</v>
      </c>
      <c r="G813" s="10">
        <f>VLOOKUP(C813,away!$B$2:$E$405,4,FALSE)</f>
        <v>0.66</v>
      </c>
      <c r="H813" s="10">
        <f>VLOOKUP(A813,away!$A$2:$E$405,3,FALSE)</f>
        <v>1.1000000000000001</v>
      </c>
      <c r="I813" s="10">
        <f>VLOOKUP(C813,away!$B$2:$E$405,3,FALSE)</f>
        <v>0.66</v>
      </c>
      <c r="J813" s="10">
        <f>VLOOKUP(B813,home!$B$2:$E$405,4,FALSE)</f>
        <v>0.91</v>
      </c>
      <c r="K813" s="12">
        <f t="shared" si="1008"/>
        <v>1.1581114285714238</v>
      </c>
      <c r="L813" s="12">
        <f t="shared" si="1009"/>
        <v>0.66066000000000014</v>
      </c>
      <c r="M813" s="13">
        <f t="shared" si="1010"/>
        <v>0.16222493347210584</v>
      </c>
      <c r="N813" s="13">
        <f t="shared" si="1011"/>
        <v>0.18787454945328469</v>
      </c>
      <c r="O813" s="13">
        <f t="shared" si="1012"/>
        <v>0.10717552454768148</v>
      </c>
      <c r="P813" s="13">
        <f t="shared" si="1013"/>
        <v>0.1241211998418071</v>
      </c>
      <c r="Q813" s="13">
        <f t="shared" si="1014"/>
        <v>0.10878983142977808</v>
      </c>
      <c r="R813" s="13">
        <f t="shared" si="1015"/>
        <v>3.5403291023835624E-2</v>
      </c>
      <c r="S813" s="13">
        <f t="shared" si="1016"/>
        <v>2.374183783040177E-2</v>
      </c>
      <c r="T813" s="13">
        <f t="shared" si="1017"/>
        <v>7.1873090032397211E-2</v>
      </c>
      <c r="U813" s="13">
        <f t="shared" si="1018"/>
        <v>4.1000955943744137E-2</v>
      </c>
      <c r="V813" s="13">
        <f t="shared" si="1019"/>
        <v>2.018367224162986E-3</v>
      </c>
      <c r="W813" s="13">
        <f t="shared" si="1020"/>
        <v>4.1996915697061564E-2</v>
      </c>
      <c r="X813" s="13">
        <f t="shared" si="1021"/>
        <v>2.7745682324420699E-2</v>
      </c>
      <c r="Y813" s="13">
        <f t="shared" si="1022"/>
        <v>9.1652312422258898E-3</v>
      </c>
      <c r="Z813" s="13">
        <f t="shared" si="1023"/>
        <v>7.7965127492690828E-3</v>
      </c>
      <c r="AA813" s="13">
        <f t="shared" si="1024"/>
        <v>9.0292305179313376E-3</v>
      </c>
      <c r="AB813" s="13">
        <f t="shared" si="1025"/>
        <v>5.2284275270110796E-3</v>
      </c>
      <c r="AC813" s="13">
        <f t="shared" si="1026"/>
        <v>9.6518055294642861E-5</v>
      </c>
      <c r="AD813" s="13">
        <f t="shared" si="1027"/>
        <v>1.2159277008379411E-2</v>
      </c>
      <c r="AE813" s="13">
        <f t="shared" si="1028"/>
        <v>8.033147948355945E-3</v>
      </c>
      <c r="AF813" s="13">
        <f t="shared" si="1029"/>
        <v>2.6535897617804192E-3</v>
      </c>
      <c r="AG813" s="13">
        <f t="shared" si="1030"/>
        <v>5.8437353733928408E-4</v>
      </c>
      <c r="AH813" s="13">
        <f t="shared" si="1031"/>
        <v>1.2877110282330281E-3</v>
      </c>
      <c r="AI813" s="13">
        <f t="shared" si="1032"/>
        <v>1.4913128584941294E-3</v>
      </c>
      <c r="AJ813" s="13">
        <f t="shared" si="1033"/>
        <v>8.6355323249878496E-4</v>
      </c>
      <c r="AK813" s="13">
        <f t="shared" si="1034"/>
        <v>3.333636225788796E-4</v>
      </c>
      <c r="AL813" s="13">
        <f t="shared" si="1035"/>
        <v>2.9539076572662304E-6</v>
      </c>
      <c r="AM813" s="13">
        <f t="shared" si="1036"/>
        <v>2.8163595333139894E-3</v>
      </c>
      <c r="AN813" s="13">
        <f t="shared" si="1037"/>
        <v>1.8606560892792208E-3</v>
      </c>
      <c r="AO813" s="13">
        <f t="shared" si="1038"/>
        <v>6.1463052597160504E-4</v>
      </c>
      <c r="AP813" s="13">
        <f t="shared" si="1039"/>
        <v>1.3535393442946688E-4</v>
      </c>
      <c r="AQ813" s="13">
        <f t="shared" si="1040"/>
        <v>2.2355732580042901E-5</v>
      </c>
      <c r="AR813" s="13">
        <f t="shared" si="1041"/>
        <v>1.7014783358248659E-4</v>
      </c>
      <c r="AS813" s="13">
        <f t="shared" si="1042"/>
        <v>1.9705015061854641E-4</v>
      </c>
      <c r="AT813" s="13">
        <f t="shared" si="1043"/>
        <v>1.1410301571652952E-4</v>
      </c>
      <c r="AU813" s="13">
        <f t="shared" si="1044"/>
        <v>4.4048002178592548E-5</v>
      </c>
      <c r="AV813" s="13">
        <f t="shared" si="1045"/>
        <v>1.2753123682191758E-5</v>
      </c>
      <c r="AW813" s="13">
        <f t="shared" si="1046"/>
        <v>6.2780211469093922E-8</v>
      </c>
      <c r="AX813" s="13">
        <f t="shared" si="1047"/>
        <v>5.4360969374950209E-4</v>
      </c>
      <c r="AY813" s="13">
        <f t="shared" si="1048"/>
        <v>3.5914118027254618E-4</v>
      </c>
      <c r="AZ813" s="13">
        <f t="shared" si="1049"/>
        <v>1.1863510607943018E-4</v>
      </c>
      <c r="BA813" s="13">
        <f t="shared" si="1050"/>
        <v>2.6125823060812123E-5</v>
      </c>
      <c r="BB813" s="13">
        <f t="shared" si="1051"/>
        <v>4.3150715658390341E-6</v>
      </c>
      <c r="BC813" s="13">
        <f t="shared" si="1052"/>
        <v>5.701590361374436E-7</v>
      </c>
      <c r="BD813" s="13">
        <f t="shared" si="1053"/>
        <v>1.8734977955767596E-5</v>
      </c>
      <c r="BE813" s="13">
        <f t="shared" si="1054"/>
        <v>2.1697192084608143E-5</v>
      </c>
      <c r="BF813" s="13">
        <f t="shared" si="1055"/>
        <v>1.2563883060547066E-5</v>
      </c>
      <c r="BG813" s="13">
        <f t="shared" si="1056"/>
        <v>4.8501255198848253E-6</v>
      </c>
      <c r="BH813" s="13">
        <f t="shared" si="1057"/>
        <v>1.4042464486461343E-6</v>
      </c>
      <c r="BI813" s="13">
        <f t="shared" si="1058"/>
        <v>3.252547721415846E-7</v>
      </c>
      <c r="BJ813" s="14">
        <f t="shared" si="1059"/>
        <v>0.47737744128436194</v>
      </c>
      <c r="BK813" s="14">
        <f t="shared" si="1060"/>
        <v>0.31256495151170216</v>
      </c>
      <c r="BL813" s="14">
        <f t="shared" si="1061"/>
        <v>0.20241104810762839</v>
      </c>
      <c r="BM813" s="14">
        <f t="shared" si="1062"/>
        <v>0.27420154548440762</v>
      </c>
      <c r="BN813" s="14">
        <f t="shared" si="1063"/>
        <v>0.72558932976849277</v>
      </c>
    </row>
    <row r="814" spans="1:66" x14ac:dyDescent="0.25">
      <c r="A814" t="s">
        <v>143</v>
      </c>
      <c r="B814" t="s">
        <v>329</v>
      </c>
      <c r="C814" t="s">
        <v>451</v>
      </c>
      <c r="D814"/>
      <c r="E814" s="10">
        <f>VLOOKUP(A814,home!$A$2:$E$405,3,FALSE)</f>
        <v>1.01428571428571</v>
      </c>
      <c r="F814" s="10">
        <f>VLOOKUP(B814,home!$B$2:$E$405,3,FALSE)</f>
        <v>1.48</v>
      </c>
      <c r="G814" s="10">
        <f>VLOOKUP(C814,away!$B$2:$E$405,4,FALSE)</f>
        <v>1.48</v>
      </c>
      <c r="H814" s="10">
        <f>VLOOKUP(A814,away!$A$2:$E$405,3,FALSE)</f>
        <v>1.1000000000000001</v>
      </c>
      <c r="I814" s="10">
        <f>VLOOKUP(C814,away!$B$2:$E$405,3,FALSE)</f>
        <v>0.74</v>
      </c>
      <c r="J814" s="10">
        <f>VLOOKUP(B814,home!$B$2:$E$405,4,FALSE)</f>
        <v>2.0499999999999998</v>
      </c>
      <c r="K814" s="12">
        <f t="shared" si="1008"/>
        <v>2.2216914285714191</v>
      </c>
      <c r="L814" s="12">
        <f t="shared" si="1009"/>
        <v>1.6687000000000001</v>
      </c>
      <c r="M814" s="13">
        <f t="shared" si="1010"/>
        <v>2.0437344711421921E-2</v>
      </c>
      <c r="N814" s="13">
        <f t="shared" si="1011"/>
        <v>4.54054735681255E-2</v>
      </c>
      <c r="O814" s="13">
        <f t="shared" si="1012"/>
        <v>3.4103797119949764E-2</v>
      </c>
      <c r="P814" s="13">
        <f t="shared" si="1013"/>
        <v>7.5768113743131027E-2</v>
      </c>
      <c r="Q814" s="13">
        <f t="shared" si="1014"/>
        <v>5.0438475718265291E-2</v>
      </c>
      <c r="R814" s="13">
        <f t="shared" si="1015"/>
        <v>2.845450312703009E-2</v>
      </c>
      <c r="S814" s="13">
        <f t="shared" si="1016"/>
        <v>7.0224473155062681E-2</v>
      </c>
      <c r="T814" s="13">
        <f t="shared" si="1017"/>
        <v>8.4166684431069297E-2</v>
      </c>
      <c r="U814" s="13">
        <f t="shared" si="1018"/>
        <v>6.3217125701581389E-2</v>
      </c>
      <c r="V814" s="13">
        <f t="shared" si="1019"/>
        <v>2.8927305733120297E-2</v>
      </c>
      <c r="W814" s="13">
        <f t="shared" si="1020"/>
        <v>3.7352909724492546E-2</v>
      </c>
      <c r="X814" s="13">
        <f t="shared" si="1021"/>
        <v>6.2330800457260721E-2</v>
      </c>
      <c r="Y814" s="13">
        <f t="shared" si="1022"/>
        <v>5.2005703361515492E-2</v>
      </c>
      <c r="Z814" s="13">
        <f t="shared" si="1023"/>
        <v>1.5827343122691705E-2</v>
      </c>
      <c r="AA814" s="13">
        <f t="shared" si="1024"/>
        <v>3.516347255274295E-2</v>
      </c>
      <c r="AB814" s="13">
        <f t="shared" si="1025"/>
        <v>3.9061192784617699E-2</v>
      </c>
      <c r="AC814" s="13">
        <f t="shared" si="1026"/>
        <v>6.7027035006792662E-3</v>
      </c>
      <c r="AD814" s="13">
        <f t="shared" si="1027"/>
        <v>2.0746659841776781E-2</v>
      </c>
      <c r="AE814" s="13">
        <f t="shared" si="1028"/>
        <v>3.4619951277972918E-2</v>
      </c>
      <c r="AF814" s="13">
        <f t="shared" si="1029"/>
        <v>2.8885156348776711E-2</v>
      </c>
      <c r="AG814" s="13">
        <f t="shared" si="1030"/>
        <v>1.6066886799734566E-2</v>
      </c>
      <c r="AH814" s="13">
        <f t="shared" si="1031"/>
        <v>6.6027718672089101E-3</v>
      </c>
      <c r="AI814" s="13">
        <f t="shared" si="1032"/>
        <v>1.4669321662190539E-2</v>
      </c>
      <c r="AJ814" s="13">
        <f t="shared" si="1033"/>
        <v>1.6295353099922884E-2</v>
      </c>
      <c r="AK814" s="13">
        <f t="shared" si="1034"/>
        <v>1.2067748769214459E-2</v>
      </c>
      <c r="AL814" s="13">
        <f t="shared" si="1035"/>
        <v>9.9396708994612987E-4</v>
      </c>
      <c r="AM814" s="13">
        <f t="shared" si="1036"/>
        <v>9.2185352683924696E-3</v>
      </c>
      <c r="AN814" s="13">
        <f t="shared" si="1037"/>
        <v>1.5382969802366513E-2</v>
      </c>
      <c r="AO814" s="13">
        <f t="shared" si="1038"/>
        <v>1.2834780854604504E-2</v>
      </c>
      <c r="AP814" s="13">
        <f t="shared" si="1039"/>
        <v>7.1391329373595115E-3</v>
      </c>
      <c r="AQ814" s="13">
        <f t="shared" si="1040"/>
        <v>2.9782677831429539E-3</v>
      </c>
      <c r="AR814" s="13">
        <f t="shared" si="1041"/>
        <v>2.2036090829623024E-3</v>
      </c>
      <c r="AS814" s="13">
        <f t="shared" si="1042"/>
        <v>4.8957394115394723E-3</v>
      </c>
      <c r="AT814" s="13">
        <f t="shared" si="1043"/>
        <v>5.4384111435682655E-3</v>
      </c>
      <c r="AU814" s="13">
        <f t="shared" si="1044"/>
        <v>4.0274904742376352E-3</v>
      </c>
      <c r="AV814" s="13">
        <f t="shared" si="1045"/>
        <v>2.2369602663166992E-3</v>
      </c>
      <c r="AW814" s="13">
        <f t="shared" si="1046"/>
        <v>1.023602905359022E-4</v>
      </c>
      <c r="AX814" s="13">
        <f t="shared" si="1047"/>
        <v>3.4134567982951423E-3</v>
      </c>
      <c r="AY814" s="13">
        <f t="shared" si="1048"/>
        <v>5.696035359315104E-3</v>
      </c>
      <c r="AZ814" s="13">
        <f t="shared" si="1049"/>
        <v>4.7524871020445583E-3</v>
      </c>
      <c r="BA814" s="13">
        <f t="shared" si="1050"/>
        <v>2.643491742393918E-3</v>
      </c>
      <c r="BB814" s="13">
        <f t="shared" si="1051"/>
        <v>1.1027986676331826E-3</v>
      </c>
      <c r="BC814" s="13">
        <f t="shared" si="1052"/>
        <v>3.6804802733589846E-4</v>
      </c>
      <c r="BD814" s="13">
        <f t="shared" si="1053"/>
        <v>6.1286041278986513E-4</v>
      </c>
      <c r="BE814" s="13">
        <f t="shared" si="1054"/>
        <v>1.3615867260059851E-3</v>
      </c>
      <c r="BF814" s="13">
        <f t="shared" si="1055"/>
        <v>1.5125127792120594E-3</v>
      </c>
      <c r="BG814" s="13">
        <f t="shared" si="1056"/>
        <v>1.1201122257267226E-3</v>
      </c>
      <c r="BH814" s="13">
        <f t="shared" si="1057"/>
        <v>6.2213593273377878E-4</v>
      </c>
      <c r="BI814" s="13">
        <f t="shared" si="1058"/>
        <v>2.764388138321842E-4</v>
      </c>
      <c r="BJ814" s="14">
        <f t="shared" si="1059"/>
        <v>0.49754870587187355</v>
      </c>
      <c r="BK814" s="14">
        <f t="shared" si="1060"/>
        <v>0.20874994329267638</v>
      </c>
      <c r="BL814" s="14">
        <f t="shared" si="1061"/>
        <v>0.27394314395338359</v>
      </c>
      <c r="BM814" s="14">
        <f t="shared" si="1062"/>
        <v>0.73586775318392261</v>
      </c>
      <c r="BN814" s="14">
        <f t="shared" si="1063"/>
        <v>0.25460770798792359</v>
      </c>
    </row>
    <row r="815" spans="1:66" x14ac:dyDescent="0.25">
      <c r="A815" t="s">
        <v>143</v>
      </c>
      <c r="B815" t="s">
        <v>155</v>
      </c>
      <c r="C815" t="s">
        <v>157</v>
      </c>
      <c r="D815"/>
      <c r="E815" s="10">
        <f>VLOOKUP(A815,home!$A$2:$E$405,3,FALSE)</f>
        <v>1.01428571428571</v>
      </c>
      <c r="F815" s="10">
        <f>VLOOKUP(B815,home!$B$2:$E$405,3,FALSE)</f>
        <v>0.49</v>
      </c>
      <c r="G815" s="10">
        <f>VLOOKUP(C815,away!$B$2:$E$405,4,FALSE)</f>
        <v>0.99</v>
      </c>
      <c r="H815" s="10">
        <f>VLOOKUP(A815,away!$A$2:$E$405,3,FALSE)</f>
        <v>1.1000000000000001</v>
      </c>
      <c r="I815" s="10">
        <f>VLOOKUP(C815,away!$B$2:$E$405,3,FALSE)</f>
        <v>0.49</v>
      </c>
      <c r="J815" s="10">
        <f>VLOOKUP(B815,home!$B$2:$E$405,4,FALSE)</f>
        <v>1.1399999999999999</v>
      </c>
      <c r="K815" s="12">
        <f t="shared" si="1008"/>
        <v>0.49202999999999791</v>
      </c>
      <c r="L815" s="12">
        <f t="shared" si="1009"/>
        <v>0.61446000000000001</v>
      </c>
      <c r="M815" s="13">
        <f t="shared" si="1010"/>
        <v>0.33071774550554423</v>
      </c>
      <c r="N815" s="13">
        <f t="shared" si="1011"/>
        <v>0.16272305232109224</v>
      </c>
      <c r="O815" s="13">
        <f t="shared" si="1012"/>
        <v>0.2032128259033367</v>
      </c>
      <c r="P815" s="13">
        <f t="shared" si="1013"/>
        <v>9.9986806729218336E-2</v>
      </c>
      <c r="Q815" s="13">
        <f t="shared" si="1014"/>
        <v>4.0032311716773322E-2</v>
      </c>
      <c r="R815" s="13">
        <f t="shared" si="1015"/>
        <v>6.243307650228213E-2</v>
      </c>
      <c r="S815" s="13">
        <f t="shared" si="1016"/>
        <v>7.5573216555282026E-3</v>
      </c>
      <c r="T815" s="13">
        <f t="shared" si="1017"/>
        <v>2.4598254257488537E-2</v>
      </c>
      <c r="U815" s="13">
        <f t="shared" si="1018"/>
        <v>3.0718946631417748E-2</v>
      </c>
      <c r="V815" s="13">
        <f t="shared" si="1019"/>
        <v>2.538695408298008E-4</v>
      </c>
      <c r="W815" s="13">
        <f t="shared" si="1020"/>
        <v>6.565699444667966E-3</v>
      </c>
      <c r="X815" s="13">
        <f t="shared" si="1021"/>
        <v>4.0343596807706781E-3</v>
      </c>
      <c r="Y815" s="13">
        <f t="shared" si="1022"/>
        <v>1.2394763247231754E-3</v>
      </c>
      <c r="Z815" s="13">
        <f t="shared" si="1023"/>
        <v>1.2787542729197427E-2</v>
      </c>
      <c r="AA815" s="13">
        <f t="shared" si="1024"/>
        <v>6.2918546490469841E-3</v>
      </c>
      <c r="AB815" s="13">
        <f t="shared" si="1025"/>
        <v>1.5478906214852865E-3</v>
      </c>
      <c r="AC815" s="13">
        <f t="shared" si="1026"/>
        <v>4.7970673365634288E-6</v>
      </c>
      <c r="AD815" s="13">
        <f t="shared" si="1027"/>
        <v>8.0763027443999129E-4</v>
      </c>
      <c r="AE815" s="13">
        <f t="shared" si="1028"/>
        <v>4.9625649843239696E-4</v>
      </c>
      <c r="AF815" s="13">
        <f t="shared" si="1029"/>
        <v>1.5246488401338533E-4</v>
      </c>
      <c r="AG815" s="13">
        <f t="shared" si="1030"/>
        <v>3.1227857543621587E-5</v>
      </c>
      <c r="AH815" s="13">
        <f t="shared" si="1031"/>
        <v>1.9643583763456623E-3</v>
      </c>
      <c r="AI815" s="13">
        <f t="shared" si="1032"/>
        <v>9.6652325191335211E-4</v>
      </c>
      <c r="AJ815" s="13">
        <f t="shared" si="1033"/>
        <v>2.3777921781946223E-4</v>
      </c>
      <c r="AK815" s="13">
        <f t="shared" si="1034"/>
        <v>3.8998169514569843E-5</v>
      </c>
      <c r="AL815" s="13">
        <f t="shared" si="1035"/>
        <v>5.8012423121089907E-8</v>
      </c>
      <c r="AM815" s="13">
        <f t="shared" si="1036"/>
        <v>7.9475664786541483E-5</v>
      </c>
      <c r="AN815" s="13">
        <f t="shared" si="1037"/>
        <v>4.8834616984738277E-5</v>
      </c>
      <c r="AO815" s="13">
        <f t="shared" si="1038"/>
        <v>1.500345937622114E-5</v>
      </c>
      <c r="AP815" s="13">
        <f t="shared" si="1039"/>
        <v>3.0730085494376141E-6</v>
      </c>
      <c r="AQ815" s="13">
        <f t="shared" si="1040"/>
        <v>4.7206020832185899E-7</v>
      </c>
      <c r="AR815" s="13">
        <f t="shared" si="1041"/>
        <v>2.414039295858712E-4</v>
      </c>
      <c r="AS815" s="13">
        <f t="shared" si="1042"/>
        <v>1.187779754741357E-4</v>
      </c>
      <c r="AT815" s="13">
        <f t="shared" si="1043"/>
        <v>2.922116363626936E-5</v>
      </c>
      <c r="AU815" s="13">
        <f t="shared" si="1044"/>
        <v>4.7925630479845182E-6</v>
      </c>
      <c r="AV815" s="13">
        <f t="shared" si="1045"/>
        <v>5.8952119912495299E-7</v>
      </c>
      <c r="AW815" s="13">
        <f t="shared" si="1046"/>
        <v>4.8719598991138348E-10</v>
      </c>
      <c r="AX815" s="13">
        <f t="shared" si="1047"/>
        <v>6.5174018908203018E-6</v>
      </c>
      <c r="AY815" s="13">
        <f t="shared" si="1048"/>
        <v>4.0046827658334423E-6</v>
      </c>
      <c r="AZ815" s="13">
        <f t="shared" si="1049"/>
        <v>1.2303586861470082E-6</v>
      </c>
      <c r="BA815" s="13">
        <f t="shared" si="1050"/>
        <v>2.5200206609663027E-7</v>
      </c>
      <c r="BB815" s="13">
        <f t="shared" si="1051"/>
        <v>3.8711297383433849E-8</v>
      </c>
      <c r="BC815" s="13">
        <f t="shared" si="1052"/>
        <v>4.7573087580449543E-9</v>
      </c>
      <c r="BD815" s="13">
        <f t="shared" si="1053"/>
        <v>2.4722176428889057E-5</v>
      </c>
      <c r="BE815" s="13">
        <f t="shared" si="1054"/>
        <v>1.2164052468306232E-5</v>
      </c>
      <c r="BF815" s="13">
        <f t="shared" si="1055"/>
        <v>2.9925393679903441E-6</v>
      </c>
      <c r="BG815" s="13">
        <f t="shared" si="1056"/>
        <v>4.9080638174409429E-7</v>
      </c>
      <c r="BH815" s="13">
        <f t="shared" si="1057"/>
        <v>6.0372866002386407E-8</v>
      </c>
      <c r="BI815" s="13">
        <f t="shared" si="1058"/>
        <v>5.9410522518308147E-9</v>
      </c>
      <c r="BJ815" s="14">
        <f t="shared" si="1059"/>
        <v>0.24083963998386568</v>
      </c>
      <c r="BK815" s="14">
        <f t="shared" si="1060"/>
        <v>0.43852460319364611</v>
      </c>
      <c r="BL815" s="14">
        <f t="shared" si="1061"/>
        <v>0.30784747436467053</v>
      </c>
      <c r="BM815" s="14">
        <f t="shared" si="1062"/>
        <v>0.10088943739756276</v>
      </c>
      <c r="BN815" s="14">
        <f t="shared" si="1063"/>
        <v>0.89910581867824702</v>
      </c>
    </row>
    <row r="816" spans="1:66" x14ac:dyDescent="0.25">
      <c r="A816" t="s">
        <v>143</v>
      </c>
      <c r="B816" t="s">
        <v>145</v>
      </c>
      <c r="C816" t="s">
        <v>140</v>
      </c>
      <c r="D816"/>
      <c r="E816" s="10">
        <f>VLOOKUP(A816,home!$A$2:$E$405,3,FALSE)</f>
        <v>1.01428571428571</v>
      </c>
      <c r="F816" s="10">
        <f>VLOOKUP(B816,home!$B$2:$E$405,3,FALSE)</f>
        <v>0.99</v>
      </c>
      <c r="G816" s="10">
        <f>VLOOKUP(C816,away!$B$2:$E$405,4,FALSE)</f>
        <v>0.74</v>
      </c>
      <c r="H816" s="10">
        <f>VLOOKUP(A816,away!$A$2:$E$405,3,FALSE)</f>
        <v>1.1000000000000001</v>
      </c>
      <c r="I816" s="10">
        <f>VLOOKUP(C816,away!$B$2:$E$405,3,FALSE)</f>
        <v>1.73</v>
      </c>
      <c r="J816" s="10">
        <f>VLOOKUP(B816,home!$B$2:$E$405,4,FALSE)</f>
        <v>1.1399999999999999</v>
      </c>
      <c r="K816" s="12">
        <f t="shared" si="1008"/>
        <v>0.74306571428571122</v>
      </c>
      <c r="L816" s="12">
        <f t="shared" si="1009"/>
        <v>2.1694199999999997</v>
      </c>
      <c r="M816" s="13">
        <f t="shared" si="1010"/>
        <v>5.4340486926523116E-2</v>
      </c>
      <c r="N816" s="13">
        <f t="shared" si="1011"/>
        <v>4.0378552732690254E-2</v>
      </c>
      <c r="O816" s="13">
        <f t="shared" si="1012"/>
        <v>0.11788733914813776</v>
      </c>
      <c r="P816" s="13">
        <f t="shared" si="1013"/>
        <v>8.759803986935287E-2</v>
      </c>
      <c r="Q816" s="13">
        <f t="shared" si="1014"/>
        <v>1.5001959064069868E-2</v>
      </c>
      <c r="R816" s="13">
        <f t="shared" si="1015"/>
        <v>0.1278735756473765</v>
      </c>
      <c r="S816" s="13">
        <f t="shared" si="1016"/>
        <v>3.5302483576050765E-2</v>
      </c>
      <c r="T816" s="13">
        <f t="shared" si="1017"/>
        <v>3.2545550032774442E-2</v>
      </c>
      <c r="U816" s="13">
        <f t="shared" si="1018"/>
        <v>9.5018469826685756E-2</v>
      </c>
      <c r="V816" s="13">
        <f t="shared" si="1019"/>
        <v>6.3231518700954366E-3</v>
      </c>
      <c r="W816" s="13">
        <f t="shared" si="1020"/>
        <v>3.7158138092093593E-3</v>
      </c>
      <c r="X816" s="13">
        <f t="shared" si="1021"/>
        <v>8.0611607939749669E-3</v>
      </c>
      <c r="Y816" s="13">
        <f t="shared" si="1022"/>
        <v>8.7440217248325857E-3</v>
      </c>
      <c r="Z816" s="13">
        <f t="shared" si="1023"/>
        <v>9.2470497493643847E-2</v>
      </c>
      <c r="AA816" s="13">
        <f t="shared" si="1024"/>
        <v>6.8711656270469532E-2</v>
      </c>
      <c r="AB816" s="13">
        <f t="shared" si="1025"/>
        <v>2.5528637973185352E-2</v>
      </c>
      <c r="AC816" s="13">
        <f t="shared" si="1026"/>
        <v>6.3706609581630545E-4</v>
      </c>
      <c r="AD816" s="13">
        <f t="shared" si="1027"/>
        <v>6.9027346057321535E-4</v>
      </c>
      <c r="AE816" s="13">
        <f t="shared" si="1028"/>
        <v>1.4974930508367447E-3</v>
      </c>
      <c r="AF816" s="13">
        <f t="shared" si="1029"/>
        <v>1.6243456871731252E-3</v>
      </c>
      <c r="AG816" s="13">
        <f t="shared" si="1030"/>
        <v>1.1746293402223737E-3</v>
      </c>
      <c r="AH816" s="13">
        <f t="shared" si="1031"/>
        <v>5.0151836668165202E-2</v>
      </c>
      <c r="AI816" s="13">
        <f t="shared" si="1032"/>
        <v>3.7266110336570506E-2</v>
      </c>
      <c r="AJ816" s="13">
        <f t="shared" si="1033"/>
        <v>1.3845584447946941E-2</v>
      </c>
      <c r="AK816" s="13">
        <f t="shared" si="1034"/>
        <v>3.4293930325056104E-3</v>
      </c>
      <c r="AL816" s="13">
        <f t="shared" si="1035"/>
        <v>4.1078572841047853E-5</v>
      </c>
      <c r="AM816" s="13">
        <f t="shared" si="1036"/>
        <v>1.0258370840666124E-4</v>
      </c>
      <c r="AN816" s="13">
        <f t="shared" si="1037"/>
        <v>2.2254714869157901E-4</v>
      </c>
      <c r="AO816" s="13">
        <f t="shared" si="1038"/>
        <v>2.4139911765724264E-4</v>
      </c>
      <c r="AP816" s="13">
        <f t="shared" si="1039"/>
        <v>1.7456535794265846E-4</v>
      </c>
      <c r="AQ816" s="13">
        <f t="shared" si="1040"/>
        <v>9.4676394706990521E-5</v>
      </c>
      <c r="AR816" s="13">
        <f t="shared" si="1041"/>
        <v>2.1760079500930181E-2</v>
      </c>
      <c r="AS816" s="13">
        <f t="shared" si="1042"/>
        <v>1.6169169017272549E-2</v>
      </c>
      <c r="AT816" s="13">
        <f t="shared" si="1043"/>
        <v>6.0073775626130069E-3</v>
      </c>
      <c r="AU816" s="13">
        <f t="shared" si="1044"/>
        <v>1.4879587665156634E-3</v>
      </c>
      <c r="AV816" s="13">
        <f t="shared" si="1045"/>
        <v>2.7641278591716172E-4</v>
      </c>
      <c r="AW816" s="13">
        <f t="shared" si="1046"/>
        <v>1.8394318782215575E-6</v>
      </c>
      <c r="AX816" s="13">
        <f t="shared" si="1047"/>
        <v>1.270440609354547E-5</v>
      </c>
      <c r="AY816" s="13">
        <f t="shared" si="1048"/>
        <v>2.7561192667459406E-5</v>
      </c>
      <c r="AZ816" s="13">
        <f t="shared" si="1049"/>
        <v>2.989590129831989E-5</v>
      </c>
      <c r="BA816" s="13">
        <f t="shared" si="1050"/>
        <v>2.1618922064867044E-5</v>
      </c>
      <c r="BB816" s="13">
        <f t="shared" si="1051"/>
        <v>1.1725130476490965E-5</v>
      </c>
      <c r="BC816" s="13">
        <f t="shared" si="1052"/>
        <v>5.0873465116618032E-6</v>
      </c>
      <c r="BD816" s="13">
        <f t="shared" si="1053"/>
        <v>7.8677919451513225E-3</v>
      </c>
      <c r="BE816" s="13">
        <f t="shared" si="1054"/>
        <v>5.846286441575233E-3</v>
      </c>
      <c r="BF816" s="13">
        <f t="shared" si="1055"/>
        <v>2.1720875053139843E-3</v>
      </c>
      <c r="BG816" s="13">
        <f t="shared" si="1056"/>
        <v>5.3800125120906817E-4</v>
      </c>
      <c r="BH816" s="13">
        <f t="shared" si="1057"/>
        <v>9.9942571004068125E-5</v>
      </c>
      <c r="BI816" s="13">
        <f t="shared" si="1058"/>
        <v>1.4852779582137666E-5</v>
      </c>
      <c r="BJ816" s="14">
        <f t="shared" si="1059"/>
        <v>0.11437816432287443</v>
      </c>
      <c r="BK816" s="14">
        <f t="shared" si="1060"/>
        <v>0.184269868103347</v>
      </c>
      <c r="BL816" s="14">
        <f t="shared" si="1061"/>
        <v>0.60195256347812742</v>
      </c>
      <c r="BM816" s="14">
        <f t="shared" si="1062"/>
        <v>0.5499654182490531</v>
      </c>
      <c r="BN816" s="14">
        <f t="shared" si="1063"/>
        <v>0.44307995338815037</v>
      </c>
    </row>
    <row r="817" spans="1:66" x14ac:dyDescent="0.25">
      <c r="A817" t="s">
        <v>143</v>
      </c>
      <c r="B817" t="s">
        <v>160</v>
      </c>
      <c r="C817" t="s">
        <v>452</v>
      </c>
      <c r="D817"/>
      <c r="E817" s="10">
        <f>VLOOKUP(A817,home!$A$2:$E$405,3,FALSE)</f>
        <v>1.01428571428571</v>
      </c>
      <c r="F817" s="10">
        <f>VLOOKUP(B817,home!$B$2:$E$405,3,FALSE)</f>
        <v>0.49</v>
      </c>
      <c r="G817" s="10">
        <f>VLOOKUP(C817,away!$B$2:$E$405,4,FALSE)</f>
        <v>1.23</v>
      </c>
      <c r="H817" s="10">
        <f>VLOOKUP(A817,away!$A$2:$E$405,3,FALSE)</f>
        <v>1.1000000000000001</v>
      </c>
      <c r="I817" s="10">
        <f>VLOOKUP(C817,away!$B$2:$E$405,3,FALSE)</f>
        <v>1.48</v>
      </c>
      <c r="J817" s="10">
        <f>VLOOKUP(B817,home!$B$2:$E$405,4,FALSE)</f>
        <v>2.0499999999999998</v>
      </c>
      <c r="K817" s="12">
        <f t="shared" si="1008"/>
        <v>0.61130999999999736</v>
      </c>
      <c r="L817" s="12">
        <f t="shared" si="1009"/>
        <v>3.3374000000000001</v>
      </c>
      <c r="M817" s="13">
        <f t="shared" si="1010"/>
        <v>1.9279556368443033E-2</v>
      </c>
      <c r="N817" s="13">
        <f t="shared" si="1011"/>
        <v>1.1785785603592856E-2</v>
      </c>
      <c r="O817" s="13">
        <f t="shared" si="1012"/>
        <v>6.4343591424041779E-2</v>
      </c>
      <c r="P817" s="13">
        <f t="shared" si="1013"/>
        <v>3.9333880873430808E-2</v>
      </c>
      <c r="Q817" s="13">
        <f t="shared" si="1014"/>
        <v>3.6023842986661592E-3</v>
      </c>
      <c r="R817" s="13">
        <f t="shared" si="1015"/>
        <v>0.10737015100929855</v>
      </c>
      <c r="S817" s="13">
        <f t="shared" si="1016"/>
        <v>2.0062108211909423E-2</v>
      </c>
      <c r="T817" s="13">
        <f t="shared" si="1017"/>
        <v>1.202259735836844E-2</v>
      </c>
      <c r="U817" s="13">
        <f t="shared" si="1018"/>
        <v>6.5636447013493998E-2</v>
      </c>
      <c r="V817" s="13">
        <f t="shared" si="1019"/>
        <v>4.5478257982277575E-3</v>
      </c>
      <c r="W817" s="13">
        <f t="shared" si="1020"/>
        <v>7.3405784853920026E-4</v>
      </c>
      <c r="X817" s="13">
        <f t="shared" si="1021"/>
        <v>2.4498446637147273E-3</v>
      </c>
      <c r="Y817" s="13">
        <f t="shared" si="1022"/>
        <v>4.0880557903407661E-3</v>
      </c>
      <c r="Z817" s="13">
        <f t="shared" si="1023"/>
        <v>0.11944571399281098</v>
      </c>
      <c r="AA817" s="13">
        <f t="shared" si="1024"/>
        <v>7.301835942094495E-2</v>
      </c>
      <c r="AB817" s="13">
        <f t="shared" si="1025"/>
        <v>2.2318426648808832E-2</v>
      </c>
      <c r="AC817" s="13">
        <f t="shared" si="1026"/>
        <v>5.7990065604350614E-4</v>
      </c>
      <c r="AD817" s="13">
        <f t="shared" si="1027"/>
        <v>1.1218422584762411E-4</v>
      </c>
      <c r="AE817" s="13">
        <f t="shared" si="1028"/>
        <v>3.7440363534386079E-4</v>
      </c>
      <c r="AF817" s="13">
        <f t="shared" si="1029"/>
        <v>6.2476734629830061E-4</v>
      </c>
      <c r="AG817" s="13">
        <f t="shared" si="1030"/>
        <v>6.9503284717864933E-4</v>
      </c>
      <c r="AH817" s="13">
        <f t="shared" si="1031"/>
        <v>9.9659531469901849E-2</v>
      </c>
      <c r="AI817" s="13">
        <f t="shared" si="1032"/>
        <v>6.0922868182865429E-2</v>
      </c>
      <c r="AJ817" s="13">
        <f t="shared" si="1033"/>
        <v>1.862137927443365E-2</v>
      </c>
      <c r="AK817" s="13">
        <f t="shared" si="1034"/>
        <v>3.7944784547513299E-3</v>
      </c>
      <c r="AL817" s="13">
        <f t="shared" si="1035"/>
        <v>4.7324207854854716E-5</v>
      </c>
      <c r="AM817" s="13">
        <f t="shared" si="1036"/>
        <v>1.3715867820582163E-5</v>
      </c>
      <c r="AN817" s="13">
        <f t="shared" si="1037"/>
        <v>4.5775337264410919E-5</v>
      </c>
      <c r="AO817" s="13">
        <f t="shared" si="1038"/>
        <v>7.638530529312251E-5</v>
      </c>
      <c r="AP817" s="13">
        <f t="shared" si="1039"/>
        <v>8.4976105961755681E-5</v>
      </c>
      <c r="AQ817" s="13">
        <f t="shared" si="1040"/>
        <v>7.0899814009190863E-5</v>
      </c>
      <c r="AR817" s="13">
        <f t="shared" si="1041"/>
        <v>6.6520744065530088E-2</v>
      </c>
      <c r="AS817" s="13">
        <f t="shared" si="1042"/>
        <v>4.0664796054699019E-2</v>
      </c>
      <c r="AT817" s="13">
        <f t="shared" si="1043"/>
        <v>1.2429398238098974E-2</v>
      </c>
      <c r="AU817" s="13">
        <f t="shared" si="1044"/>
        <v>2.5327384789774177E-3</v>
      </c>
      <c r="AV817" s="13">
        <f t="shared" si="1045"/>
        <v>3.8707208989591951E-4</v>
      </c>
      <c r="AW817" s="13">
        <f t="shared" si="1046"/>
        <v>2.6819496122949708E-6</v>
      </c>
      <c r="AX817" s="13">
        <f t="shared" si="1047"/>
        <v>1.3974411929000075E-6</v>
      </c>
      <c r="AY817" s="13">
        <f t="shared" si="1048"/>
        <v>4.6638202371844861E-6</v>
      </c>
      <c r="AZ817" s="13">
        <f t="shared" si="1049"/>
        <v>7.7825168297897527E-6</v>
      </c>
      <c r="BA817" s="13">
        <f t="shared" si="1050"/>
        <v>8.6577905559134404E-6</v>
      </c>
      <c r="BB817" s="13">
        <f t="shared" si="1051"/>
        <v>7.2236275503263795E-6</v>
      </c>
      <c r="BC817" s="13">
        <f t="shared" si="1052"/>
        <v>4.8216269172918518E-6</v>
      </c>
      <c r="BD817" s="13">
        <f t="shared" si="1053"/>
        <v>3.7001055207383352E-2</v>
      </c>
      <c r="BE817" s="13">
        <f t="shared" si="1054"/>
        <v>2.2619115058825415E-2</v>
      </c>
      <c r="BF817" s="13">
        <f t="shared" si="1055"/>
        <v>6.9136456133052525E-3</v>
      </c>
      <c r="BG817" s="13">
        <f t="shared" si="1056"/>
        <v>1.4087935666232056E-3</v>
      </c>
      <c r="BH817" s="13">
        <f t="shared" si="1057"/>
        <v>2.1530239880310695E-4</v>
      </c>
      <c r="BI817" s="13">
        <f t="shared" si="1058"/>
        <v>2.6323301882465354E-5</v>
      </c>
      <c r="BJ817" s="14">
        <f t="shared" si="1059"/>
        <v>3.6815412871523068E-2</v>
      </c>
      <c r="BK817" s="14">
        <f t="shared" si="1060"/>
        <v>8.3855259936146578E-2</v>
      </c>
      <c r="BL817" s="14">
        <f t="shared" si="1061"/>
        <v>0.7064042169725645</v>
      </c>
      <c r="BM817" s="14">
        <f t="shared" si="1062"/>
        <v>0.7008032723249471</v>
      </c>
      <c r="BN817" s="14">
        <f t="shared" si="1063"/>
        <v>0.24571534957747321</v>
      </c>
    </row>
    <row r="818" spans="1:66" x14ac:dyDescent="0.25">
      <c r="A818" t="s">
        <v>485</v>
      </c>
      <c r="B818" t="s">
        <v>486</v>
      </c>
      <c r="C818" t="s">
        <v>487</v>
      </c>
      <c r="D818"/>
      <c r="E818" s="10">
        <f>VLOOKUP(A818,home!$A$2:$E$405,3,FALSE)</f>
        <v>1.28571428571429</v>
      </c>
      <c r="F818" s="10">
        <f>VLOOKUP(B818,home!$B$2:$E$405,3,FALSE)</f>
        <v>0</v>
      </c>
      <c r="G818" s="10">
        <f>VLOOKUP(C818,away!$B$2:$E$405,4,FALSE)</f>
        <v>0</v>
      </c>
      <c r="H818" s="10">
        <f>VLOOKUP(A818,away!$A$2:$E$405,3,FALSE)</f>
        <v>0.28571428571428598</v>
      </c>
      <c r="I818" s="10">
        <f>VLOOKUP(C818,away!$B$2:$E$405,3,FALSE)</f>
        <v>0</v>
      </c>
      <c r="J818" s="10">
        <f>VLOOKUP(B818,home!$B$2:$E$405,4,FALSE)</f>
        <v>0</v>
      </c>
      <c r="K818" s="12">
        <f t="shared" si="1008"/>
        <v>0</v>
      </c>
      <c r="L818" s="12">
        <f t="shared" si="1009"/>
        <v>0</v>
      </c>
      <c r="M818" s="13">
        <f t="shared" si="1010"/>
        <v>1</v>
      </c>
      <c r="N818" s="13">
        <f t="shared" si="1011"/>
        <v>0</v>
      </c>
      <c r="O818" s="13">
        <f t="shared" si="1012"/>
        <v>0</v>
      </c>
      <c r="P818" s="13">
        <f t="shared" si="1013"/>
        <v>0</v>
      </c>
      <c r="Q818" s="13">
        <f t="shared" si="1014"/>
        <v>0</v>
      </c>
      <c r="R818" s="13">
        <f t="shared" si="1015"/>
        <v>0</v>
      </c>
      <c r="S818" s="13">
        <f t="shared" si="1016"/>
        <v>0</v>
      </c>
      <c r="T818" s="13">
        <f t="shared" si="1017"/>
        <v>0</v>
      </c>
      <c r="U818" s="13">
        <f t="shared" si="1018"/>
        <v>0</v>
      </c>
      <c r="V818" s="13">
        <f t="shared" si="1019"/>
        <v>0</v>
      </c>
      <c r="W818" s="13">
        <f t="shared" si="1020"/>
        <v>0</v>
      </c>
      <c r="X818" s="13">
        <f t="shared" si="1021"/>
        <v>0</v>
      </c>
      <c r="Y818" s="13">
        <f t="shared" si="1022"/>
        <v>0</v>
      </c>
      <c r="Z818" s="13">
        <f t="shared" si="1023"/>
        <v>0</v>
      </c>
      <c r="AA818" s="13">
        <f t="shared" si="1024"/>
        <v>0</v>
      </c>
      <c r="AB818" s="13">
        <f t="shared" si="1025"/>
        <v>0</v>
      </c>
      <c r="AC818" s="13">
        <f t="shared" si="1026"/>
        <v>0</v>
      </c>
      <c r="AD818" s="13">
        <f t="shared" si="1027"/>
        <v>0</v>
      </c>
      <c r="AE818" s="13">
        <f t="shared" si="1028"/>
        <v>0</v>
      </c>
      <c r="AF818" s="13">
        <f t="shared" si="1029"/>
        <v>0</v>
      </c>
      <c r="AG818" s="13">
        <f t="shared" si="1030"/>
        <v>0</v>
      </c>
      <c r="AH818" s="13">
        <f t="shared" si="1031"/>
        <v>0</v>
      </c>
      <c r="AI818" s="13">
        <f t="shared" si="1032"/>
        <v>0</v>
      </c>
      <c r="AJ818" s="13">
        <f t="shared" si="1033"/>
        <v>0</v>
      </c>
      <c r="AK818" s="13">
        <f t="shared" si="1034"/>
        <v>0</v>
      </c>
      <c r="AL818" s="13">
        <f t="shared" si="1035"/>
        <v>0</v>
      </c>
      <c r="AM818" s="13">
        <f t="shared" si="1036"/>
        <v>0</v>
      </c>
      <c r="AN818" s="13">
        <f t="shared" si="1037"/>
        <v>0</v>
      </c>
      <c r="AO818" s="13">
        <f t="shared" si="1038"/>
        <v>0</v>
      </c>
      <c r="AP818" s="13">
        <f t="shared" si="1039"/>
        <v>0</v>
      </c>
      <c r="AQ818" s="13">
        <f t="shared" si="1040"/>
        <v>0</v>
      </c>
      <c r="AR818" s="13">
        <f t="shared" si="1041"/>
        <v>0</v>
      </c>
      <c r="AS818" s="13">
        <f t="shared" si="1042"/>
        <v>0</v>
      </c>
      <c r="AT818" s="13">
        <f t="shared" si="1043"/>
        <v>0</v>
      </c>
      <c r="AU818" s="13">
        <f t="shared" si="1044"/>
        <v>0</v>
      </c>
      <c r="AV818" s="13">
        <f t="shared" si="1045"/>
        <v>0</v>
      </c>
      <c r="AW818" s="13">
        <f t="shared" si="1046"/>
        <v>0</v>
      </c>
      <c r="AX818" s="13">
        <f t="shared" si="1047"/>
        <v>0</v>
      </c>
      <c r="AY818" s="13">
        <f t="shared" si="1048"/>
        <v>0</v>
      </c>
      <c r="AZ818" s="13">
        <f t="shared" si="1049"/>
        <v>0</v>
      </c>
      <c r="BA818" s="13">
        <f t="shared" si="1050"/>
        <v>0</v>
      </c>
      <c r="BB818" s="13">
        <f t="shared" si="1051"/>
        <v>0</v>
      </c>
      <c r="BC818" s="13">
        <f t="shared" si="1052"/>
        <v>0</v>
      </c>
      <c r="BD818" s="13">
        <f t="shared" si="1053"/>
        <v>0</v>
      </c>
      <c r="BE818" s="13">
        <f t="shared" si="1054"/>
        <v>0</v>
      </c>
      <c r="BF818" s="13">
        <f t="shared" si="1055"/>
        <v>0</v>
      </c>
      <c r="BG818" s="13">
        <f t="shared" si="1056"/>
        <v>0</v>
      </c>
      <c r="BH818" s="13">
        <f t="shared" si="1057"/>
        <v>0</v>
      </c>
      <c r="BI818" s="13">
        <f t="shared" si="1058"/>
        <v>0</v>
      </c>
      <c r="BJ818" s="14">
        <f t="shared" si="1059"/>
        <v>0</v>
      </c>
      <c r="BK818" s="14">
        <f t="shared" si="1060"/>
        <v>1</v>
      </c>
      <c r="BL818" s="14">
        <f t="shared" si="1061"/>
        <v>0</v>
      </c>
      <c r="BM818" s="14">
        <f t="shared" si="1062"/>
        <v>0</v>
      </c>
      <c r="BN818" s="14">
        <f t="shared" si="1063"/>
        <v>1</v>
      </c>
    </row>
    <row r="819" spans="1:66" x14ac:dyDescent="0.25">
      <c r="A819" t="s">
        <v>485</v>
      </c>
      <c r="B819" t="s">
        <v>488</v>
      </c>
      <c r="C819" t="s">
        <v>489</v>
      </c>
      <c r="D819"/>
      <c r="E819" s="10">
        <f>VLOOKUP(A819,home!$A$2:$E$405,3,FALSE)</f>
        <v>1.28571428571429</v>
      </c>
      <c r="F819" s="10">
        <f>VLOOKUP(B819,home!$B$2:$E$405,3,FALSE)</f>
        <v>3.11</v>
      </c>
      <c r="G819" s="10">
        <f>VLOOKUP(C819,away!$B$2:$E$405,4,FALSE)</f>
        <v>0</v>
      </c>
      <c r="H819" s="10">
        <f>VLOOKUP(A819,away!$A$2:$E$405,3,FALSE)</f>
        <v>0.28571428571428598</v>
      </c>
      <c r="I819" s="10">
        <f>VLOOKUP(C819,away!$B$2:$E$405,3,FALSE)</f>
        <v>0</v>
      </c>
      <c r="J819" s="10">
        <f>VLOOKUP(B819,home!$B$2:$E$405,4,FALSE)</f>
        <v>0</v>
      </c>
      <c r="K819" s="12">
        <f t="shared" si="1008"/>
        <v>0</v>
      </c>
      <c r="L819" s="12">
        <f t="shared" si="1009"/>
        <v>0</v>
      </c>
      <c r="M819" s="13">
        <f t="shared" si="1010"/>
        <v>1</v>
      </c>
      <c r="N819" s="13">
        <f t="shared" si="1011"/>
        <v>0</v>
      </c>
      <c r="O819" s="13">
        <f t="shared" si="1012"/>
        <v>0</v>
      </c>
      <c r="P819" s="13">
        <f t="shared" si="1013"/>
        <v>0</v>
      </c>
      <c r="Q819" s="13">
        <f t="shared" si="1014"/>
        <v>0</v>
      </c>
      <c r="R819" s="13">
        <f t="shared" si="1015"/>
        <v>0</v>
      </c>
      <c r="S819" s="13">
        <f t="shared" si="1016"/>
        <v>0</v>
      </c>
      <c r="T819" s="13">
        <f t="shared" si="1017"/>
        <v>0</v>
      </c>
      <c r="U819" s="13">
        <f t="shared" si="1018"/>
        <v>0</v>
      </c>
      <c r="V819" s="13">
        <f t="shared" si="1019"/>
        <v>0</v>
      </c>
      <c r="W819" s="13">
        <f t="shared" si="1020"/>
        <v>0</v>
      </c>
      <c r="X819" s="13">
        <f t="shared" si="1021"/>
        <v>0</v>
      </c>
      <c r="Y819" s="13">
        <f t="shared" si="1022"/>
        <v>0</v>
      </c>
      <c r="Z819" s="13">
        <f t="shared" si="1023"/>
        <v>0</v>
      </c>
      <c r="AA819" s="13">
        <f t="shared" si="1024"/>
        <v>0</v>
      </c>
      <c r="AB819" s="13">
        <f t="shared" si="1025"/>
        <v>0</v>
      </c>
      <c r="AC819" s="13">
        <f t="shared" si="1026"/>
        <v>0</v>
      </c>
      <c r="AD819" s="13">
        <f t="shared" si="1027"/>
        <v>0</v>
      </c>
      <c r="AE819" s="13">
        <f t="shared" si="1028"/>
        <v>0</v>
      </c>
      <c r="AF819" s="13">
        <f t="shared" si="1029"/>
        <v>0</v>
      </c>
      <c r="AG819" s="13">
        <f t="shared" si="1030"/>
        <v>0</v>
      </c>
      <c r="AH819" s="13">
        <f t="shared" si="1031"/>
        <v>0</v>
      </c>
      <c r="AI819" s="13">
        <f t="shared" si="1032"/>
        <v>0</v>
      </c>
      <c r="AJ819" s="13">
        <f t="shared" si="1033"/>
        <v>0</v>
      </c>
      <c r="AK819" s="13">
        <f t="shared" si="1034"/>
        <v>0</v>
      </c>
      <c r="AL819" s="13">
        <f t="shared" si="1035"/>
        <v>0</v>
      </c>
      <c r="AM819" s="13">
        <f t="shared" si="1036"/>
        <v>0</v>
      </c>
      <c r="AN819" s="13">
        <f t="shared" si="1037"/>
        <v>0</v>
      </c>
      <c r="AO819" s="13">
        <f t="shared" si="1038"/>
        <v>0</v>
      </c>
      <c r="AP819" s="13">
        <f t="shared" si="1039"/>
        <v>0</v>
      </c>
      <c r="AQ819" s="13">
        <f t="shared" si="1040"/>
        <v>0</v>
      </c>
      <c r="AR819" s="13">
        <f t="shared" si="1041"/>
        <v>0</v>
      </c>
      <c r="AS819" s="13">
        <f t="shared" si="1042"/>
        <v>0</v>
      </c>
      <c r="AT819" s="13">
        <f t="shared" si="1043"/>
        <v>0</v>
      </c>
      <c r="AU819" s="13">
        <f t="shared" si="1044"/>
        <v>0</v>
      </c>
      <c r="AV819" s="13">
        <f t="shared" si="1045"/>
        <v>0</v>
      </c>
      <c r="AW819" s="13">
        <f t="shared" si="1046"/>
        <v>0</v>
      </c>
      <c r="AX819" s="13">
        <f t="shared" si="1047"/>
        <v>0</v>
      </c>
      <c r="AY819" s="13">
        <f t="shared" si="1048"/>
        <v>0</v>
      </c>
      <c r="AZ819" s="13">
        <f t="shared" si="1049"/>
        <v>0</v>
      </c>
      <c r="BA819" s="13">
        <f t="shared" si="1050"/>
        <v>0</v>
      </c>
      <c r="BB819" s="13">
        <f t="shared" si="1051"/>
        <v>0</v>
      </c>
      <c r="BC819" s="13">
        <f t="shared" si="1052"/>
        <v>0</v>
      </c>
      <c r="BD819" s="13">
        <f t="shared" si="1053"/>
        <v>0</v>
      </c>
      <c r="BE819" s="13">
        <f t="shared" si="1054"/>
        <v>0</v>
      </c>
      <c r="BF819" s="13">
        <f t="shared" si="1055"/>
        <v>0</v>
      </c>
      <c r="BG819" s="13">
        <f t="shared" si="1056"/>
        <v>0</v>
      </c>
      <c r="BH819" s="13">
        <f t="shared" si="1057"/>
        <v>0</v>
      </c>
      <c r="BI819" s="13">
        <f t="shared" si="1058"/>
        <v>0</v>
      </c>
      <c r="BJ819" s="14">
        <f t="shared" si="1059"/>
        <v>0</v>
      </c>
      <c r="BK819" s="14">
        <f t="shared" si="1060"/>
        <v>1</v>
      </c>
      <c r="BL819" s="14">
        <f t="shared" si="1061"/>
        <v>0</v>
      </c>
      <c r="BM819" s="14">
        <f t="shared" si="1062"/>
        <v>0</v>
      </c>
      <c r="BN819" s="14">
        <f t="shared" si="1063"/>
        <v>1</v>
      </c>
    </row>
    <row r="820" spans="1:66" x14ac:dyDescent="0.25">
      <c r="A820" t="s">
        <v>22</v>
      </c>
      <c r="B820" t="s">
        <v>266</v>
      </c>
      <c r="C820" t="s">
        <v>175</v>
      </c>
      <c r="D820"/>
      <c r="E820" s="10">
        <f>VLOOKUP(A820,home!$A$2:$E$405,3,FALSE)</f>
        <v>1.8</v>
      </c>
      <c r="F820" s="10">
        <f>VLOOKUP(B820,home!$B$2:$E$405,3,FALSE)</f>
        <v>0.56000000000000005</v>
      </c>
      <c r="G820" s="10">
        <f>VLOOKUP(C820,away!$B$2:$E$405,4,FALSE)</f>
        <v>0</v>
      </c>
      <c r="H820" s="10">
        <f>VLOOKUP(A820,away!$A$2:$E$405,3,FALSE)</f>
        <v>1.36666666666667</v>
      </c>
      <c r="I820" s="10">
        <f>VLOOKUP(C820,away!$B$2:$E$405,3,FALSE)</f>
        <v>0</v>
      </c>
      <c r="J820" s="10">
        <f>VLOOKUP(B820,home!$B$2:$E$405,4,FALSE)</f>
        <v>1.83</v>
      </c>
      <c r="K820" s="12">
        <f t="shared" si="1008"/>
        <v>0</v>
      </c>
      <c r="L820" s="12">
        <f t="shared" si="1009"/>
        <v>0</v>
      </c>
      <c r="M820" s="13">
        <f t="shared" si="1010"/>
        <v>1</v>
      </c>
      <c r="N820" s="13">
        <f t="shared" si="1011"/>
        <v>0</v>
      </c>
      <c r="O820" s="13">
        <f t="shared" si="1012"/>
        <v>0</v>
      </c>
      <c r="P820" s="13">
        <f t="shared" si="1013"/>
        <v>0</v>
      </c>
      <c r="Q820" s="13">
        <f t="shared" si="1014"/>
        <v>0</v>
      </c>
      <c r="R820" s="13">
        <f t="shared" si="1015"/>
        <v>0</v>
      </c>
      <c r="S820" s="13">
        <f t="shared" si="1016"/>
        <v>0</v>
      </c>
      <c r="T820" s="13">
        <f t="shared" si="1017"/>
        <v>0</v>
      </c>
      <c r="U820" s="13">
        <f t="shared" si="1018"/>
        <v>0</v>
      </c>
      <c r="V820" s="13">
        <f t="shared" si="1019"/>
        <v>0</v>
      </c>
      <c r="W820" s="13">
        <f t="shared" si="1020"/>
        <v>0</v>
      </c>
      <c r="X820" s="13">
        <f t="shared" si="1021"/>
        <v>0</v>
      </c>
      <c r="Y820" s="13">
        <f t="shared" si="1022"/>
        <v>0</v>
      </c>
      <c r="Z820" s="13">
        <f t="shared" si="1023"/>
        <v>0</v>
      </c>
      <c r="AA820" s="13">
        <f t="shared" si="1024"/>
        <v>0</v>
      </c>
      <c r="AB820" s="13">
        <f t="shared" si="1025"/>
        <v>0</v>
      </c>
      <c r="AC820" s="13">
        <f t="shared" si="1026"/>
        <v>0</v>
      </c>
      <c r="AD820" s="13">
        <f t="shared" si="1027"/>
        <v>0</v>
      </c>
      <c r="AE820" s="13">
        <f t="shared" si="1028"/>
        <v>0</v>
      </c>
      <c r="AF820" s="13">
        <f t="shared" si="1029"/>
        <v>0</v>
      </c>
      <c r="AG820" s="13">
        <f t="shared" si="1030"/>
        <v>0</v>
      </c>
      <c r="AH820" s="13">
        <f t="shared" si="1031"/>
        <v>0</v>
      </c>
      <c r="AI820" s="13">
        <f t="shared" si="1032"/>
        <v>0</v>
      </c>
      <c r="AJ820" s="13">
        <f t="shared" si="1033"/>
        <v>0</v>
      </c>
      <c r="AK820" s="13">
        <f t="shared" si="1034"/>
        <v>0</v>
      </c>
      <c r="AL820" s="13">
        <f t="shared" si="1035"/>
        <v>0</v>
      </c>
      <c r="AM820" s="13">
        <f t="shared" si="1036"/>
        <v>0</v>
      </c>
      <c r="AN820" s="13">
        <f t="shared" si="1037"/>
        <v>0</v>
      </c>
      <c r="AO820" s="13">
        <f t="shared" si="1038"/>
        <v>0</v>
      </c>
      <c r="AP820" s="13">
        <f t="shared" si="1039"/>
        <v>0</v>
      </c>
      <c r="AQ820" s="13">
        <f t="shared" si="1040"/>
        <v>0</v>
      </c>
      <c r="AR820" s="13">
        <f t="shared" si="1041"/>
        <v>0</v>
      </c>
      <c r="AS820" s="13">
        <f t="shared" si="1042"/>
        <v>0</v>
      </c>
      <c r="AT820" s="13">
        <f t="shared" si="1043"/>
        <v>0</v>
      </c>
      <c r="AU820" s="13">
        <f t="shared" si="1044"/>
        <v>0</v>
      </c>
      <c r="AV820" s="13">
        <f t="shared" si="1045"/>
        <v>0</v>
      </c>
      <c r="AW820" s="13">
        <f t="shared" si="1046"/>
        <v>0</v>
      </c>
      <c r="AX820" s="13">
        <f t="shared" si="1047"/>
        <v>0</v>
      </c>
      <c r="AY820" s="13">
        <f t="shared" si="1048"/>
        <v>0</v>
      </c>
      <c r="AZ820" s="13">
        <f t="shared" si="1049"/>
        <v>0</v>
      </c>
      <c r="BA820" s="13">
        <f t="shared" si="1050"/>
        <v>0</v>
      </c>
      <c r="BB820" s="13">
        <f t="shared" si="1051"/>
        <v>0</v>
      </c>
      <c r="BC820" s="13">
        <f t="shared" si="1052"/>
        <v>0</v>
      </c>
      <c r="BD820" s="13">
        <f t="shared" si="1053"/>
        <v>0</v>
      </c>
      <c r="BE820" s="13">
        <f t="shared" si="1054"/>
        <v>0</v>
      </c>
      <c r="BF820" s="13">
        <f t="shared" si="1055"/>
        <v>0</v>
      </c>
      <c r="BG820" s="13">
        <f t="shared" si="1056"/>
        <v>0</v>
      </c>
      <c r="BH820" s="13">
        <f t="shared" si="1057"/>
        <v>0</v>
      </c>
      <c r="BI820" s="13">
        <f t="shared" si="1058"/>
        <v>0</v>
      </c>
      <c r="BJ820" s="14">
        <f t="shared" si="1059"/>
        <v>0</v>
      </c>
      <c r="BK820" s="14">
        <f t="shared" si="1060"/>
        <v>1</v>
      </c>
      <c r="BL820" s="14">
        <f t="shared" si="1061"/>
        <v>0</v>
      </c>
      <c r="BM820" s="14">
        <f t="shared" si="1062"/>
        <v>0</v>
      </c>
      <c r="BN820" s="14">
        <f t="shared" si="1063"/>
        <v>1</v>
      </c>
    </row>
    <row r="821" spans="1:66" x14ac:dyDescent="0.25">
      <c r="A821" t="s">
        <v>22</v>
      </c>
      <c r="B821" t="s">
        <v>255</v>
      </c>
      <c r="C821" t="s">
        <v>264</v>
      </c>
      <c r="D821"/>
      <c r="E821" s="10">
        <f>VLOOKUP(A821,home!$A$2:$E$405,3,FALSE)</f>
        <v>1.8</v>
      </c>
      <c r="F821" s="10">
        <f>VLOOKUP(B821,home!$B$2:$E$405,3,FALSE)</f>
        <v>1.1100000000000001</v>
      </c>
      <c r="G821" s="10">
        <f>VLOOKUP(C821,away!$B$2:$E$405,4,FALSE)</f>
        <v>1.1100000000000001</v>
      </c>
      <c r="H821" s="10">
        <f>VLOOKUP(A821,away!$A$2:$E$405,3,FALSE)</f>
        <v>1.36666666666667</v>
      </c>
      <c r="I821" s="10">
        <f>VLOOKUP(C821,away!$B$2:$E$405,3,FALSE)</f>
        <v>0.83</v>
      </c>
      <c r="J821" s="10">
        <f>VLOOKUP(B821,home!$B$2:$E$405,4,FALSE)</f>
        <v>0.37</v>
      </c>
      <c r="K821" s="12">
        <f t="shared" si="1008"/>
        <v>2.2177800000000003</v>
      </c>
      <c r="L821" s="12">
        <f t="shared" si="1009"/>
        <v>0.41970333333333437</v>
      </c>
      <c r="M821" s="13">
        <f t="shared" si="1010"/>
        <v>7.1541088261731972E-2</v>
      </c>
      <c r="N821" s="13">
        <f t="shared" si="1011"/>
        <v>0.15866239472510393</v>
      </c>
      <c r="O821" s="13">
        <f t="shared" si="1012"/>
        <v>3.0026033213743183E-2</v>
      </c>
      <c r="P821" s="13">
        <f t="shared" si="1013"/>
        <v>6.6591135940775356E-2</v>
      </c>
      <c r="Q821" s="13">
        <f t="shared" si="1014"/>
        <v>0.17593914288672055</v>
      </c>
      <c r="R821" s="13">
        <f t="shared" si="1015"/>
        <v>6.3010131132927106E-3</v>
      </c>
      <c r="S821" s="13">
        <f t="shared" si="1016"/>
        <v>1.5495918127704865E-2</v>
      </c>
      <c r="T821" s="13">
        <f t="shared" si="1017"/>
        <v>7.3842244733366411E-2</v>
      </c>
      <c r="U821" s="13">
        <f t="shared" si="1018"/>
        <v>1.397426086239831E-2</v>
      </c>
      <c r="V821" s="13">
        <f t="shared" si="1019"/>
        <v>1.6026389180158391E-3</v>
      </c>
      <c r="W821" s="13">
        <f t="shared" si="1020"/>
        <v>0.13006477077043704</v>
      </c>
      <c r="X821" s="13">
        <f t="shared" si="1021"/>
        <v>5.4588617841588458E-2</v>
      </c>
      <c r="Y821" s="13">
        <f t="shared" si="1022"/>
        <v>1.1455512435087099E-2</v>
      </c>
      <c r="Z821" s="13">
        <f t="shared" si="1023"/>
        <v>8.8151873567533377E-4</v>
      </c>
      <c r="AA821" s="13">
        <f t="shared" si="1024"/>
        <v>1.955014621606042E-3</v>
      </c>
      <c r="AB821" s="13">
        <f t="shared" si="1025"/>
        <v>2.1678961637527244E-3</v>
      </c>
      <c r="AC821" s="13">
        <f t="shared" si="1026"/>
        <v>9.3234486508587535E-5</v>
      </c>
      <c r="AD821" s="13">
        <f t="shared" si="1027"/>
        <v>7.2113761829814979E-2</v>
      </c>
      <c r="AE821" s="13">
        <f t="shared" si="1028"/>
        <v>3.0266386219179518E-2</v>
      </c>
      <c r="AF821" s="13">
        <f t="shared" si="1029"/>
        <v>6.3514515920718682E-3</v>
      </c>
      <c r="AG821" s="13">
        <f t="shared" si="1030"/>
        <v>8.885751348992921E-4</v>
      </c>
      <c r="AH821" s="13">
        <f t="shared" si="1031"/>
        <v>9.2494087939681022E-5</v>
      </c>
      <c r="AI821" s="13">
        <f t="shared" si="1032"/>
        <v>2.0513153835086578E-4</v>
      </c>
      <c r="AJ821" s="13">
        <f t="shared" si="1033"/>
        <v>2.2746831156189161E-4</v>
      </c>
      <c r="AK821" s="13">
        <f t="shared" si="1034"/>
        <v>1.68158224005244E-4</v>
      </c>
      <c r="AL821" s="13">
        <f t="shared" si="1035"/>
        <v>3.4713424222721966E-6</v>
      </c>
      <c r="AM821" s="13">
        <f t="shared" si="1036"/>
        <v>3.1986491742185409E-2</v>
      </c>
      <c r="AN821" s="13">
        <f t="shared" si="1037"/>
        <v>1.342483720583439E-2</v>
      </c>
      <c r="AO821" s="13">
        <f t="shared" si="1038"/>
        <v>2.8172244623730293E-3</v>
      </c>
      <c r="AP821" s="13">
        <f t="shared" si="1039"/>
        <v>3.941328325353904E-4</v>
      </c>
      <c r="AQ821" s="13">
        <f t="shared" si="1040"/>
        <v>4.1354715897803045E-5</v>
      </c>
      <c r="AR821" s="13">
        <f t="shared" si="1041"/>
        <v>7.7640154043821399E-6</v>
      </c>
      <c r="AS821" s="13">
        <f t="shared" si="1042"/>
        <v>1.7218878083530624E-5</v>
      </c>
      <c r="AT821" s="13">
        <f t="shared" si="1043"/>
        <v>1.9093841718046278E-5</v>
      </c>
      <c r="AU821" s="13">
        <f t="shared" si="1044"/>
        <v>1.4115313428482893E-5</v>
      </c>
      <c r="AV821" s="13">
        <f t="shared" si="1045"/>
        <v>7.8261649538551991E-6</v>
      </c>
      <c r="AW821" s="13">
        <f t="shared" si="1046"/>
        <v>8.97544181933024E-8</v>
      </c>
      <c r="AX821" s="13">
        <f t="shared" si="1047"/>
        <v>1.1823166942663997E-2</v>
      </c>
      <c r="AY821" s="13">
        <f t="shared" si="1048"/>
        <v>4.962222576392567E-3</v>
      </c>
      <c r="AZ821" s="13">
        <f t="shared" si="1049"/>
        <v>1.041330678026943E-3</v>
      </c>
      <c r="BA821" s="13">
        <f t="shared" si="1050"/>
        <v>1.4568331889005639E-4</v>
      </c>
      <c r="BB821" s="13">
        <f t="shared" si="1051"/>
        <v>1.5285943637304943E-5</v>
      </c>
      <c r="BC821" s="13">
        <f t="shared" si="1052"/>
        <v>1.2831122995444724E-6</v>
      </c>
      <c r="BD821" s="13">
        <f t="shared" si="1053"/>
        <v>5.4309719087842294E-7</v>
      </c>
      <c r="BE821" s="13">
        <f t="shared" si="1054"/>
        <v>1.204470087986349E-6</v>
      </c>
      <c r="BF821" s="13">
        <f t="shared" si="1055"/>
        <v>1.3356248358671828E-6</v>
      </c>
      <c r="BG821" s="13">
        <f t="shared" si="1056"/>
        <v>9.8737401616317374E-7</v>
      </c>
      <c r="BH821" s="13">
        <f t="shared" si="1057"/>
        <v>5.4744458639159095E-7</v>
      </c>
      <c r="BI821" s="13">
        <f t="shared" si="1058"/>
        <v>2.4282233096150848E-7</v>
      </c>
      <c r="BJ821" s="14">
        <f t="shared" si="1059"/>
        <v>0.78082587169900552</v>
      </c>
      <c r="BK821" s="14">
        <f t="shared" si="1060"/>
        <v>0.16028970965355144</v>
      </c>
      <c r="BL821" s="14">
        <f t="shared" si="1061"/>
        <v>5.5188349183287203E-2</v>
      </c>
      <c r="BM821" s="14">
        <f t="shared" si="1062"/>
        <v>0.48316250830817742</v>
      </c>
      <c r="BN821" s="14">
        <f t="shared" si="1063"/>
        <v>0.50906080814136767</v>
      </c>
    </row>
    <row r="822" spans="1:66" x14ac:dyDescent="0.25">
      <c r="A822" t="s">
        <v>22</v>
      </c>
      <c r="B822" t="s">
        <v>261</v>
      </c>
      <c r="C822" t="s">
        <v>256</v>
      </c>
      <c r="D822"/>
      <c r="E822" s="10">
        <f>VLOOKUP(A822,home!$A$2:$E$405,3,FALSE)</f>
        <v>1.8</v>
      </c>
      <c r="F822" s="10">
        <f>VLOOKUP(B822,home!$B$2:$E$405,3,FALSE)</f>
        <v>0.28000000000000003</v>
      </c>
      <c r="G822" s="10">
        <f>VLOOKUP(C822,away!$B$2:$E$405,4,FALSE)</f>
        <v>1.1100000000000001</v>
      </c>
      <c r="H822" s="10">
        <f>VLOOKUP(A822,away!$A$2:$E$405,3,FALSE)</f>
        <v>1.36666666666667</v>
      </c>
      <c r="I822" s="10">
        <f>VLOOKUP(C822,away!$B$2:$E$405,3,FALSE)</f>
        <v>0.83</v>
      </c>
      <c r="J822" s="10">
        <f>VLOOKUP(B822,home!$B$2:$E$405,4,FALSE)</f>
        <v>0.73</v>
      </c>
      <c r="K822" s="12">
        <f t="shared" si="1008"/>
        <v>0.55944000000000016</v>
      </c>
      <c r="L822" s="12">
        <f t="shared" si="1009"/>
        <v>0.82806333333333537</v>
      </c>
      <c r="M822" s="13">
        <f t="shared" si="1010"/>
        <v>0.2496979395747605</v>
      </c>
      <c r="N822" s="13">
        <f t="shared" si="1011"/>
        <v>0.13969101531570405</v>
      </c>
      <c r="O822" s="13">
        <f t="shared" si="1012"/>
        <v>0.20676570817074194</v>
      </c>
      <c r="P822" s="13">
        <f t="shared" si="1013"/>
        <v>0.1156730077790399</v>
      </c>
      <c r="Q822" s="13">
        <f t="shared" si="1014"/>
        <v>3.9074370804108749E-2</v>
      </c>
      <c r="R822" s="13">
        <f t="shared" si="1015"/>
        <v>8.5607550763446116E-2</v>
      </c>
      <c r="S822" s="13">
        <f t="shared" si="1016"/>
        <v>1.3396430855052901E-2</v>
      </c>
      <c r="T822" s="13">
        <f t="shared" si="1017"/>
        <v>3.2356053735953051E-2</v>
      </c>
      <c r="U822" s="13">
        <f t="shared" si="1018"/>
        <v>4.7892288199102302E-2</v>
      </c>
      <c r="V822" s="13">
        <f t="shared" si="1019"/>
        <v>6.8954667260366545E-4</v>
      </c>
      <c r="W822" s="13">
        <f t="shared" si="1020"/>
        <v>7.2865886675502036E-3</v>
      </c>
      <c r="X822" s="13">
        <f t="shared" si="1021"/>
        <v>6.0337569006805279E-3</v>
      </c>
      <c r="Y822" s="13">
        <f t="shared" si="1022"/>
        <v>2.4981664258502665E-3</v>
      </c>
      <c r="Z822" s="13">
        <f t="shared" si="1023"/>
        <v>2.3629491281227304E-2</v>
      </c>
      <c r="AA822" s="13">
        <f t="shared" si="1024"/>
        <v>1.3219282602369806E-2</v>
      </c>
      <c r="AB822" s="13">
        <f t="shared" si="1025"/>
        <v>3.6976977295348832E-3</v>
      </c>
      <c r="AC822" s="13">
        <f t="shared" si="1026"/>
        <v>1.9964606476111363E-5</v>
      </c>
      <c r="AD822" s="13">
        <f t="shared" si="1027"/>
        <v>1.0191022910435714E-3</v>
      </c>
      <c r="AE822" s="13">
        <f t="shared" si="1028"/>
        <v>8.4388124012917869E-4</v>
      </c>
      <c r="AF822" s="13">
        <f t="shared" si="1029"/>
        <v>3.4939355631941825E-4</v>
      </c>
      <c r="AG822" s="13">
        <f t="shared" si="1030"/>
        <v>9.6439997630348641E-5</v>
      </c>
      <c r="AH822" s="13">
        <f t="shared" si="1031"/>
        <v>4.8916788288260165E-3</v>
      </c>
      <c r="AI822" s="13">
        <f t="shared" si="1032"/>
        <v>2.7366008039984269E-3</v>
      </c>
      <c r="AJ822" s="13">
        <f t="shared" si="1033"/>
        <v>7.6548197689444027E-4</v>
      </c>
      <c r="AK822" s="13">
        <f t="shared" si="1034"/>
        <v>1.427470790512753E-4</v>
      </c>
      <c r="AL822" s="13">
        <f t="shared" si="1035"/>
        <v>3.6994555648309918E-7</v>
      </c>
      <c r="AM822" s="13">
        <f t="shared" si="1036"/>
        <v>1.1402531714028316E-4</v>
      </c>
      <c r="AN822" s="13">
        <f t="shared" si="1037"/>
        <v>9.4420184195573582E-5</v>
      </c>
      <c r="AO822" s="13">
        <f t="shared" si="1038"/>
        <v>3.9092946229467086E-5</v>
      </c>
      <c r="AP822" s="13">
        <f t="shared" si="1039"/>
        <v>1.0790478454864454E-5</v>
      </c>
      <c r="AQ822" s="13">
        <f t="shared" si="1040"/>
        <v>2.2337998893991491E-6</v>
      </c>
      <c r="AR822" s="13">
        <f t="shared" si="1041"/>
        <v>8.101239753187556E-4</v>
      </c>
      <c r="AS822" s="13">
        <f t="shared" si="1042"/>
        <v>4.5321575675232479E-4</v>
      </c>
      <c r="AT822" s="13">
        <f t="shared" si="1043"/>
        <v>1.2677351147876031E-4</v>
      </c>
      <c r="AU822" s="13">
        <f t="shared" si="1044"/>
        <v>2.3640724420559239E-5</v>
      </c>
      <c r="AV822" s="13">
        <f t="shared" si="1045"/>
        <v>3.3063917174594151E-6</v>
      </c>
      <c r="AW822" s="13">
        <f t="shared" si="1046"/>
        <v>4.7604979691515167E-9</v>
      </c>
      <c r="AX822" s="13">
        <f t="shared" si="1047"/>
        <v>1.0631720570160005E-5</v>
      </c>
      <c r="AY822" s="13">
        <f t="shared" si="1048"/>
        <v>8.803737974395284E-6</v>
      </c>
      <c r="AZ822" s="13">
        <f t="shared" si="1049"/>
        <v>3.6450263064355119E-6</v>
      </c>
      <c r="BA822" s="13">
        <f t="shared" si="1050"/>
        <v>1.0061042111315619E-6</v>
      </c>
      <c r="BB822" s="13">
        <f t="shared" si="1051"/>
        <v>2.0827950168757672E-7</v>
      </c>
      <c r="BC822" s="13">
        <f t="shared" si="1052"/>
        <v>3.4493723686484177E-8</v>
      </c>
      <c r="BD822" s="13">
        <f t="shared" si="1053"/>
        <v>1.1180565990261686E-4</v>
      </c>
      <c r="BE822" s="13">
        <f t="shared" si="1054"/>
        <v>6.2548558375919989E-5</v>
      </c>
      <c r="BF822" s="13">
        <f t="shared" si="1055"/>
        <v>1.7496082748912347E-5</v>
      </c>
      <c r="BG822" s="13">
        <f t="shared" si="1056"/>
        <v>3.2626695110171763E-6</v>
      </c>
      <c r="BH822" s="13">
        <f t="shared" si="1057"/>
        <v>4.5631695781086223E-7</v>
      </c>
      <c r="BI822" s="13">
        <f t="shared" si="1058"/>
        <v>5.1056391775541771E-8</v>
      </c>
      <c r="BJ822" s="14">
        <f t="shared" si="1059"/>
        <v>0.22953366102316647</v>
      </c>
      <c r="BK822" s="14">
        <f t="shared" si="1060"/>
        <v>0.37948606317146394</v>
      </c>
      <c r="BL822" s="14">
        <f t="shared" si="1061"/>
        <v>0.36733171685754118</v>
      </c>
      <c r="BM822" s="14">
        <f t="shared" si="1062"/>
        <v>0.16346254094812124</v>
      </c>
      <c r="BN822" s="14">
        <f t="shared" si="1063"/>
        <v>0.83650959240780121</v>
      </c>
    </row>
    <row r="823" spans="1:66" x14ac:dyDescent="0.25">
      <c r="A823" t="s">
        <v>25</v>
      </c>
      <c r="B823" t="s">
        <v>478</v>
      </c>
      <c r="C823" t="s">
        <v>173</v>
      </c>
      <c r="D823"/>
      <c r="E823" s="10">
        <f>VLOOKUP(A823,home!$A$2:$E$405,3,FALSE)</f>
        <v>1.5333333333333301</v>
      </c>
      <c r="F823" s="10">
        <f>VLOOKUP(B823,home!$B$2:$E$405,3,FALSE)</f>
        <v>0.65</v>
      </c>
      <c r="G823" s="10">
        <f>VLOOKUP(C823,away!$B$2:$E$405,4,FALSE)</f>
        <v>0.33</v>
      </c>
      <c r="H823" s="10">
        <f>VLOOKUP(A823,away!$A$2:$E$405,3,FALSE)</f>
        <v>1.2</v>
      </c>
      <c r="I823" s="10">
        <f>VLOOKUP(C823,away!$B$2:$E$405,3,FALSE)</f>
        <v>1.63</v>
      </c>
      <c r="J823" s="10">
        <f>VLOOKUP(B823,home!$B$2:$E$405,4,FALSE)</f>
        <v>2.5</v>
      </c>
      <c r="K823" s="12">
        <f t="shared" si="1008"/>
        <v>0.3288999999999993</v>
      </c>
      <c r="L823" s="12">
        <f t="shared" si="1009"/>
        <v>4.8899999999999997</v>
      </c>
      <c r="M823" s="13">
        <f t="shared" si="1010"/>
        <v>5.4132804611140258E-3</v>
      </c>
      <c r="N823" s="13">
        <f t="shared" si="1011"/>
        <v>1.7804279436603994E-3</v>
      </c>
      <c r="O823" s="13">
        <f t="shared" si="1012"/>
        <v>2.6470941454847585E-2</v>
      </c>
      <c r="P823" s="13">
        <f t="shared" si="1013"/>
        <v>8.7062926444993523E-3</v>
      </c>
      <c r="Q823" s="13">
        <f t="shared" si="1014"/>
        <v>2.9279137533495212E-4</v>
      </c>
      <c r="R823" s="13">
        <f t="shared" si="1015"/>
        <v>6.4721451857102361E-2</v>
      </c>
      <c r="S823" s="13">
        <f t="shared" si="1016"/>
        <v>3.5006283230734543E-3</v>
      </c>
      <c r="T823" s="13">
        <f t="shared" si="1017"/>
        <v>1.4317498253879155E-3</v>
      </c>
      <c r="U823" s="13">
        <f t="shared" si="1018"/>
        <v>2.1286885515800918E-2</v>
      </c>
      <c r="V823" s="13">
        <f t="shared" si="1019"/>
        <v>6.2557044946597886E-4</v>
      </c>
      <c r="W823" s="13">
        <f t="shared" si="1020"/>
        <v>3.2099694449221847E-5</v>
      </c>
      <c r="X823" s="13">
        <f t="shared" si="1021"/>
        <v>1.5696750585669482E-4</v>
      </c>
      <c r="Y823" s="13">
        <f t="shared" si="1022"/>
        <v>3.837855518196189E-4</v>
      </c>
      <c r="Z823" s="13">
        <f t="shared" si="1023"/>
        <v>0.10549596652707685</v>
      </c>
      <c r="AA823" s="13">
        <f t="shared" si="1024"/>
        <v>3.4697623390755501E-2</v>
      </c>
      <c r="AB823" s="13">
        <f t="shared" si="1025"/>
        <v>5.7060241666097309E-3</v>
      </c>
      <c r="AC823" s="13">
        <f t="shared" si="1026"/>
        <v>6.2882380678473131E-5</v>
      </c>
      <c r="AD823" s="13">
        <f t="shared" si="1027"/>
        <v>2.6393973760872604E-6</v>
      </c>
      <c r="AE823" s="13">
        <f t="shared" si="1028"/>
        <v>1.2906653169066702E-5</v>
      </c>
      <c r="AF823" s="13">
        <f t="shared" si="1029"/>
        <v>3.1556766998368092E-5</v>
      </c>
      <c r="AG823" s="13">
        <f t="shared" si="1030"/>
        <v>5.1437530207339997E-5</v>
      </c>
      <c r="AH823" s="13">
        <f t="shared" si="1031"/>
        <v>0.12896881907935143</v>
      </c>
      <c r="AI823" s="13">
        <f t="shared" si="1032"/>
        <v>4.2417844595198595E-2</v>
      </c>
      <c r="AJ823" s="13">
        <f t="shared" si="1033"/>
        <v>6.9756145436803947E-3</v>
      </c>
      <c r="AK823" s="13">
        <f t="shared" si="1034"/>
        <v>7.6475987447215902E-4</v>
      </c>
      <c r="AL823" s="13">
        <f t="shared" si="1035"/>
        <v>4.0454021350072956E-6</v>
      </c>
      <c r="AM823" s="13">
        <f t="shared" si="1036"/>
        <v>1.7361955939901968E-7</v>
      </c>
      <c r="AN823" s="13">
        <f t="shared" si="1037"/>
        <v>8.4899964546120608E-7</v>
      </c>
      <c r="AO823" s="13">
        <f t="shared" si="1038"/>
        <v>2.0758041331526495E-6</v>
      </c>
      <c r="AP823" s="13">
        <f t="shared" si="1039"/>
        <v>3.3835607370388185E-6</v>
      </c>
      <c r="AQ823" s="13">
        <f t="shared" si="1040"/>
        <v>4.1364030010299554E-6</v>
      </c>
      <c r="AR823" s="13">
        <f t="shared" si="1041"/>
        <v>0.12613150505960566</v>
      </c>
      <c r="AS823" s="13">
        <f t="shared" si="1042"/>
        <v>4.1484652014104215E-2</v>
      </c>
      <c r="AT823" s="13">
        <f t="shared" si="1043"/>
        <v>6.8221510237194243E-3</v>
      </c>
      <c r="AU823" s="13">
        <f t="shared" si="1044"/>
        <v>7.4793515723377139E-4</v>
      </c>
      <c r="AV823" s="13">
        <f t="shared" si="1045"/>
        <v>6.1498968303546706E-5</v>
      </c>
      <c r="AW823" s="13">
        <f t="shared" si="1046"/>
        <v>1.8073070019936255E-7</v>
      </c>
      <c r="AX823" s="13">
        <f t="shared" si="1047"/>
        <v>9.5172455143895733E-9</v>
      </c>
      <c r="AY823" s="13">
        <f t="shared" si="1048"/>
        <v>4.6539330565365002E-8</v>
      </c>
      <c r="AZ823" s="13">
        <f t="shared" si="1049"/>
        <v>1.1378866323231746E-7</v>
      </c>
      <c r="BA823" s="13">
        <f t="shared" si="1050"/>
        <v>1.8547552106867745E-7</v>
      </c>
      <c r="BB823" s="13">
        <f t="shared" si="1051"/>
        <v>2.2674382450645816E-7</v>
      </c>
      <c r="BC823" s="13">
        <f t="shared" si="1052"/>
        <v>2.2175546036731604E-7</v>
      </c>
      <c r="BD823" s="13">
        <f t="shared" si="1053"/>
        <v>0.10279717662357861</v>
      </c>
      <c r="BE823" s="13">
        <f t="shared" si="1054"/>
        <v>3.3809991391494931E-2</v>
      </c>
      <c r="BF823" s="13">
        <f t="shared" si="1055"/>
        <v>5.5600530843313307E-3</v>
      </c>
      <c r="BG823" s="13">
        <f t="shared" si="1056"/>
        <v>6.0956715314552359E-4</v>
      </c>
      <c r="BH823" s="13">
        <f t="shared" si="1057"/>
        <v>5.0121659167390562E-5</v>
      </c>
      <c r="BI823" s="13">
        <f t="shared" si="1058"/>
        <v>3.2970027400309452E-6</v>
      </c>
      <c r="BJ823" s="14">
        <f t="shared" si="1059"/>
        <v>4.1877844513809994E-3</v>
      </c>
      <c r="BK823" s="14">
        <f t="shared" si="1060"/>
        <v>1.8312746200296857E-2</v>
      </c>
      <c r="BL823" s="14">
        <f t="shared" si="1061"/>
        <v>0.65008791361524321</v>
      </c>
      <c r="BM823" s="14">
        <f t="shared" si="1062"/>
        <v>0.67069935924880875</v>
      </c>
      <c r="BN823" s="14">
        <f t="shared" si="1063"/>
        <v>0.10738518573655867</v>
      </c>
    </row>
    <row r="824" spans="1:66" x14ac:dyDescent="0.25">
      <c r="A824" t="s">
        <v>25</v>
      </c>
      <c r="B824" t="s">
        <v>479</v>
      </c>
      <c r="C824" t="s">
        <v>169</v>
      </c>
      <c r="D824"/>
      <c r="E824" s="10">
        <f>VLOOKUP(A824,home!$A$2:$E$405,3,FALSE)</f>
        <v>1.5333333333333301</v>
      </c>
      <c r="F824" s="10">
        <f>VLOOKUP(B824,home!$B$2:$E$405,3,FALSE)</f>
        <v>0</v>
      </c>
      <c r="G824" s="10">
        <f>VLOOKUP(C824,away!$B$2:$E$405,4,FALSE)</f>
        <v>0.65</v>
      </c>
      <c r="H824" s="10">
        <f>VLOOKUP(A824,away!$A$2:$E$405,3,FALSE)</f>
        <v>1.2</v>
      </c>
      <c r="I824" s="10">
        <f>VLOOKUP(C824,away!$B$2:$E$405,3,FALSE)</f>
        <v>1.3</v>
      </c>
      <c r="J824" s="10">
        <f>VLOOKUP(B824,home!$B$2:$E$405,4,FALSE)</f>
        <v>0.83</v>
      </c>
      <c r="K824" s="12">
        <f t="shared" si="1008"/>
        <v>0</v>
      </c>
      <c r="L824" s="12">
        <f t="shared" si="1009"/>
        <v>1.2948</v>
      </c>
      <c r="M824" s="13">
        <f t="shared" si="1010"/>
        <v>0.27395264938263436</v>
      </c>
      <c r="N824" s="13">
        <f t="shared" si="1011"/>
        <v>0</v>
      </c>
      <c r="O824" s="13">
        <f t="shared" si="1012"/>
        <v>0.35471389042063495</v>
      </c>
      <c r="P824" s="13">
        <f t="shared" si="1013"/>
        <v>0</v>
      </c>
      <c r="Q824" s="13">
        <f t="shared" si="1014"/>
        <v>0</v>
      </c>
      <c r="R824" s="13">
        <f t="shared" si="1015"/>
        <v>0.22964177265831909</v>
      </c>
      <c r="S824" s="13">
        <f t="shared" si="1016"/>
        <v>0</v>
      </c>
      <c r="T824" s="13">
        <f t="shared" si="1017"/>
        <v>0</v>
      </c>
      <c r="U824" s="13">
        <f t="shared" si="1018"/>
        <v>0</v>
      </c>
      <c r="V824" s="13">
        <f t="shared" si="1019"/>
        <v>0</v>
      </c>
      <c r="W824" s="13">
        <f t="shared" si="1020"/>
        <v>0</v>
      </c>
      <c r="X824" s="13">
        <f t="shared" si="1021"/>
        <v>0</v>
      </c>
      <c r="Y824" s="13">
        <f t="shared" si="1022"/>
        <v>0</v>
      </c>
      <c r="Z824" s="13">
        <f t="shared" si="1023"/>
        <v>9.9113389079330524E-2</v>
      </c>
      <c r="AA824" s="13">
        <f t="shared" si="1024"/>
        <v>0</v>
      </c>
      <c r="AB824" s="13">
        <f t="shared" si="1025"/>
        <v>0</v>
      </c>
      <c r="AC824" s="13">
        <f t="shared" si="1026"/>
        <v>0</v>
      </c>
      <c r="AD824" s="13">
        <f t="shared" si="1027"/>
        <v>0</v>
      </c>
      <c r="AE824" s="13">
        <f t="shared" si="1028"/>
        <v>0</v>
      </c>
      <c r="AF824" s="13">
        <f t="shared" si="1029"/>
        <v>0</v>
      </c>
      <c r="AG824" s="13">
        <f t="shared" si="1030"/>
        <v>0</v>
      </c>
      <c r="AH824" s="13">
        <f t="shared" si="1031"/>
        <v>3.2083004044979296E-2</v>
      </c>
      <c r="AI824" s="13">
        <f t="shared" si="1032"/>
        <v>0</v>
      </c>
      <c r="AJ824" s="13">
        <f t="shared" si="1033"/>
        <v>0</v>
      </c>
      <c r="AK824" s="13">
        <f t="shared" si="1034"/>
        <v>0</v>
      </c>
      <c r="AL824" s="13">
        <f t="shared" si="1035"/>
        <v>0</v>
      </c>
      <c r="AM824" s="13">
        <f t="shared" si="1036"/>
        <v>0</v>
      </c>
      <c r="AN824" s="13">
        <f t="shared" si="1037"/>
        <v>0</v>
      </c>
      <c r="AO824" s="13">
        <f t="shared" si="1038"/>
        <v>0</v>
      </c>
      <c r="AP824" s="13">
        <f t="shared" si="1039"/>
        <v>0</v>
      </c>
      <c r="AQ824" s="13">
        <f t="shared" si="1040"/>
        <v>0</v>
      </c>
      <c r="AR824" s="13">
        <f t="shared" si="1041"/>
        <v>8.3082147274878403E-3</v>
      </c>
      <c r="AS824" s="13">
        <f t="shared" si="1042"/>
        <v>0</v>
      </c>
      <c r="AT824" s="13">
        <f t="shared" si="1043"/>
        <v>0</v>
      </c>
      <c r="AU824" s="13">
        <f t="shared" si="1044"/>
        <v>0</v>
      </c>
      <c r="AV824" s="13">
        <f t="shared" si="1045"/>
        <v>0</v>
      </c>
      <c r="AW824" s="13">
        <f t="shared" si="1046"/>
        <v>0</v>
      </c>
      <c r="AX824" s="13">
        <f t="shared" si="1047"/>
        <v>0</v>
      </c>
      <c r="AY824" s="13">
        <f t="shared" si="1048"/>
        <v>0</v>
      </c>
      <c r="AZ824" s="13">
        <f t="shared" si="1049"/>
        <v>0</v>
      </c>
      <c r="BA824" s="13">
        <f t="shared" si="1050"/>
        <v>0</v>
      </c>
      <c r="BB824" s="13">
        <f t="shared" si="1051"/>
        <v>0</v>
      </c>
      <c r="BC824" s="13">
        <f t="shared" si="1052"/>
        <v>0</v>
      </c>
      <c r="BD824" s="13">
        <f t="shared" si="1053"/>
        <v>1.7929127381918738E-3</v>
      </c>
      <c r="BE824" s="13">
        <f t="shared" si="1054"/>
        <v>0</v>
      </c>
      <c r="BF824" s="13">
        <f t="shared" si="1055"/>
        <v>0</v>
      </c>
      <c r="BG824" s="13">
        <f t="shared" si="1056"/>
        <v>0</v>
      </c>
      <c r="BH824" s="13">
        <f t="shared" si="1057"/>
        <v>0</v>
      </c>
      <c r="BI824" s="13">
        <f t="shared" si="1058"/>
        <v>0</v>
      </c>
      <c r="BJ824" s="14">
        <f t="shared" si="1059"/>
        <v>0</v>
      </c>
      <c r="BK824" s="14">
        <f t="shared" si="1060"/>
        <v>0.27395264938263436</v>
      </c>
      <c r="BL824" s="14">
        <f t="shared" si="1061"/>
        <v>0.62653979458961306</v>
      </c>
      <c r="BM824" s="14">
        <f t="shared" si="1062"/>
        <v>0.14129752058998951</v>
      </c>
      <c r="BN824" s="14">
        <f t="shared" si="1063"/>
        <v>0.85830831246158845</v>
      </c>
    </row>
    <row r="825" spans="1:66" x14ac:dyDescent="0.25">
      <c r="A825" t="s">
        <v>25</v>
      </c>
      <c r="B825" t="s">
        <v>27</v>
      </c>
      <c r="C825" t="s">
        <v>476</v>
      </c>
      <c r="D825"/>
      <c r="E825" s="10">
        <f>VLOOKUP(A825,home!$A$2:$E$405,3,FALSE)</f>
        <v>1.5333333333333301</v>
      </c>
      <c r="F825" s="10">
        <f>VLOOKUP(B825,home!$B$2:$E$405,3,FALSE)</f>
        <v>0.65</v>
      </c>
      <c r="G825" s="10">
        <f>VLOOKUP(C825,away!$B$2:$E$405,4,FALSE)</f>
        <v>0</v>
      </c>
      <c r="H825" s="10">
        <f>VLOOKUP(A825,away!$A$2:$E$405,3,FALSE)</f>
        <v>1.2</v>
      </c>
      <c r="I825" s="10">
        <f>VLOOKUP(C825,away!$B$2:$E$405,3,FALSE)</f>
        <v>0.33</v>
      </c>
      <c r="J825" s="10">
        <f>VLOOKUP(B825,home!$B$2:$E$405,4,FALSE)</f>
        <v>0.83</v>
      </c>
      <c r="K825" s="12">
        <f t="shared" si="1008"/>
        <v>0</v>
      </c>
      <c r="L825" s="12">
        <f t="shared" si="1009"/>
        <v>0.32867999999999997</v>
      </c>
      <c r="M825" s="13">
        <f t="shared" si="1010"/>
        <v>0.71987333936208742</v>
      </c>
      <c r="N825" s="13">
        <f t="shared" si="1011"/>
        <v>0</v>
      </c>
      <c r="O825" s="13">
        <f t="shared" si="1012"/>
        <v>0.23660796918153087</v>
      </c>
      <c r="P825" s="13">
        <f t="shared" si="1013"/>
        <v>0</v>
      </c>
      <c r="Q825" s="13">
        <f t="shared" si="1014"/>
        <v>0</v>
      </c>
      <c r="R825" s="13">
        <f t="shared" si="1015"/>
        <v>3.8884153655292783E-2</v>
      </c>
      <c r="S825" s="13">
        <f t="shared" si="1016"/>
        <v>0</v>
      </c>
      <c r="T825" s="13">
        <f t="shared" si="1017"/>
        <v>0</v>
      </c>
      <c r="U825" s="13">
        <f t="shared" si="1018"/>
        <v>0</v>
      </c>
      <c r="V825" s="13">
        <f t="shared" si="1019"/>
        <v>0</v>
      </c>
      <c r="W825" s="13">
        <f t="shared" si="1020"/>
        <v>0</v>
      </c>
      <c r="X825" s="13">
        <f t="shared" si="1021"/>
        <v>0</v>
      </c>
      <c r="Y825" s="13">
        <f t="shared" si="1022"/>
        <v>0</v>
      </c>
      <c r="Z825" s="13">
        <f t="shared" si="1023"/>
        <v>4.2601478744738767E-3</v>
      </c>
      <c r="AA825" s="13">
        <f t="shared" si="1024"/>
        <v>0</v>
      </c>
      <c r="AB825" s="13">
        <f t="shared" si="1025"/>
        <v>0</v>
      </c>
      <c r="AC825" s="13">
        <f t="shared" si="1026"/>
        <v>0</v>
      </c>
      <c r="AD825" s="13">
        <f t="shared" si="1027"/>
        <v>0</v>
      </c>
      <c r="AE825" s="13">
        <f t="shared" si="1028"/>
        <v>0</v>
      </c>
      <c r="AF825" s="13">
        <f t="shared" si="1029"/>
        <v>0</v>
      </c>
      <c r="AG825" s="13">
        <f t="shared" si="1030"/>
        <v>0</v>
      </c>
      <c r="AH825" s="13">
        <f t="shared" si="1031"/>
        <v>3.500563508455185E-4</v>
      </c>
      <c r="AI825" s="13">
        <f t="shared" si="1032"/>
        <v>0</v>
      </c>
      <c r="AJ825" s="13">
        <f t="shared" si="1033"/>
        <v>0</v>
      </c>
      <c r="AK825" s="13">
        <f t="shared" si="1034"/>
        <v>0</v>
      </c>
      <c r="AL825" s="13">
        <f t="shared" si="1035"/>
        <v>0</v>
      </c>
      <c r="AM825" s="13">
        <f t="shared" si="1036"/>
        <v>0</v>
      </c>
      <c r="AN825" s="13">
        <f t="shared" si="1037"/>
        <v>0</v>
      </c>
      <c r="AO825" s="13">
        <f t="shared" si="1038"/>
        <v>0</v>
      </c>
      <c r="AP825" s="13">
        <f t="shared" si="1039"/>
        <v>0</v>
      </c>
      <c r="AQ825" s="13">
        <f t="shared" si="1040"/>
        <v>0</v>
      </c>
      <c r="AR825" s="13">
        <f t="shared" si="1041"/>
        <v>2.3011304279181015E-5</v>
      </c>
      <c r="AS825" s="13">
        <f t="shared" si="1042"/>
        <v>0</v>
      </c>
      <c r="AT825" s="13">
        <f t="shared" si="1043"/>
        <v>0</v>
      </c>
      <c r="AU825" s="13">
        <f t="shared" si="1044"/>
        <v>0</v>
      </c>
      <c r="AV825" s="13">
        <f t="shared" si="1045"/>
        <v>0</v>
      </c>
      <c r="AW825" s="13">
        <f t="shared" si="1046"/>
        <v>0</v>
      </c>
      <c r="AX825" s="13">
        <f t="shared" si="1047"/>
        <v>0</v>
      </c>
      <c r="AY825" s="13">
        <f t="shared" si="1048"/>
        <v>0</v>
      </c>
      <c r="AZ825" s="13">
        <f t="shared" si="1049"/>
        <v>0</v>
      </c>
      <c r="BA825" s="13">
        <f t="shared" si="1050"/>
        <v>0</v>
      </c>
      <c r="BB825" s="13">
        <f t="shared" si="1051"/>
        <v>0</v>
      </c>
      <c r="BC825" s="13">
        <f t="shared" si="1052"/>
        <v>0</v>
      </c>
      <c r="BD825" s="13">
        <f t="shared" si="1053"/>
        <v>1.2605592484135346E-6</v>
      </c>
      <c r="BE825" s="13">
        <f t="shared" si="1054"/>
        <v>0</v>
      </c>
      <c r="BF825" s="13">
        <f t="shared" si="1055"/>
        <v>0</v>
      </c>
      <c r="BG825" s="13">
        <f t="shared" si="1056"/>
        <v>0</v>
      </c>
      <c r="BH825" s="13">
        <f t="shared" si="1057"/>
        <v>0</v>
      </c>
      <c r="BI825" s="13">
        <f t="shared" si="1058"/>
        <v>0</v>
      </c>
      <c r="BJ825" s="14">
        <f t="shared" si="1059"/>
        <v>0</v>
      </c>
      <c r="BK825" s="14">
        <f t="shared" si="1060"/>
        <v>0.71987333936208742</v>
      </c>
      <c r="BL825" s="14">
        <f t="shared" si="1061"/>
        <v>0.27586645105119678</v>
      </c>
      <c r="BM825" s="14">
        <f t="shared" si="1062"/>
        <v>4.634476088846989E-3</v>
      </c>
      <c r="BN825" s="14">
        <f t="shared" si="1063"/>
        <v>0.99536546219891109</v>
      </c>
    </row>
    <row r="826" spans="1:66" x14ac:dyDescent="0.25">
      <c r="A826" t="s">
        <v>25</v>
      </c>
      <c r="B826" t="s">
        <v>292</v>
      </c>
      <c r="C826" t="s">
        <v>170</v>
      </c>
      <c r="D826"/>
      <c r="E826" s="10">
        <f>VLOOKUP(A826,home!$A$2:$E$405,3,FALSE)</f>
        <v>1.5333333333333301</v>
      </c>
      <c r="F826" s="10">
        <f>VLOOKUP(B826,home!$B$2:$E$405,3,FALSE)</f>
        <v>1.96</v>
      </c>
      <c r="G826" s="10">
        <f>VLOOKUP(C826,away!$B$2:$E$405,4,FALSE)</f>
        <v>0.33</v>
      </c>
      <c r="H826" s="10">
        <f>VLOOKUP(A826,away!$A$2:$E$405,3,FALSE)</f>
        <v>1.2</v>
      </c>
      <c r="I826" s="10">
        <f>VLOOKUP(C826,away!$B$2:$E$405,3,FALSE)</f>
        <v>0.33</v>
      </c>
      <c r="J826" s="10">
        <f>VLOOKUP(B826,home!$B$2:$E$405,4,FALSE)</f>
        <v>0.42</v>
      </c>
      <c r="K826" s="12">
        <f t="shared" si="1008"/>
        <v>0.99175999999999798</v>
      </c>
      <c r="L826" s="12">
        <f t="shared" si="1009"/>
        <v>0.16632</v>
      </c>
      <c r="M826" s="13">
        <f t="shared" si="1010"/>
        <v>0.31408865253761004</v>
      </c>
      <c r="N826" s="13">
        <f t="shared" si="1011"/>
        <v>0.31150056204069948</v>
      </c>
      <c r="O826" s="13">
        <f t="shared" si="1012"/>
        <v>5.2239224690055298E-2</v>
      </c>
      <c r="P826" s="13">
        <f t="shared" si="1013"/>
        <v>5.1808773478609134E-2</v>
      </c>
      <c r="Q826" s="13">
        <f t="shared" si="1014"/>
        <v>0.15446689870474173</v>
      </c>
      <c r="R826" s="13">
        <f t="shared" si="1015"/>
        <v>4.3442139252249986E-3</v>
      </c>
      <c r="S826" s="13">
        <f t="shared" si="1016"/>
        <v>2.1364581207183411E-3</v>
      </c>
      <c r="T826" s="13">
        <f t="shared" si="1017"/>
        <v>2.5690934592572646E-2</v>
      </c>
      <c r="U826" s="13">
        <f t="shared" si="1018"/>
        <v>4.3084176024811354E-3</v>
      </c>
      <c r="V826" s="13">
        <f t="shared" si="1019"/>
        <v>3.915641648325085E-5</v>
      </c>
      <c r="W826" s="13">
        <f t="shared" si="1020"/>
        <v>5.1064697153138133E-2</v>
      </c>
      <c r="X826" s="13">
        <f t="shared" si="1021"/>
        <v>8.4930804305099333E-3</v>
      </c>
      <c r="Y826" s="13">
        <f t="shared" si="1022"/>
        <v>7.06284568601206E-4</v>
      </c>
      <c r="Z826" s="13">
        <f t="shared" si="1023"/>
        <v>2.4084322001447384E-4</v>
      </c>
      <c r="AA826" s="13">
        <f t="shared" si="1024"/>
        <v>2.3885867188155408E-4</v>
      </c>
      <c r="AB826" s="13">
        <f t="shared" si="1025"/>
        <v>1.1844523821262479E-4</v>
      </c>
      <c r="AC826" s="13">
        <f t="shared" si="1026"/>
        <v>4.0367701432080213E-7</v>
      </c>
      <c r="AD826" s="13">
        <f t="shared" si="1027"/>
        <v>1.2660981012149039E-2</v>
      </c>
      <c r="AE826" s="13">
        <f t="shared" si="1028"/>
        <v>2.105774361940628E-3</v>
      </c>
      <c r="AF826" s="13">
        <f t="shared" si="1029"/>
        <v>1.751161959389826E-4</v>
      </c>
      <c r="AG826" s="13">
        <f t="shared" si="1030"/>
        <v>9.7084419028571929E-6</v>
      </c>
      <c r="AH826" s="13">
        <f t="shared" si="1031"/>
        <v>1.0014261088201824E-5</v>
      </c>
      <c r="AI826" s="13">
        <f t="shared" si="1032"/>
        <v>9.9317435768350201E-6</v>
      </c>
      <c r="AJ826" s="13">
        <f t="shared" si="1033"/>
        <v>4.9249530048809393E-6</v>
      </c>
      <c r="AK826" s="13">
        <f t="shared" si="1034"/>
        <v>1.6281237973735705E-6</v>
      </c>
      <c r="AL826" s="13">
        <f t="shared" si="1035"/>
        <v>2.6634532415606329E-9</v>
      </c>
      <c r="AM826" s="13">
        <f t="shared" si="1036"/>
        <v>2.5113309057217818E-3</v>
      </c>
      <c r="AN826" s="13">
        <f t="shared" si="1037"/>
        <v>4.1768455623964677E-4</v>
      </c>
      <c r="AO826" s="13">
        <f t="shared" si="1038"/>
        <v>3.4734647696889018E-5</v>
      </c>
      <c r="AP826" s="13">
        <f t="shared" si="1039"/>
        <v>1.9256888683155269E-6</v>
      </c>
      <c r="AQ826" s="13">
        <f t="shared" si="1040"/>
        <v>8.007014314455961E-8</v>
      </c>
      <c r="AR826" s="13">
        <f t="shared" si="1041"/>
        <v>3.3311438083794566E-7</v>
      </c>
      <c r="AS826" s="13">
        <f t="shared" si="1042"/>
        <v>3.3036951833984032E-7</v>
      </c>
      <c r="AT826" s="13">
        <f t="shared" si="1043"/>
        <v>1.6382363675435966E-7</v>
      </c>
      <c r="AU826" s="13">
        <f t="shared" si="1044"/>
        <v>5.4157909995834483E-8</v>
      </c>
      <c r="AV826" s="13">
        <f t="shared" si="1045"/>
        <v>1.3427912204367171E-8</v>
      </c>
      <c r="AW826" s="13">
        <f t="shared" si="1046"/>
        <v>1.2203759507247746E-11</v>
      </c>
      <c r="AX826" s="13">
        <f t="shared" si="1047"/>
        <v>4.1510625650977137E-4</v>
      </c>
      <c r="AY826" s="13">
        <f t="shared" si="1048"/>
        <v>6.9040472582705163E-5</v>
      </c>
      <c r="AZ826" s="13">
        <f t="shared" si="1049"/>
        <v>5.7414056999777609E-6</v>
      </c>
      <c r="BA826" s="13">
        <f t="shared" si="1050"/>
        <v>3.1830353200676698E-7</v>
      </c>
      <c r="BB826" s="13">
        <f t="shared" si="1051"/>
        <v>1.3235060860841373E-8</v>
      </c>
      <c r="BC826" s="13">
        <f t="shared" si="1052"/>
        <v>4.402510644750277E-10</v>
      </c>
      <c r="BD826" s="13">
        <f t="shared" si="1053"/>
        <v>9.233930636827839E-9</v>
      </c>
      <c r="BE826" s="13">
        <f t="shared" si="1054"/>
        <v>9.1578430483803576E-9</v>
      </c>
      <c r="BF826" s="13">
        <f t="shared" si="1055"/>
        <v>4.541191210830842E-9</v>
      </c>
      <c r="BG826" s="13">
        <f t="shared" si="1056"/>
        <v>1.5012572650845293E-9</v>
      </c>
      <c r="BH826" s="13">
        <f t="shared" si="1057"/>
        <v>3.7222172630505734E-10</v>
      </c>
      <c r="BI826" s="13">
        <f t="shared" si="1058"/>
        <v>7.3830923856060617E-11</v>
      </c>
      <c r="BJ826" s="14">
        <f t="shared" si="1059"/>
        <v>0.57033001348450085</v>
      </c>
      <c r="BK826" s="14">
        <f t="shared" si="1060"/>
        <v>0.36814248736647104</v>
      </c>
      <c r="BL826" s="14">
        <f t="shared" si="1061"/>
        <v>6.1276578982955833E-2</v>
      </c>
      <c r="BM826" s="14">
        <f t="shared" si="1062"/>
        <v>0.1114725572166225</v>
      </c>
      <c r="BN826" s="14">
        <f t="shared" si="1063"/>
        <v>0.88844832537694063</v>
      </c>
    </row>
    <row r="827" spans="1:66" s="10" customFormat="1" x14ac:dyDescent="0.25">
      <c r="A827" t="s">
        <v>25</v>
      </c>
      <c r="B827" t="s">
        <v>477</v>
      </c>
      <c r="C827" t="s">
        <v>172</v>
      </c>
      <c r="D827"/>
      <c r="E827" s="10">
        <f>VLOOKUP(A827,home!$A$2:$E$405,3,FALSE)</f>
        <v>1.5333333333333301</v>
      </c>
      <c r="F827" s="10">
        <f>VLOOKUP(B827,home!$B$2:$E$405,3,FALSE)</f>
        <v>0.33</v>
      </c>
      <c r="G827" s="10">
        <f>VLOOKUP(C827,away!$B$2:$E$405,4,FALSE)</f>
        <v>0.65</v>
      </c>
      <c r="H827" s="10">
        <f>VLOOKUP(A827,away!$A$2:$E$405,3,FALSE)</f>
        <v>1.2</v>
      </c>
      <c r="I827" s="10">
        <f>VLOOKUP(C827,away!$B$2:$E$405,3,FALSE)</f>
        <v>2.61</v>
      </c>
      <c r="J827" s="10">
        <f>VLOOKUP(B827,home!$B$2:$E$405,4,FALSE)</f>
        <v>2.5</v>
      </c>
      <c r="K827" s="12">
        <f t="shared" si="1008"/>
        <v>0.32889999999999936</v>
      </c>
      <c r="L827" s="12">
        <f t="shared" si="1009"/>
        <v>7.8299999999999992</v>
      </c>
      <c r="M827" s="13">
        <f t="shared" si="1010"/>
        <v>2.861770164418664E-4</v>
      </c>
      <c r="N827" s="13">
        <f t="shared" si="1011"/>
        <v>9.4123620707729688E-5</v>
      </c>
      <c r="O827" s="13">
        <f t="shared" si="1012"/>
        <v>2.2407660387398134E-3</v>
      </c>
      <c r="P827" s="13">
        <f t="shared" si="1013"/>
        <v>7.3698795014152322E-4</v>
      </c>
      <c r="Q827" s="13">
        <f t="shared" si="1014"/>
        <v>1.5478629425386116E-5</v>
      </c>
      <c r="R827" s="13">
        <f t="shared" si="1015"/>
        <v>8.7725990416663707E-3</v>
      </c>
      <c r="S827" s="13">
        <f t="shared" si="1016"/>
        <v>4.7448887178902738E-4</v>
      </c>
      <c r="T827" s="13">
        <f t="shared" si="1017"/>
        <v>1.2119766840077327E-4</v>
      </c>
      <c r="U827" s="13">
        <f t="shared" si="1018"/>
        <v>2.8853078248040637E-3</v>
      </c>
      <c r="V827" s="13">
        <f t="shared" si="1019"/>
        <v>1.3577166924032746E-4</v>
      </c>
      <c r="W827" s="13">
        <f t="shared" si="1020"/>
        <v>1.6969737393364952E-6</v>
      </c>
      <c r="X827" s="13">
        <f t="shared" si="1021"/>
        <v>1.3287304379004753E-5</v>
      </c>
      <c r="Y827" s="13">
        <f t="shared" si="1022"/>
        <v>5.2019796643803616E-5</v>
      </c>
      <c r="Z827" s="13">
        <f t="shared" si="1023"/>
        <v>2.2896483498749228E-2</v>
      </c>
      <c r="AA827" s="13">
        <f t="shared" si="1024"/>
        <v>7.5306534227386071E-3</v>
      </c>
      <c r="AB827" s="13">
        <f t="shared" si="1025"/>
        <v>1.2384159553693616E-3</v>
      </c>
      <c r="AC827" s="13">
        <f t="shared" si="1026"/>
        <v>2.1853188422682156E-5</v>
      </c>
      <c r="AD827" s="13">
        <f t="shared" si="1027"/>
        <v>1.3953366571694302E-7</v>
      </c>
      <c r="AE827" s="13">
        <f t="shared" si="1028"/>
        <v>1.0925486025636636E-6</v>
      </c>
      <c r="AF827" s="13">
        <f t="shared" si="1029"/>
        <v>4.2773277790367432E-6</v>
      </c>
      <c r="AG827" s="13">
        <f t="shared" si="1030"/>
        <v>1.1163825503285901E-5</v>
      </c>
      <c r="AH827" s="13">
        <f t="shared" si="1031"/>
        <v>4.4819866448801628E-2</v>
      </c>
      <c r="AI827" s="13">
        <f t="shared" si="1032"/>
        <v>1.4741254075010828E-2</v>
      </c>
      <c r="AJ827" s="13">
        <f t="shared" si="1033"/>
        <v>2.424199232635526E-3</v>
      </c>
      <c r="AK827" s="13">
        <f t="shared" si="1034"/>
        <v>2.6577304253794107E-4</v>
      </c>
      <c r="AL827" s="13">
        <f t="shared" si="1035"/>
        <v>2.2511292821393497E-6</v>
      </c>
      <c r="AM827" s="13">
        <f t="shared" si="1036"/>
        <v>9.1785245308604953E-9</v>
      </c>
      <c r="AN827" s="13">
        <f t="shared" si="1037"/>
        <v>7.1867847076637655E-8</v>
      </c>
      <c r="AO827" s="13">
        <f t="shared" si="1038"/>
        <v>2.8136262130503647E-7</v>
      </c>
      <c r="AP827" s="13">
        <f t="shared" si="1039"/>
        <v>7.3435644160614522E-7</v>
      </c>
      <c r="AQ827" s="13">
        <f t="shared" si="1040"/>
        <v>1.4375027344440297E-6</v>
      </c>
      <c r="AR827" s="13">
        <f t="shared" si="1041"/>
        <v>7.0187910858823324E-2</v>
      </c>
      <c r="AS827" s="13">
        <f t="shared" si="1042"/>
        <v>2.3084803881466949E-2</v>
      </c>
      <c r="AT827" s="13">
        <f t="shared" si="1043"/>
        <v>3.7962959983072323E-3</v>
      </c>
      <c r="AU827" s="13">
        <f t="shared" si="1044"/>
        <v>4.1620058461441556E-4</v>
      </c>
      <c r="AV827" s="13">
        <f t="shared" si="1045"/>
        <v>3.4222093069920245E-5</v>
      </c>
      <c r="AW827" s="13">
        <f t="shared" si="1046"/>
        <v>1.6103622154479967E-7</v>
      </c>
      <c r="AX827" s="13">
        <f t="shared" si="1047"/>
        <v>5.0313611970000203E-10</v>
      </c>
      <c r="AY827" s="13">
        <f t="shared" si="1048"/>
        <v>3.9395558172510153E-9</v>
      </c>
      <c r="AZ827" s="13">
        <f t="shared" si="1049"/>
        <v>1.5423361024537725E-8</v>
      </c>
      <c r="BA827" s="13">
        <f t="shared" si="1050"/>
        <v>4.0254972274043471E-8</v>
      </c>
      <c r="BB827" s="13">
        <f t="shared" si="1051"/>
        <v>7.8799108226440108E-8</v>
      </c>
      <c r="BC827" s="13">
        <f t="shared" si="1052"/>
        <v>1.2339940348260516E-7</v>
      </c>
      <c r="BD827" s="13">
        <f t="shared" si="1053"/>
        <v>9.1595223670764392E-2</v>
      </c>
      <c r="BE827" s="13">
        <f t="shared" si="1054"/>
        <v>3.0125669065314352E-2</v>
      </c>
      <c r="BF827" s="13">
        <f t="shared" si="1055"/>
        <v>4.9541662777909355E-3</v>
      </c>
      <c r="BG827" s="13">
        <f t="shared" si="1056"/>
        <v>5.4314176292181201E-4</v>
      </c>
      <c r="BH827" s="13">
        <f t="shared" si="1057"/>
        <v>4.4659831456245902E-5</v>
      </c>
      <c r="BI827" s="13">
        <f t="shared" si="1058"/>
        <v>2.9377237131918498E-6</v>
      </c>
      <c r="BJ827" s="14">
        <f t="shared" si="1059"/>
        <v>3.1727381655254452E-4</v>
      </c>
      <c r="BK827" s="14">
        <f t="shared" si="1060"/>
        <v>1.6575337648733835E-3</v>
      </c>
      <c r="BL827" s="14">
        <f t="shared" si="1061"/>
        <v>0.30970406683054685</v>
      </c>
      <c r="BM827" s="14">
        <f t="shared" si="1062"/>
        <v>0.322429382710265</v>
      </c>
      <c r="BN827" s="14">
        <f t="shared" si="1063"/>
        <v>1.214613229712269E-2</v>
      </c>
    </row>
    <row r="828" spans="1:66" x14ac:dyDescent="0.25">
      <c r="A828" t="s">
        <v>25</v>
      </c>
      <c r="B828" t="s">
        <v>257</v>
      </c>
      <c r="C828" t="s">
        <v>176</v>
      </c>
      <c r="D828"/>
      <c r="E828" s="10">
        <f>VLOOKUP(A828,home!$A$2:$E$405,3,FALSE)</f>
        <v>1.5333333333333301</v>
      </c>
      <c r="F828" s="10">
        <f>VLOOKUP(B828,home!$B$2:$E$405,3,FALSE)</f>
        <v>0.98</v>
      </c>
      <c r="G828" s="10">
        <f>VLOOKUP(C828,away!$B$2:$E$405,4,FALSE)</f>
        <v>0.65</v>
      </c>
      <c r="H828" s="10">
        <f>VLOOKUP(A828,away!$A$2:$E$405,3,FALSE)</f>
        <v>1.2</v>
      </c>
      <c r="I828" s="10">
        <f>VLOOKUP(C828,away!$B$2:$E$405,3,FALSE)</f>
        <v>0.65</v>
      </c>
      <c r="J828" s="10">
        <f>VLOOKUP(B828,home!$B$2:$E$405,4,FALSE)</f>
        <v>1.25</v>
      </c>
      <c r="K828" s="12">
        <f t="shared" si="1008"/>
        <v>0.97673333333333134</v>
      </c>
      <c r="L828" s="12">
        <f t="shared" si="1009"/>
        <v>0.97500000000000009</v>
      </c>
      <c r="M828" s="13">
        <f t="shared" si="1010"/>
        <v>0.14202767679960249</v>
      </c>
      <c r="N828" s="13">
        <f t="shared" si="1011"/>
        <v>0.13872316618606478</v>
      </c>
      <c r="O828" s="13">
        <f t="shared" si="1012"/>
        <v>0.13847698487961244</v>
      </c>
      <c r="P828" s="13">
        <f t="shared" si="1013"/>
        <v>0.13525508703141317</v>
      </c>
      <c r="Q828" s="13">
        <f t="shared" si="1014"/>
        <v>6.7747770259734358E-2</v>
      </c>
      <c r="R828" s="13">
        <f t="shared" si="1015"/>
        <v>6.7507530128811055E-2</v>
      </c>
      <c r="S828" s="13">
        <f t="shared" si="1016"/>
        <v>3.2201362051579988E-2</v>
      </c>
      <c r="T828" s="13">
        <f t="shared" si="1017"/>
        <v>6.6054076003241008E-2</v>
      </c>
      <c r="U828" s="13">
        <f t="shared" si="1018"/>
        <v>6.5936854927813912E-2</v>
      </c>
      <c r="V828" s="13">
        <f t="shared" si="1019"/>
        <v>3.4073155669055943E-3</v>
      </c>
      <c r="W828" s="13">
        <f t="shared" si="1020"/>
        <v>2.2057168490563696E-2</v>
      </c>
      <c r="X828" s="13">
        <f t="shared" si="1021"/>
        <v>2.1505739278299605E-2</v>
      </c>
      <c r="Y828" s="13">
        <f t="shared" si="1022"/>
        <v>1.0484047898171056E-2</v>
      </c>
      <c r="Z828" s="13">
        <f t="shared" si="1023"/>
        <v>2.1939947291863601E-2</v>
      </c>
      <c r="AA828" s="13">
        <f t="shared" si="1024"/>
        <v>2.1429477851539529E-2</v>
      </c>
      <c r="AB828" s="13">
        <f t="shared" si="1025"/>
        <v>1.0465442666763499E-2</v>
      </c>
      <c r="AC828" s="13">
        <f t="shared" si="1026"/>
        <v>2.0280235775610585E-4</v>
      </c>
      <c r="AD828" s="13">
        <f t="shared" si="1027"/>
        <v>5.3859929259208001E-3</v>
      </c>
      <c r="AE828" s="13">
        <f t="shared" si="1028"/>
        <v>5.2513431027727802E-3</v>
      </c>
      <c r="AF828" s="13">
        <f t="shared" si="1029"/>
        <v>2.5600297626017302E-3</v>
      </c>
      <c r="AG828" s="13">
        <f t="shared" si="1030"/>
        <v>8.3200967284556245E-4</v>
      </c>
      <c r="AH828" s="13">
        <f t="shared" si="1031"/>
        <v>5.347862152391753E-3</v>
      </c>
      <c r="AI828" s="13">
        <f t="shared" si="1032"/>
        <v>5.2234352263127604E-3</v>
      </c>
      <c r="AJ828" s="13">
        <f t="shared" si="1033"/>
        <v>2.5509516500236027E-3</v>
      </c>
      <c r="AK828" s="13">
        <f t="shared" si="1034"/>
        <v>8.3053316943323865E-4</v>
      </c>
      <c r="AL828" s="13">
        <f t="shared" si="1035"/>
        <v>7.7252690930602291E-6</v>
      </c>
      <c r="AM828" s="13">
        <f t="shared" si="1036"/>
        <v>1.0521357647688733E-3</v>
      </c>
      <c r="AN828" s="13">
        <f t="shared" si="1037"/>
        <v>1.0258323706496516E-3</v>
      </c>
      <c r="AO828" s="13">
        <f t="shared" si="1038"/>
        <v>5.0009328069170508E-4</v>
      </c>
      <c r="AP828" s="13">
        <f t="shared" si="1039"/>
        <v>1.6253031622480419E-4</v>
      </c>
      <c r="AQ828" s="13">
        <f t="shared" si="1040"/>
        <v>3.9616764579796022E-5</v>
      </c>
      <c r="AR828" s="13">
        <f t="shared" si="1041"/>
        <v>1.0428331197163921E-3</v>
      </c>
      <c r="AS828" s="13">
        <f t="shared" si="1042"/>
        <v>1.0185698691309887E-3</v>
      </c>
      <c r="AT828" s="13">
        <f t="shared" si="1043"/>
        <v>4.9743557175460282E-4</v>
      </c>
      <c r="AU828" s="13">
        <f t="shared" si="1044"/>
        <v>1.6195396803948161E-4</v>
      </c>
      <c r="AV828" s="13">
        <f t="shared" si="1045"/>
        <v>3.9546459762440661E-5</v>
      </c>
      <c r="AW828" s="13">
        <f t="shared" si="1046"/>
        <v>2.0435804545437861E-7</v>
      </c>
      <c r="AX828" s="13">
        <f t="shared" si="1047"/>
        <v>1.7127601210698584E-4</v>
      </c>
      <c r="AY828" s="13">
        <f t="shared" si="1048"/>
        <v>1.6699411180431121E-4</v>
      </c>
      <c r="AZ828" s="13">
        <f t="shared" si="1049"/>
        <v>8.1409629504601704E-5</v>
      </c>
      <c r="BA828" s="13">
        <f t="shared" si="1050"/>
        <v>2.645812958899556E-5</v>
      </c>
      <c r="BB828" s="13">
        <f t="shared" si="1051"/>
        <v>6.4491690873176681E-6</v>
      </c>
      <c r="BC828" s="13">
        <f t="shared" si="1052"/>
        <v>1.2575879720269458E-6</v>
      </c>
      <c r="BD828" s="13">
        <f t="shared" si="1053"/>
        <v>1.6946038195391367E-4</v>
      </c>
      <c r="BE828" s="13">
        <f t="shared" si="1054"/>
        <v>1.655176037337856E-4</v>
      </c>
      <c r="BF828" s="13">
        <f t="shared" si="1055"/>
        <v>8.0833280410122927E-5</v>
      </c>
      <c r="BG828" s="13">
        <f t="shared" si="1056"/>
        <v>2.6317519806415751E-5</v>
      </c>
      <c r="BH828" s="13">
        <f t="shared" si="1057"/>
        <v>6.4262997113966047E-6</v>
      </c>
      <c r="BI828" s="13">
        <f t="shared" si="1058"/>
        <v>1.2553562276222865E-6</v>
      </c>
      <c r="BJ828" s="14">
        <f t="shared" si="1059"/>
        <v>0.34383539671719449</v>
      </c>
      <c r="BK828" s="14">
        <f t="shared" si="1060"/>
        <v>0.31326896318815473</v>
      </c>
      <c r="BL828" s="14">
        <f t="shared" si="1061"/>
        <v>0.32097922208294893</v>
      </c>
      <c r="BM828" s="14">
        <f t="shared" si="1062"/>
        <v>0.31011852424116454</v>
      </c>
      <c r="BN828" s="14">
        <f t="shared" si="1063"/>
        <v>0.68973821528523827</v>
      </c>
    </row>
    <row r="829" spans="1:66" x14ac:dyDescent="0.25">
      <c r="A829" t="s">
        <v>178</v>
      </c>
      <c r="B829" t="s">
        <v>271</v>
      </c>
      <c r="C829" t="s">
        <v>182</v>
      </c>
      <c r="D829"/>
      <c r="E829" s="10">
        <f>VLOOKUP(A829,home!$A$2:$E$405,3,FALSE)</f>
        <v>1.70588235294118</v>
      </c>
      <c r="F829" s="10">
        <f>VLOOKUP(B829,home!$B$2:$E$405,3,FALSE)</f>
        <v>0.59</v>
      </c>
      <c r="G829" s="10">
        <f>VLOOKUP(C829,away!$B$2:$E$405,4,FALSE)</f>
        <v>0.28999999999999998</v>
      </c>
      <c r="H829" s="10">
        <f>VLOOKUP(A829,away!$A$2:$E$405,3,FALSE)</f>
        <v>1.1470588235294099</v>
      </c>
      <c r="I829" s="10">
        <f>VLOOKUP(C829,away!$B$2:$E$405,3,FALSE)</f>
        <v>0</v>
      </c>
      <c r="J829" s="10">
        <f>VLOOKUP(B829,home!$B$2:$E$405,4,FALSE)</f>
        <v>0.44</v>
      </c>
      <c r="K829" s="12">
        <f t="shared" si="1008"/>
        <v>0.2918764705882359</v>
      </c>
      <c r="L829" s="12">
        <f t="shared" si="1009"/>
        <v>0</v>
      </c>
      <c r="M829" s="13">
        <f t="shared" si="1010"/>
        <v>0.74686078954922752</v>
      </c>
      <c r="N829" s="13">
        <f t="shared" si="1011"/>
        <v>0.21799109127437177</v>
      </c>
      <c r="O829" s="13">
        <f t="shared" si="1012"/>
        <v>0</v>
      </c>
      <c r="P829" s="13">
        <f t="shared" si="1013"/>
        <v>0</v>
      </c>
      <c r="Q829" s="13">
        <f t="shared" si="1014"/>
        <v>3.1813235170420812E-2</v>
      </c>
      <c r="R829" s="13">
        <f t="shared" si="1015"/>
        <v>0</v>
      </c>
      <c r="S829" s="13">
        <f t="shared" si="1016"/>
        <v>0</v>
      </c>
      <c r="T829" s="13">
        <f t="shared" si="1017"/>
        <v>0</v>
      </c>
      <c r="U829" s="13">
        <f t="shared" si="1018"/>
        <v>0</v>
      </c>
      <c r="V829" s="13">
        <f t="shared" si="1019"/>
        <v>0</v>
      </c>
      <c r="W829" s="13">
        <f t="shared" si="1020"/>
        <v>3.0951782665119879E-3</v>
      </c>
      <c r="X829" s="13">
        <f t="shared" si="1021"/>
        <v>0</v>
      </c>
      <c r="Y829" s="13">
        <f t="shared" si="1022"/>
        <v>0</v>
      </c>
      <c r="Z829" s="13">
        <f t="shared" si="1023"/>
        <v>0</v>
      </c>
      <c r="AA829" s="13">
        <f t="shared" si="1024"/>
        <v>0</v>
      </c>
      <c r="AB829" s="13">
        <f t="shared" si="1025"/>
        <v>0</v>
      </c>
      <c r="AC829" s="13">
        <f t="shared" si="1026"/>
        <v>0</v>
      </c>
      <c r="AD829" s="13">
        <f t="shared" si="1027"/>
        <v>2.258524270677333E-4</v>
      </c>
      <c r="AE829" s="13">
        <f t="shared" si="1028"/>
        <v>0</v>
      </c>
      <c r="AF829" s="13">
        <f t="shared" si="1029"/>
        <v>0</v>
      </c>
      <c r="AG829" s="13">
        <f t="shared" si="1030"/>
        <v>0</v>
      </c>
      <c r="AH829" s="13">
        <f t="shared" si="1031"/>
        <v>0</v>
      </c>
      <c r="AI829" s="13">
        <f t="shared" si="1032"/>
        <v>0</v>
      </c>
      <c r="AJ829" s="13">
        <f t="shared" si="1033"/>
        <v>0</v>
      </c>
      <c r="AK829" s="13">
        <f t="shared" si="1034"/>
        <v>0</v>
      </c>
      <c r="AL829" s="13">
        <f t="shared" si="1035"/>
        <v>0</v>
      </c>
      <c r="AM829" s="13">
        <f t="shared" si="1036"/>
        <v>1.3184201857263397E-5</v>
      </c>
      <c r="AN829" s="13">
        <f t="shared" si="1037"/>
        <v>0</v>
      </c>
      <c r="AO829" s="13">
        <f t="shared" si="1038"/>
        <v>0</v>
      </c>
      <c r="AP829" s="13">
        <f t="shared" si="1039"/>
        <v>0</v>
      </c>
      <c r="AQ829" s="13">
        <f t="shared" si="1040"/>
        <v>0</v>
      </c>
      <c r="AR829" s="13">
        <f t="shared" si="1041"/>
        <v>0</v>
      </c>
      <c r="AS829" s="13">
        <f t="shared" si="1042"/>
        <v>0</v>
      </c>
      <c r="AT829" s="13">
        <f t="shared" si="1043"/>
        <v>0</v>
      </c>
      <c r="AU829" s="13">
        <f t="shared" si="1044"/>
        <v>0</v>
      </c>
      <c r="AV829" s="13">
        <f t="shared" si="1045"/>
        <v>0</v>
      </c>
      <c r="AW829" s="13">
        <f t="shared" si="1046"/>
        <v>0</v>
      </c>
      <c r="AX829" s="13">
        <f t="shared" si="1047"/>
        <v>6.4135971760348387E-7</v>
      </c>
      <c r="AY829" s="13">
        <f t="shared" si="1048"/>
        <v>0</v>
      </c>
      <c r="AZ829" s="13">
        <f t="shared" si="1049"/>
        <v>0</v>
      </c>
      <c r="BA829" s="13">
        <f t="shared" si="1050"/>
        <v>0</v>
      </c>
      <c r="BB829" s="13">
        <f t="shared" si="1051"/>
        <v>0</v>
      </c>
      <c r="BC829" s="13">
        <f t="shared" si="1052"/>
        <v>0</v>
      </c>
      <c r="BD829" s="13">
        <f t="shared" si="1053"/>
        <v>0</v>
      </c>
      <c r="BE829" s="13">
        <f t="shared" si="1054"/>
        <v>0</v>
      </c>
      <c r="BF829" s="13">
        <f t="shared" si="1055"/>
        <v>0</v>
      </c>
      <c r="BG829" s="13">
        <f t="shared" si="1056"/>
        <v>0</v>
      </c>
      <c r="BH829" s="13">
        <f t="shared" si="1057"/>
        <v>0</v>
      </c>
      <c r="BI829" s="13">
        <f t="shared" si="1058"/>
        <v>0</v>
      </c>
      <c r="BJ829" s="14">
        <f t="shared" si="1059"/>
        <v>0.25313918269994717</v>
      </c>
      <c r="BK829" s="14">
        <f t="shared" si="1060"/>
        <v>0.74686078954922752</v>
      </c>
      <c r="BL829" s="14">
        <f t="shared" si="1061"/>
        <v>0</v>
      </c>
      <c r="BM829" s="14">
        <f t="shared" si="1062"/>
        <v>3.3348562551545882E-3</v>
      </c>
      <c r="BN829" s="14">
        <f t="shared" si="1063"/>
        <v>0.99666511599402008</v>
      </c>
    </row>
    <row r="830" spans="1:66" x14ac:dyDescent="0.25">
      <c r="A830" t="s">
        <v>178</v>
      </c>
      <c r="B830" t="s">
        <v>472</v>
      </c>
      <c r="C830" t="s">
        <v>465</v>
      </c>
      <c r="D830"/>
      <c r="E830" s="10">
        <f>VLOOKUP(A830,home!$A$2:$E$405,3,FALSE)</f>
        <v>1.70588235294118</v>
      </c>
      <c r="F830" s="10">
        <f>VLOOKUP(B830,home!$B$2:$E$405,3,FALSE)</f>
        <v>1.56</v>
      </c>
      <c r="G830" s="10">
        <f>VLOOKUP(C830,away!$B$2:$E$405,4,FALSE)</f>
        <v>2.0499999999999998</v>
      </c>
      <c r="H830" s="10">
        <f>VLOOKUP(A830,away!$A$2:$E$405,3,FALSE)</f>
        <v>1.1470588235294099</v>
      </c>
      <c r="I830" s="10">
        <f>VLOOKUP(C830,away!$B$2:$E$405,3,FALSE)</f>
        <v>0.59</v>
      </c>
      <c r="J830" s="10">
        <f>VLOOKUP(B830,home!$B$2:$E$405,4,FALSE)</f>
        <v>1.1599999999999999</v>
      </c>
      <c r="K830" s="12">
        <f t="shared" si="1008"/>
        <v>5.455411764705894</v>
      </c>
      <c r="L830" s="12">
        <f t="shared" si="1009"/>
        <v>0.7850470588235281</v>
      </c>
      <c r="M830" s="13">
        <f t="shared" si="1010"/>
        <v>1.9489610884617279E-3</v>
      </c>
      <c r="N830" s="13">
        <f t="shared" si="1011"/>
        <v>1.0632385250948114E-2</v>
      </c>
      <c r="O830" s="13">
        <f t="shared" si="1012"/>
        <v>1.5300261702583813E-3</v>
      </c>
      <c r="P830" s="13">
        <f t="shared" si="1013"/>
        <v>8.3469227695354767E-3</v>
      </c>
      <c r="Q830" s="13">
        <f t="shared" si="1014"/>
        <v>2.9002019792453902E-2</v>
      </c>
      <c r="R830" s="13">
        <f t="shared" si="1015"/>
        <v>6.0057127244218431E-4</v>
      </c>
      <c r="S830" s="13">
        <f t="shared" si="1016"/>
        <v>8.936956224146541E-3</v>
      </c>
      <c r="T830" s="13">
        <f t="shared" si="1017"/>
        <v>2.2767950338007683E-2</v>
      </c>
      <c r="U830" s="13">
        <f t="shared" si="1018"/>
        <v>3.2763635852254814E-3</v>
      </c>
      <c r="V830" s="13">
        <f t="shared" si="1019"/>
        <v>4.252754844579364E-3</v>
      </c>
      <c r="W830" s="13">
        <f t="shared" si="1020"/>
        <v>5.2739319991995381E-2</v>
      </c>
      <c r="X830" s="13">
        <f t="shared" si="1021"/>
        <v>4.1402848044068866E-2</v>
      </c>
      <c r="Y830" s="13">
        <f t="shared" si="1022"/>
        <v>1.6251592041956864E-2</v>
      </c>
      <c r="Z830" s="13">
        <f t="shared" si="1023"/>
        <v>1.571589036815469E-4</v>
      </c>
      <c r="AA830" s="13">
        <f t="shared" si="1024"/>
        <v>8.5736653207259142E-4</v>
      </c>
      <c r="AB830" s="13">
        <f t="shared" si="1025"/>
        <v>2.3386437328669551E-3</v>
      </c>
      <c r="AC830" s="13">
        <f t="shared" si="1026"/>
        <v>1.1383441816650481E-3</v>
      </c>
      <c r="AD830" s="13">
        <f t="shared" si="1027"/>
        <v>7.1928676686730086E-2</v>
      </c>
      <c r="AE830" s="13">
        <f t="shared" si="1028"/>
        <v>5.6467396077985919E-2</v>
      </c>
      <c r="AF830" s="13">
        <f t="shared" si="1029"/>
        <v>2.2164781605223033E-2</v>
      </c>
      <c r="AG830" s="13">
        <f t="shared" si="1030"/>
        <v>5.8001322028820614E-3</v>
      </c>
      <c r="AH830" s="13">
        <f t="shared" si="1031"/>
        <v>3.0844283775782134E-5</v>
      </c>
      <c r="AI830" s="13">
        <f t="shared" si="1032"/>
        <v>1.6826826858432897E-4</v>
      </c>
      <c r="AJ830" s="13">
        <f t="shared" si="1033"/>
        <v>4.5898634603081992E-4</v>
      </c>
      <c r="AK830" s="13">
        <f t="shared" si="1034"/>
        <v>8.3465317065863499E-4</v>
      </c>
      <c r="AL830" s="13">
        <f t="shared" si="1035"/>
        <v>1.9500996763373413E-4</v>
      </c>
      <c r="AM830" s="13">
        <f t="shared" si="1036"/>
        <v>7.8480109803302764E-2</v>
      </c>
      <c r="AN830" s="13">
        <f t="shared" si="1037"/>
        <v>6.1610579377230364E-2</v>
      </c>
      <c r="AO830" s="13">
        <f t="shared" si="1038"/>
        <v>2.4183602066254105E-2</v>
      </c>
      <c r="AP830" s="13">
        <f t="shared" si="1039"/>
        <v>6.3284218912904614E-3</v>
      </c>
      <c r="AQ830" s="13">
        <f t="shared" si="1040"/>
        <v>1.2420272481880013E-3</v>
      </c>
      <c r="AR830" s="13">
        <f t="shared" si="1041"/>
        <v>4.8428428519392064E-6</v>
      </c>
      <c r="AS830" s="13">
        <f t="shared" si="1042"/>
        <v>2.641970186909099E-5</v>
      </c>
      <c r="AT830" s="13">
        <f t="shared" si="1043"/>
        <v>7.2065176198330674E-5</v>
      </c>
      <c r="AU830" s="13">
        <f t="shared" si="1044"/>
        <v>1.3104840335265874E-4</v>
      </c>
      <c r="AV830" s="13">
        <f t="shared" si="1045"/>
        <v>1.7873075034900441E-4</v>
      </c>
      <c r="AW830" s="13">
        <f t="shared" si="1046"/>
        <v>2.3199441840021628E-5</v>
      </c>
      <c r="AX830" s="13">
        <f t="shared" si="1047"/>
        <v>7.1356885719391375E-2</v>
      </c>
      <c r="AY830" s="13">
        <f t="shared" si="1048"/>
        <v>5.6018513260814806E-2</v>
      </c>
      <c r="AZ830" s="13">
        <f t="shared" si="1049"/>
        <v>2.1988584537534734E-2</v>
      </c>
      <c r="BA830" s="13">
        <f t="shared" si="1050"/>
        <v>5.7540245396280505E-3</v>
      </c>
      <c r="BB830" s="13">
        <f t="shared" si="1051"/>
        <v>1.1292950103083516E-3</v>
      </c>
      <c r="BC830" s="13">
        <f t="shared" si="1052"/>
        <v>1.7730994527733146E-4</v>
      </c>
      <c r="BD830" s="13">
        <f t="shared" si="1053"/>
        <v>6.3364325620990329E-7</v>
      </c>
      <c r="BE830" s="13">
        <f t="shared" si="1054"/>
        <v>3.4567848745540574E-6</v>
      </c>
      <c r="BF830" s="13">
        <f t="shared" si="1055"/>
        <v>9.429092436349801E-6</v>
      </c>
      <c r="BG830" s="13">
        <f t="shared" si="1056"/>
        <v>1.7146527269254016E-5</v>
      </c>
      <c r="BH830" s="13">
        <f t="shared" si="1057"/>
        <v>2.3385341647134696E-5</v>
      </c>
      <c r="BI830" s="13">
        <f t="shared" si="1058"/>
        <v>2.5515333588689064E-5</v>
      </c>
      <c r="BJ830" s="14">
        <f t="shared" si="1059"/>
        <v>0.65742645543147205</v>
      </c>
      <c r="BK830" s="14">
        <f t="shared" si="1060"/>
        <v>8.0837462336836696E-2</v>
      </c>
      <c r="BL830" s="14">
        <f t="shared" si="1061"/>
        <v>1.0588396959608375E-2</v>
      </c>
      <c r="BM830" s="14">
        <f t="shared" si="1062"/>
        <v>0.64095327346852438</v>
      </c>
      <c r="BN830" s="14">
        <f t="shared" si="1063"/>
        <v>5.2060886344099784E-2</v>
      </c>
    </row>
    <row r="831" spans="1:66" x14ac:dyDescent="0.25">
      <c r="A831" t="s">
        <v>178</v>
      </c>
      <c r="B831" t="s">
        <v>184</v>
      </c>
      <c r="C831" t="s">
        <v>273</v>
      </c>
      <c r="D831"/>
      <c r="E831" s="10">
        <f>VLOOKUP(A831,home!$A$2:$E$405,3,FALSE)</f>
        <v>1.70588235294118</v>
      </c>
      <c r="F831" s="10">
        <f>VLOOKUP(B831,home!$B$2:$E$405,3,FALSE)</f>
        <v>0</v>
      </c>
      <c r="G831" s="10">
        <f>VLOOKUP(C831,away!$B$2:$E$405,4,FALSE)</f>
        <v>0.28999999999999998</v>
      </c>
      <c r="H831" s="10">
        <f>VLOOKUP(A831,away!$A$2:$E$405,3,FALSE)</f>
        <v>1.1470588235294099</v>
      </c>
      <c r="I831" s="10">
        <f>VLOOKUP(C831,away!$B$2:$E$405,3,FALSE)</f>
        <v>0.88</v>
      </c>
      <c r="J831" s="10">
        <f>VLOOKUP(B831,home!$B$2:$E$405,4,FALSE)</f>
        <v>1.31</v>
      </c>
      <c r="K831" s="12">
        <f t="shared" si="1008"/>
        <v>0</v>
      </c>
      <c r="L831" s="12">
        <f t="shared" si="1009"/>
        <v>1.3223294117647038</v>
      </c>
      <c r="M831" s="13">
        <f t="shared" si="1010"/>
        <v>0.26651375804759081</v>
      </c>
      <c r="N831" s="13">
        <f t="shared" si="1011"/>
        <v>0</v>
      </c>
      <c r="O831" s="13">
        <f t="shared" si="1012"/>
        <v>0.35241898090627138</v>
      </c>
      <c r="P831" s="13">
        <f t="shared" si="1013"/>
        <v>0</v>
      </c>
      <c r="Q831" s="13">
        <f t="shared" si="1014"/>
        <v>0</v>
      </c>
      <c r="R831" s="13">
        <f t="shared" si="1015"/>
        <v>0.23300699185825313</v>
      </c>
      <c r="S831" s="13">
        <f t="shared" si="1016"/>
        <v>0</v>
      </c>
      <c r="T831" s="13">
        <f t="shared" si="1017"/>
        <v>0</v>
      </c>
      <c r="U831" s="13">
        <f t="shared" si="1018"/>
        <v>0</v>
      </c>
      <c r="V831" s="13">
        <f t="shared" si="1019"/>
        <v>0</v>
      </c>
      <c r="W831" s="13">
        <f t="shared" si="1020"/>
        <v>0</v>
      </c>
      <c r="X831" s="13">
        <f t="shared" si="1021"/>
        <v>0</v>
      </c>
      <c r="Y831" s="13">
        <f t="shared" si="1022"/>
        <v>0</v>
      </c>
      <c r="Z831" s="13">
        <f t="shared" si="1023"/>
        <v>0.10270399949366232</v>
      </c>
      <c r="AA831" s="13">
        <f t="shared" si="1024"/>
        <v>0</v>
      </c>
      <c r="AB831" s="13">
        <f t="shared" si="1025"/>
        <v>0</v>
      </c>
      <c r="AC831" s="13">
        <f t="shared" si="1026"/>
        <v>0</v>
      </c>
      <c r="AD831" s="13">
        <f t="shared" si="1027"/>
        <v>0</v>
      </c>
      <c r="AE831" s="13">
        <f t="shared" si="1028"/>
        <v>0</v>
      </c>
      <c r="AF831" s="13">
        <f t="shared" si="1029"/>
        <v>0</v>
      </c>
      <c r="AG831" s="13">
        <f t="shared" si="1030"/>
        <v>0</v>
      </c>
      <c r="AH831" s="13">
        <f t="shared" si="1031"/>
        <v>3.3952129809084235E-2</v>
      </c>
      <c r="AI831" s="13">
        <f t="shared" si="1032"/>
        <v>0</v>
      </c>
      <c r="AJ831" s="13">
        <f t="shared" si="1033"/>
        <v>0</v>
      </c>
      <c r="AK831" s="13">
        <f t="shared" si="1034"/>
        <v>0</v>
      </c>
      <c r="AL831" s="13">
        <f t="shared" si="1035"/>
        <v>0</v>
      </c>
      <c r="AM831" s="13">
        <f t="shared" si="1036"/>
        <v>0</v>
      </c>
      <c r="AN831" s="13">
        <f t="shared" si="1037"/>
        <v>0</v>
      </c>
      <c r="AO831" s="13">
        <f t="shared" si="1038"/>
        <v>0</v>
      </c>
      <c r="AP831" s="13">
        <f t="shared" si="1039"/>
        <v>0</v>
      </c>
      <c r="AQ831" s="13">
        <f t="shared" si="1040"/>
        <v>0</v>
      </c>
      <c r="AR831" s="13">
        <f t="shared" si="1041"/>
        <v>8.9791799677210304E-3</v>
      </c>
      <c r="AS831" s="13">
        <f t="shared" si="1042"/>
        <v>0</v>
      </c>
      <c r="AT831" s="13">
        <f t="shared" si="1043"/>
        <v>0</v>
      </c>
      <c r="AU831" s="13">
        <f t="shared" si="1044"/>
        <v>0</v>
      </c>
      <c r="AV831" s="13">
        <f t="shared" si="1045"/>
        <v>0</v>
      </c>
      <c r="AW831" s="13">
        <f t="shared" si="1046"/>
        <v>0</v>
      </c>
      <c r="AX831" s="13">
        <f t="shared" si="1047"/>
        <v>0</v>
      </c>
      <c r="AY831" s="13">
        <f t="shared" si="1048"/>
        <v>0</v>
      </c>
      <c r="AZ831" s="13">
        <f t="shared" si="1049"/>
        <v>0</v>
      </c>
      <c r="BA831" s="13">
        <f t="shared" si="1050"/>
        <v>0</v>
      </c>
      <c r="BB831" s="13">
        <f t="shared" si="1051"/>
        <v>0</v>
      </c>
      <c r="BC831" s="13">
        <f t="shared" si="1052"/>
        <v>0</v>
      </c>
      <c r="BD831" s="13">
        <f t="shared" si="1053"/>
        <v>1.978905627474329E-3</v>
      </c>
      <c r="BE831" s="13">
        <f t="shared" si="1054"/>
        <v>0</v>
      </c>
      <c r="BF831" s="13">
        <f t="shared" si="1055"/>
        <v>0</v>
      </c>
      <c r="BG831" s="13">
        <f t="shared" si="1056"/>
        <v>0</v>
      </c>
      <c r="BH831" s="13">
        <f t="shared" si="1057"/>
        <v>0</v>
      </c>
      <c r="BI831" s="13">
        <f t="shared" si="1058"/>
        <v>0</v>
      </c>
      <c r="BJ831" s="14">
        <f t="shared" si="1059"/>
        <v>0</v>
      </c>
      <c r="BK831" s="14">
        <f t="shared" si="1060"/>
        <v>0.26651375804759081</v>
      </c>
      <c r="BL831" s="14">
        <f t="shared" si="1061"/>
        <v>0.63033618816880421</v>
      </c>
      <c r="BM831" s="14">
        <f t="shared" si="1062"/>
        <v>0.14761421489794191</v>
      </c>
      <c r="BN831" s="14">
        <f t="shared" si="1063"/>
        <v>0.85193973081211527</v>
      </c>
    </row>
    <row r="832" spans="1:66" x14ac:dyDescent="0.25">
      <c r="A832" t="s">
        <v>178</v>
      </c>
      <c r="B832" t="s">
        <v>186</v>
      </c>
      <c r="C832" t="s">
        <v>181</v>
      </c>
      <c r="D832"/>
      <c r="E832" s="10">
        <f>VLOOKUP(A832,home!$A$2:$E$405,3,FALSE)</f>
        <v>1.70588235294118</v>
      </c>
      <c r="F832" s="10">
        <f>VLOOKUP(B832,home!$B$2:$E$405,3,FALSE)</f>
        <v>0</v>
      </c>
      <c r="G832" s="10">
        <f>VLOOKUP(C832,away!$B$2:$E$405,4,FALSE)</f>
        <v>0</v>
      </c>
      <c r="H832" s="10">
        <f>VLOOKUP(A832,away!$A$2:$E$405,3,FALSE)</f>
        <v>1.1470588235294099</v>
      </c>
      <c r="I832" s="10">
        <f>VLOOKUP(C832,away!$B$2:$E$405,3,FALSE)</f>
        <v>1.47</v>
      </c>
      <c r="J832" s="10">
        <f>VLOOKUP(B832,home!$B$2:$E$405,4,FALSE)</f>
        <v>2.62</v>
      </c>
      <c r="K832" s="12">
        <f t="shared" si="1008"/>
        <v>0</v>
      </c>
      <c r="L832" s="12">
        <f t="shared" si="1009"/>
        <v>4.4177823529411695</v>
      </c>
      <c r="M832" s="13">
        <f t="shared" si="1010"/>
        <v>1.2060949578369567E-2</v>
      </c>
      <c r="N832" s="13">
        <f t="shared" si="1011"/>
        <v>0</v>
      </c>
      <c r="O832" s="13">
        <f t="shared" si="1012"/>
        <v>5.3282650207034321E-2</v>
      </c>
      <c r="P832" s="13">
        <f t="shared" si="1013"/>
        <v>0</v>
      </c>
      <c r="Q832" s="13">
        <f t="shared" si="1014"/>
        <v>0</v>
      </c>
      <c r="R832" s="13">
        <f t="shared" si="1015"/>
        <v>0.11769557590128669</v>
      </c>
      <c r="S832" s="13">
        <f t="shared" si="1016"/>
        <v>0</v>
      </c>
      <c r="T832" s="13">
        <f t="shared" si="1017"/>
        <v>0</v>
      </c>
      <c r="U832" s="13">
        <f t="shared" si="1018"/>
        <v>0</v>
      </c>
      <c r="V832" s="13">
        <f t="shared" si="1019"/>
        <v>0</v>
      </c>
      <c r="W832" s="13">
        <f t="shared" si="1020"/>
        <v>0</v>
      </c>
      <c r="X832" s="13">
        <f t="shared" si="1021"/>
        <v>0</v>
      </c>
      <c r="Y832" s="13">
        <f t="shared" si="1022"/>
        <v>0</v>
      </c>
      <c r="Z832" s="13">
        <f t="shared" si="1023"/>
        <v>0.17331781274531749</v>
      </c>
      <c r="AA832" s="13">
        <f t="shared" si="1024"/>
        <v>0</v>
      </c>
      <c r="AB832" s="13">
        <f t="shared" si="1025"/>
        <v>0</v>
      </c>
      <c r="AC832" s="13">
        <f t="shared" si="1026"/>
        <v>0</v>
      </c>
      <c r="AD832" s="13">
        <f t="shared" si="1027"/>
        <v>0</v>
      </c>
      <c r="AE832" s="13">
        <f t="shared" si="1028"/>
        <v>0</v>
      </c>
      <c r="AF832" s="13">
        <f t="shared" si="1029"/>
        <v>0</v>
      </c>
      <c r="AG832" s="13">
        <f t="shared" si="1030"/>
        <v>0</v>
      </c>
      <c r="AH832" s="13">
        <f t="shared" si="1031"/>
        <v>0.19142009364915638</v>
      </c>
      <c r="AI832" s="13">
        <f t="shared" si="1032"/>
        <v>0</v>
      </c>
      <c r="AJ832" s="13">
        <f t="shared" si="1033"/>
        <v>0</v>
      </c>
      <c r="AK832" s="13">
        <f t="shared" si="1034"/>
        <v>0</v>
      </c>
      <c r="AL832" s="13">
        <f t="shared" si="1035"/>
        <v>0</v>
      </c>
      <c r="AM832" s="13">
        <f t="shared" si="1036"/>
        <v>0</v>
      </c>
      <c r="AN832" s="13">
        <f t="shared" si="1037"/>
        <v>0</v>
      </c>
      <c r="AO832" s="13">
        <f t="shared" si="1038"/>
        <v>0</v>
      </c>
      <c r="AP832" s="13">
        <f t="shared" si="1039"/>
        <v>0</v>
      </c>
      <c r="AQ832" s="13">
        <f t="shared" si="1040"/>
        <v>0</v>
      </c>
      <c r="AR832" s="13">
        <f t="shared" si="1041"/>
        <v>0.16913046234431778</v>
      </c>
      <c r="AS832" s="13">
        <f t="shared" si="1042"/>
        <v>0</v>
      </c>
      <c r="AT832" s="13">
        <f t="shared" si="1043"/>
        <v>0</v>
      </c>
      <c r="AU832" s="13">
        <f t="shared" si="1044"/>
        <v>0</v>
      </c>
      <c r="AV832" s="13">
        <f t="shared" si="1045"/>
        <v>0</v>
      </c>
      <c r="AW832" s="13">
        <f t="shared" si="1046"/>
        <v>0</v>
      </c>
      <c r="AX832" s="13">
        <f t="shared" si="1047"/>
        <v>0</v>
      </c>
      <c r="AY832" s="13">
        <f t="shared" si="1048"/>
        <v>0</v>
      </c>
      <c r="AZ832" s="13">
        <f t="shared" si="1049"/>
        <v>0</v>
      </c>
      <c r="BA832" s="13">
        <f t="shared" si="1050"/>
        <v>0</v>
      </c>
      <c r="BB832" s="13">
        <f t="shared" si="1051"/>
        <v>0</v>
      </c>
      <c r="BC832" s="13">
        <f t="shared" si="1052"/>
        <v>0</v>
      </c>
      <c r="BD832" s="13">
        <f t="shared" si="1053"/>
        <v>0.12453026198158469</v>
      </c>
      <c r="BE832" s="13">
        <f t="shared" si="1054"/>
        <v>0</v>
      </c>
      <c r="BF832" s="13">
        <f t="shared" si="1055"/>
        <v>0</v>
      </c>
      <c r="BG832" s="13">
        <f t="shared" si="1056"/>
        <v>0</v>
      </c>
      <c r="BH832" s="13">
        <f t="shared" si="1057"/>
        <v>0</v>
      </c>
      <c r="BI832" s="13">
        <f t="shared" si="1058"/>
        <v>0</v>
      </c>
      <c r="BJ832" s="14">
        <f t="shared" si="1059"/>
        <v>0</v>
      </c>
      <c r="BK832" s="14">
        <f t="shared" si="1060"/>
        <v>1.2060949578369567E-2</v>
      </c>
      <c r="BL832" s="14">
        <f t="shared" si="1061"/>
        <v>0.65605904408337978</v>
      </c>
      <c r="BM832" s="14">
        <f t="shared" si="1062"/>
        <v>0.65839863072037641</v>
      </c>
      <c r="BN832" s="14">
        <f t="shared" si="1063"/>
        <v>0.18303917568669059</v>
      </c>
    </row>
    <row r="833" spans="1:66" x14ac:dyDescent="0.25">
      <c r="A833" t="s">
        <v>28</v>
      </c>
      <c r="B833" t="s">
        <v>187</v>
      </c>
      <c r="C833" t="s">
        <v>188</v>
      </c>
      <c r="D833"/>
      <c r="E833" s="10">
        <f>VLOOKUP(A833,home!$A$2:$E$405,3,FALSE)</f>
        <v>1.3333333333333299</v>
      </c>
      <c r="F833" s="10">
        <f>VLOOKUP(B833,home!$B$2:$E$405,3,FALSE)</f>
        <v>0.75</v>
      </c>
      <c r="G833" s="10">
        <f>VLOOKUP(C833,away!$B$2:$E$405,4,FALSE)</f>
        <v>0.5</v>
      </c>
      <c r="H833" s="10">
        <f>VLOOKUP(A833,away!$A$2:$E$405,3,FALSE)</f>
        <v>1.13333333333333</v>
      </c>
      <c r="I833" s="10">
        <f>VLOOKUP(C833,away!$B$2:$E$405,3,FALSE)</f>
        <v>1.25</v>
      </c>
      <c r="J833" s="10">
        <f>VLOOKUP(B833,home!$B$2:$E$405,4,FALSE)</f>
        <v>0.88</v>
      </c>
      <c r="K833" s="12">
        <f t="shared" si="1008"/>
        <v>0.49999999999999872</v>
      </c>
      <c r="L833" s="12">
        <f t="shared" si="1009"/>
        <v>1.246666666666663</v>
      </c>
      <c r="M833" s="13">
        <f t="shared" si="1010"/>
        <v>0.17435415641298424</v>
      </c>
      <c r="N833" s="13">
        <f t="shared" si="1011"/>
        <v>8.7177078206491884E-2</v>
      </c>
      <c r="O833" s="13">
        <f t="shared" si="1012"/>
        <v>0.21736151499485307</v>
      </c>
      <c r="P833" s="13">
        <f t="shared" si="1013"/>
        <v>0.10868075749742626</v>
      </c>
      <c r="Q833" s="13">
        <f t="shared" si="1014"/>
        <v>2.1794269551622916E-2</v>
      </c>
      <c r="R833" s="13">
        <f t="shared" si="1015"/>
        <v>0.13548867768012471</v>
      </c>
      <c r="S833" s="13">
        <f t="shared" si="1016"/>
        <v>1.6936084710015502E-2</v>
      </c>
      <c r="T833" s="13">
        <f t="shared" si="1017"/>
        <v>2.7170189374356495E-2</v>
      </c>
      <c r="U833" s="13">
        <f t="shared" si="1018"/>
        <v>6.7744338840062188E-2</v>
      </c>
      <c r="V833" s="13">
        <f t="shared" si="1019"/>
        <v>1.1729806817677346E-3</v>
      </c>
      <c r="W833" s="13">
        <f t="shared" si="1020"/>
        <v>3.6323782586038115E-3</v>
      </c>
      <c r="X833" s="13">
        <f t="shared" si="1021"/>
        <v>4.5283648957260723E-3</v>
      </c>
      <c r="Y833" s="13">
        <f t="shared" si="1022"/>
        <v>2.8226807850025779E-3</v>
      </c>
      <c r="Z833" s="13">
        <f t="shared" si="1023"/>
        <v>5.6303072724851667E-2</v>
      </c>
      <c r="AA833" s="13">
        <f t="shared" si="1024"/>
        <v>2.8151536362425761E-2</v>
      </c>
      <c r="AB833" s="13">
        <f t="shared" si="1025"/>
        <v>7.037884090606422E-3</v>
      </c>
      <c r="AC833" s="13">
        <f t="shared" si="1026"/>
        <v>4.5697372393867729E-5</v>
      </c>
      <c r="AD833" s="13">
        <f t="shared" si="1027"/>
        <v>4.5404728232547513E-4</v>
      </c>
      <c r="AE833" s="13">
        <f t="shared" si="1028"/>
        <v>5.6604561196575741E-4</v>
      </c>
      <c r="AF833" s="13">
        <f t="shared" si="1029"/>
        <v>3.528350981253212E-4</v>
      </c>
      <c r="AG833" s="13">
        <f t="shared" si="1030"/>
        <v>1.4662258522096639E-4</v>
      </c>
      <c r="AH833" s="13">
        <f t="shared" si="1031"/>
        <v>1.7547790999245385E-2</v>
      </c>
      <c r="AI833" s="13">
        <f t="shared" si="1032"/>
        <v>8.7738954996226699E-3</v>
      </c>
      <c r="AJ833" s="13">
        <f t="shared" si="1033"/>
        <v>2.1934738749056623E-3</v>
      </c>
      <c r="AK833" s="13">
        <f t="shared" si="1034"/>
        <v>3.6557897915094292E-4</v>
      </c>
      <c r="AL833" s="13">
        <f t="shared" si="1035"/>
        <v>1.1393878183537622E-6</v>
      </c>
      <c r="AM833" s="13">
        <f t="shared" si="1036"/>
        <v>4.5404728232547406E-5</v>
      </c>
      <c r="AN833" s="13">
        <f t="shared" si="1037"/>
        <v>5.6604561196575608E-5</v>
      </c>
      <c r="AO833" s="13">
        <f t="shared" si="1038"/>
        <v>3.5283509812532035E-5</v>
      </c>
      <c r="AP833" s="13">
        <f t="shared" si="1039"/>
        <v>1.4662258522096604E-5</v>
      </c>
      <c r="AQ833" s="13">
        <f t="shared" si="1040"/>
        <v>4.5697372393867617E-6</v>
      </c>
      <c r="AR833" s="13">
        <f t="shared" si="1041"/>
        <v>4.3752492224785012E-3</v>
      </c>
      <c r="AS833" s="13">
        <f t="shared" si="1042"/>
        <v>2.187624611239245E-3</v>
      </c>
      <c r="AT833" s="13">
        <f t="shared" si="1043"/>
        <v>5.4690615280980983E-4</v>
      </c>
      <c r="AU833" s="13">
        <f t="shared" si="1044"/>
        <v>9.1151025468301454E-5</v>
      </c>
      <c r="AV833" s="13">
        <f t="shared" si="1045"/>
        <v>1.1393878183537648E-5</v>
      </c>
      <c r="AW833" s="13">
        <f t="shared" si="1046"/>
        <v>1.9728289077051145E-8</v>
      </c>
      <c r="AX833" s="13">
        <f t="shared" si="1047"/>
        <v>3.7837273527122747E-6</v>
      </c>
      <c r="AY833" s="13">
        <f t="shared" si="1048"/>
        <v>4.7170467663812897E-6</v>
      </c>
      <c r="AZ833" s="13">
        <f t="shared" si="1049"/>
        <v>2.9402924843776626E-6</v>
      </c>
      <c r="BA833" s="13">
        <f t="shared" si="1050"/>
        <v>1.2218548768413808E-6</v>
      </c>
      <c r="BB833" s="13">
        <f t="shared" si="1051"/>
        <v>3.8081143661556261E-7</v>
      </c>
      <c r="BC833" s="13">
        <f t="shared" si="1052"/>
        <v>9.4948984862813284E-8</v>
      </c>
      <c r="BD833" s="13">
        <f t="shared" si="1053"/>
        <v>9.0907956067053043E-4</v>
      </c>
      <c r="BE833" s="13">
        <f t="shared" si="1054"/>
        <v>4.5453978033526408E-4</v>
      </c>
      <c r="BF833" s="13">
        <f t="shared" si="1055"/>
        <v>1.1363494508381572E-4</v>
      </c>
      <c r="BG833" s="13">
        <f t="shared" si="1056"/>
        <v>1.8939157513969247E-5</v>
      </c>
      <c r="BH833" s="13">
        <f t="shared" si="1057"/>
        <v>2.3673946892461491E-6</v>
      </c>
      <c r="BI833" s="13">
        <f t="shared" si="1058"/>
        <v>2.3673946892461433E-7</v>
      </c>
      <c r="BJ833" s="14">
        <f t="shared" si="1059"/>
        <v>0.14881417512634623</v>
      </c>
      <c r="BK833" s="14">
        <f t="shared" si="1060"/>
        <v>0.3011955331091723</v>
      </c>
      <c r="BL833" s="14">
        <f t="shared" si="1061"/>
        <v>0.49337581378893791</v>
      </c>
      <c r="BM833" s="14">
        <f t="shared" si="1062"/>
        <v>0.25482744308732769</v>
      </c>
      <c r="BN833" s="14">
        <f t="shared" si="1063"/>
        <v>0.74485645434350312</v>
      </c>
    </row>
    <row r="834" spans="1:66" x14ac:dyDescent="0.25">
      <c r="A834" t="s">
        <v>28</v>
      </c>
      <c r="B834" t="s">
        <v>276</v>
      </c>
      <c r="C834" t="s">
        <v>31</v>
      </c>
      <c r="D834"/>
      <c r="E834" s="10">
        <f>VLOOKUP(A834,home!$A$2:$E$405,3,FALSE)</f>
        <v>1.3333333333333299</v>
      </c>
      <c r="F834" s="10">
        <f>VLOOKUP(B834,home!$B$2:$E$405,3,FALSE)</f>
        <v>0.75</v>
      </c>
      <c r="G834" s="10">
        <f>VLOOKUP(C834,away!$B$2:$E$405,4,FALSE)</f>
        <v>0.25</v>
      </c>
      <c r="H834" s="10">
        <f>VLOOKUP(A834,away!$A$2:$E$405,3,FALSE)</f>
        <v>1.13333333333333</v>
      </c>
      <c r="I834" s="10">
        <f>VLOOKUP(C834,away!$B$2:$E$405,3,FALSE)</f>
        <v>2.25</v>
      </c>
      <c r="J834" s="10">
        <f>VLOOKUP(B834,home!$B$2:$E$405,4,FALSE)</f>
        <v>2.06</v>
      </c>
      <c r="K834" s="12">
        <f t="shared" si="1008"/>
        <v>0.24999999999999936</v>
      </c>
      <c r="L834" s="12">
        <f t="shared" si="1009"/>
        <v>5.2529999999999841</v>
      </c>
      <c r="M834" s="13">
        <f t="shared" si="1010"/>
        <v>4.0745294962435275E-3</v>
      </c>
      <c r="N834" s="13">
        <f t="shared" si="1011"/>
        <v>1.0186323740608793E-3</v>
      </c>
      <c r="O834" s="13">
        <f t="shared" si="1012"/>
        <v>2.1403503443767187E-2</v>
      </c>
      <c r="P834" s="13">
        <f t="shared" si="1013"/>
        <v>5.3508758609417829E-3</v>
      </c>
      <c r="Q834" s="13">
        <f t="shared" si="1014"/>
        <v>1.2732904675760958E-4</v>
      </c>
      <c r="R834" s="13">
        <f t="shared" si="1015"/>
        <v>5.6216301795054359E-2</v>
      </c>
      <c r="S834" s="13">
        <f t="shared" si="1016"/>
        <v>1.7567594310954398E-3</v>
      </c>
      <c r="T834" s="13">
        <f t="shared" si="1017"/>
        <v>6.6885948261772112E-4</v>
      </c>
      <c r="U834" s="13">
        <f t="shared" si="1018"/>
        <v>1.4054075448763553E-2</v>
      </c>
      <c r="V834" s="13">
        <f t="shared" si="1019"/>
        <v>2.5634048032067492E-4</v>
      </c>
      <c r="W834" s="13">
        <f t="shared" si="1020"/>
        <v>1.0610753896467442E-5</v>
      </c>
      <c r="X834" s="13">
        <f t="shared" si="1021"/>
        <v>5.5738290218143301E-5</v>
      </c>
      <c r="Y834" s="13">
        <f t="shared" si="1022"/>
        <v>1.4639661925795297E-4</v>
      </c>
      <c r="Z834" s="13">
        <f t="shared" si="1023"/>
        <v>9.8434744443139904E-2</v>
      </c>
      <c r="AA834" s="13">
        <f t="shared" si="1024"/>
        <v>2.4608686110784914E-2</v>
      </c>
      <c r="AB834" s="13">
        <f t="shared" si="1025"/>
        <v>3.076085763848106E-3</v>
      </c>
      <c r="AC834" s="13">
        <f t="shared" si="1026"/>
        <v>2.1039945986320266E-5</v>
      </c>
      <c r="AD834" s="13">
        <f t="shared" si="1027"/>
        <v>6.6317211852921309E-7</v>
      </c>
      <c r="AE834" s="13">
        <f t="shared" si="1028"/>
        <v>3.4836431386339457E-6</v>
      </c>
      <c r="AF834" s="13">
        <f t="shared" si="1029"/>
        <v>9.1497887036220333E-6</v>
      </c>
      <c r="AG834" s="13">
        <f t="shared" si="1030"/>
        <v>1.6021280020042135E-5</v>
      </c>
      <c r="AH834" s="13">
        <f t="shared" si="1031"/>
        <v>0.12926942813995307</v>
      </c>
      <c r="AI834" s="13">
        <f t="shared" si="1032"/>
        <v>3.2317357034988184E-2</v>
      </c>
      <c r="AJ834" s="13">
        <f t="shared" si="1033"/>
        <v>4.0396696293735126E-3</v>
      </c>
      <c r="AK834" s="13">
        <f t="shared" si="1034"/>
        <v>3.3663913578112524E-4</v>
      </c>
      <c r="AL834" s="13">
        <f t="shared" si="1035"/>
        <v>1.1052283626613974E-6</v>
      </c>
      <c r="AM834" s="13">
        <f t="shared" si="1036"/>
        <v>3.3158605926460566E-8</v>
      </c>
      <c r="AN834" s="13">
        <f t="shared" si="1037"/>
        <v>1.7418215693169683E-7</v>
      </c>
      <c r="AO834" s="13">
        <f t="shared" si="1038"/>
        <v>4.5748943518110048E-7</v>
      </c>
      <c r="AP834" s="13">
        <f t="shared" si="1039"/>
        <v>8.0106400100210457E-7</v>
      </c>
      <c r="AQ834" s="13">
        <f t="shared" si="1040"/>
        <v>1.0519972993160105E-6</v>
      </c>
      <c r="AR834" s="13">
        <f t="shared" si="1041"/>
        <v>0.13581046120383428</v>
      </c>
      <c r="AS834" s="13">
        <f t="shared" si="1042"/>
        <v>3.3952615300958486E-2</v>
      </c>
      <c r="AT834" s="13">
        <f t="shared" si="1043"/>
        <v>4.2440769126197994E-3</v>
      </c>
      <c r="AU834" s="13">
        <f t="shared" si="1044"/>
        <v>3.5367307605164912E-4</v>
      </c>
      <c r="AV834" s="13">
        <f t="shared" si="1045"/>
        <v>2.2104567253228006E-5</v>
      </c>
      <c r="AW834" s="13">
        <f t="shared" si="1046"/>
        <v>4.0317809646251999E-8</v>
      </c>
      <c r="AX834" s="13">
        <f t="shared" si="1047"/>
        <v>1.3816085802691869E-9</v>
      </c>
      <c r="AY834" s="13">
        <f t="shared" si="1048"/>
        <v>7.2575898721540172E-9</v>
      </c>
      <c r="AZ834" s="13">
        <f t="shared" si="1049"/>
        <v>1.9062059799212473E-8</v>
      </c>
      <c r="BA834" s="13">
        <f t="shared" si="1050"/>
        <v>3.3377666708420944E-8</v>
      </c>
      <c r="BB834" s="13">
        <f t="shared" si="1051"/>
        <v>4.3833220804833663E-8</v>
      </c>
      <c r="BC834" s="13">
        <f t="shared" si="1052"/>
        <v>4.6051181777558109E-8</v>
      </c>
      <c r="BD834" s="13">
        <f t="shared" si="1053"/>
        <v>0.11890205878395653</v>
      </c>
      <c r="BE834" s="13">
        <f t="shared" si="1054"/>
        <v>2.9725514695989056E-2</v>
      </c>
      <c r="BF834" s="13">
        <f t="shared" si="1055"/>
        <v>3.7156893369986225E-3</v>
      </c>
      <c r="BG834" s="13">
        <f t="shared" si="1056"/>
        <v>3.0964077808321783E-4</v>
      </c>
      <c r="BH834" s="13">
        <f t="shared" si="1057"/>
        <v>1.9352548630201057E-5</v>
      </c>
      <c r="BI834" s="13">
        <f t="shared" si="1058"/>
        <v>9.6762743151005014E-7</v>
      </c>
      <c r="BJ834" s="14">
        <f t="shared" si="1059"/>
        <v>2.0595533056154999E-3</v>
      </c>
      <c r="BK834" s="14">
        <f t="shared" si="1060"/>
        <v>1.1460657700540281E-2</v>
      </c>
      <c r="BL834" s="14">
        <f t="shared" si="1061"/>
        <v>0.61237790133412062</v>
      </c>
      <c r="BM834" s="14">
        <f t="shared" si="1062"/>
        <v>0.63614171782681073</v>
      </c>
      <c r="BN834" s="14">
        <f t="shared" si="1063"/>
        <v>8.8191172016825345E-2</v>
      </c>
    </row>
    <row r="835" spans="1:66" x14ac:dyDescent="0.25">
      <c r="A835" t="s">
        <v>28</v>
      </c>
      <c r="B835" t="s">
        <v>29</v>
      </c>
      <c r="C835" t="s">
        <v>30</v>
      </c>
      <c r="D835"/>
      <c r="E835" s="10">
        <f>VLOOKUP(A835,home!$A$2:$E$405,3,FALSE)</f>
        <v>1.3333333333333299</v>
      </c>
      <c r="F835" s="10">
        <f>VLOOKUP(B835,home!$B$2:$E$405,3,FALSE)</f>
        <v>1.5</v>
      </c>
      <c r="G835" s="10">
        <f>VLOOKUP(C835,away!$B$2:$E$405,4,FALSE)</f>
        <v>0.75</v>
      </c>
      <c r="H835" s="10">
        <f>VLOOKUP(A835,away!$A$2:$E$405,3,FALSE)</f>
        <v>1.13333333333333</v>
      </c>
      <c r="I835" s="10">
        <f>VLOOKUP(C835,away!$B$2:$E$405,3,FALSE)</f>
        <v>1</v>
      </c>
      <c r="J835" s="10">
        <f>VLOOKUP(B835,home!$B$2:$E$405,4,FALSE)</f>
        <v>0.28999999999999998</v>
      </c>
      <c r="K835" s="12">
        <f t="shared" si="1008"/>
        <v>1.4999999999999962</v>
      </c>
      <c r="L835" s="12">
        <f t="shared" si="1009"/>
        <v>0.32866666666666566</v>
      </c>
      <c r="M835" s="13">
        <f t="shared" si="1010"/>
        <v>0.16062759518543951</v>
      </c>
      <c r="N835" s="13">
        <f t="shared" si="1011"/>
        <v>0.24094139277815865</v>
      </c>
      <c r="O835" s="13">
        <f t="shared" si="1012"/>
        <v>5.2792936284280952E-2</v>
      </c>
      <c r="P835" s="13">
        <f t="shared" si="1013"/>
        <v>7.9189404426421237E-2</v>
      </c>
      <c r="Q835" s="13">
        <f t="shared" si="1014"/>
        <v>0.18070604458361858</v>
      </c>
      <c r="R835" s="13">
        <f t="shared" si="1015"/>
        <v>8.675639196050142E-3</v>
      </c>
      <c r="S835" s="13">
        <f t="shared" si="1016"/>
        <v>9.7600940955563636E-3</v>
      </c>
      <c r="T835" s="13">
        <f t="shared" si="1017"/>
        <v>5.9392053319815785E-2</v>
      </c>
      <c r="U835" s="13">
        <f t="shared" si="1018"/>
        <v>1.3013458794075181E-2</v>
      </c>
      <c r="V835" s="13">
        <f t="shared" si="1019"/>
        <v>5.3463626545658446E-4</v>
      </c>
      <c r="W835" s="13">
        <f t="shared" si="1020"/>
        <v>9.0353022291809068E-2</v>
      </c>
      <c r="X835" s="13">
        <f t="shared" si="1021"/>
        <v>2.969602665990782E-2</v>
      </c>
      <c r="Y835" s="13">
        <f t="shared" si="1022"/>
        <v>4.8800470477781696E-3</v>
      </c>
      <c r="Z835" s="13">
        <f t="shared" si="1023"/>
        <v>9.5046447192282367E-4</v>
      </c>
      <c r="AA835" s="13">
        <f t="shared" si="1024"/>
        <v>1.4256967078842319E-3</v>
      </c>
      <c r="AB835" s="13">
        <f t="shared" si="1025"/>
        <v>1.0692725309131715E-3</v>
      </c>
      <c r="AC835" s="13">
        <f t="shared" si="1026"/>
        <v>1.6473479929380921E-5</v>
      </c>
      <c r="AD835" s="13">
        <f t="shared" si="1027"/>
        <v>3.3882383359428322E-2</v>
      </c>
      <c r="AE835" s="13">
        <f t="shared" si="1028"/>
        <v>1.1136009997465408E-2</v>
      </c>
      <c r="AF835" s="13">
        <f t="shared" si="1029"/>
        <v>1.8300176429168094E-3</v>
      </c>
      <c r="AG835" s="13">
        <f t="shared" si="1030"/>
        <v>2.0048859954621871E-4</v>
      </c>
      <c r="AH835" s="13">
        <f t="shared" si="1031"/>
        <v>7.8096497442991779E-5</v>
      </c>
      <c r="AI835" s="13">
        <f t="shared" si="1032"/>
        <v>1.1714474616448738E-4</v>
      </c>
      <c r="AJ835" s="13">
        <f t="shared" si="1033"/>
        <v>8.7858559623365319E-5</v>
      </c>
      <c r="AK835" s="13">
        <f t="shared" si="1034"/>
        <v>4.3929279811682558E-5</v>
      </c>
      <c r="AL835" s="13">
        <f t="shared" si="1035"/>
        <v>3.2485702420738973E-7</v>
      </c>
      <c r="AM835" s="13">
        <f t="shared" si="1036"/>
        <v>1.0164715007828458E-2</v>
      </c>
      <c r="AN835" s="13">
        <f t="shared" si="1037"/>
        <v>3.3408029992396094E-3</v>
      </c>
      <c r="AO835" s="13">
        <f t="shared" si="1038"/>
        <v>5.4900529287504082E-4</v>
      </c>
      <c r="AP835" s="13">
        <f t="shared" si="1039"/>
        <v>6.0146579863865383E-5</v>
      </c>
      <c r="AQ835" s="13">
        <f t="shared" si="1040"/>
        <v>4.9420439788142574E-6</v>
      </c>
      <c r="AR835" s="13">
        <f t="shared" si="1041"/>
        <v>5.1335430985859803E-6</v>
      </c>
      <c r="AS835" s="13">
        <f t="shared" si="1042"/>
        <v>7.7003146478789501E-6</v>
      </c>
      <c r="AT835" s="13">
        <f t="shared" si="1043"/>
        <v>5.7752359859091998E-6</v>
      </c>
      <c r="AU835" s="13">
        <f t="shared" si="1044"/>
        <v>2.8876179929545927E-6</v>
      </c>
      <c r="AV835" s="13">
        <f t="shared" si="1045"/>
        <v>1.0828567473579698E-6</v>
      </c>
      <c r="AW835" s="13">
        <f t="shared" si="1046"/>
        <v>4.4487364703956147E-9</v>
      </c>
      <c r="AX835" s="13">
        <f t="shared" si="1047"/>
        <v>2.5411787519571093E-3</v>
      </c>
      <c r="AY835" s="13">
        <f t="shared" si="1048"/>
        <v>8.3520074980990061E-4</v>
      </c>
      <c r="AZ835" s="13">
        <f t="shared" si="1049"/>
        <v>1.3725132321875991E-4</v>
      </c>
      <c r="BA835" s="13">
        <f t="shared" si="1050"/>
        <v>1.5036644965966315E-5</v>
      </c>
      <c r="BB835" s="13">
        <f t="shared" si="1051"/>
        <v>1.2355109947035618E-6</v>
      </c>
      <c r="BC835" s="13">
        <f t="shared" si="1052"/>
        <v>8.1214256051847261E-8</v>
      </c>
      <c r="BD835" s="13">
        <f t="shared" si="1053"/>
        <v>2.8120408306698637E-7</v>
      </c>
      <c r="BE835" s="13">
        <f t="shared" si="1054"/>
        <v>4.218061246004785E-7</v>
      </c>
      <c r="BF835" s="13">
        <f t="shared" si="1055"/>
        <v>3.1635459345035814E-7</v>
      </c>
      <c r="BG835" s="13">
        <f t="shared" si="1056"/>
        <v>1.581772967251787E-7</v>
      </c>
      <c r="BH835" s="13">
        <f t="shared" si="1057"/>
        <v>5.9316486271941876E-8</v>
      </c>
      <c r="BI835" s="13">
        <f t="shared" si="1058"/>
        <v>1.7794945881582495E-8</v>
      </c>
      <c r="BJ835" s="14">
        <f t="shared" si="1059"/>
        <v>0.67066708239943318</v>
      </c>
      <c r="BK835" s="14">
        <f t="shared" si="1060"/>
        <v>0.25096372905963726</v>
      </c>
      <c r="BL835" s="14">
        <f t="shared" si="1061"/>
        <v>7.732786681824888E-2</v>
      </c>
      <c r="BM835" s="14">
        <f t="shared" si="1062"/>
        <v>0.27614093399419948</v>
      </c>
      <c r="BN835" s="14">
        <f t="shared" si="1063"/>
        <v>0.72293301245396913</v>
      </c>
    </row>
    <row r="836" spans="1:66" x14ac:dyDescent="0.25">
      <c r="A836" t="s">
        <v>192</v>
      </c>
      <c r="B836" t="s">
        <v>201</v>
      </c>
      <c r="C836" t="s">
        <v>281</v>
      </c>
      <c r="D836"/>
      <c r="E836" s="10">
        <f>VLOOKUP(A836,home!$A$2:$E$405,3,FALSE)</f>
        <v>1.56666666666667</v>
      </c>
      <c r="F836" s="10">
        <f>VLOOKUP(B836,home!$B$2:$E$405,3,FALSE)</f>
        <v>0.43</v>
      </c>
      <c r="G836" s="10">
        <f>VLOOKUP(C836,away!$B$2:$E$405,4,FALSE)</f>
        <v>0.85</v>
      </c>
      <c r="H836" s="10">
        <f>VLOOKUP(A836,away!$A$2:$E$405,3,FALSE)</f>
        <v>0.86666666666666703</v>
      </c>
      <c r="I836" s="10">
        <f>VLOOKUP(C836,away!$B$2:$E$405,3,FALSE)</f>
        <v>1.28</v>
      </c>
      <c r="J836" s="10">
        <f>VLOOKUP(B836,home!$B$2:$E$405,4,FALSE)</f>
        <v>1.54</v>
      </c>
      <c r="K836" s="12">
        <f t="shared" si="1008"/>
        <v>0.57261666666666788</v>
      </c>
      <c r="L836" s="12">
        <f t="shared" si="1009"/>
        <v>1.708373333333334</v>
      </c>
      <c r="M836" s="13">
        <f t="shared" si="1010"/>
        <v>0.10218299545872744</v>
      </c>
      <c r="N836" s="13">
        <f t="shared" si="1011"/>
        <v>5.8511686249591771E-2</v>
      </c>
      <c r="O836" s="13">
        <f t="shared" si="1012"/>
        <v>0.17456670456181111</v>
      </c>
      <c r="P836" s="13">
        <f t="shared" si="1013"/>
        <v>9.995980447716929E-2</v>
      </c>
      <c r="Q836" s="13">
        <f t="shared" si="1014"/>
        <v>1.6752383370643577E-2</v>
      </c>
      <c r="R836" s="13">
        <f t="shared" si="1015"/>
        <v>0.14911255148063832</v>
      </c>
      <c r="S836" s="13">
        <f t="shared" si="1016"/>
        <v>2.4446245841241152E-2</v>
      </c>
      <c r="T836" s="13">
        <f t="shared" si="1017"/>
        <v>2.8619325020184275E-2</v>
      </c>
      <c r="U836" s="13">
        <f t="shared" si="1018"/>
        <v>8.538433218700503E-2</v>
      </c>
      <c r="V836" s="13">
        <f t="shared" si="1019"/>
        <v>2.6571522150270165E-3</v>
      </c>
      <c r="W836" s="13">
        <f t="shared" si="1020"/>
        <v>3.1975646414733471E-3</v>
      </c>
      <c r="X836" s="13">
        <f t="shared" si="1021"/>
        <v>5.4626341651026287E-3</v>
      </c>
      <c r="Y836" s="13">
        <f t="shared" si="1022"/>
        <v>4.6661092687084668E-3</v>
      </c>
      <c r="Z836" s="13">
        <f t="shared" si="1023"/>
        <v>8.4913302204938826E-2</v>
      </c>
      <c r="AA836" s="13">
        <f t="shared" si="1024"/>
        <v>4.8622772064251488E-2</v>
      </c>
      <c r="AB836" s="13">
        <f t="shared" si="1025"/>
        <v>1.3921104831762435E-2</v>
      </c>
      <c r="AC836" s="13">
        <f t="shared" si="1026"/>
        <v>1.624587918761513E-4</v>
      </c>
      <c r="AD836" s="13">
        <f t="shared" si="1027"/>
        <v>4.577447016129168E-4</v>
      </c>
      <c r="AE836" s="13">
        <f t="shared" si="1028"/>
        <v>7.8199884171013096E-4</v>
      </c>
      <c r="AF836" s="13">
        <f t="shared" si="1029"/>
        <v>6.6797298393757147E-4</v>
      </c>
      <c r="AG836" s="13">
        <f t="shared" si="1030"/>
        <v>3.803824110486809E-4</v>
      </c>
      <c r="AH836" s="13">
        <f t="shared" si="1031"/>
        <v>3.6265905283048017E-2</v>
      </c>
      <c r="AI836" s="13">
        <f t="shared" si="1032"/>
        <v>2.0766461796828055E-2</v>
      </c>
      <c r="AJ836" s="13">
        <f t="shared" si="1033"/>
        <v>5.9456110662801922E-3</v>
      </c>
      <c r="AK836" s="13">
        <f t="shared" si="1034"/>
        <v>1.1348519966899388E-3</v>
      </c>
      <c r="AL836" s="13">
        <f t="shared" si="1035"/>
        <v>6.3569673206914062E-6</v>
      </c>
      <c r="AM836" s="13">
        <f t="shared" si="1036"/>
        <v>5.2422449044383404E-5</v>
      </c>
      <c r="AN836" s="13">
        <f t="shared" si="1037"/>
        <v>8.9557114015450113E-5</v>
      </c>
      <c r="AO836" s="13">
        <f t="shared" si="1038"/>
        <v>7.6498492697143987E-5</v>
      </c>
      <c r="AP836" s="13">
        <f t="shared" si="1039"/>
        <v>4.3562661654665201E-5</v>
      </c>
      <c r="AQ836" s="13">
        <f t="shared" si="1040"/>
        <v>1.8605322374963146E-5</v>
      </c>
      <c r="AR836" s="13">
        <f t="shared" si="1041"/>
        <v>1.2391141098950332E-2</v>
      </c>
      <c r="AS836" s="13">
        <f t="shared" si="1042"/>
        <v>7.0953739122772913E-3</v>
      </c>
      <c r="AT836" s="13">
        <f t="shared" si="1043"/>
        <v>2.0314646792009288E-3</v>
      </c>
      <c r="AU836" s="13">
        <f t="shared" si="1044"/>
        <v>3.8775017768503581E-4</v>
      </c>
      <c r="AV836" s="13">
        <f t="shared" si="1045"/>
        <v>5.5508053561353355E-5</v>
      </c>
      <c r="AW836" s="13">
        <f t="shared" si="1046"/>
        <v>1.7274052943267722E-7</v>
      </c>
      <c r="AX836" s="13">
        <f t="shared" si="1047"/>
        <v>5.0029946717163434E-6</v>
      </c>
      <c r="AY836" s="13">
        <f t="shared" si="1048"/>
        <v>8.5469826839689579E-6</v>
      </c>
      <c r="AZ836" s="13">
        <f t="shared" si="1049"/>
        <v>7.300718648877168E-6</v>
      </c>
      <c r="BA836" s="13">
        <f t="shared" si="1050"/>
        <v>4.1574510179703746E-6</v>
      </c>
      <c r="BB836" s="13">
        <f t="shared" si="1051"/>
        <v>1.7756196134350275E-6</v>
      </c>
      <c r="BC836" s="13">
        <f t="shared" si="1052"/>
        <v>6.0668423954720833E-7</v>
      </c>
      <c r="BD836" s="13">
        <f t="shared" si="1053"/>
        <v>3.5281158371695751E-3</v>
      </c>
      <c r="BE836" s="13">
        <f t="shared" si="1054"/>
        <v>2.0202579302939223E-3</v>
      </c>
      <c r="BF836" s="13">
        <f t="shared" si="1055"/>
        <v>5.7841668092590377E-4</v>
      </c>
      <c r="BG836" s="13">
        <f t="shared" si="1056"/>
        <v>1.1040367725872953E-4</v>
      </c>
      <c r="BH836" s="13">
        <f t="shared" si="1057"/>
        <v>1.5804746414909081E-5</v>
      </c>
      <c r="BI836" s="13">
        <f t="shared" si="1058"/>
        <v>1.8100122419234417E-6</v>
      </c>
      <c r="BJ836" s="14">
        <f t="shared" si="1059"/>
        <v>0.11980583814467549</v>
      </c>
      <c r="BK836" s="14">
        <f t="shared" si="1060"/>
        <v>0.22942356073404571</v>
      </c>
      <c r="BL836" s="14">
        <f t="shared" si="1061"/>
        <v>0.56393634207429455</v>
      </c>
      <c r="BM836" s="14">
        <f t="shared" si="1062"/>
        <v>0.39698454331721855</v>
      </c>
      <c r="BN836" s="14">
        <f t="shared" si="1063"/>
        <v>0.60108612559858154</v>
      </c>
    </row>
    <row r="837" spans="1:66" x14ac:dyDescent="0.25">
      <c r="A837" t="s">
        <v>192</v>
      </c>
      <c r="B837" t="s">
        <v>193</v>
      </c>
      <c r="C837" t="s">
        <v>199</v>
      </c>
      <c r="D837"/>
      <c r="E837" s="10">
        <f>VLOOKUP(A837,home!$A$2:$E$405,3,FALSE)</f>
        <v>1.56666666666667</v>
      </c>
      <c r="F837" s="10">
        <f>VLOOKUP(B837,home!$B$2:$E$405,3,FALSE)</f>
        <v>3.19</v>
      </c>
      <c r="G837" s="10">
        <f>VLOOKUP(C837,away!$B$2:$E$405,4,FALSE)</f>
        <v>1.49</v>
      </c>
      <c r="H837" s="10">
        <f>VLOOKUP(A837,away!$A$2:$E$405,3,FALSE)</f>
        <v>0.86666666666666703</v>
      </c>
      <c r="I837" s="10">
        <f>VLOOKUP(C837,away!$B$2:$E$405,3,FALSE)</f>
        <v>0.21</v>
      </c>
      <c r="J837" s="10">
        <f>VLOOKUP(B837,home!$B$2:$E$405,4,FALSE)</f>
        <v>0</v>
      </c>
      <c r="K837" s="12">
        <f t="shared" si="1008"/>
        <v>7.4465233333333485</v>
      </c>
      <c r="L837" s="12">
        <f t="shared" si="1009"/>
        <v>0</v>
      </c>
      <c r="M837" s="13">
        <f t="shared" si="1010"/>
        <v>5.8346660894511345E-4</v>
      </c>
      <c r="N837" s="13">
        <f t="shared" si="1011"/>
        <v>4.344797717730671E-3</v>
      </c>
      <c r="O837" s="13">
        <f t="shared" si="1012"/>
        <v>0</v>
      </c>
      <c r="P837" s="13">
        <f t="shared" si="1013"/>
        <v>0</v>
      </c>
      <c r="Q837" s="13">
        <f t="shared" si="1014"/>
        <v>1.6176818791847462E-2</v>
      </c>
      <c r="R837" s="13">
        <f t="shared" si="1015"/>
        <v>0</v>
      </c>
      <c r="S837" s="13">
        <f t="shared" si="1016"/>
        <v>0</v>
      </c>
      <c r="T837" s="13">
        <f t="shared" si="1017"/>
        <v>0</v>
      </c>
      <c r="U837" s="13">
        <f t="shared" si="1018"/>
        <v>0</v>
      </c>
      <c r="V837" s="13">
        <f t="shared" si="1019"/>
        <v>0</v>
      </c>
      <c r="W837" s="13">
        <f t="shared" si="1020"/>
        <v>4.0153686197532519E-2</v>
      </c>
      <c r="X837" s="13">
        <f t="shared" si="1021"/>
        <v>0</v>
      </c>
      <c r="Y837" s="13">
        <f t="shared" si="1022"/>
        <v>0</v>
      </c>
      <c r="Z837" s="13">
        <f t="shared" si="1023"/>
        <v>0</v>
      </c>
      <c r="AA837" s="13">
        <f t="shared" si="1024"/>
        <v>0</v>
      </c>
      <c r="AB837" s="13">
        <f t="shared" si="1025"/>
        <v>0</v>
      </c>
      <c r="AC837" s="13">
        <f t="shared" si="1026"/>
        <v>0</v>
      </c>
      <c r="AD837" s="13">
        <f t="shared" si="1027"/>
        <v>7.4751340297317767E-2</v>
      </c>
      <c r="AE837" s="13">
        <f t="shared" si="1028"/>
        <v>0</v>
      </c>
      <c r="AF837" s="13">
        <f t="shared" si="1029"/>
        <v>0</v>
      </c>
      <c r="AG837" s="13">
        <f t="shared" si="1030"/>
        <v>0</v>
      </c>
      <c r="AH837" s="13">
        <f t="shared" si="1031"/>
        <v>0</v>
      </c>
      <c r="AI837" s="13">
        <f t="shared" si="1032"/>
        <v>0</v>
      </c>
      <c r="AJ837" s="13">
        <f t="shared" si="1033"/>
        <v>0</v>
      </c>
      <c r="AK837" s="13">
        <f t="shared" si="1034"/>
        <v>0</v>
      </c>
      <c r="AL837" s="13">
        <f t="shared" si="1035"/>
        <v>0</v>
      </c>
      <c r="AM837" s="13">
        <f t="shared" si="1036"/>
        <v>0.11132751994438361</v>
      </c>
      <c r="AN837" s="13">
        <f t="shared" si="1037"/>
        <v>0</v>
      </c>
      <c r="AO837" s="13">
        <f t="shared" si="1038"/>
        <v>0</v>
      </c>
      <c r="AP837" s="13">
        <f t="shared" si="1039"/>
        <v>0</v>
      </c>
      <c r="AQ837" s="13">
        <f t="shared" si="1040"/>
        <v>0</v>
      </c>
      <c r="AR837" s="13">
        <f t="shared" si="1041"/>
        <v>0</v>
      </c>
      <c r="AS837" s="13">
        <f t="shared" si="1042"/>
        <v>0</v>
      </c>
      <c r="AT837" s="13">
        <f t="shared" si="1043"/>
        <v>0</v>
      </c>
      <c r="AU837" s="13">
        <f t="shared" si="1044"/>
        <v>0</v>
      </c>
      <c r="AV837" s="13">
        <f t="shared" si="1045"/>
        <v>0</v>
      </c>
      <c r="AW837" s="13">
        <f t="shared" si="1046"/>
        <v>0</v>
      </c>
      <c r="AX837" s="13">
        <f t="shared" si="1047"/>
        <v>0.13816716248466437</v>
      </c>
      <c r="AY837" s="13">
        <f t="shared" si="1048"/>
        <v>0</v>
      </c>
      <c r="AZ837" s="13">
        <f t="shared" si="1049"/>
        <v>0</v>
      </c>
      <c r="BA837" s="13">
        <f t="shared" si="1050"/>
        <v>0</v>
      </c>
      <c r="BB837" s="13">
        <f t="shared" si="1051"/>
        <v>0</v>
      </c>
      <c r="BC837" s="13">
        <f t="shared" si="1052"/>
        <v>0</v>
      </c>
      <c r="BD837" s="13">
        <f t="shared" si="1053"/>
        <v>0</v>
      </c>
      <c r="BE837" s="13">
        <f t="shared" si="1054"/>
        <v>0</v>
      </c>
      <c r="BF837" s="13">
        <f t="shared" si="1055"/>
        <v>0</v>
      </c>
      <c r="BG837" s="13">
        <f t="shared" si="1056"/>
        <v>0</v>
      </c>
      <c r="BH837" s="13">
        <f t="shared" si="1057"/>
        <v>0</v>
      </c>
      <c r="BI837" s="13">
        <f t="shared" si="1058"/>
        <v>0</v>
      </c>
      <c r="BJ837" s="14">
        <f t="shared" si="1059"/>
        <v>0.3849213254334764</v>
      </c>
      <c r="BK837" s="14">
        <f t="shared" si="1060"/>
        <v>5.8346660894511345E-4</v>
      </c>
      <c r="BL837" s="14">
        <f t="shared" si="1061"/>
        <v>0</v>
      </c>
      <c r="BM837" s="14">
        <f t="shared" si="1062"/>
        <v>0.36439970892389828</v>
      </c>
      <c r="BN837" s="14">
        <f t="shared" si="1063"/>
        <v>2.1105083118523247E-2</v>
      </c>
    </row>
    <row r="838" spans="1:66" x14ac:dyDescent="0.25">
      <c r="A838" t="s">
        <v>192</v>
      </c>
      <c r="B838" t="s">
        <v>205</v>
      </c>
      <c r="C838" t="s">
        <v>194</v>
      </c>
      <c r="D838"/>
      <c r="E838" s="10">
        <f>VLOOKUP(A838,home!$A$2:$E$405,3,FALSE)</f>
        <v>1.56666666666667</v>
      </c>
      <c r="F838" s="10">
        <f>VLOOKUP(B838,home!$B$2:$E$405,3,FALSE)</f>
        <v>0.85</v>
      </c>
      <c r="G838" s="10">
        <f>VLOOKUP(C838,away!$B$2:$E$405,4,FALSE)</f>
        <v>1.06</v>
      </c>
      <c r="H838" s="10">
        <f>VLOOKUP(A838,away!$A$2:$E$405,3,FALSE)</f>
        <v>0.86666666666666703</v>
      </c>
      <c r="I838" s="10">
        <f>VLOOKUP(C838,away!$B$2:$E$405,3,FALSE)</f>
        <v>0</v>
      </c>
      <c r="J838" s="10">
        <f>VLOOKUP(B838,home!$B$2:$E$405,4,FALSE)</f>
        <v>1.54</v>
      </c>
      <c r="K838" s="12">
        <f t="shared" si="1008"/>
        <v>1.4115666666666697</v>
      </c>
      <c r="L838" s="12">
        <f t="shared" si="1009"/>
        <v>0</v>
      </c>
      <c r="M838" s="13">
        <f t="shared" si="1010"/>
        <v>0.24376109147148584</v>
      </c>
      <c r="N838" s="13">
        <f t="shared" si="1011"/>
        <v>0.34408503135143442</v>
      </c>
      <c r="O838" s="13">
        <f t="shared" si="1012"/>
        <v>0</v>
      </c>
      <c r="P838" s="13">
        <f t="shared" si="1013"/>
        <v>0</v>
      </c>
      <c r="Q838" s="13">
        <f t="shared" si="1014"/>
        <v>0.24284948037732049</v>
      </c>
      <c r="R838" s="13">
        <f t="shared" si="1015"/>
        <v>0</v>
      </c>
      <c r="S838" s="13">
        <f t="shared" si="1016"/>
        <v>0</v>
      </c>
      <c r="T838" s="13">
        <f t="shared" si="1017"/>
        <v>0</v>
      </c>
      <c r="U838" s="13">
        <f t="shared" si="1018"/>
        <v>0</v>
      </c>
      <c r="V838" s="13">
        <f t="shared" si="1019"/>
        <v>0</v>
      </c>
      <c r="W838" s="13">
        <f t="shared" si="1020"/>
        <v>0.11426607717264906</v>
      </c>
      <c r="X838" s="13">
        <f t="shared" si="1021"/>
        <v>0</v>
      </c>
      <c r="Y838" s="13">
        <f t="shared" si="1022"/>
        <v>0</v>
      </c>
      <c r="Z838" s="13">
        <f t="shared" si="1023"/>
        <v>0</v>
      </c>
      <c r="AA838" s="13">
        <f t="shared" si="1024"/>
        <v>0</v>
      </c>
      <c r="AB838" s="13">
        <f t="shared" si="1025"/>
        <v>0</v>
      </c>
      <c r="AC838" s="13">
        <f t="shared" si="1026"/>
        <v>0</v>
      </c>
      <c r="AD838" s="13">
        <f t="shared" si="1027"/>
        <v>4.0323546416918161E-2</v>
      </c>
      <c r="AE838" s="13">
        <f t="shared" si="1028"/>
        <v>0</v>
      </c>
      <c r="AF838" s="13">
        <f t="shared" si="1029"/>
        <v>0</v>
      </c>
      <c r="AG838" s="13">
        <f t="shared" si="1030"/>
        <v>0</v>
      </c>
      <c r="AH838" s="13">
        <f t="shared" si="1031"/>
        <v>0</v>
      </c>
      <c r="AI838" s="13">
        <f t="shared" si="1032"/>
        <v>0</v>
      </c>
      <c r="AJ838" s="13">
        <f t="shared" si="1033"/>
        <v>0</v>
      </c>
      <c r="AK838" s="13">
        <f t="shared" si="1034"/>
        <v>0</v>
      </c>
      <c r="AL838" s="13">
        <f t="shared" si="1035"/>
        <v>0</v>
      </c>
      <c r="AM838" s="13">
        <f t="shared" si="1036"/>
        <v>1.1383874800781565E-2</v>
      </c>
      <c r="AN838" s="13">
        <f t="shared" si="1037"/>
        <v>0</v>
      </c>
      <c r="AO838" s="13">
        <f t="shared" si="1038"/>
        <v>0</v>
      </c>
      <c r="AP838" s="13">
        <f t="shared" si="1039"/>
        <v>0</v>
      </c>
      <c r="AQ838" s="13">
        <f t="shared" si="1040"/>
        <v>0</v>
      </c>
      <c r="AR838" s="13">
        <f t="shared" si="1041"/>
        <v>0</v>
      </c>
      <c r="AS838" s="13">
        <f t="shared" si="1042"/>
        <v>0</v>
      </c>
      <c r="AT838" s="13">
        <f t="shared" si="1043"/>
        <v>0</v>
      </c>
      <c r="AU838" s="13">
        <f t="shared" si="1044"/>
        <v>0</v>
      </c>
      <c r="AV838" s="13">
        <f t="shared" si="1045"/>
        <v>0</v>
      </c>
      <c r="AW838" s="13">
        <f t="shared" si="1046"/>
        <v>0</v>
      </c>
      <c r="AX838" s="13">
        <f t="shared" si="1047"/>
        <v>2.678183034381657E-3</v>
      </c>
      <c r="AY838" s="13">
        <f t="shared" si="1048"/>
        <v>0</v>
      </c>
      <c r="AZ838" s="13">
        <f t="shared" si="1049"/>
        <v>0</v>
      </c>
      <c r="BA838" s="13">
        <f t="shared" si="1050"/>
        <v>0</v>
      </c>
      <c r="BB838" s="13">
        <f t="shared" si="1051"/>
        <v>0</v>
      </c>
      <c r="BC838" s="13">
        <f t="shared" si="1052"/>
        <v>0</v>
      </c>
      <c r="BD838" s="13">
        <f t="shared" si="1053"/>
        <v>0</v>
      </c>
      <c r="BE838" s="13">
        <f t="shared" si="1054"/>
        <v>0</v>
      </c>
      <c r="BF838" s="13">
        <f t="shared" si="1055"/>
        <v>0</v>
      </c>
      <c r="BG838" s="13">
        <f t="shared" si="1056"/>
        <v>0</v>
      </c>
      <c r="BH838" s="13">
        <f t="shared" si="1057"/>
        <v>0</v>
      </c>
      <c r="BI838" s="13">
        <f t="shared" si="1058"/>
        <v>0</v>
      </c>
      <c r="BJ838" s="14">
        <f t="shared" si="1059"/>
        <v>0.75558619315348519</v>
      </c>
      <c r="BK838" s="14">
        <f t="shared" si="1060"/>
        <v>0.24376109147148584</v>
      </c>
      <c r="BL838" s="14">
        <f t="shared" si="1061"/>
        <v>0</v>
      </c>
      <c r="BM838" s="14">
        <f t="shared" si="1062"/>
        <v>0.16865168142473044</v>
      </c>
      <c r="BN838" s="14">
        <f t="shared" si="1063"/>
        <v>0.83069560320024072</v>
      </c>
    </row>
    <row r="839" spans="1:66" x14ac:dyDescent="0.25">
      <c r="A839" t="s">
        <v>192</v>
      </c>
      <c r="B839" t="s">
        <v>280</v>
      </c>
      <c r="C839" t="s">
        <v>200</v>
      </c>
      <c r="D839"/>
      <c r="E839" s="10">
        <f>VLOOKUP(A839,home!$A$2:$E$405,3,FALSE)</f>
        <v>1.56666666666667</v>
      </c>
      <c r="F839" s="10">
        <f>VLOOKUP(B839,home!$B$2:$E$405,3,FALSE)</f>
        <v>1.06</v>
      </c>
      <c r="G839" s="10">
        <f>VLOOKUP(C839,away!$B$2:$E$405,4,FALSE)</f>
        <v>0.85</v>
      </c>
      <c r="H839" s="10">
        <f>VLOOKUP(A839,away!$A$2:$E$405,3,FALSE)</f>
        <v>0.86666666666666703</v>
      </c>
      <c r="I839" s="10">
        <f>VLOOKUP(C839,away!$B$2:$E$405,3,FALSE)</f>
        <v>0.64</v>
      </c>
      <c r="J839" s="10">
        <f>VLOOKUP(B839,home!$B$2:$E$405,4,FALSE)</f>
        <v>1.1499999999999999</v>
      </c>
      <c r="K839" s="12">
        <f t="shared" si="1008"/>
        <v>1.4115666666666697</v>
      </c>
      <c r="L839" s="12">
        <f t="shared" si="1009"/>
        <v>0.6378666666666668</v>
      </c>
      <c r="M839" s="13">
        <f t="shared" si="1010"/>
        <v>0.12880787403951224</v>
      </c>
      <c r="N839" s="13">
        <f t="shared" si="1011"/>
        <v>0.18182090139837456</v>
      </c>
      <c r="O839" s="13">
        <f t="shared" si="1012"/>
        <v>8.2162249254003561E-2</v>
      </c>
      <c r="P839" s="13">
        <f t="shared" si="1013"/>
        <v>0.11597749230530988</v>
      </c>
      <c r="Q839" s="13">
        <f t="shared" si="1014"/>
        <v>0.12832616185861645</v>
      </c>
      <c r="R839" s="13">
        <f t="shared" si="1015"/>
        <v>2.6204280028743539E-2</v>
      </c>
      <c r="S839" s="13">
        <f t="shared" si="1016"/>
        <v>2.6106281975630898E-2</v>
      </c>
      <c r="T839" s="13">
        <f t="shared" si="1017"/>
        <v>8.1854981110882824E-2</v>
      </c>
      <c r="U839" s="13">
        <f t="shared" si="1018"/>
        <v>3.6989088212573504E-2</v>
      </c>
      <c r="V839" s="13">
        <f t="shared" si="1019"/>
        <v>2.6117633115953888E-3</v>
      </c>
      <c r="W839" s="13">
        <f t="shared" si="1020"/>
        <v>6.0380310846964928E-2</v>
      </c>
      <c r="X839" s="13">
        <f t="shared" si="1021"/>
        <v>3.8514587612250704E-2</v>
      </c>
      <c r="Y839" s="13">
        <f t="shared" si="1022"/>
        <v>1.2283585809133826E-2</v>
      </c>
      <c r="Z839" s="13">
        <f t="shared" si="1023"/>
        <v>5.5716122514448511E-3</v>
      </c>
      <c r="AA839" s="13">
        <f t="shared" si="1024"/>
        <v>7.864702133731187E-3</v>
      </c>
      <c r="AB839" s="13">
        <f t="shared" si="1025"/>
        <v>5.5507756876185897E-3</v>
      </c>
      <c r="AC839" s="13">
        <f t="shared" si="1026"/>
        <v>1.4697556420392407E-4</v>
      </c>
      <c r="AD839" s="13">
        <f t="shared" si="1027"/>
        <v>2.130770852863691E-2</v>
      </c>
      <c r="AE839" s="13">
        <f t="shared" si="1028"/>
        <v>1.3591477013466531E-2</v>
      </c>
      <c r="AF839" s="13">
        <f t="shared" si="1029"/>
        <v>4.3347750688282598E-3</v>
      </c>
      <c r="AG839" s="13">
        <f t="shared" si="1030"/>
        <v>9.2166950796775126E-4</v>
      </c>
      <c r="AH839" s="13">
        <f t="shared" si="1031"/>
        <v>8.8848643369707225E-4</v>
      </c>
      <c r="AI839" s="13">
        <f t="shared" si="1032"/>
        <v>1.2541578335923333E-3</v>
      </c>
      <c r="AJ839" s="13">
        <f t="shared" si="1033"/>
        <v>8.8516369631891107E-4</v>
      </c>
      <c r="AK839" s="13">
        <f t="shared" si="1034"/>
        <v>4.1648918942241133E-4</v>
      </c>
      <c r="AL839" s="13">
        <f t="shared" si="1035"/>
        <v>5.2934209165816339E-6</v>
      </c>
      <c r="AM839" s="13">
        <f t="shared" si="1036"/>
        <v>6.0154502204145862E-3</v>
      </c>
      <c r="AN839" s="13">
        <f t="shared" si="1037"/>
        <v>3.8370551805951177E-3</v>
      </c>
      <c r="AO839" s="13">
        <f t="shared" si="1038"/>
        <v>1.2237647989311363E-3</v>
      </c>
      <c r="AP839" s="13">
        <f t="shared" si="1039"/>
        <v>2.6019959102606931E-4</v>
      </c>
      <c r="AQ839" s="13">
        <f t="shared" si="1040"/>
        <v>4.149316144895718E-5</v>
      </c>
      <c r="AR839" s="13">
        <f t="shared" si="1041"/>
        <v>1.1334717596818123E-4</v>
      </c>
      <c r="AS839" s="13">
        <f t="shared" si="1042"/>
        <v>1.5999709535748603E-4</v>
      </c>
      <c r="AT839" s="13">
        <f t="shared" si="1043"/>
        <v>1.1292328328505796E-4</v>
      </c>
      <c r="AU839" s="13">
        <f t="shared" si="1044"/>
        <v>5.3132914191915114E-5</v>
      </c>
      <c r="AV839" s="13">
        <f t="shared" si="1045"/>
        <v>1.875016264404195E-5</v>
      </c>
      <c r="AW839" s="13">
        <f t="shared" si="1046"/>
        <v>1.3239306305341316E-7</v>
      </c>
      <c r="AX839" s="13">
        <f t="shared" si="1047"/>
        <v>1.4152015026883177E-3</v>
      </c>
      <c r="AY839" s="13">
        <f t="shared" si="1048"/>
        <v>9.0270986518145504E-4</v>
      </c>
      <c r="AZ839" s="13">
        <f t="shared" si="1049"/>
        <v>2.8790426633520542E-4</v>
      </c>
      <c r="BA839" s="13">
        <f t="shared" si="1050"/>
        <v>6.1214844895449922E-5</v>
      </c>
      <c r="BB839" s="13">
        <f t="shared" si="1051"/>
        <v>9.7617272659944143E-6</v>
      </c>
      <c r="BC839" s="13">
        <f t="shared" si="1052"/>
        <v>1.2453360864137949E-6</v>
      </c>
      <c r="BD839" s="13">
        <f t="shared" si="1053"/>
        <v>1.2050064218483975E-5</v>
      </c>
      <c r="BE839" s="13">
        <f t="shared" si="1054"/>
        <v>1.700946898200473E-5</v>
      </c>
      <c r="BF839" s="13">
        <f t="shared" si="1055"/>
        <v>1.2004999716349269E-5</v>
      </c>
      <c r="BG839" s="13">
        <f t="shared" si="1056"/>
        <v>5.6486191443138185E-6</v>
      </c>
      <c r="BH839" s="13">
        <f t="shared" si="1057"/>
        <v>1.9933506242021481E-6</v>
      </c>
      <c r="BI839" s="13">
        <f t="shared" si="1058"/>
        <v>5.6274945922058948E-7</v>
      </c>
      <c r="BJ839" s="14">
        <f t="shared" si="1059"/>
        <v>0.55739215924999153</v>
      </c>
      <c r="BK839" s="14">
        <f t="shared" si="1060"/>
        <v>0.27455839048235037</v>
      </c>
      <c r="BL839" s="14">
        <f t="shared" si="1061"/>
        <v>0.16272281235329239</v>
      </c>
      <c r="BM839" s="14">
        <f t="shared" si="1062"/>
        <v>0.33604343798040037</v>
      </c>
      <c r="BN839" s="14">
        <f t="shared" si="1063"/>
        <v>0.66329895888456025</v>
      </c>
    </row>
    <row r="840" spans="1:66" x14ac:dyDescent="0.25">
      <c r="A840" t="s">
        <v>192</v>
      </c>
      <c r="B840" t="s">
        <v>202</v>
      </c>
      <c r="C840" t="s">
        <v>196</v>
      </c>
      <c r="D840"/>
      <c r="E840" s="10">
        <f>VLOOKUP(A840,home!$A$2:$E$405,3,FALSE)</f>
        <v>1.56666666666667</v>
      </c>
      <c r="F840" s="10">
        <f>VLOOKUP(B840,home!$B$2:$E$405,3,FALSE)</f>
        <v>0.21</v>
      </c>
      <c r="G840" s="10">
        <f>VLOOKUP(C840,away!$B$2:$E$405,4,FALSE)</f>
        <v>0.43</v>
      </c>
      <c r="H840" s="10">
        <f>VLOOKUP(A840,away!$A$2:$E$405,3,FALSE)</f>
        <v>0.86666666666666703</v>
      </c>
      <c r="I840" s="10">
        <f>VLOOKUP(C840,away!$B$2:$E$405,3,FALSE)</f>
        <v>0.21</v>
      </c>
      <c r="J840" s="10">
        <f>VLOOKUP(B840,home!$B$2:$E$405,4,FALSE)</f>
        <v>0.77</v>
      </c>
      <c r="K840" s="12">
        <f t="shared" si="1008"/>
        <v>0.14147000000000029</v>
      </c>
      <c r="L840" s="12">
        <f t="shared" si="1009"/>
        <v>0.14014000000000007</v>
      </c>
      <c r="M840" s="13">
        <f t="shared" si="1010"/>
        <v>0.75456790864002821</v>
      </c>
      <c r="N840" s="13">
        <f t="shared" si="1011"/>
        <v>0.10674872203530501</v>
      </c>
      <c r="O840" s="13">
        <f t="shared" si="1012"/>
        <v>0.10574514671681361</v>
      </c>
      <c r="P840" s="13">
        <f t="shared" si="1013"/>
        <v>1.4959765906027652E-2</v>
      </c>
      <c r="Q840" s="13">
        <f t="shared" si="1014"/>
        <v>7.5508708531673132E-3</v>
      </c>
      <c r="R840" s="13">
        <f t="shared" si="1015"/>
        <v>7.4095624304471325E-3</v>
      </c>
      <c r="S840" s="13">
        <f t="shared" si="1016"/>
        <v>7.4146605428296178E-5</v>
      </c>
      <c r="T840" s="13">
        <f t="shared" si="1017"/>
        <v>1.0581790413628678E-3</v>
      </c>
      <c r="U840" s="13">
        <f t="shared" si="1018"/>
        <v>1.0482307970353579E-3</v>
      </c>
      <c r="V840" s="13">
        <f t="shared" si="1019"/>
        <v>1.6333348562550488E-7</v>
      </c>
      <c r="W840" s="13">
        <f t="shared" si="1020"/>
        <v>3.5607389986586064E-4</v>
      </c>
      <c r="X840" s="13">
        <f t="shared" si="1021"/>
        <v>4.9900196327201736E-5</v>
      </c>
      <c r="Y840" s="13">
        <f t="shared" si="1022"/>
        <v>3.4965067566470271E-6</v>
      </c>
      <c r="Z840" s="13">
        <f t="shared" si="1023"/>
        <v>3.4612535966762053E-4</v>
      </c>
      <c r="AA840" s="13">
        <f t="shared" si="1024"/>
        <v>4.8966354632178378E-5</v>
      </c>
      <c r="AB840" s="13">
        <f t="shared" si="1025"/>
        <v>3.4636350949071437E-6</v>
      </c>
      <c r="AC840" s="13">
        <f t="shared" si="1026"/>
        <v>2.0238658124695211E-10</v>
      </c>
      <c r="AD840" s="13">
        <f t="shared" si="1027"/>
        <v>1.2593443653505849E-5</v>
      </c>
      <c r="AE840" s="13">
        <f t="shared" si="1028"/>
        <v>1.7648451936023105E-6</v>
      </c>
      <c r="AF840" s="13">
        <f t="shared" si="1029"/>
        <v>1.2366270271571395E-7</v>
      </c>
      <c r="AG840" s="13">
        <f t="shared" si="1030"/>
        <v>5.7766970528600535E-9</v>
      </c>
      <c r="AH840" s="13">
        <f t="shared" si="1031"/>
        <v>1.2126501975955093E-5</v>
      </c>
      <c r="AI840" s="13">
        <f t="shared" si="1032"/>
        <v>1.7155362345383704E-6</v>
      </c>
      <c r="AJ840" s="13">
        <f t="shared" si="1033"/>
        <v>1.2134845555007184E-7</v>
      </c>
      <c r="AK840" s="13">
        <f t="shared" si="1034"/>
        <v>5.7223886688895665E-9</v>
      </c>
      <c r="AL840" s="13">
        <f t="shared" si="1035"/>
        <v>1.6049746316047029E-13</v>
      </c>
      <c r="AM840" s="13">
        <f t="shared" si="1036"/>
        <v>3.5631889473229531E-7</v>
      </c>
      <c r="AN840" s="13">
        <f t="shared" si="1037"/>
        <v>4.9934529907783886E-8</v>
      </c>
      <c r="AO840" s="13">
        <f t="shared" si="1038"/>
        <v>3.4989125106384185E-9</v>
      </c>
      <c r="AP840" s="13">
        <f t="shared" si="1039"/>
        <v>1.6344586641362274E-10</v>
      </c>
      <c r="AQ840" s="13">
        <f t="shared" si="1040"/>
        <v>5.7263259298012757E-12</v>
      </c>
      <c r="AR840" s="13">
        <f t="shared" si="1041"/>
        <v>3.3988159738206964E-7</v>
      </c>
      <c r="AS840" s="13">
        <f t="shared" si="1042"/>
        <v>4.8083049581641491E-8</v>
      </c>
      <c r="AT840" s="13">
        <f t="shared" si="1043"/>
        <v>3.4011545121574169E-9</v>
      </c>
      <c r="AU840" s="13">
        <f t="shared" si="1044"/>
        <v>1.6038710961163692E-10</v>
      </c>
      <c r="AV840" s="13">
        <f t="shared" si="1045"/>
        <v>5.6724910991895787E-12</v>
      </c>
      <c r="AW840" s="13">
        <f t="shared" si="1046"/>
        <v>8.8387762125541941E-17</v>
      </c>
      <c r="AX840" s="13">
        <f t="shared" si="1047"/>
        <v>8.4014056729629835E-9</v>
      </c>
      <c r="AY840" s="13">
        <f t="shared" si="1048"/>
        <v>1.1773729910090331E-9</v>
      </c>
      <c r="AZ840" s="13">
        <f t="shared" si="1049"/>
        <v>8.2498525480002978E-11</v>
      </c>
      <c r="BA840" s="13">
        <f t="shared" si="1050"/>
        <v>3.8537811202558744E-12</v>
      </c>
      <c r="BB840" s="13">
        <f t="shared" si="1051"/>
        <v>1.3501722154816463E-13</v>
      </c>
      <c r="BC840" s="13">
        <f t="shared" si="1052"/>
        <v>3.784262685551962E-15</v>
      </c>
      <c r="BD840" s="13">
        <f t="shared" si="1053"/>
        <v>7.9385011761872029E-9</v>
      </c>
      <c r="BE840" s="13">
        <f t="shared" si="1054"/>
        <v>1.123059761395206E-9</v>
      </c>
      <c r="BF840" s="13">
        <f t="shared" si="1055"/>
        <v>7.9439632222290023E-11</v>
      </c>
      <c r="BG840" s="13">
        <f t="shared" si="1056"/>
        <v>3.7461082568291311E-12</v>
      </c>
      <c r="BH840" s="13">
        <f t="shared" si="1057"/>
        <v>1.3249048377340453E-13</v>
      </c>
      <c r="BI840" s="13">
        <f t="shared" si="1058"/>
        <v>3.7486857478847158E-15</v>
      </c>
      <c r="BJ840" s="14">
        <f t="shared" si="1059"/>
        <v>0.11578214984781088</v>
      </c>
      <c r="BK840" s="14">
        <f t="shared" si="1060"/>
        <v>0.76960198586488981</v>
      </c>
      <c r="BL840" s="14">
        <f t="shared" si="1061"/>
        <v>0.11426973971982189</v>
      </c>
      <c r="BM840" s="14">
        <f t="shared" si="1062"/>
        <v>3.0180230330284293E-3</v>
      </c>
      <c r="BN840" s="14">
        <f t="shared" si="1063"/>
        <v>0.99698197658178889</v>
      </c>
    </row>
    <row r="841" spans="1:66" x14ac:dyDescent="0.25">
      <c r="A841" t="s">
        <v>32</v>
      </c>
      <c r="B841" t="s">
        <v>208</v>
      </c>
      <c r="C841" t="s">
        <v>195</v>
      </c>
      <c r="D841"/>
      <c r="E841" s="10">
        <f>VLOOKUP(A841,home!$A$2:$E$405,3,FALSE)</f>
        <v>1.4583333333333299</v>
      </c>
      <c r="F841" s="10">
        <f>VLOOKUP(B841,home!$B$2:$E$405,3,FALSE)</f>
        <v>1.6</v>
      </c>
      <c r="G841" s="10">
        <f>VLOOKUP(C841,away!$B$2:$E$405,4,FALSE)</f>
        <v>2.06</v>
      </c>
      <c r="H841" s="10">
        <f>VLOOKUP(A841,away!$A$2:$E$405,3,FALSE)</f>
        <v>1.375</v>
      </c>
      <c r="I841" s="10">
        <f>VLOOKUP(C841,away!$B$2:$E$405,3,FALSE)</f>
        <v>1.37</v>
      </c>
      <c r="J841" s="10">
        <f>VLOOKUP(B841,home!$B$2:$E$405,4,FALSE)</f>
        <v>0.48</v>
      </c>
      <c r="K841" s="12">
        <f t="shared" si="1008"/>
        <v>4.806666666666656</v>
      </c>
      <c r="L841" s="12">
        <f t="shared" si="1009"/>
        <v>0.9042</v>
      </c>
      <c r="M841" s="13">
        <f t="shared" si="1010"/>
        <v>3.3098028057609325E-3</v>
      </c>
      <c r="N841" s="13">
        <f t="shared" si="1011"/>
        <v>1.5909118819690846E-2</v>
      </c>
      <c r="O841" s="13">
        <f t="shared" si="1012"/>
        <v>2.9927236969690347E-3</v>
      </c>
      <c r="P841" s="13">
        <f t="shared" si="1013"/>
        <v>1.4385025236764463E-2</v>
      </c>
      <c r="Q841" s="13">
        <f t="shared" si="1014"/>
        <v>3.823491556332359E-2</v>
      </c>
      <c r="R841" s="13">
        <f t="shared" si="1015"/>
        <v>1.3530103833997006E-3</v>
      </c>
      <c r="S841" s="13">
        <f t="shared" si="1016"/>
        <v>1.5630006015930686E-2</v>
      </c>
      <c r="T841" s="13">
        <f t="shared" si="1017"/>
        <v>3.4572010652357189E-2</v>
      </c>
      <c r="U841" s="13">
        <f t="shared" si="1018"/>
        <v>6.5034699095412136E-3</v>
      </c>
      <c r="V841" s="13">
        <f t="shared" si="1019"/>
        <v>7.5478827318184016E-3</v>
      </c>
      <c r="W841" s="13">
        <f t="shared" si="1020"/>
        <v>6.1260831380347214E-2</v>
      </c>
      <c r="X841" s="13">
        <f t="shared" si="1021"/>
        <v>5.5392043734109948E-2</v>
      </c>
      <c r="Y841" s="13">
        <f t="shared" si="1022"/>
        <v>2.5042742972191109E-2</v>
      </c>
      <c r="Z841" s="13">
        <f t="shared" si="1023"/>
        <v>4.0779732955666988E-4</v>
      </c>
      <c r="AA841" s="13">
        <f t="shared" si="1024"/>
        <v>1.9601458307357223E-3</v>
      </c>
      <c r="AB841" s="13">
        <f t="shared" si="1025"/>
        <v>4.7108838132015095E-3</v>
      </c>
      <c r="AC841" s="13">
        <f t="shared" si="1026"/>
        <v>2.0502823346522678E-3</v>
      </c>
      <c r="AD841" s="13">
        <f t="shared" si="1027"/>
        <v>7.3615099042050422E-2</v>
      </c>
      <c r="AE841" s="13">
        <f t="shared" si="1028"/>
        <v>6.6562772553821981E-2</v>
      </c>
      <c r="AF841" s="13">
        <f t="shared" si="1029"/>
        <v>3.0093029471582919E-2</v>
      </c>
      <c r="AG841" s="13">
        <f t="shared" si="1030"/>
        <v>9.0700390827350933E-3</v>
      </c>
      <c r="AH841" s="13">
        <f t="shared" si="1031"/>
        <v>9.2182586346285211E-5</v>
      </c>
      <c r="AI841" s="13">
        <f t="shared" si="1032"/>
        <v>4.4309096503780996E-4</v>
      </c>
      <c r="AJ841" s="13">
        <f t="shared" si="1033"/>
        <v>1.0648952859742011E-3</v>
      </c>
      <c r="AK841" s="13">
        <f t="shared" si="1034"/>
        <v>1.7061988915275494E-3</v>
      </c>
      <c r="AL841" s="13">
        <f t="shared" si="1035"/>
        <v>3.5643649917910605E-4</v>
      </c>
      <c r="AM841" s="13">
        <f t="shared" si="1036"/>
        <v>7.0768648545757637E-2</v>
      </c>
      <c r="AN841" s="13">
        <f t="shared" si="1037"/>
        <v>6.3989012015074051E-2</v>
      </c>
      <c r="AO841" s="13">
        <f t="shared" si="1038"/>
        <v>2.8929432332014976E-2</v>
      </c>
      <c r="AP841" s="13">
        <f t="shared" si="1039"/>
        <v>8.7193309048693157E-3</v>
      </c>
      <c r="AQ841" s="13">
        <f t="shared" si="1040"/>
        <v>1.9710047510457084E-3</v>
      </c>
      <c r="AR841" s="13">
        <f t="shared" si="1041"/>
        <v>1.6670298914862224E-5</v>
      </c>
      <c r="AS841" s="13">
        <f t="shared" si="1042"/>
        <v>8.0128570117437583E-5</v>
      </c>
      <c r="AT841" s="13">
        <f t="shared" si="1043"/>
        <v>1.925756635155746E-4</v>
      </c>
      <c r="AU841" s="13">
        <f t="shared" si="1044"/>
        <v>3.0854900754384215E-4</v>
      </c>
      <c r="AV841" s="13">
        <f t="shared" si="1045"/>
        <v>3.7077305739851619E-4</v>
      </c>
      <c r="AW841" s="13">
        <f t="shared" si="1046"/>
        <v>4.3031667652617669E-5</v>
      </c>
      <c r="AX841" s="13">
        <f t="shared" si="1047"/>
        <v>5.6693550668323482E-2</v>
      </c>
      <c r="AY841" s="13">
        <f t="shared" si="1048"/>
        <v>5.126230851429809E-2</v>
      </c>
      <c r="AZ841" s="13">
        <f t="shared" si="1049"/>
        <v>2.3175689679314167E-2</v>
      </c>
      <c r="BA841" s="13">
        <f t="shared" si="1050"/>
        <v>6.9851528693452916E-3</v>
      </c>
      <c r="BB841" s="13">
        <f t="shared" si="1051"/>
        <v>1.5789938061155028E-3</v>
      </c>
      <c r="BC841" s="13">
        <f t="shared" si="1052"/>
        <v>2.8554523989792765E-4</v>
      </c>
      <c r="BD841" s="13">
        <f t="shared" si="1053"/>
        <v>2.5122140464697354E-6</v>
      </c>
      <c r="BE841" s="13">
        <f t="shared" si="1054"/>
        <v>1.2075375516697836E-5</v>
      </c>
      <c r="BF841" s="13">
        <f t="shared" si="1055"/>
        <v>2.9021152491797071E-5</v>
      </c>
      <c r="BG841" s="13">
        <f t="shared" si="1056"/>
        <v>4.6498335436856982E-5</v>
      </c>
      <c r="BH841" s="13">
        <f t="shared" si="1057"/>
        <v>5.5875499749956359E-5</v>
      </c>
      <c r="BI841" s="13">
        <f t="shared" si="1058"/>
        <v>5.3714980426291247E-5</v>
      </c>
      <c r="BJ841" s="14">
        <f t="shared" si="1059"/>
        <v>0.72411127259826646</v>
      </c>
      <c r="BK841" s="14">
        <f t="shared" si="1060"/>
        <v>9.4541744138403952E-2</v>
      </c>
      <c r="BL841" s="14">
        <f t="shared" si="1061"/>
        <v>2.1994995517891334E-2</v>
      </c>
      <c r="BM841" s="14">
        <f t="shared" si="1062"/>
        <v>0.71365193623156442</v>
      </c>
      <c r="BN841" s="14">
        <f t="shared" si="1063"/>
        <v>7.6184596505908572E-2</v>
      </c>
    </row>
    <row r="842" spans="1:66" x14ac:dyDescent="0.25">
      <c r="A842" t="s">
        <v>32</v>
      </c>
      <c r="B842" t="s">
        <v>206</v>
      </c>
      <c r="C842" t="s">
        <v>34</v>
      </c>
      <c r="D842"/>
      <c r="E842" s="10">
        <f>VLOOKUP(A842,home!$A$2:$E$405,3,FALSE)</f>
        <v>1.4583333333333299</v>
      </c>
      <c r="F842" s="10">
        <f>VLOOKUP(B842,home!$B$2:$E$405,3,FALSE)</f>
        <v>1.1399999999999999</v>
      </c>
      <c r="G842" s="10">
        <f>VLOOKUP(C842,away!$B$2:$E$405,4,FALSE)</f>
        <v>1.71</v>
      </c>
      <c r="H842" s="10">
        <f>VLOOKUP(A842,away!$A$2:$E$405,3,FALSE)</f>
        <v>1.375</v>
      </c>
      <c r="I842" s="10">
        <f>VLOOKUP(C842,away!$B$2:$E$405,3,FALSE)</f>
        <v>1.03</v>
      </c>
      <c r="J842" s="10">
        <f>VLOOKUP(B842,home!$B$2:$E$405,4,FALSE)</f>
        <v>1.21</v>
      </c>
      <c r="K842" s="12">
        <f t="shared" si="1008"/>
        <v>2.8428749999999927</v>
      </c>
      <c r="L842" s="12">
        <f t="shared" si="1009"/>
        <v>1.7136624999999999</v>
      </c>
      <c r="M842" s="13">
        <f t="shared" si="1010"/>
        <v>1.04983466092859E-2</v>
      </c>
      <c r="N842" s="13">
        <f t="shared" si="1011"/>
        <v>2.9845487116873574E-2</v>
      </c>
      <c r="O842" s="13">
        <f t="shared" si="1012"/>
        <v>1.7990622896335396E-2</v>
      </c>
      <c r="P842" s="13">
        <f t="shared" si="1013"/>
        <v>5.1145092066419352E-2</v>
      </c>
      <c r="Q842" s="13">
        <f t="shared" si="1014"/>
        <v>4.242349459369088E-2</v>
      </c>
      <c r="R842" s="13">
        <f t="shared" si="1015"/>
        <v>1.5414927904545682E-2</v>
      </c>
      <c r="S842" s="13">
        <f t="shared" si="1016"/>
        <v>6.2291247846798861E-2</v>
      </c>
      <c r="T842" s="13">
        <f t="shared" si="1017"/>
        <v>7.2699551804160795E-2</v>
      </c>
      <c r="U842" s="13">
        <f t="shared" si="1018"/>
        <v>4.3822713166635191E-2</v>
      </c>
      <c r="V842" s="13">
        <f t="shared" si="1019"/>
        <v>3.3718448190252472E-2</v>
      </c>
      <c r="W842" s="13">
        <f t="shared" si="1020"/>
        <v>4.0201564064346211E-2</v>
      </c>
      <c r="X842" s="13">
        <f t="shared" si="1021"/>
        <v>6.8891912778417677E-2</v>
      </c>
      <c r="Y842" s="13">
        <f t="shared" si="1022"/>
        <v>5.9028743740822613E-2</v>
      </c>
      <c r="Z842" s="13">
        <f t="shared" si="1023"/>
        <v>8.8053279634078361E-3</v>
      </c>
      <c r="AA842" s="13">
        <f t="shared" si="1024"/>
        <v>2.5032446733972986E-2</v>
      </c>
      <c r="AB842" s="13">
        <f t="shared" si="1025"/>
        <v>3.5582058504421643E-2</v>
      </c>
      <c r="AC842" s="13">
        <f t="shared" si="1026"/>
        <v>1.0266694849726896E-2</v>
      </c>
      <c r="AD842" s="13">
        <f t="shared" si="1027"/>
        <v>2.8572005359856986E-2</v>
      </c>
      <c r="AE842" s="13">
        <f t="shared" si="1028"/>
        <v>4.8962774134985919E-2</v>
      </c>
      <c r="AF842" s="13">
        <f t="shared" si="1029"/>
        <v>4.1952834965547664E-2</v>
      </c>
      <c r="AG842" s="13">
        <f t="shared" si="1030"/>
        <v>2.3964333349715938E-2</v>
      </c>
      <c r="AH842" s="13">
        <f t="shared" si="1031"/>
        <v>3.7723400827733454E-3</v>
      </c>
      <c r="AI842" s="13">
        <f t="shared" si="1032"/>
        <v>1.0724291312814247E-2</v>
      </c>
      <c r="AJ842" s="13">
        <f t="shared" si="1033"/>
        <v>1.5243909832958365E-2</v>
      </c>
      <c r="AK842" s="13">
        <f t="shared" si="1034"/>
        <v>1.4445510055457132E-2</v>
      </c>
      <c r="AL842" s="13">
        <f t="shared" si="1035"/>
        <v>2.000661905533455E-3</v>
      </c>
      <c r="AM842" s="13">
        <f t="shared" si="1036"/>
        <v>1.6245327947480643E-2</v>
      </c>
      <c r="AN842" s="13">
        <f t="shared" si="1037"/>
        <v>2.7839009303799542E-2</v>
      </c>
      <c r="AO842" s="13">
        <f t="shared" si="1038"/>
        <v>2.3853333140536198E-2</v>
      </c>
      <c r="AP842" s="13">
        <f t="shared" si="1039"/>
        <v>1.3625520834314703E-2</v>
      </c>
      <c r="AQ842" s="13">
        <f t="shared" si="1040"/>
        <v>5.8373860241834547E-3</v>
      </c>
      <c r="AR842" s="13">
        <f t="shared" si="1041"/>
        <v>1.292903547419115E-3</v>
      </c>
      <c r="AS842" s="13">
        <f t="shared" si="1042"/>
        <v>3.675563172369107E-3</v>
      </c>
      <c r="AT842" s="13">
        <f t="shared" si="1043"/>
        <v>5.2245833268244005E-3</v>
      </c>
      <c r="AU842" s="13">
        <f t="shared" si="1044"/>
        <v>4.9509457750819587E-3</v>
      </c>
      <c r="AV842" s="13">
        <f t="shared" si="1045"/>
        <v>3.5187299925840219E-3</v>
      </c>
      <c r="AW842" s="13">
        <f t="shared" si="1046"/>
        <v>2.7074114398002199E-4</v>
      </c>
      <c r="AX842" s="13">
        <f t="shared" si="1047"/>
        <v>7.697239448115659E-3</v>
      </c>
      <c r="AY842" s="13">
        <f t="shared" si="1048"/>
        <v>1.3190470595756497E-2</v>
      </c>
      <c r="AZ842" s="13">
        <f t="shared" si="1049"/>
        <v>1.1302007408650288E-2</v>
      </c>
      <c r="BA842" s="13">
        <f t="shared" si="1050"/>
        <v>6.4559420903087233E-3</v>
      </c>
      <c r="BB842" s="13">
        <f t="shared" si="1051"/>
        <v>2.7658264655834185E-3</v>
      </c>
      <c r="BC842" s="13">
        <f t="shared" si="1052"/>
        <v>9.4793861911556844E-4</v>
      </c>
      <c r="BD842" s="13">
        <f t="shared" si="1053"/>
        <v>3.6926672088818463E-4</v>
      </c>
      <c r="BE842" s="13">
        <f t="shared" si="1054"/>
        <v>1.0497791291449953E-3</v>
      </c>
      <c r="BF842" s="13">
        <f t="shared" si="1055"/>
        <v>1.4921954208840357E-3</v>
      </c>
      <c r="BG842" s="13">
        <f t="shared" si="1056"/>
        <v>1.4140416857152305E-3</v>
      </c>
      <c r="BH842" s="13">
        <f t="shared" si="1057"/>
        <v>1.0049859393194188E-3</v>
      </c>
      <c r="BI842" s="13">
        <f t="shared" si="1058"/>
        <v>5.7140988044853704E-4</v>
      </c>
      <c r="BJ842" s="14">
        <f t="shared" si="1059"/>
        <v>0.58630270378626292</v>
      </c>
      <c r="BK842" s="14">
        <f t="shared" si="1060"/>
        <v>0.18311096206377345</v>
      </c>
      <c r="BL842" s="14">
        <f t="shared" si="1061"/>
        <v>0.20659322508059302</v>
      </c>
      <c r="BM842" s="14">
        <f t="shared" si="1062"/>
        <v>0.80457451825511017</v>
      </c>
      <c r="BN842" s="14">
        <f t="shared" si="1063"/>
        <v>0.16731797118715078</v>
      </c>
    </row>
    <row r="843" spans="1:66" x14ac:dyDescent="0.25">
      <c r="A843" t="s">
        <v>32</v>
      </c>
      <c r="B843" t="s">
        <v>210</v>
      </c>
      <c r="C843" t="s">
        <v>362</v>
      </c>
      <c r="D843"/>
      <c r="E843" s="10">
        <f>VLOOKUP(A843,home!$A$2:$E$405,3,FALSE)</f>
        <v>1.4583333333333299</v>
      </c>
      <c r="F843" s="10">
        <f>VLOOKUP(B843,home!$B$2:$E$405,3,FALSE)</f>
        <v>1.1399999999999999</v>
      </c>
      <c r="G843" s="10">
        <f>VLOOKUP(C843,away!$B$2:$E$405,4,FALSE)</f>
        <v>1.37</v>
      </c>
      <c r="H843" s="10">
        <f>VLOOKUP(A843,away!$A$2:$E$405,3,FALSE)</f>
        <v>1.375</v>
      </c>
      <c r="I843" s="10">
        <f>VLOOKUP(C843,away!$B$2:$E$405,3,FALSE)</f>
        <v>1.1399999999999999</v>
      </c>
      <c r="J843" s="10">
        <f>VLOOKUP(B843,home!$B$2:$E$405,4,FALSE)</f>
        <v>0.24</v>
      </c>
      <c r="K843" s="12">
        <f t="shared" si="1008"/>
        <v>2.2776249999999947</v>
      </c>
      <c r="L843" s="12">
        <f t="shared" si="1009"/>
        <v>0.37619999999999998</v>
      </c>
      <c r="M843" s="13">
        <f t="shared" si="1010"/>
        <v>7.0381488347839999E-2</v>
      </c>
      <c r="N843" s="13">
        <f t="shared" si="1011"/>
        <v>0.16030263739824868</v>
      </c>
      <c r="O843" s="13">
        <f t="shared" si="1012"/>
        <v>2.6477515916457407E-2</v>
      </c>
      <c r="P843" s="13">
        <f t="shared" si="1013"/>
        <v>6.0305852189221153E-2</v>
      </c>
      <c r="Q843" s="13">
        <f t="shared" si="1014"/>
        <v>0.18255464725209267</v>
      </c>
      <c r="R843" s="13">
        <f t="shared" si="1015"/>
        <v>4.9804207438856373E-3</v>
      </c>
      <c r="S843" s="13">
        <f t="shared" si="1016"/>
        <v>1.2918154665522229E-2</v>
      </c>
      <c r="T843" s="13">
        <f t="shared" si="1017"/>
        <v>6.867705829623727E-2</v>
      </c>
      <c r="U843" s="13">
        <f t="shared" si="1018"/>
        <v>1.1343530796792498E-2</v>
      </c>
      <c r="V843" s="13">
        <f t="shared" si="1019"/>
        <v>1.2298693624385084E-3</v>
      </c>
      <c r="W843" s="13">
        <f t="shared" si="1020"/>
        <v>0.13859700948251555</v>
      </c>
      <c r="X843" s="13">
        <f t="shared" si="1021"/>
        <v>5.2140194967322348E-2</v>
      </c>
      <c r="Y843" s="13">
        <f t="shared" si="1022"/>
        <v>9.807570673353333E-3</v>
      </c>
      <c r="Z843" s="13">
        <f t="shared" si="1023"/>
        <v>6.2454476128325919E-4</v>
      </c>
      <c r="AA843" s="13">
        <f t="shared" si="1024"/>
        <v>1.4224787619177798E-3</v>
      </c>
      <c r="AB843" s="13">
        <f t="shared" si="1025"/>
        <v>1.619936595056488E-3</v>
      </c>
      <c r="AC843" s="13">
        <f t="shared" si="1026"/>
        <v>6.5862773120746825E-5</v>
      </c>
      <c r="AD843" s="13">
        <f t="shared" si="1027"/>
        <v>7.8918003430653458E-2</v>
      </c>
      <c r="AE843" s="13">
        <f t="shared" si="1028"/>
        <v>2.9688952890611828E-2</v>
      </c>
      <c r="AF843" s="13">
        <f t="shared" si="1029"/>
        <v>5.5844920387240846E-3</v>
      </c>
      <c r="AG843" s="13">
        <f t="shared" si="1030"/>
        <v>7.0029530165600039E-4</v>
      </c>
      <c r="AH843" s="13">
        <f t="shared" si="1031"/>
        <v>5.8738434798690506E-5</v>
      </c>
      <c r="AI843" s="13">
        <f t="shared" si="1032"/>
        <v>1.3378412755836715E-4</v>
      </c>
      <c r="AJ843" s="13">
        <f t="shared" si="1033"/>
        <v>1.5235503676506266E-4</v>
      </c>
      <c r="AK843" s="13">
        <f t="shared" si="1034"/>
        <v>1.1566921353734168E-4</v>
      </c>
      <c r="AL843" s="13">
        <f t="shared" si="1035"/>
        <v>2.2573609929713085E-6</v>
      </c>
      <c r="AM843" s="13">
        <f t="shared" si="1036"/>
        <v>3.5949123512748329E-2</v>
      </c>
      <c r="AN843" s="13">
        <f t="shared" si="1037"/>
        <v>1.3524060265495923E-2</v>
      </c>
      <c r="AO843" s="13">
        <f t="shared" si="1038"/>
        <v>2.5438757359397828E-3</v>
      </c>
      <c r="AP843" s="13">
        <f t="shared" si="1039"/>
        <v>3.1900201728684885E-4</v>
      </c>
      <c r="AQ843" s="13">
        <f t="shared" si="1040"/>
        <v>3.0002139725828128E-5</v>
      </c>
      <c r="AR843" s="13">
        <f t="shared" si="1041"/>
        <v>4.4194798342534739E-6</v>
      </c>
      <c r="AS843" s="13">
        <f t="shared" si="1042"/>
        <v>1.0065917757491544E-5</v>
      </c>
      <c r="AT843" s="13">
        <f t="shared" si="1043"/>
        <v>1.1463192966203314E-5</v>
      </c>
      <c r="AU843" s="13">
        <f t="shared" si="1044"/>
        <v>8.7029516265495872E-6</v>
      </c>
      <c r="AV843" s="13">
        <f t="shared" si="1045"/>
        <v>4.9555150496049908E-6</v>
      </c>
      <c r="AW843" s="13">
        <f t="shared" si="1046"/>
        <v>5.3727858140389938E-8</v>
      </c>
      <c r="AX843" s="13">
        <f t="shared" si="1047"/>
        <v>1.3646437073453862E-2</v>
      </c>
      <c r="AY843" s="13">
        <f t="shared" si="1048"/>
        <v>5.1337896270333425E-3</v>
      </c>
      <c r="AZ843" s="13">
        <f t="shared" si="1049"/>
        <v>9.6566582884497171E-4</v>
      </c>
      <c r="BA843" s="13">
        <f t="shared" si="1050"/>
        <v>1.2109449493715948E-4</v>
      </c>
      <c r="BB843" s="13">
        <f t="shared" si="1051"/>
        <v>1.1388937248839847E-5</v>
      </c>
      <c r="BC843" s="13">
        <f t="shared" si="1052"/>
        <v>8.5690363860271007E-7</v>
      </c>
      <c r="BD843" s="13">
        <f t="shared" si="1053"/>
        <v>2.7710138560769289E-7</v>
      </c>
      <c r="BE843" s="13">
        <f t="shared" si="1054"/>
        <v>6.3113304339471999E-7</v>
      </c>
      <c r="BF843" s="13">
        <f t="shared" si="1055"/>
        <v>7.1874219898094798E-7</v>
      </c>
      <c r="BG843" s="13">
        <f t="shared" si="1056"/>
        <v>5.4567506698465939E-7</v>
      </c>
      <c r="BH843" s="13">
        <f t="shared" si="1057"/>
        <v>3.1071079361023305E-7</v>
      </c>
      <c r="BI843" s="13">
        <f t="shared" si="1058"/>
        <v>1.4153653425930109E-7</v>
      </c>
      <c r="BJ843" s="14">
        <f t="shared" si="1059"/>
        <v>0.79921615826776882</v>
      </c>
      <c r="BK843" s="14">
        <f t="shared" si="1060"/>
        <v>0.15003727432616895</v>
      </c>
      <c r="BL843" s="14">
        <f t="shared" si="1061"/>
        <v>4.6346661583026201E-2</v>
      </c>
      <c r="BM843" s="14">
        <f t="shared" si="1062"/>
        <v>0.48608834119132632</v>
      </c>
      <c r="BN843" s="14">
        <f t="shared" si="1063"/>
        <v>0.5050025618477455</v>
      </c>
    </row>
    <row r="844" spans="1:66" x14ac:dyDescent="0.25">
      <c r="A844" t="s">
        <v>32</v>
      </c>
      <c r="B844" t="s">
        <v>198</v>
      </c>
      <c r="C844" t="s">
        <v>33</v>
      </c>
      <c r="D844"/>
      <c r="E844" s="10">
        <f>VLOOKUP(A844,home!$A$2:$E$405,3,FALSE)</f>
        <v>1.4583333333333299</v>
      </c>
      <c r="F844" s="10">
        <f>VLOOKUP(B844,home!$B$2:$E$405,3,FALSE)</f>
        <v>0.69</v>
      </c>
      <c r="G844" s="10">
        <f>VLOOKUP(C844,away!$B$2:$E$405,4,FALSE)</f>
        <v>0.91</v>
      </c>
      <c r="H844" s="10">
        <f>VLOOKUP(A844,away!$A$2:$E$405,3,FALSE)</f>
        <v>1.375</v>
      </c>
      <c r="I844" s="10">
        <f>VLOOKUP(C844,away!$B$2:$E$405,3,FALSE)</f>
        <v>0.23</v>
      </c>
      <c r="J844" s="10">
        <f>VLOOKUP(B844,home!$B$2:$E$405,4,FALSE)</f>
        <v>0.24</v>
      </c>
      <c r="K844" s="12">
        <f t="shared" si="1008"/>
        <v>0.91568749999999788</v>
      </c>
      <c r="L844" s="12">
        <f t="shared" si="1009"/>
        <v>7.5900000000000009E-2</v>
      </c>
      <c r="M844" s="13">
        <f t="shared" si="1010"/>
        <v>0.37098728099304329</v>
      </c>
      <c r="N844" s="13">
        <f t="shared" si="1011"/>
        <v>0.33970841586431649</v>
      </c>
      <c r="O844" s="13">
        <f t="shared" si="1012"/>
        <v>2.8157934627371983E-2</v>
      </c>
      <c r="P844" s="13">
        <f t="shared" si="1013"/>
        <v>2.5783868764101624E-2</v>
      </c>
      <c r="Q844" s="13">
        <f t="shared" si="1014"/>
        <v>0.15553337502587777</v>
      </c>
      <c r="R844" s="13">
        <f t="shared" si="1015"/>
        <v>1.0685936191087667E-3</v>
      </c>
      <c r="S844" s="13">
        <f t="shared" si="1016"/>
        <v>4.4799911109141344E-4</v>
      </c>
      <c r="T844" s="13">
        <f t="shared" si="1017"/>
        <v>1.1804983164464124E-2</v>
      </c>
      <c r="U844" s="13">
        <f t="shared" si="1018"/>
        <v>9.784978195976565E-4</v>
      </c>
      <c r="V844" s="13">
        <f t="shared" si="1019"/>
        <v>3.4595826022497321E-6</v>
      </c>
      <c r="W844" s="13">
        <f t="shared" si="1020"/>
        <v>4.7473322448002724E-2</v>
      </c>
      <c r="X844" s="13">
        <f t="shared" si="1021"/>
        <v>3.6032251738034068E-3</v>
      </c>
      <c r="Y844" s="13">
        <f t="shared" si="1022"/>
        <v>1.3674239534583926E-4</v>
      </c>
      <c r="Z844" s="13">
        <f t="shared" si="1023"/>
        <v>2.7035418563451786E-5</v>
      </c>
      <c r="AA844" s="13">
        <f t="shared" si="1024"/>
        <v>2.4755994835820699E-5</v>
      </c>
      <c r="AB844" s="13">
        <f t="shared" si="1025"/>
        <v>1.1334377510612757E-5</v>
      </c>
      <c r="AC844" s="13">
        <f t="shared" si="1026"/>
        <v>1.5027709231062727E-8</v>
      </c>
      <c r="AD844" s="13">
        <f t="shared" si="1027"/>
        <v>1.0867681987276346E-2</v>
      </c>
      <c r="AE844" s="13">
        <f t="shared" si="1028"/>
        <v>8.248570628342748E-4</v>
      </c>
      <c r="AF844" s="13">
        <f t="shared" si="1029"/>
        <v>3.1303325534560722E-5</v>
      </c>
      <c r="AG844" s="13">
        <f t="shared" si="1030"/>
        <v>7.9197413602438606E-7</v>
      </c>
      <c r="AH844" s="13">
        <f t="shared" si="1031"/>
        <v>5.1299706724149772E-7</v>
      </c>
      <c r="AI844" s="13">
        <f t="shared" si="1032"/>
        <v>4.6974500200969785E-7</v>
      </c>
      <c r="AJ844" s="13">
        <f t="shared" si="1033"/>
        <v>2.1506981326387709E-7</v>
      </c>
      <c r="AK844" s="13">
        <f t="shared" si="1034"/>
        <v>6.5645579877688683E-8</v>
      </c>
      <c r="AL844" s="13">
        <f t="shared" si="1035"/>
        <v>4.1777441167430868E-11</v>
      </c>
      <c r="AM844" s="13">
        <f t="shared" si="1036"/>
        <v>1.9902801099448172E-3</v>
      </c>
      <c r="AN844" s="13">
        <f t="shared" si="1037"/>
        <v>1.5106226034481164E-4</v>
      </c>
      <c r="AO844" s="13">
        <f t="shared" si="1038"/>
        <v>5.7328127800856009E-6</v>
      </c>
      <c r="AP844" s="13">
        <f t="shared" si="1039"/>
        <v>1.4504016333616566E-7</v>
      </c>
      <c r="AQ844" s="13">
        <f t="shared" si="1040"/>
        <v>2.7521370993037438E-9</v>
      </c>
      <c r="AR844" s="13">
        <f t="shared" si="1041"/>
        <v>7.7872954807259427E-9</v>
      </c>
      <c r="AS844" s="13">
        <f t="shared" si="1042"/>
        <v>7.13072913050722E-9</v>
      </c>
      <c r="AT844" s="13">
        <f t="shared" si="1043"/>
        <v>3.2647597653456572E-9</v>
      </c>
      <c r="AU844" s="13">
        <f t="shared" si="1044"/>
        <v>9.9649990254331506E-10</v>
      </c>
      <c r="AV844" s="13">
        <f t="shared" si="1045"/>
        <v>2.281206261275324E-10</v>
      </c>
      <c r="AW844" s="13">
        <f t="shared" si="1046"/>
        <v>8.0654461722728538E-14</v>
      </c>
      <c r="AX844" s="13">
        <f t="shared" si="1047"/>
        <v>3.0374576969584836E-4</v>
      </c>
      <c r="AY844" s="13">
        <f t="shared" si="1048"/>
        <v>2.305430391991489E-5</v>
      </c>
      <c r="AZ844" s="13">
        <f t="shared" si="1049"/>
        <v>8.7491083376077005E-7</v>
      </c>
      <c r="BA844" s="13">
        <f t="shared" si="1050"/>
        <v>2.2135244094147475E-8</v>
      </c>
      <c r="BB844" s="13">
        <f t="shared" si="1051"/>
        <v>4.2001625668644837E-10</v>
      </c>
      <c r="BC844" s="13">
        <f t="shared" si="1052"/>
        <v>6.3758467765002923E-12</v>
      </c>
      <c r="BD844" s="13">
        <f t="shared" si="1053"/>
        <v>9.850928783118299E-11</v>
      </c>
      <c r="BE844" s="13">
        <f t="shared" si="1054"/>
        <v>9.0203723500916158E-11</v>
      </c>
      <c r="BF844" s="13">
        <f t="shared" si="1055"/>
        <v>4.1299211031622481E-11</v>
      </c>
      <c r="BG844" s="13">
        <f t="shared" si="1056"/>
        <v>1.2605723767172912E-11</v>
      </c>
      <c r="BH844" s="13">
        <f t="shared" si="1057"/>
        <v>2.8857259205132796E-12</v>
      </c>
      <c r="BI844" s="13">
        <f t="shared" si="1058"/>
        <v>5.2848463076799951E-13</v>
      </c>
      <c r="BJ844" s="14">
        <f t="shared" si="1059"/>
        <v>0.57245961894304753</v>
      </c>
      <c r="BK844" s="14">
        <f t="shared" si="1060"/>
        <v>0.39724567782424508</v>
      </c>
      <c r="BL844" s="14">
        <f t="shared" si="1061"/>
        <v>3.0242399549324298E-2</v>
      </c>
      <c r="BM844" s="14">
        <f t="shared" si="1062"/>
        <v>7.8712208537521117E-2</v>
      </c>
      <c r="BN844" s="14">
        <f t="shared" si="1063"/>
        <v>0.92123946889382002</v>
      </c>
    </row>
    <row r="845" spans="1:66" x14ac:dyDescent="0.25">
      <c r="A845" t="s">
        <v>32</v>
      </c>
      <c r="B845" t="s">
        <v>209</v>
      </c>
      <c r="C845" t="s">
        <v>207</v>
      </c>
      <c r="D845"/>
      <c r="E845" s="10">
        <f>VLOOKUP(A845,home!$A$2:$E$405,3,FALSE)</f>
        <v>1.4583333333333299</v>
      </c>
      <c r="F845" s="10">
        <f>VLOOKUP(B845,home!$B$2:$E$405,3,FALSE)</f>
        <v>1.37</v>
      </c>
      <c r="G845" s="10">
        <f>VLOOKUP(C845,away!$B$2:$E$405,4,FALSE)</f>
        <v>1.1399999999999999</v>
      </c>
      <c r="H845" s="10">
        <f>VLOOKUP(A845,away!$A$2:$E$405,3,FALSE)</f>
        <v>1.375</v>
      </c>
      <c r="I845" s="10">
        <f>VLOOKUP(C845,away!$B$2:$E$405,3,FALSE)</f>
        <v>1.37</v>
      </c>
      <c r="J845" s="10">
        <f>VLOOKUP(B845,home!$B$2:$E$405,4,FALSE)</f>
        <v>1.82</v>
      </c>
      <c r="K845" s="12">
        <f t="shared" si="1008"/>
        <v>2.2776249999999947</v>
      </c>
      <c r="L845" s="12">
        <f t="shared" si="1009"/>
        <v>3.4284250000000003</v>
      </c>
      <c r="M845" s="13">
        <f t="shared" si="1010"/>
        <v>3.3257834784991822E-3</v>
      </c>
      <c r="N845" s="13">
        <f t="shared" si="1011"/>
        <v>7.5748875952166813E-3</v>
      </c>
      <c r="O845" s="13">
        <f t="shared" si="1012"/>
        <v>1.1402199222273559E-2</v>
      </c>
      <c r="P845" s="13">
        <f t="shared" si="1013"/>
        <v>2.5969934003630752E-2</v>
      </c>
      <c r="Q845" s="13">
        <f t="shared" si="1014"/>
        <v>8.6263766795276788E-3</v>
      </c>
      <c r="R845" s="13">
        <f t="shared" si="1015"/>
        <v>1.9545792434311617E-2</v>
      </c>
      <c r="S845" s="13">
        <f t="shared" si="1016"/>
        <v>5.0697638354473454E-2</v>
      </c>
      <c r="T845" s="13">
        <f t="shared" si="1017"/>
        <v>2.9574885467509679E-2</v>
      </c>
      <c r="U845" s="13">
        <f t="shared" si="1018"/>
        <v>4.4517985493198894E-2</v>
      </c>
      <c r="V845" s="13">
        <f t="shared" si="1019"/>
        <v>4.3986772196933414E-2</v>
      </c>
      <c r="W845" s="13">
        <f t="shared" si="1020"/>
        <v>6.549217061569728E-3</v>
      </c>
      <c r="X845" s="13">
        <f t="shared" si="1021"/>
        <v>2.2453499504312194E-2</v>
      </c>
      <c r="Y845" s="13">
        <f t="shared" si="1022"/>
        <v>3.8490069519035781E-2</v>
      </c>
      <c r="Z845" s="13">
        <f t="shared" si="1023"/>
        <v>2.2337094475534936E-2</v>
      </c>
      <c r="AA845" s="13">
        <f t="shared" si="1024"/>
        <v>5.0875524804840137E-2</v>
      </c>
      <c r="AB845" s="13">
        <f t="shared" si="1025"/>
        <v>5.7937683591811881E-2</v>
      </c>
      <c r="AC845" s="13">
        <f t="shared" si="1026"/>
        <v>2.146737713030929E-2</v>
      </c>
      <c r="AD845" s="13">
        <f t="shared" si="1027"/>
        <v>3.7291651274644301E-3</v>
      </c>
      <c r="AE845" s="13">
        <f t="shared" si="1028"/>
        <v>1.2785162952127239E-2</v>
      </c>
      <c r="AF845" s="13">
        <f t="shared" si="1029"/>
        <v>2.1916486147073422E-2</v>
      </c>
      <c r="AG845" s="13">
        <f t="shared" si="1030"/>
        <v>2.5046343006260064E-2</v>
      </c>
      <c r="AH845" s="13">
        <f t="shared" si="1031"/>
        <v>1.9145263281821468E-2</v>
      </c>
      <c r="AI845" s="13">
        <f t="shared" si="1032"/>
        <v>4.3605730282258517E-2</v>
      </c>
      <c r="AJ845" s="13">
        <f t="shared" si="1033"/>
        <v>4.9658750717064416E-2</v>
      </c>
      <c r="AK845" s="13">
        <f t="shared" si="1034"/>
        <v>3.7701337367317858E-2</v>
      </c>
      <c r="AL845" s="13">
        <f t="shared" si="1035"/>
        <v>6.7052635375622095E-3</v>
      </c>
      <c r="AM845" s="13">
        <f t="shared" si="1036"/>
        <v>1.6987279446882306E-3</v>
      </c>
      <c r="AN845" s="13">
        <f t="shared" si="1037"/>
        <v>5.8239613537677476E-3</v>
      </c>
      <c r="AO845" s="13">
        <f t="shared" si="1038"/>
        <v>9.9835073521455965E-3</v>
      </c>
      <c r="AP845" s="13">
        <f t="shared" si="1039"/>
        <v>1.1409235397926589E-2</v>
      </c>
      <c r="AQ845" s="13">
        <f t="shared" si="1040"/>
        <v>9.7789269672841177E-3</v>
      </c>
      <c r="AR845" s="13">
        <f t="shared" si="1041"/>
        <v>1.3127619853395752E-2</v>
      </c>
      <c r="AS845" s="13">
        <f t="shared" si="1042"/>
        <v>2.989979516859043E-2</v>
      </c>
      <c r="AT845" s="13">
        <f t="shared" si="1043"/>
        <v>3.4050260485430313E-2</v>
      </c>
      <c r="AU845" s="13">
        <f t="shared" si="1044"/>
        <v>2.5851241512709348E-2</v>
      </c>
      <c r="AV845" s="13">
        <f t="shared" si="1045"/>
        <v>1.4719858487596126E-2</v>
      </c>
      <c r="AW845" s="13">
        <f t="shared" si="1046"/>
        <v>1.4544212971269869E-3</v>
      </c>
      <c r="AX845" s="13">
        <f t="shared" si="1047"/>
        <v>6.4484420583675324E-4</v>
      </c>
      <c r="AY845" s="13">
        <f t="shared" si="1048"/>
        <v>2.2107999963958706E-3</v>
      </c>
      <c r="AZ845" s="13">
        <f t="shared" si="1049"/>
        <v>3.7897809888217575E-3</v>
      </c>
      <c r="BA845" s="13">
        <f t="shared" si="1050"/>
        <v>4.330993295533745E-3</v>
      </c>
      <c r="BB845" s="13">
        <f t="shared" si="1051"/>
        <v>3.7121214223100698E-3</v>
      </c>
      <c r="BC845" s="13">
        <f t="shared" si="1052"/>
        <v>2.5453459774566803E-3</v>
      </c>
      <c r="BD845" s="13">
        <f t="shared" si="1053"/>
        <v>7.5011766826463908E-3</v>
      </c>
      <c r="BE845" s="13">
        <f t="shared" si="1054"/>
        <v>1.7084867541812446E-2</v>
      </c>
      <c r="BF845" s="13">
        <f t="shared" si="1055"/>
        <v>1.9456460717460242E-2</v>
      </c>
      <c r="BG845" s="13">
        <f t="shared" si="1056"/>
        <v>1.4771507113868428E-2</v>
      </c>
      <c r="BH845" s="13">
        <f t="shared" si="1057"/>
        <v>8.4109884725561274E-3</v>
      </c>
      <c r="BI845" s="13">
        <f t="shared" si="1058"/>
        <v>3.8314155239611209E-3</v>
      </c>
      <c r="BJ845" s="14">
        <f t="shared" si="1059"/>
        <v>0.23267433796226403</v>
      </c>
      <c r="BK845" s="14">
        <f t="shared" si="1060"/>
        <v>0.15436356869780418</v>
      </c>
      <c r="BL845" s="14">
        <f t="shared" si="1061"/>
        <v>0.52309545875492514</v>
      </c>
      <c r="BM845" s="14">
        <f t="shared" si="1062"/>
        <v>0.85526910777779996</v>
      </c>
      <c r="BN845" s="14">
        <f t="shared" si="1063"/>
        <v>7.6444973413459474E-2</v>
      </c>
    </row>
    <row r="846" spans="1:66" x14ac:dyDescent="0.25">
      <c r="A846" t="s">
        <v>298</v>
      </c>
      <c r="B846" t="s">
        <v>203</v>
      </c>
      <c r="C846" t="s">
        <v>338</v>
      </c>
      <c r="D846"/>
      <c r="E846" s="10">
        <f>VLOOKUP(A846,home!$A$2:$E$405,3,FALSE)</f>
        <v>1.7666666666666699</v>
      </c>
      <c r="F846" s="10">
        <f>VLOOKUP(B846,home!$B$2:$E$405,3,FALSE)</f>
        <v>1.1299999999999999</v>
      </c>
      <c r="G846" s="10">
        <f>VLOOKUP(C846,away!$B$2:$E$405,4,FALSE)</f>
        <v>0.75</v>
      </c>
      <c r="H846" s="10">
        <f>VLOOKUP(A846,away!$A$2:$E$405,3,FALSE)</f>
        <v>1.2</v>
      </c>
      <c r="I846" s="10">
        <f>VLOOKUP(C846,away!$B$2:$E$405,3,FALSE)</f>
        <v>0.56999999999999995</v>
      </c>
      <c r="J846" s="10">
        <f>VLOOKUP(B846,home!$B$2:$E$405,4,FALSE)</f>
        <v>0.56000000000000005</v>
      </c>
      <c r="K846" s="12">
        <f t="shared" si="1008"/>
        <v>1.4972500000000026</v>
      </c>
      <c r="L846" s="12">
        <f t="shared" si="1009"/>
        <v>0.38303999999999999</v>
      </c>
      <c r="M846" s="13">
        <f t="shared" si="1010"/>
        <v>0.15254586104200771</v>
      </c>
      <c r="N846" s="13">
        <f t="shared" si="1011"/>
        <v>0.22839929044514648</v>
      </c>
      <c r="O846" s="13">
        <f t="shared" si="1012"/>
        <v>5.8431166613530622E-2</v>
      </c>
      <c r="P846" s="13">
        <f t="shared" si="1013"/>
        <v>8.7486064212108888E-2</v>
      </c>
      <c r="Q846" s="13">
        <f t="shared" si="1014"/>
        <v>0.17098541880949811</v>
      </c>
      <c r="R846" s="13">
        <f t="shared" si="1015"/>
        <v>1.1190737029823383E-2</v>
      </c>
      <c r="S846" s="13">
        <f t="shared" si="1016"/>
        <v>1.2543459683277726E-2</v>
      </c>
      <c r="T846" s="13">
        <f t="shared" si="1017"/>
        <v>6.5494254820790146E-2</v>
      </c>
      <c r="U846" s="13">
        <f t="shared" si="1018"/>
        <v>1.6755331017903091E-2</v>
      </c>
      <c r="V846" s="13">
        <f t="shared" si="1019"/>
        <v>7.993063796591205E-4</v>
      </c>
      <c r="W846" s="13">
        <f t="shared" si="1020"/>
        <v>8.5335972770840485E-2</v>
      </c>
      <c r="X846" s="13">
        <f t="shared" si="1021"/>
        <v>3.2687091010142728E-2</v>
      </c>
      <c r="Y846" s="13">
        <f t="shared" si="1022"/>
        <v>6.2602316702625345E-3</v>
      </c>
      <c r="Z846" s="13">
        <f t="shared" si="1023"/>
        <v>1.4288333039678496E-3</v>
      </c>
      <c r="AA846" s="13">
        <f t="shared" si="1024"/>
        <v>2.1393206643658667E-3</v>
      </c>
      <c r="AB846" s="13">
        <f t="shared" si="1025"/>
        <v>1.6015489323609002E-3</v>
      </c>
      <c r="AC846" s="13">
        <f t="shared" si="1026"/>
        <v>2.8650469758054201E-5</v>
      </c>
      <c r="AD846" s="13">
        <f t="shared" si="1027"/>
        <v>3.1942321307785279E-2</v>
      </c>
      <c r="AE846" s="13">
        <f t="shared" si="1028"/>
        <v>1.2235186753734069E-2</v>
      </c>
      <c r="AF846" s="13">
        <f t="shared" si="1029"/>
        <v>2.3432829670751486E-3</v>
      </c>
      <c r="AG846" s="13">
        <f t="shared" si="1030"/>
        <v>2.9919036923615501E-4</v>
      </c>
      <c r="AH846" s="13">
        <f t="shared" si="1031"/>
        <v>1.3682507718796127E-4</v>
      </c>
      <c r="AI846" s="13">
        <f t="shared" si="1032"/>
        <v>2.0486134681967538E-4</v>
      </c>
      <c r="AJ846" s="13">
        <f t="shared" si="1033"/>
        <v>1.533643257628798E-4</v>
      </c>
      <c r="AK846" s="13">
        <f t="shared" si="1034"/>
        <v>7.6541578916157374E-5</v>
      </c>
      <c r="AL846" s="13">
        <f t="shared" si="1035"/>
        <v>6.572493858145319E-7</v>
      </c>
      <c r="AM846" s="13">
        <f t="shared" si="1036"/>
        <v>9.5651281156163108E-3</v>
      </c>
      <c r="AN846" s="13">
        <f t="shared" si="1037"/>
        <v>3.6638266734056709E-3</v>
      </c>
      <c r="AO846" s="13">
        <f t="shared" si="1038"/>
        <v>7.0169608449065397E-4</v>
      </c>
      <c r="AP846" s="13">
        <f t="shared" si="1039"/>
        <v>8.9592556067766708E-5</v>
      </c>
      <c r="AQ846" s="13">
        <f t="shared" si="1040"/>
        <v>8.5793831690493395E-6</v>
      </c>
      <c r="AR846" s="13">
        <f t="shared" si="1041"/>
        <v>1.0481895513215338E-5</v>
      </c>
      <c r="AS846" s="13">
        <f t="shared" si="1042"/>
        <v>1.5694018057161695E-5</v>
      </c>
      <c r="AT846" s="13">
        <f t="shared" si="1043"/>
        <v>1.1748934268042697E-5</v>
      </c>
      <c r="AU846" s="13">
        <f t="shared" si="1044"/>
        <v>5.863697277608985E-6</v>
      </c>
      <c r="AV846" s="13">
        <f t="shared" si="1045"/>
        <v>2.1948551872250165E-6</v>
      </c>
      <c r="AW846" s="13">
        <f t="shared" si="1046"/>
        <v>1.0470469080571029E-8</v>
      </c>
      <c r="AX846" s="13">
        <f t="shared" si="1047"/>
        <v>2.3868980118510958E-3</v>
      </c>
      <c r="AY846" s="13">
        <f t="shared" si="1048"/>
        <v>9.1427741445944345E-4</v>
      </c>
      <c r="AZ846" s="13">
        <f t="shared" si="1049"/>
        <v>1.7510241041727257E-4</v>
      </c>
      <c r="BA846" s="13">
        <f t="shared" si="1050"/>
        <v>2.2357075762077367E-5</v>
      </c>
      <c r="BB846" s="13">
        <f t="shared" si="1051"/>
        <v>2.1409135749765282E-6</v>
      </c>
      <c r="BC846" s="13">
        <f t="shared" si="1052"/>
        <v>1.6401110715180193E-7</v>
      </c>
      <c r="BD846" s="13">
        <f t="shared" si="1053"/>
        <v>6.6916420956366693E-7</v>
      </c>
      <c r="BE846" s="13">
        <f t="shared" si="1054"/>
        <v>1.0019061127692021E-6</v>
      </c>
      <c r="BF846" s="13">
        <f t="shared" si="1055"/>
        <v>7.5005196367184541E-7</v>
      </c>
      <c r="BG846" s="13">
        <f t="shared" si="1056"/>
        <v>3.7433843420255743E-7</v>
      </c>
      <c r="BH846" s="13">
        <f t="shared" si="1057"/>
        <v>1.4011955515244501E-7</v>
      </c>
      <c r="BI846" s="13">
        <f t="shared" si="1058"/>
        <v>4.1958800790399697E-8</v>
      </c>
      <c r="BJ846" s="14">
        <f t="shared" si="1059"/>
        <v>0.65351200357443273</v>
      </c>
      <c r="BK846" s="14">
        <f t="shared" si="1060"/>
        <v>0.25431827645065674</v>
      </c>
      <c r="BL846" s="14">
        <f t="shared" si="1061"/>
        <v>9.073865752604994E-2</v>
      </c>
      <c r="BM846" s="14">
        <f t="shared" si="1062"/>
        <v>0.29004496575900168</v>
      </c>
      <c r="BN846" s="14">
        <f t="shared" si="1063"/>
        <v>0.70903853815211526</v>
      </c>
    </row>
    <row r="847" spans="1:66" x14ac:dyDescent="0.25">
      <c r="A847" t="s">
        <v>298</v>
      </c>
      <c r="B847" t="s">
        <v>325</v>
      </c>
      <c r="C847" t="s">
        <v>358</v>
      </c>
      <c r="D847"/>
      <c r="E847" s="10">
        <f>VLOOKUP(A847,home!$A$2:$E$405,3,FALSE)</f>
        <v>1.7666666666666699</v>
      </c>
      <c r="F847" s="10">
        <f>VLOOKUP(B847,home!$B$2:$E$405,3,FALSE)</f>
        <v>1.32</v>
      </c>
      <c r="G847" s="10">
        <f>VLOOKUP(C847,away!$B$2:$E$405,4,FALSE)</f>
        <v>0.19</v>
      </c>
      <c r="H847" s="10">
        <f>VLOOKUP(A847,away!$A$2:$E$405,3,FALSE)</f>
        <v>1.2</v>
      </c>
      <c r="I847" s="10">
        <f>VLOOKUP(C847,away!$B$2:$E$405,3,FALSE)</f>
        <v>1.1299999999999999</v>
      </c>
      <c r="J847" s="10">
        <f>VLOOKUP(B847,home!$B$2:$E$405,4,FALSE)</f>
        <v>1.1100000000000001</v>
      </c>
      <c r="K847" s="12">
        <f t="shared" si="1008"/>
        <v>0.44308000000000081</v>
      </c>
      <c r="L847" s="12">
        <f t="shared" si="1009"/>
        <v>1.5051600000000001</v>
      </c>
      <c r="M847" s="13">
        <f t="shared" si="1010"/>
        <v>0.14252469443591909</v>
      </c>
      <c r="N847" s="13">
        <f t="shared" si="1011"/>
        <v>6.314984161066714E-2</v>
      </c>
      <c r="O847" s="13">
        <f t="shared" si="1012"/>
        <v>0.21452246907716799</v>
      </c>
      <c r="P847" s="13">
        <f t="shared" si="1013"/>
        <v>9.5050615598711766E-2</v>
      </c>
      <c r="Q847" s="13">
        <f t="shared" si="1014"/>
        <v>1.3990215910427222E-2</v>
      </c>
      <c r="R847" s="13">
        <f t="shared" si="1015"/>
        <v>0.16144531977809509</v>
      </c>
      <c r="S847" s="13">
        <f t="shared" si="1016"/>
        <v>1.5847463419323707E-2</v>
      </c>
      <c r="T847" s="13">
        <f t="shared" si="1017"/>
        <v>2.105751337973864E-2</v>
      </c>
      <c r="U847" s="13">
        <f t="shared" si="1018"/>
        <v>7.1533192287278502E-2</v>
      </c>
      <c r="V847" s="13">
        <f t="shared" si="1019"/>
        <v>1.1743081199183123E-3</v>
      </c>
      <c r="W847" s="13">
        <f t="shared" si="1020"/>
        <v>2.0662616218640353E-3</v>
      </c>
      <c r="X847" s="13">
        <f t="shared" si="1021"/>
        <v>3.1100543427648722E-3</v>
      </c>
      <c r="Y847" s="13">
        <f t="shared" si="1022"/>
        <v>2.3405646972779874E-3</v>
      </c>
      <c r="Z847" s="13">
        <f t="shared" si="1023"/>
        <v>8.1000345839065901E-2</v>
      </c>
      <c r="AA847" s="13">
        <f t="shared" si="1024"/>
        <v>3.5889633234373379E-2</v>
      </c>
      <c r="AB847" s="13">
        <f t="shared" si="1025"/>
        <v>7.9509893467430929E-3</v>
      </c>
      <c r="AC847" s="13">
        <f t="shared" si="1026"/>
        <v>4.8947092178728786E-5</v>
      </c>
      <c r="AD847" s="13">
        <f t="shared" si="1027"/>
        <v>2.2887979985387958E-4</v>
      </c>
      <c r="AE847" s="13">
        <f t="shared" si="1028"/>
        <v>3.4450071954806542E-4</v>
      </c>
      <c r="AF847" s="13">
        <f t="shared" si="1029"/>
        <v>2.5926435151748308E-4</v>
      </c>
      <c r="AG847" s="13">
        <f t="shared" si="1030"/>
        <v>1.3007811044335167E-4</v>
      </c>
      <c r="AH847" s="13">
        <f t="shared" si="1031"/>
        <v>3.04796201357821E-2</v>
      </c>
      <c r="AI847" s="13">
        <f t="shared" si="1032"/>
        <v>1.3504910089762357E-2</v>
      </c>
      <c r="AJ847" s="13">
        <f t="shared" si="1033"/>
        <v>2.9918777812859578E-3</v>
      </c>
      <c r="AK847" s="13">
        <f t="shared" si="1034"/>
        <v>4.4188040244406165E-4</v>
      </c>
      <c r="AL847" s="13">
        <f t="shared" si="1035"/>
        <v>1.3057249515302395E-6</v>
      </c>
      <c r="AM847" s="13">
        <f t="shared" si="1036"/>
        <v>2.0282412343851443E-5</v>
      </c>
      <c r="AN847" s="13">
        <f t="shared" si="1037"/>
        <v>3.0528275763471441E-5</v>
      </c>
      <c r="AO847" s="13">
        <f t="shared" si="1038"/>
        <v>2.2974969774073339E-5</v>
      </c>
      <c r="AP847" s="13">
        <f t="shared" si="1039"/>
        <v>1.1527001835048079E-5</v>
      </c>
      <c r="AQ847" s="13">
        <f t="shared" si="1040"/>
        <v>4.337495520510241E-6</v>
      </c>
      <c r="AR847" s="13">
        <f t="shared" si="1041"/>
        <v>9.1753410087147616E-3</v>
      </c>
      <c r="AS847" s="13">
        <f t="shared" si="1042"/>
        <v>4.0654100941413434E-3</v>
      </c>
      <c r="AT847" s="13">
        <f t="shared" si="1043"/>
        <v>9.006509522560749E-4</v>
      </c>
      <c r="AU847" s="13">
        <f t="shared" si="1044"/>
        <v>1.3302014130854082E-4</v>
      </c>
      <c r="AV847" s="13">
        <f t="shared" si="1045"/>
        <v>1.4734641052747091E-5</v>
      </c>
      <c r="AW847" s="13">
        <f t="shared" si="1046"/>
        <v>2.4188782967819249E-8</v>
      </c>
      <c r="AX847" s="13">
        <f t="shared" si="1047"/>
        <v>1.4977885435522843E-6</v>
      </c>
      <c r="AY847" s="13">
        <f t="shared" si="1048"/>
        <v>2.2544114042131565E-6</v>
      </c>
      <c r="AZ847" s="13">
        <f t="shared" si="1049"/>
        <v>1.6966249345827375E-6</v>
      </c>
      <c r="BA847" s="13">
        <f t="shared" si="1050"/>
        <v>8.5123066217885138E-7</v>
      </c>
      <c r="BB847" s="13">
        <f t="shared" si="1051"/>
        <v>3.2030958587127992E-7</v>
      </c>
      <c r="BC847" s="13">
        <f t="shared" si="1052"/>
        <v>9.6423435254003177E-8</v>
      </c>
      <c r="BD847" s="13">
        <f t="shared" si="1053"/>
        <v>2.3017260454461863E-3</v>
      </c>
      <c r="BE847" s="13">
        <f t="shared" si="1054"/>
        <v>1.0198487762162981E-3</v>
      </c>
      <c r="BF847" s="13">
        <f t="shared" si="1055"/>
        <v>2.2593729788295908E-4</v>
      </c>
      <c r="BG847" s="13">
        <f t="shared" si="1056"/>
        <v>3.3369432648660569E-5</v>
      </c>
      <c r="BH847" s="13">
        <f t="shared" si="1057"/>
        <v>3.6963320544921373E-6</v>
      </c>
      <c r="BI847" s="13">
        <f t="shared" si="1058"/>
        <v>3.2755416134087602E-7</v>
      </c>
      <c r="BJ847" s="14">
        <f t="shared" si="1059"/>
        <v>0.10677354148790527</v>
      </c>
      <c r="BK847" s="14">
        <f t="shared" si="1060"/>
        <v>0.25464958880240735</v>
      </c>
      <c r="BL847" s="14">
        <f t="shared" si="1061"/>
        <v>0.55663395440881602</v>
      </c>
      <c r="BM847" s="14">
        <f t="shared" si="1062"/>
        <v>0.308372043904585</v>
      </c>
      <c r="BN847" s="14">
        <f t="shared" si="1063"/>
        <v>0.69068315641098832</v>
      </c>
    </row>
    <row r="848" spans="1:66" x14ac:dyDescent="0.25">
      <c r="A848" t="s">
        <v>298</v>
      </c>
      <c r="B848" t="s">
        <v>330</v>
      </c>
      <c r="C848" t="s">
        <v>331</v>
      </c>
      <c r="D848"/>
      <c r="E848" s="10">
        <f>VLOOKUP(A848,home!$A$2:$E$405,3,FALSE)</f>
        <v>1.7666666666666699</v>
      </c>
      <c r="F848" s="10">
        <f>VLOOKUP(B848,home!$B$2:$E$405,3,FALSE)</f>
        <v>1.51</v>
      </c>
      <c r="G848" s="10">
        <f>VLOOKUP(C848,away!$B$2:$E$405,4,FALSE)</f>
        <v>2.4500000000000002</v>
      </c>
      <c r="H848" s="10">
        <f>VLOOKUP(A848,away!$A$2:$E$405,3,FALSE)</f>
        <v>1.2</v>
      </c>
      <c r="I848" s="10">
        <f>VLOOKUP(C848,away!$B$2:$E$405,3,FALSE)</f>
        <v>0.56999999999999995</v>
      </c>
      <c r="J848" s="10">
        <f>VLOOKUP(B848,home!$B$2:$E$405,4,FALSE)</f>
        <v>1.39</v>
      </c>
      <c r="K848" s="12">
        <f t="shared" si="1008"/>
        <v>6.5357833333333462</v>
      </c>
      <c r="L848" s="12">
        <f t="shared" si="1009"/>
        <v>0.95075999999999983</v>
      </c>
      <c r="M848" s="13">
        <f t="shared" si="1010"/>
        <v>5.6057734431348238E-4</v>
      </c>
      <c r="N848" s="13">
        <f t="shared" si="1011"/>
        <v>3.6638120640083271E-3</v>
      </c>
      <c r="O848" s="13">
        <f t="shared" si="1012"/>
        <v>5.3297451587948634E-4</v>
      </c>
      <c r="P848" s="13">
        <f t="shared" si="1013"/>
        <v>3.4834059579765559E-3</v>
      </c>
      <c r="Q848" s="13">
        <f t="shared" si="1014"/>
        <v>1.1972940912205634E-2</v>
      </c>
      <c r="R848" s="13">
        <f t="shared" si="1015"/>
        <v>2.5336542535879015E-4</v>
      </c>
      <c r="S848" s="13">
        <f t="shared" si="1016"/>
        <v>5.4114375077567375E-3</v>
      </c>
      <c r="T848" s="13">
        <f t="shared" si="1017"/>
        <v>1.1383393301688626E-2</v>
      </c>
      <c r="U848" s="13">
        <f t="shared" si="1018"/>
        <v>1.6559415243028947E-3</v>
      </c>
      <c r="V848" s="13">
        <f t="shared" si="1019"/>
        <v>3.7362737317864453E-3</v>
      </c>
      <c r="W848" s="13">
        <f t="shared" si="1020"/>
        <v>2.6084182554992841E-2</v>
      </c>
      <c r="X848" s="13">
        <f t="shared" si="1021"/>
        <v>2.4799797405984987E-2</v>
      </c>
      <c r="Y848" s="13">
        <f t="shared" si="1022"/>
        <v>1.1789327690857139E-2</v>
      </c>
      <c r="Z848" s="13">
        <f t="shared" si="1023"/>
        <v>8.0296570604707789E-5</v>
      </c>
      <c r="AA848" s="13">
        <f t="shared" si="1024"/>
        <v>5.2480098788207352E-4</v>
      </c>
      <c r="AB848" s="13">
        <f t="shared" si="1025"/>
        <v>1.7149927749582653E-3</v>
      </c>
      <c r="AC848" s="13">
        <f t="shared" si="1026"/>
        <v>1.451066287948535E-3</v>
      </c>
      <c r="AD848" s="13">
        <f t="shared" si="1027"/>
        <v>4.2620141401636669E-2</v>
      </c>
      <c r="AE848" s="13">
        <f t="shared" si="1028"/>
        <v>4.0521525639020069E-2</v>
      </c>
      <c r="AF848" s="13">
        <f t="shared" si="1029"/>
        <v>1.9263122858277356E-2</v>
      </c>
      <c r="AG848" s="13">
        <f t="shared" si="1030"/>
        <v>6.1048688962452597E-3</v>
      </c>
      <c r="AH848" s="13">
        <f t="shared" si="1031"/>
        <v>1.9085691867032982E-5</v>
      </c>
      <c r="AI848" s="13">
        <f t="shared" si="1032"/>
        <v>1.2473994680968999E-4</v>
      </c>
      <c r="AJ848" s="13">
        <f t="shared" si="1033"/>
        <v>4.0763663267982992E-4</v>
      </c>
      <c r="AK848" s="13">
        <f t="shared" si="1034"/>
        <v>8.8807490330831962E-4</v>
      </c>
      <c r="AL848" s="13">
        <f t="shared" si="1035"/>
        <v>3.6067479388051938E-4</v>
      </c>
      <c r="AM848" s="13">
        <f t="shared" si="1036"/>
        <v>5.5711201967425496E-2</v>
      </c>
      <c r="AN848" s="13">
        <f t="shared" si="1037"/>
        <v>5.2967982382549454E-2</v>
      </c>
      <c r="AO848" s="13">
        <f t="shared" si="1038"/>
        <v>2.517991946501635E-2</v>
      </c>
      <c r="AP848" s="13">
        <f t="shared" si="1039"/>
        <v>7.9800200768529832E-3</v>
      </c>
      <c r="AQ848" s="13">
        <f t="shared" si="1040"/>
        <v>1.8967709720671847E-3</v>
      </c>
      <c r="AR848" s="13">
        <f t="shared" si="1041"/>
        <v>3.6291824799000568E-6</v>
      </c>
      <c r="AS848" s="13">
        <f t="shared" si="1042"/>
        <v>2.3719550365756174E-5</v>
      </c>
      <c r="AT848" s="13">
        <f t="shared" si="1043"/>
        <v>7.751292097733503E-5</v>
      </c>
      <c r="AU848" s="13">
        <f t="shared" si="1044"/>
        <v>1.6886921901388365E-4</v>
      </c>
      <c r="AV848" s="13">
        <f t="shared" si="1045"/>
        <v>2.7592315678598992E-4</v>
      </c>
      <c r="AW848" s="13">
        <f t="shared" si="1046"/>
        <v>6.2256089817246219E-5</v>
      </c>
      <c r="AX848" s="13">
        <f t="shared" si="1047"/>
        <v>6.0686057549777905E-2</v>
      </c>
      <c r="AY848" s="13">
        <f t="shared" si="1048"/>
        <v>5.7697876076026826E-2</v>
      </c>
      <c r="AZ848" s="13">
        <f t="shared" si="1049"/>
        <v>2.7428416329021627E-2</v>
      </c>
      <c r="BA848" s="13">
        <f t="shared" si="1050"/>
        <v>8.692613702993535E-3</v>
      </c>
      <c r="BB848" s="13">
        <f t="shared" si="1051"/>
        <v>2.0661473510645324E-3</v>
      </c>
      <c r="BC848" s="13">
        <f t="shared" si="1052"/>
        <v>3.9288205109962301E-4</v>
      </c>
      <c r="BD848" s="13">
        <f t="shared" si="1053"/>
        <v>5.7508025576496261E-7</v>
      </c>
      <c r="BE848" s="13">
        <f t="shared" si="1054"/>
        <v>3.758599950957721E-6</v>
      </c>
      <c r="BF848" s="13">
        <f t="shared" si="1055"/>
        <v>1.2282697458068501E-5</v>
      </c>
      <c r="BG848" s="13">
        <f t="shared" si="1056"/>
        <v>2.6759016444939986E-5</v>
      </c>
      <c r="BH848" s="13">
        <f t="shared" si="1057"/>
        <v>4.3722783424307936E-5</v>
      </c>
      <c r="BI848" s="13">
        <f t="shared" si="1058"/>
        <v>5.7152527838307064E-5</v>
      </c>
      <c r="BJ848" s="14">
        <f t="shared" si="1059"/>
        <v>0.49890300064881238</v>
      </c>
      <c r="BK848" s="14">
        <f t="shared" si="1060"/>
        <v>7.2701311699689103E-2</v>
      </c>
      <c r="BL848" s="14">
        <f t="shared" si="1061"/>
        <v>6.815517138041593E-3</v>
      </c>
      <c r="BM848" s="14">
        <f t="shared" si="1062"/>
        <v>0.50039742985119617</v>
      </c>
      <c r="BN848" s="14">
        <f t="shared" si="1063"/>
        <v>2.0467076219742277E-2</v>
      </c>
    </row>
    <row r="849" spans="1:66" x14ac:dyDescent="0.25">
      <c r="A849" t="s">
        <v>298</v>
      </c>
      <c r="B849" t="s">
        <v>363</v>
      </c>
      <c r="C849" t="s">
        <v>324</v>
      </c>
      <c r="D849"/>
      <c r="E849" s="10">
        <f>VLOOKUP(A849,home!$A$2:$E$405,3,FALSE)</f>
        <v>1.7666666666666699</v>
      </c>
      <c r="F849" s="10">
        <f>VLOOKUP(B849,home!$B$2:$E$405,3,FALSE)</f>
        <v>1.32</v>
      </c>
      <c r="G849" s="10">
        <f>VLOOKUP(C849,away!$B$2:$E$405,4,FALSE)</f>
        <v>1.51</v>
      </c>
      <c r="H849" s="10">
        <f>VLOOKUP(A849,away!$A$2:$E$405,3,FALSE)</f>
        <v>1.2</v>
      </c>
      <c r="I849" s="10">
        <f>VLOOKUP(C849,away!$B$2:$E$405,3,FALSE)</f>
        <v>0.75</v>
      </c>
      <c r="J849" s="10">
        <f>VLOOKUP(B849,home!$B$2:$E$405,4,FALSE)</f>
        <v>1.39</v>
      </c>
      <c r="K849" s="12">
        <f t="shared" si="1008"/>
        <v>3.5213200000000064</v>
      </c>
      <c r="L849" s="12">
        <f t="shared" si="1009"/>
        <v>1.2509999999999999</v>
      </c>
      <c r="M849" s="13">
        <f t="shared" si="1010"/>
        <v>8.4607284827421161E-3</v>
      </c>
      <c r="N849" s="13">
        <f t="shared" si="1011"/>
        <v>2.9792932420849523E-2</v>
      </c>
      <c r="O849" s="13">
        <f t="shared" si="1012"/>
        <v>1.0584371331910385E-2</v>
      </c>
      <c r="P849" s="13">
        <f t="shared" si="1013"/>
        <v>3.7270958458482745E-2</v>
      </c>
      <c r="Q849" s="13">
        <f t="shared" si="1014"/>
        <v>5.2455224396093021E-2</v>
      </c>
      <c r="R849" s="13">
        <f t="shared" si="1015"/>
        <v>6.6205242681099466E-3</v>
      </c>
      <c r="S849" s="13">
        <f t="shared" si="1016"/>
        <v>4.1046239317554981E-2</v>
      </c>
      <c r="T849" s="13">
        <f t="shared" si="1017"/>
        <v>6.562148571951236E-2</v>
      </c>
      <c r="U849" s="13">
        <f t="shared" si="1018"/>
        <v>2.3312984515780961E-2</v>
      </c>
      <c r="V849" s="13">
        <f t="shared" si="1019"/>
        <v>2.009063513728333E-2</v>
      </c>
      <c r="W849" s="13">
        <f t="shared" si="1020"/>
        <v>6.1570543590150205E-2</v>
      </c>
      <c r="X849" s="13">
        <f t="shared" si="1021"/>
        <v>7.70247500312779E-2</v>
      </c>
      <c r="Y849" s="13">
        <f t="shared" si="1022"/>
        <v>4.8178981144564328E-2</v>
      </c>
      <c r="Z849" s="13">
        <f t="shared" si="1023"/>
        <v>2.7607586198018482E-3</v>
      </c>
      <c r="AA849" s="13">
        <f t="shared" si="1024"/>
        <v>9.7215145430806626E-3</v>
      </c>
      <c r="AB849" s="13">
        <f t="shared" si="1025"/>
        <v>1.7116281795420431E-2</v>
      </c>
      <c r="AC849" s="13">
        <f t="shared" si="1026"/>
        <v>5.5314181067090597E-3</v>
      </c>
      <c r="AD849" s="13">
        <f t="shared" si="1027"/>
        <v>5.4202396638717038E-2</v>
      </c>
      <c r="AE849" s="13">
        <f t="shared" si="1028"/>
        <v>6.7807198195035001E-2</v>
      </c>
      <c r="AF849" s="13">
        <f t="shared" si="1029"/>
        <v>4.2413402470994399E-2</v>
      </c>
      <c r="AG849" s="13">
        <f t="shared" si="1030"/>
        <v>1.7686388830404666E-2</v>
      </c>
      <c r="AH849" s="13">
        <f t="shared" si="1031"/>
        <v>8.6342725834302801E-4</v>
      </c>
      <c r="AI849" s="13">
        <f t="shared" si="1032"/>
        <v>3.0404036733484769E-3</v>
      </c>
      <c r="AJ849" s="13">
        <f t="shared" si="1033"/>
        <v>5.3531171315177395E-3</v>
      </c>
      <c r="AK849" s="13">
        <f t="shared" si="1034"/>
        <v>6.2833461391853607E-3</v>
      </c>
      <c r="AL849" s="13">
        <f t="shared" si="1035"/>
        <v>9.7467377610413887E-4</v>
      </c>
      <c r="AM849" s="13">
        <f t="shared" si="1036"/>
        <v>3.8172796666369468E-2</v>
      </c>
      <c r="AN849" s="13">
        <f t="shared" si="1037"/>
        <v>4.7754168629628203E-2</v>
      </c>
      <c r="AO849" s="13">
        <f t="shared" si="1038"/>
        <v>2.9870232477832444E-2</v>
      </c>
      <c r="AP849" s="13">
        <f t="shared" si="1039"/>
        <v>1.2455886943256131E-2</v>
      </c>
      <c r="AQ849" s="13">
        <f t="shared" si="1040"/>
        <v>3.895578641503355E-3</v>
      </c>
      <c r="AR849" s="13">
        <f t="shared" si="1041"/>
        <v>2.1602950003742549E-4</v>
      </c>
      <c r="AS849" s="13">
        <f t="shared" si="1042"/>
        <v>7.6070899907178854E-4</v>
      </c>
      <c r="AT849" s="13">
        <f t="shared" si="1043"/>
        <v>1.3393499063057378E-3</v>
      </c>
      <c r="AU849" s="13">
        <f t="shared" si="1044"/>
        <v>1.5720932040241766E-3</v>
      </c>
      <c r="AV849" s="13">
        <f t="shared" si="1045"/>
        <v>1.3839608102986058E-3</v>
      </c>
      <c r="AW849" s="13">
        <f t="shared" si="1046"/>
        <v>1.1926680457916834E-4</v>
      </c>
      <c r="AX849" s="13">
        <f t="shared" si="1047"/>
        <v>2.2403105392870062E-2</v>
      </c>
      <c r="AY849" s="13">
        <f t="shared" si="1048"/>
        <v>2.8026284846480443E-2</v>
      </c>
      <c r="AZ849" s="13">
        <f t="shared" si="1049"/>
        <v>1.753044117147352E-2</v>
      </c>
      <c r="BA849" s="13">
        <f t="shared" si="1050"/>
        <v>7.3101939685044585E-3</v>
      </c>
      <c r="BB849" s="13">
        <f t="shared" si="1051"/>
        <v>2.2862631636497693E-3</v>
      </c>
      <c r="BC849" s="13">
        <f t="shared" si="1052"/>
        <v>5.7202304354517198E-4</v>
      </c>
      <c r="BD849" s="13">
        <f t="shared" si="1053"/>
        <v>4.5042150757803207E-5</v>
      </c>
      <c r="BE849" s="13">
        <f t="shared" si="1054"/>
        <v>1.5860782630646789E-4</v>
      </c>
      <c r="BF849" s="13">
        <f t="shared" si="1055"/>
        <v>2.7925445546474626E-4</v>
      </c>
      <c r="BG849" s="13">
        <f t="shared" si="1056"/>
        <v>3.2778143303904074E-4</v>
      </c>
      <c r="BH849" s="13">
        <f t="shared" si="1057"/>
        <v>2.8855582894725927E-4</v>
      </c>
      <c r="BI849" s="13">
        <f t="shared" si="1058"/>
        <v>2.032194823177129E-4</v>
      </c>
      <c r="BJ849" s="14">
        <f t="shared" si="1059"/>
        <v>0.72703027838271161</v>
      </c>
      <c r="BK849" s="14">
        <f t="shared" si="1060"/>
        <v>0.14140093812535681</v>
      </c>
      <c r="BL849" s="14">
        <f t="shared" si="1061"/>
        <v>8.9470574253267765E-2</v>
      </c>
      <c r="BM849" s="14">
        <f t="shared" si="1062"/>
        <v>0.78757079198104885</v>
      </c>
      <c r="BN849" s="14">
        <f t="shared" si="1063"/>
        <v>0.14518473935818774</v>
      </c>
    </row>
    <row r="850" spans="1:66" x14ac:dyDescent="0.25">
      <c r="A850" t="s">
        <v>298</v>
      </c>
      <c r="B850" t="s">
        <v>366</v>
      </c>
      <c r="C850" t="s">
        <v>299</v>
      </c>
      <c r="D850"/>
      <c r="E850" s="10">
        <f>VLOOKUP(A850,home!$A$2:$E$405,3,FALSE)</f>
        <v>1.7666666666666699</v>
      </c>
      <c r="F850" s="10">
        <f>VLOOKUP(B850,home!$B$2:$E$405,3,FALSE)</f>
        <v>0.94</v>
      </c>
      <c r="G850" s="10">
        <f>VLOOKUP(C850,away!$B$2:$E$405,4,FALSE)</f>
        <v>0.75</v>
      </c>
      <c r="H850" s="10">
        <f>VLOOKUP(A850,away!$A$2:$E$405,3,FALSE)</f>
        <v>1.2</v>
      </c>
      <c r="I850" s="10">
        <f>VLOOKUP(C850,away!$B$2:$E$405,3,FALSE)</f>
        <v>0.94</v>
      </c>
      <c r="J850" s="10">
        <f>VLOOKUP(B850,home!$B$2:$E$405,4,FALSE)</f>
        <v>0</v>
      </c>
      <c r="K850" s="12">
        <f t="shared" si="1008"/>
        <v>1.2455000000000023</v>
      </c>
      <c r="L850" s="12">
        <f t="shared" si="1009"/>
        <v>0</v>
      </c>
      <c r="M850" s="13">
        <f t="shared" si="1010"/>
        <v>0.28779697366331974</v>
      </c>
      <c r="N850" s="13">
        <f t="shared" si="1011"/>
        <v>0.35845113069766532</v>
      </c>
      <c r="O850" s="13">
        <f t="shared" si="1012"/>
        <v>0</v>
      </c>
      <c r="P850" s="13">
        <f t="shared" si="1013"/>
        <v>0</v>
      </c>
      <c r="Q850" s="13">
        <f t="shared" si="1014"/>
        <v>0.22322544164197153</v>
      </c>
      <c r="R850" s="13">
        <f t="shared" si="1015"/>
        <v>0</v>
      </c>
      <c r="S850" s="13">
        <f t="shared" si="1016"/>
        <v>0</v>
      </c>
      <c r="T850" s="13">
        <f t="shared" si="1017"/>
        <v>0</v>
      </c>
      <c r="U850" s="13">
        <f t="shared" si="1018"/>
        <v>0</v>
      </c>
      <c r="V850" s="13">
        <f t="shared" si="1019"/>
        <v>0</v>
      </c>
      <c r="W850" s="13">
        <f t="shared" si="1020"/>
        <v>9.267576252169199E-2</v>
      </c>
      <c r="X850" s="13">
        <f t="shared" si="1021"/>
        <v>0</v>
      </c>
      <c r="Y850" s="13">
        <f t="shared" si="1022"/>
        <v>0</v>
      </c>
      <c r="Z850" s="13">
        <f t="shared" si="1023"/>
        <v>0</v>
      </c>
      <c r="AA850" s="13">
        <f t="shared" si="1024"/>
        <v>0</v>
      </c>
      <c r="AB850" s="13">
        <f t="shared" si="1025"/>
        <v>0</v>
      </c>
      <c r="AC850" s="13">
        <f t="shared" si="1026"/>
        <v>0</v>
      </c>
      <c r="AD850" s="13">
        <f t="shared" si="1027"/>
        <v>2.8856915555191893E-2</v>
      </c>
      <c r="AE850" s="13">
        <f t="shared" si="1028"/>
        <v>0</v>
      </c>
      <c r="AF850" s="13">
        <f t="shared" si="1029"/>
        <v>0</v>
      </c>
      <c r="AG850" s="13">
        <f t="shared" si="1030"/>
        <v>0</v>
      </c>
      <c r="AH850" s="13">
        <f t="shared" si="1031"/>
        <v>0</v>
      </c>
      <c r="AI850" s="13">
        <f t="shared" si="1032"/>
        <v>0</v>
      </c>
      <c r="AJ850" s="13">
        <f t="shared" si="1033"/>
        <v>0</v>
      </c>
      <c r="AK850" s="13">
        <f t="shared" si="1034"/>
        <v>0</v>
      </c>
      <c r="AL850" s="13">
        <f t="shared" si="1035"/>
        <v>0</v>
      </c>
      <c r="AM850" s="13">
        <f t="shared" si="1036"/>
        <v>7.1882576647983214E-3</v>
      </c>
      <c r="AN850" s="13">
        <f t="shared" si="1037"/>
        <v>0</v>
      </c>
      <c r="AO850" s="13">
        <f t="shared" si="1038"/>
        <v>0</v>
      </c>
      <c r="AP850" s="13">
        <f t="shared" si="1039"/>
        <v>0</v>
      </c>
      <c r="AQ850" s="13">
        <f t="shared" si="1040"/>
        <v>0</v>
      </c>
      <c r="AR850" s="13">
        <f t="shared" si="1041"/>
        <v>0</v>
      </c>
      <c r="AS850" s="13">
        <f t="shared" si="1042"/>
        <v>0</v>
      </c>
      <c r="AT850" s="13">
        <f t="shared" si="1043"/>
        <v>0</v>
      </c>
      <c r="AU850" s="13">
        <f t="shared" si="1044"/>
        <v>0</v>
      </c>
      <c r="AV850" s="13">
        <f t="shared" si="1045"/>
        <v>0</v>
      </c>
      <c r="AW850" s="13">
        <f t="shared" si="1046"/>
        <v>0</v>
      </c>
      <c r="AX850" s="13">
        <f t="shared" si="1047"/>
        <v>1.4921624869177173E-3</v>
      </c>
      <c r="AY850" s="13">
        <f t="shared" si="1048"/>
        <v>0</v>
      </c>
      <c r="AZ850" s="13">
        <f t="shared" si="1049"/>
        <v>0</v>
      </c>
      <c r="BA850" s="13">
        <f t="shared" si="1050"/>
        <v>0</v>
      </c>
      <c r="BB850" s="13">
        <f t="shared" si="1051"/>
        <v>0</v>
      </c>
      <c r="BC850" s="13">
        <f t="shared" si="1052"/>
        <v>0</v>
      </c>
      <c r="BD850" s="13">
        <f t="shared" si="1053"/>
        <v>0</v>
      </c>
      <c r="BE850" s="13">
        <f t="shared" si="1054"/>
        <v>0</v>
      </c>
      <c r="BF850" s="13">
        <f t="shared" si="1055"/>
        <v>0</v>
      </c>
      <c r="BG850" s="13">
        <f t="shared" si="1056"/>
        <v>0</v>
      </c>
      <c r="BH850" s="13">
        <f t="shared" si="1057"/>
        <v>0</v>
      </c>
      <c r="BI850" s="13">
        <f t="shared" si="1058"/>
        <v>0</v>
      </c>
      <c r="BJ850" s="14">
        <f t="shared" si="1059"/>
        <v>0.71188967056823682</v>
      </c>
      <c r="BK850" s="14">
        <f t="shared" si="1060"/>
        <v>0.28779697366331974</v>
      </c>
      <c r="BL850" s="14">
        <f t="shared" si="1061"/>
        <v>0</v>
      </c>
      <c r="BM850" s="14">
        <f t="shared" si="1062"/>
        <v>0.13021309822859992</v>
      </c>
      <c r="BN850" s="14">
        <f t="shared" si="1063"/>
        <v>0.86947354600295668</v>
      </c>
    </row>
    <row r="851" spans="1:66" x14ac:dyDescent="0.25">
      <c r="A851" t="s">
        <v>304</v>
      </c>
      <c r="B851" t="s">
        <v>305</v>
      </c>
      <c r="C851" t="s">
        <v>327</v>
      </c>
      <c r="D851"/>
      <c r="E851" s="10">
        <f>VLOOKUP(A851,home!$A$2:$E$405,3,FALSE)</f>
        <v>1.2666666666666699</v>
      </c>
      <c r="F851" s="10">
        <f>VLOOKUP(B851,home!$B$2:$E$405,3,FALSE)</f>
        <v>1.18</v>
      </c>
      <c r="G851" s="10">
        <f>VLOOKUP(C851,away!$B$2:$E$405,4,FALSE)</f>
        <v>1.32</v>
      </c>
      <c r="H851" s="10">
        <f>VLOOKUP(A851,away!$A$2:$E$405,3,FALSE)</f>
        <v>1.2666666666666699</v>
      </c>
      <c r="I851" s="10">
        <f>VLOOKUP(C851,away!$B$2:$E$405,3,FALSE)</f>
        <v>0.53</v>
      </c>
      <c r="J851" s="10">
        <f>VLOOKUP(B851,home!$B$2:$E$405,4,FALSE)</f>
        <v>0.79</v>
      </c>
      <c r="K851" s="12">
        <f t="shared" si="1008"/>
        <v>1.9729600000000049</v>
      </c>
      <c r="L851" s="12">
        <f t="shared" si="1009"/>
        <v>0.53035333333333479</v>
      </c>
      <c r="M851" s="13">
        <f t="shared" si="1010"/>
        <v>8.1813473736425335E-2</v>
      </c>
      <c r="N851" s="13">
        <f t="shared" si="1011"/>
        <v>0.16141471114301811</v>
      </c>
      <c r="O851" s="13">
        <f t="shared" si="1012"/>
        <v>4.3390048507692409E-2</v>
      </c>
      <c r="P851" s="13">
        <f t="shared" si="1013"/>
        <v>8.5606830103737014E-2</v>
      </c>
      <c r="Q851" s="13">
        <f t="shared" si="1014"/>
        <v>0.15923238424836497</v>
      </c>
      <c r="R851" s="13">
        <f t="shared" si="1015"/>
        <v>1.1506028429774879E-2</v>
      </c>
      <c r="S851" s="13">
        <f t="shared" si="1016"/>
        <v>2.2394017225145828E-2</v>
      </c>
      <c r="T851" s="13">
        <f t="shared" si="1017"/>
        <v>8.4449425760734734E-2</v>
      </c>
      <c r="U851" s="13">
        <f t="shared" si="1018"/>
        <v>2.2700933850808697E-2</v>
      </c>
      <c r="V851" s="13">
        <f t="shared" si="1019"/>
        <v>2.6035929187863361E-3</v>
      </c>
      <c r="W851" s="13">
        <f t="shared" si="1020"/>
        <v>0.10471970827555162</v>
      </c>
      <c r="X851" s="13">
        <f t="shared" si="1021"/>
        <v>5.5538446349633196E-2</v>
      </c>
      <c r="Y851" s="13">
        <f t="shared" si="1022"/>
        <v>1.4727500074841271E-2</v>
      </c>
      <c r="Z851" s="13">
        <f t="shared" si="1023"/>
        <v>2.0340868437197417E-3</v>
      </c>
      <c r="AA851" s="13">
        <f t="shared" si="1024"/>
        <v>4.0131719791853104E-3</v>
      </c>
      <c r="AB851" s="13">
        <f t="shared" si="1025"/>
        <v>3.958913894026736E-3</v>
      </c>
      <c r="AC851" s="13">
        <f t="shared" si="1026"/>
        <v>1.7026943002070027E-4</v>
      </c>
      <c r="AD851" s="13">
        <f t="shared" si="1027"/>
        <v>5.165194890983324E-2</v>
      </c>
      <c r="AE851" s="13">
        <f t="shared" si="1028"/>
        <v>2.7393783277493162E-2</v>
      </c>
      <c r="AF851" s="13">
        <f t="shared" si="1029"/>
        <v>7.2641921369147322E-3</v>
      </c>
      <c r="AG851" s="13">
        <f t="shared" si="1030"/>
        <v>1.2841961712621764E-3</v>
      </c>
      <c r="AH851" s="13">
        <f t="shared" si="1031"/>
        <v>2.6969618446406169E-4</v>
      </c>
      <c r="AI851" s="13">
        <f t="shared" si="1032"/>
        <v>5.3209978410021636E-4</v>
      </c>
      <c r="AJ851" s="13">
        <f t="shared" si="1033"/>
        <v>5.2490579501918285E-4</v>
      </c>
      <c r="AK851" s="13">
        <f t="shared" si="1034"/>
        <v>3.4520604578034981E-4</v>
      </c>
      <c r="AL851" s="13">
        <f t="shared" si="1035"/>
        <v>7.1265651008056576E-6</v>
      </c>
      <c r="AM851" s="13">
        <f t="shared" si="1036"/>
        <v>2.0381445824228957E-2</v>
      </c>
      <c r="AN851" s="13">
        <f t="shared" si="1037"/>
        <v>1.0809367731032603E-2</v>
      </c>
      <c r="AO851" s="13">
        <f t="shared" si="1038"/>
        <v>2.8663921036894634E-3</v>
      </c>
      <c r="AP851" s="13">
        <f t="shared" si="1039"/>
        <v>5.0673353561068567E-4</v>
      </c>
      <c r="AQ851" s="13">
        <f t="shared" si="1040"/>
        <v>6.71869549307283E-5</v>
      </c>
      <c r="AR851" s="13">
        <f t="shared" si="1041"/>
        <v>2.8606854083559414E-5</v>
      </c>
      <c r="AS851" s="13">
        <f t="shared" si="1042"/>
        <v>5.6440178832699505E-5</v>
      </c>
      <c r="AT851" s="13">
        <f t="shared" si="1043"/>
        <v>5.5677107614881567E-5</v>
      </c>
      <c r="AU851" s="13">
        <f t="shared" si="1044"/>
        <v>3.6616235413285663E-5</v>
      </c>
      <c r="AV851" s="13">
        <f t="shared" si="1045"/>
        <v>1.8060591955249077E-5</v>
      </c>
      <c r="AW851" s="13">
        <f t="shared" si="1046"/>
        <v>2.0713874430368745E-7</v>
      </c>
      <c r="AX851" s="13">
        <f t="shared" si="1047"/>
        <v>6.7019628922284687E-3</v>
      </c>
      <c r="AY851" s="13">
        <f t="shared" si="1048"/>
        <v>3.5544083597696847E-3</v>
      </c>
      <c r="AZ851" s="13">
        <f t="shared" si="1049"/>
        <v>9.4254616081586176E-4</v>
      </c>
      <c r="BA851" s="13">
        <f t="shared" si="1050"/>
        <v>1.6662749940307659E-4</v>
      </c>
      <c r="BB851" s="13">
        <f t="shared" si="1051"/>
        <v>2.2092862433354974E-5</v>
      </c>
      <c r="BC851" s="13">
        <f t="shared" si="1052"/>
        <v>2.3434046468809244E-6</v>
      </c>
      <c r="BD851" s="13">
        <f t="shared" si="1053"/>
        <v>2.5286234032326758E-6</v>
      </c>
      <c r="BE851" s="13">
        <f t="shared" si="1054"/>
        <v>4.9888728296419512E-6</v>
      </c>
      <c r="BF851" s="13">
        <f t="shared" si="1055"/>
        <v>4.9214232689852062E-6</v>
      </c>
      <c r="BG851" s="13">
        <f t="shared" si="1056"/>
        <v>3.236590417592358E-6</v>
      </c>
      <c r="BH851" s="13">
        <f t="shared" si="1057"/>
        <v>1.5964158575732597E-6</v>
      </c>
      <c r="BI851" s="13">
        <f t="shared" si="1058"/>
        <v>6.2993292607154898E-7</v>
      </c>
      <c r="BJ851" s="14">
        <f t="shared" si="1059"/>
        <v>0.71369740367643719</v>
      </c>
      <c r="BK851" s="14">
        <f t="shared" si="1060"/>
        <v>0.1961497183389857</v>
      </c>
      <c r="BL851" s="14">
        <f t="shared" si="1061"/>
        <v>8.7454307297454598E-2</v>
      </c>
      <c r="BM851" s="14">
        <f t="shared" si="1062"/>
        <v>0.45281783876655879</v>
      </c>
      <c r="BN851" s="14">
        <f t="shared" si="1063"/>
        <v>0.54296347616901275</v>
      </c>
    </row>
    <row r="852" spans="1:66" x14ac:dyDescent="0.25">
      <c r="A852" t="s">
        <v>304</v>
      </c>
      <c r="B852" t="s">
        <v>310</v>
      </c>
      <c r="C852" t="s">
        <v>375</v>
      </c>
      <c r="D852"/>
      <c r="E852" s="10">
        <f>VLOOKUP(A852,home!$A$2:$E$405,3,FALSE)</f>
        <v>1.2666666666666699</v>
      </c>
      <c r="F852" s="10">
        <f>VLOOKUP(B852,home!$B$2:$E$405,3,FALSE)</f>
        <v>1.05</v>
      </c>
      <c r="G852" s="10">
        <f>VLOOKUP(C852,away!$B$2:$E$405,4,FALSE)</f>
        <v>1.05</v>
      </c>
      <c r="H852" s="10">
        <f>VLOOKUP(A852,away!$A$2:$E$405,3,FALSE)</f>
        <v>1.2666666666666699</v>
      </c>
      <c r="I852" s="10">
        <f>VLOOKUP(C852,away!$B$2:$E$405,3,FALSE)</f>
        <v>1.05</v>
      </c>
      <c r="J852" s="10">
        <f>VLOOKUP(B852,home!$B$2:$E$405,4,FALSE)</f>
        <v>1.32</v>
      </c>
      <c r="K852" s="12">
        <f t="shared" si="1008"/>
        <v>1.3965000000000036</v>
      </c>
      <c r="L852" s="12">
        <f t="shared" si="1009"/>
        <v>1.7556000000000045</v>
      </c>
      <c r="M852" s="13">
        <f t="shared" si="1010"/>
        <v>4.2762231823451249E-2</v>
      </c>
      <c r="N852" s="13">
        <f t="shared" si="1011"/>
        <v>5.971745674144982E-2</v>
      </c>
      <c r="O852" s="13">
        <f t="shared" si="1012"/>
        <v>7.5073374189251196E-2</v>
      </c>
      <c r="P852" s="13">
        <f t="shared" si="1013"/>
        <v>0.10483996705528956</v>
      </c>
      <c r="Q852" s="13">
        <f t="shared" si="1014"/>
        <v>4.1697714169717452E-2</v>
      </c>
      <c r="R852" s="13">
        <f t="shared" si="1015"/>
        <v>6.5899407863324877E-2</v>
      </c>
      <c r="S852" s="13">
        <f t="shared" si="1016"/>
        <v>6.4258916241401592E-2</v>
      </c>
      <c r="T852" s="13">
        <f t="shared" si="1017"/>
        <v>7.3204506996356139E-2</v>
      </c>
      <c r="U852" s="13">
        <f t="shared" si="1018"/>
        <v>9.2028523081133434E-2</v>
      </c>
      <c r="V852" s="13">
        <f t="shared" si="1019"/>
        <v>1.750480992867005E-2</v>
      </c>
      <c r="W852" s="13">
        <f t="shared" si="1020"/>
        <v>1.9410285946003528E-2</v>
      </c>
      <c r="X852" s="13">
        <f t="shared" si="1021"/>
        <v>3.4076698006803879E-2</v>
      </c>
      <c r="Y852" s="13">
        <f t="shared" si="1022"/>
        <v>2.9912525510372528E-2</v>
      </c>
      <c r="Z852" s="13">
        <f t="shared" si="1023"/>
        <v>3.8564333481617828E-2</v>
      </c>
      <c r="AA852" s="13">
        <f t="shared" si="1024"/>
        <v>5.385509170707943E-2</v>
      </c>
      <c r="AB852" s="13">
        <f t="shared" si="1025"/>
        <v>3.7604317784468315E-2</v>
      </c>
      <c r="AC852" s="13">
        <f t="shared" si="1026"/>
        <v>2.6822788737496817E-3</v>
      </c>
      <c r="AD852" s="13">
        <f t="shared" si="1027"/>
        <v>6.776616080898498E-3</v>
      </c>
      <c r="AE852" s="13">
        <f t="shared" si="1028"/>
        <v>1.1897027191625434E-2</v>
      </c>
      <c r="AF852" s="13">
        <f t="shared" si="1029"/>
        <v>1.0443210468808835E-2</v>
      </c>
      <c r="AG852" s="13">
        <f t="shared" si="1030"/>
        <v>6.111366766346946E-3</v>
      </c>
      <c r="AH852" s="13">
        <f t="shared" si="1031"/>
        <v>1.6925885965082106E-2</v>
      </c>
      <c r="AI852" s="13">
        <f t="shared" si="1032"/>
        <v>2.3636999750237222E-2</v>
      </c>
      <c r="AJ852" s="13">
        <f t="shared" si="1033"/>
        <v>1.6504535075603188E-2</v>
      </c>
      <c r="AK852" s="13">
        <f t="shared" si="1034"/>
        <v>7.6828610776933049E-3</v>
      </c>
      <c r="AL852" s="13">
        <f t="shared" si="1035"/>
        <v>2.630452310515723E-4</v>
      </c>
      <c r="AM852" s="13">
        <f t="shared" si="1036"/>
        <v>1.8927088713949546E-3</v>
      </c>
      <c r="AN852" s="13">
        <f t="shared" si="1037"/>
        <v>3.3228396946209907E-3</v>
      </c>
      <c r="AO852" s="13">
        <f t="shared" si="1038"/>
        <v>2.9167886839383136E-3</v>
      </c>
      <c r="AP852" s="13">
        <f t="shared" si="1039"/>
        <v>1.7069047378407058E-3</v>
      </c>
      <c r="AQ852" s="13">
        <f t="shared" si="1040"/>
        <v>7.4916048943828766E-4</v>
      </c>
      <c r="AR852" s="13">
        <f t="shared" si="1041"/>
        <v>5.9430170800596465E-3</v>
      </c>
      <c r="AS852" s="13">
        <f t="shared" si="1042"/>
        <v>8.2994233523033169E-3</v>
      </c>
      <c r="AT852" s="13">
        <f t="shared" si="1043"/>
        <v>5.795072355745807E-3</v>
      </c>
      <c r="AU852" s="13">
        <f t="shared" si="1044"/>
        <v>2.6976061815996806E-3</v>
      </c>
      <c r="AV852" s="13">
        <f t="shared" si="1045"/>
        <v>9.4180175815099091E-4</v>
      </c>
      <c r="AW852" s="13">
        <f t="shared" si="1046"/>
        <v>1.7914077304474438E-5</v>
      </c>
      <c r="AX852" s="13">
        <f t="shared" si="1047"/>
        <v>4.4052798981717681E-4</v>
      </c>
      <c r="AY852" s="13">
        <f t="shared" si="1048"/>
        <v>7.7339093892303751E-4</v>
      </c>
      <c r="AZ852" s="13">
        <f t="shared" si="1049"/>
        <v>6.7888256618664424E-4</v>
      </c>
      <c r="BA852" s="13">
        <f t="shared" si="1050"/>
        <v>3.9728207773242531E-4</v>
      </c>
      <c r="BB852" s="13">
        <f t="shared" si="1051"/>
        <v>1.7436710391676192E-4</v>
      </c>
      <c r="BC852" s="13">
        <f t="shared" si="1052"/>
        <v>6.1223777527253607E-5</v>
      </c>
      <c r="BD852" s="13">
        <f t="shared" si="1053"/>
        <v>1.7389267976254557E-3</v>
      </c>
      <c r="BE852" s="13">
        <f t="shared" si="1054"/>
        <v>2.4284112728839551E-3</v>
      </c>
      <c r="BF852" s="13">
        <f t="shared" si="1055"/>
        <v>1.6956381712912262E-3</v>
      </c>
      <c r="BG852" s="13">
        <f t="shared" si="1056"/>
        <v>7.8931956873606803E-4</v>
      </c>
      <c r="BH852" s="13">
        <f t="shared" si="1057"/>
        <v>2.7557119443498044E-4</v>
      </c>
      <c r="BI852" s="13">
        <f t="shared" si="1058"/>
        <v>7.6967034605690204E-5</v>
      </c>
      <c r="BJ852" s="14">
        <f t="shared" si="1059"/>
        <v>0.3063614848097197</v>
      </c>
      <c r="BK852" s="14">
        <f t="shared" si="1060"/>
        <v>0.23308464009253677</v>
      </c>
      <c r="BL852" s="14">
        <f t="shared" si="1061"/>
        <v>0.41989275126130987</v>
      </c>
      <c r="BM852" s="14">
        <f t="shared" si="1062"/>
        <v>0.6071575809410813</v>
      </c>
      <c r="BN852" s="14">
        <f t="shared" si="1063"/>
        <v>0.38999015184248415</v>
      </c>
    </row>
    <row r="853" spans="1:66" x14ac:dyDescent="0.25">
      <c r="A853" t="s">
        <v>304</v>
      </c>
      <c r="B853" t="s">
        <v>459</v>
      </c>
      <c r="C853" t="s">
        <v>335</v>
      </c>
      <c r="D853"/>
      <c r="E853" s="10">
        <f>VLOOKUP(A853,home!$A$2:$E$405,3,FALSE)</f>
        <v>1.2666666666666699</v>
      </c>
      <c r="F853" s="10">
        <f>VLOOKUP(B853,home!$B$2:$E$405,3,FALSE)</f>
        <v>1.05</v>
      </c>
      <c r="G853" s="10">
        <f>VLOOKUP(C853,away!$B$2:$E$405,4,FALSE)</f>
        <v>1.58</v>
      </c>
      <c r="H853" s="10">
        <f>VLOOKUP(A853,away!$A$2:$E$405,3,FALSE)</f>
        <v>1.2666666666666699</v>
      </c>
      <c r="I853" s="10">
        <f>VLOOKUP(C853,away!$B$2:$E$405,3,FALSE)</f>
        <v>0.53</v>
      </c>
      <c r="J853" s="10">
        <f>VLOOKUP(B853,home!$B$2:$E$405,4,FALSE)</f>
        <v>0.26</v>
      </c>
      <c r="K853" s="12">
        <f t="shared" si="1008"/>
        <v>2.1014000000000053</v>
      </c>
      <c r="L853" s="12">
        <f t="shared" si="1009"/>
        <v>0.17454666666666713</v>
      </c>
      <c r="M853" s="13">
        <f t="shared" si="1010"/>
        <v>0.10269964007625448</v>
      </c>
      <c r="N853" s="13">
        <f t="shared" si="1011"/>
        <v>0.21581302365624169</v>
      </c>
      <c r="O853" s="13">
        <f t="shared" si="1012"/>
        <v>1.7925879843176683E-2</v>
      </c>
      <c r="P853" s="13">
        <f t="shared" si="1013"/>
        <v>3.7669443902451569E-2</v>
      </c>
      <c r="Q853" s="13">
        <f t="shared" si="1014"/>
        <v>0.22675474395561379</v>
      </c>
      <c r="R853" s="13">
        <f t="shared" si="1015"/>
        <v>1.5644512868468437E-3</v>
      </c>
      <c r="S853" s="13">
        <f t="shared" si="1016"/>
        <v>3.4542161074428992E-3</v>
      </c>
      <c r="T853" s="13">
        <f t="shared" si="1017"/>
        <v>3.9579284708305976E-2</v>
      </c>
      <c r="U853" s="13">
        <f t="shared" si="1018"/>
        <v>3.2875379341799653E-3</v>
      </c>
      <c r="V853" s="13">
        <f t="shared" si="1019"/>
        <v>1.4077556626905421E-4</v>
      </c>
      <c r="W853" s="13">
        <f t="shared" si="1020"/>
        <v>0.15883413964944265</v>
      </c>
      <c r="X853" s="13">
        <f t="shared" si="1021"/>
        <v>2.7723969628678128E-2</v>
      </c>
      <c r="Y853" s="13">
        <f t="shared" si="1022"/>
        <v>2.4195632427268421E-3</v>
      </c>
      <c r="Z853" s="13">
        <f t="shared" si="1023"/>
        <v>9.102325242716489E-5</v>
      </c>
      <c r="AA853" s="13">
        <f t="shared" si="1024"/>
        <v>1.9127626265044476E-4</v>
      </c>
      <c r="AB853" s="13">
        <f t="shared" si="1025"/>
        <v>2.0097396916682287E-4</v>
      </c>
      <c r="AC853" s="13">
        <f t="shared" si="1026"/>
        <v>3.2272126833103772E-6</v>
      </c>
      <c r="AD853" s="13">
        <f t="shared" si="1027"/>
        <v>8.34435152648349E-2</v>
      </c>
      <c r="AE853" s="13">
        <f t="shared" si="1028"/>
        <v>1.4564787444426089E-2</v>
      </c>
      <c r="AF853" s="13">
        <f t="shared" si="1029"/>
        <v>1.2711175495665496E-3</v>
      </c>
      <c r="AG853" s="13">
        <f t="shared" si="1030"/>
        <v>7.3956443739447796E-5</v>
      </c>
      <c r="AH853" s="13">
        <f t="shared" si="1031"/>
        <v>3.9719513250800605E-6</v>
      </c>
      <c r="AI853" s="13">
        <f t="shared" si="1032"/>
        <v>8.3466585145232581E-6</v>
      </c>
      <c r="AJ853" s="13">
        <f t="shared" si="1033"/>
        <v>8.7698341012096121E-6</v>
      </c>
      <c r="AK853" s="13">
        <f t="shared" si="1034"/>
        <v>6.1429764600939741E-6</v>
      </c>
      <c r="AL853" s="13">
        <f t="shared" si="1035"/>
        <v>4.734867894180614E-8</v>
      </c>
      <c r="AM853" s="13">
        <f t="shared" si="1036"/>
        <v>3.5069640595504915E-2</v>
      </c>
      <c r="AN853" s="13">
        <f t="shared" si="1037"/>
        <v>6.1212888671434151E-3</v>
      </c>
      <c r="AO853" s="13">
        <f t="shared" si="1038"/>
        <v>5.3422528373183104E-4</v>
      </c>
      <c r="AP853" s="13">
        <f t="shared" si="1039"/>
        <v>3.1082414174815217E-5</v>
      </c>
      <c r="AQ853" s="13">
        <f t="shared" si="1040"/>
        <v>1.3563329465416895E-6</v>
      </c>
      <c r="AR853" s="13">
        <f t="shared" si="1041"/>
        <v>1.3865817279099519E-7</v>
      </c>
      <c r="AS853" s="13">
        <f t="shared" si="1042"/>
        <v>2.91376284302998E-7</v>
      </c>
      <c r="AT853" s="13">
        <f t="shared" si="1043"/>
        <v>3.0614906191716088E-7</v>
      </c>
      <c r="AU853" s="13">
        <f t="shared" si="1044"/>
        <v>2.1444721290424112E-7</v>
      </c>
      <c r="AV853" s="13">
        <f t="shared" si="1045"/>
        <v>1.1265984329924334E-7</v>
      </c>
      <c r="AW853" s="13">
        <f t="shared" si="1046"/>
        <v>4.8242038734649368E-10</v>
      </c>
      <c r="AX853" s="13">
        <f t="shared" si="1047"/>
        <v>1.2282557124565704E-2</v>
      </c>
      <c r="AY853" s="13">
        <f t="shared" si="1048"/>
        <v>2.1438794042358679E-3</v>
      </c>
      <c r="AZ853" s="13">
        <f t="shared" si="1049"/>
        <v>1.8710350187234545E-4</v>
      </c>
      <c r="BA853" s="13">
        <f t="shared" si="1050"/>
        <v>1.0886097524492812E-5</v>
      </c>
      <c r="BB853" s="13">
        <f t="shared" si="1051"/>
        <v>4.7503300897711899E-7</v>
      </c>
      <c r="BC853" s="13">
        <f t="shared" si="1052"/>
        <v>1.6583085654718614E-8</v>
      </c>
      <c r="BD853" s="13">
        <f t="shared" si="1053"/>
        <v>4.0337203111264992E-9</v>
      </c>
      <c r="BE853" s="13">
        <f t="shared" si="1054"/>
        <v>8.4764598618012446E-9</v>
      </c>
      <c r="BF853" s="13">
        <f t="shared" si="1055"/>
        <v>8.9062163767945927E-9</v>
      </c>
      <c r="BG853" s="13">
        <f t="shared" si="1056"/>
        <v>6.2385076980654014E-9</v>
      </c>
      <c r="BH853" s="13">
        <f t="shared" si="1057"/>
        <v>3.2774000191786663E-9</v>
      </c>
      <c r="BI853" s="13">
        <f t="shared" si="1058"/>
        <v>1.377425680060414E-9</v>
      </c>
      <c r="BJ853" s="14">
        <f t="shared" si="1059"/>
        <v>0.82686061278137069</v>
      </c>
      <c r="BK853" s="14">
        <f t="shared" si="1060"/>
        <v>0.14611122961801612</v>
      </c>
      <c r="BL853" s="14">
        <f t="shared" si="1061"/>
        <v>2.3198446316726823E-2</v>
      </c>
      <c r="BM853" s="14">
        <f t="shared" si="1062"/>
        <v>0.39169025032614024</v>
      </c>
      <c r="BN853" s="14">
        <f t="shared" si="1063"/>
        <v>0.60242718272058504</v>
      </c>
    </row>
    <row r="854" spans="1:66" x14ac:dyDescent="0.25">
      <c r="A854" t="s">
        <v>304</v>
      </c>
      <c r="B854" t="s">
        <v>376</v>
      </c>
      <c r="C854" t="s">
        <v>339</v>
      </c>
      <c r="D854"/>
      <c r="E854" s="10">
        <f>VLOOKUP(A854,home!$A$2:$E$405,3,FALSE)</f>
        <v>1.2666666666666699</v>
      </c>
      <c r="F854" s="10">
        <f>VLOOKUP(B854,home!$B$2:$E$405,3,FALSE)</f>
        <v>1.05</v>
      </c>
      <c r="G854" s="10">
        <f>VLOOKUP(C854,away!$B$2:$E$405,4,FALSE)</f>
        <v>0.53</v>
      </c>
      <c r="H854" s="10">
        <f>VLOOKUP(A854,away!$A$2:$E$405,3,FALSE)</f>
        <v>1.2666666666666699</v>
      </c>
      <c r="I854" s="10">
        <f>VLOOKUP(C854,away!$B$2:$E$405,3,FALSE)</f>
        <v>0.79</v>
      </c>
      <c r="J854" s="10">
        <f>VLOOKUP(B854,home!$B$2:$E$405,4,FALSE)</f>
        <v>1.05</v>
      </c>
      <c r="K854" s="12">
        <f t="shared" si="1008"/>
        <v>0.70490000000000186</v>
      </c>
      <c r="L854" s="12">
        <f t="shared" si="1009"/>
        <v>1.0507000000000029</v>
      </c>
      <c r="M854" s="13">
        <f t="shared" si="1010"/>
        <v>0.17280352906342042</v>
      </c>
      <c r="N854" s="13">
        <f t="shared" si="1011"/>
        <v>0.12180920763680536</v>
      </c>
      <c r="O854" s="13">
        <f t="shared" si="1012"/>
        <v>0.18156466798693632</v>
      </c>
      <c r="P854" s="13">
        <f t="shared" si="1013"/>
        <v>0.12798493446399173</v>
      </c>
      <c r="Q854" s="13">
        <f t="shared" si="1014"/>
        <v>4.2931655231592168E-2</v>
      </c>
      <c r="R854" s="13">
        <f t="shared" si="1015"/>
        <v>9.538499832693724E-2</v>
      </c>
      <c r="S854" s="13">
        <f t="shared" si="1016"/>
        <v>2.3697640231266057E-2</v>
      </c>
      <c r="T854" s="13">
        <f t="shared" si="1017"/>
        <v>4.5108290151834006E-2</v>
      </c>
      <c r="U854" s="13">
        <f t="shared" si="1018"/>
        <v>6.7236885320658232E-2</v>
      </c>
      <c r="V854" s="13">
        <f t="shared" si="1019"/>
        <v>1.9501536728433145E-3</v>
      </c>
      <c r="W854" s="13">
        <f t="shared" si="1020"/>
        <v>1.0087507924249799E-2</v>
      </c>
      <c r="X854" s="13">
        <f t="shared" si="1021"/>
        <v>1.0598944576009291E-2</v>
      </c>
      <c r="Y854" s="13">
        <f t="shared" si="1022"/>
        <v>5.5681555330064966E-3</v>
      </c>
      <c r="Z854" s="13">
        <f t="shared" si="1023"/>
        <v>3.3407005914037752E-2</v>
      </c>
      <c r="AA854" s="13">
        <f t="shared" si="1024"/>
        <v>2.3548598468805273E-2</v>
      </c>
      <c r="AB854" s="13">
        <f t="shared" si="1025"/>
        <v>8.2997035303304413E-3</v>
      </c>
      <c r="AC854" s="13">
        <f t="shared" si="1026"/>
        <v>9.0272422157088318E-5</v>
      </c>
      <c r="AD854" s="13">
        <f t="shared" si="1027"/>
        <v>1.7776710839509254E-3</v>
      </c>
      <c r="AE854" s="13">
        <f t="shared" si="1028"/>
        <v>1.8677990079072422E-3</v>
      </c>
      <c r="AF854" s="13">
        <f t="shared" si="1029"/>
        <v>9.8124820880407223E-4</v>
      </c>
      <c r="AG854" s="13">
        <f t="shared" si="1030"/>
        <v>3.4366583099681395E-4</v>
      </c>
      <c r="AH854" s="13">
        <f t="shared" si="1031"/>
        <v>8.7751852784698874E-3</v>
      </c>
      <c r="AI854" s="13">
        <f t="shared" si="1032"/>
        <v>6.185628102793439E-3</v>
      </c>
      <c r="AJ854" s="13">
        <f t="shared" si="1033"/>
        <v>2.1801246248295534E-3</v>
      </c>
      <c r="AK854" s="13">
        <f t="shared" si="1034"/>
        <v>5.1225661601411883E-4</v>
      </c>
      <c r="AL854" s="13">
        <f t="shared" si="1035"/>
        <v>2.674369000748941E-6</v>
      </c>
      <c r="AM854" s="13">
        <f t="shared" si="1036"/>
        <v>2.5061606941540225E-4</v>
      </c>
      <c r="AN854" s="13">
        <f t="shared" si="1037"/>
        <v>2.6332230413476378E-4</v>
      </c>
      <c r="AO854" s="13">
        <f t="shared" si="1038"/>
        <v>1.3833637247719852E-4</v>
      </c>
      <c r="AP854" s="13">
        <f t="shared" si="1039"/>
        <v>4.8450008853930981E-5</v>
      </c>
      <c r="AQ854" s="13">
        <f t="shared" si="1040"/>
        <v>1.272660607570635E-5</v>
      </c>
      <c r="AR854" s="13">
        <f t="shared" si="1041"/>
        <v>1.8440174344176682E-3</v>
      </c>
      <c r="AS854" s="13">
        <f t="shared" si="1042"/>
        <v>1.2998478895210176E-3</v>
      </c>
      <c r="AT854" s="13">
        <f t="shared" si="1043"/>
        <v>4.5813138866168391E-4</v>
      </c>
      <c r="AU854" s="13">
        <f t="shared" si="1044"/>
        <v>1.0764560528920728E-4</v>
      </c>
      <c r="AV854" s="13">
        <f t="shared" si="1045"/>
        <v>1.8969846792090601E-5</v>
      </c>
      <c r="AW854" s="13">
        <f t="shared" si="1046"/>
        <v>5.5020568276538134E-8</v>
      </c>
      <c r="AX854" s="13">
        <f t="shared" si="1047"/>
        <v>2.9443211221819562E-5</v>
      </c>
      <c r="AY854" s="13">
        <f t="shared" si="1048"/>
        <v>3.0935982030765891E-5</v>
      </c>
      <c r="AZ854" s="13">
        <f t="shared" si="1049"/>
        <v>1.6252218159862906E-5</v>
      </c>
      <c r="BA854" s="13">
        <f t="shared" si="1050"/>
        <v>5.6920685401893355E-6</v>
      </c>
      <c r="BB854" s="13">
        <f t="shared" si="1051"/>
        <v>1.4951641037942372E-6</v>
      </c>
      <c r="BC854" s="13">
        <f t="shared" si="1052"/>
        <v>3.1419378477132202E-7</v>
      </c>
      <c r="BD854" s="13">
        <f t="shared" si="1053"/>
        <v>3.2291818639044138E-4</v>
      </c>
      <c r="BE854" s="13">
        <f t="shared" si="1054"/>
        <v>2.2762502958662269E-4</v>
      </c>
      <c r="BF854" s="13">
        <f t="shared" si="1055"/>
        <v>8.0226441677805387E-5</v>
      </c>
      <c r="BG854" s="13">
        <f t="shared" si="1056"/>
        <v>1.8850539579561723E-5</v>
      </c>
      <c r="BH854" s="13">
        <f t="shared" si="1057"/>
        <v>3.3219363374082732E-6</v>
      </c>
      <c r="BI854" s="13">
        <f t="shared" si="1058"/>
        <v>4.6832658484781974E-7</v>
      </c>
      <c r="BJ854" s="14">
        <f t="shared" si="1059"/>
        <v>0.24187172938395443</v>
      </c>
      <c r="BK854" s="14">
        <f t="shared" si="1060"/>
        <v>0.32656014020471014</v>
      </c>
      <c r="BL854" s="14">
        <f t="shared" si="1061"/>
        <v>0.39807007088061286</v>
      </c>
      <c r="BM854" s="14">
        <f t="shared" si="1062"/>
        <v>0.25739907271216944</v>
      </c>
      <c r="BN854" s="14">
        <f t="shared" si="1063"/>
        <v>0.74247899270968332</v>
      </c>
    </row>
    <row r="855" spans="1:66" x14ac:dyDescent="0.25">
      <c r="A855" t="s">
        <v>304</v>
      </c>
      <c r="B855" t="s">
        <v>378</v>
      </c>
      <c r="C855" t="s">
        <v>332</v>
      </c>
      <c r="D855"/>
      <c r="E855" s="10">
        <f>VLOOKUP(A855,home!$A$2:$E$405,3,FALSE)</f>
        <v>1.2666666666666699</v>
      </c>
      <c r="F855" s="10">
        <f>VLOOKUP(B855,home!$B$2:$E$405,3,FALSE)</f>
        <v>0</v>
      </c>
      <c r="G855" s="10">
        <f>VLOOKUP(C855,away!$B$2:$E$405,4,FALSE)</f>
        <v>0.99</v>
      </c>
      <c r="H855" s="10">
        <f>VLOOKUP(A855,away!$A$2:$E$405,3,FALSE)</f>
        <v>1.2666666666666699</v>
      </c>
      <c r="I855" s="10">
        <f>VLOOKUP(C855,away!$B$2:$E$405,3,FALSE)</f>
        <v>0.2</v>
      </c>
      <c r="J855" s="10">
        <f>VLOOKUP(B855,home!$B$2:$E$405,4,FALSE)</f>
        <v>1.84</v>
      </c>
      <c r="K855" s="12">
        <f t="shared" si="1008"/>
        <v>0</v>
      </c>
      <c r="L855" s="12">
        <f t="shared" si="1009"/>
        <v>0.46613333333333462</v>
      </c>
      <c r="M855" s="13">
        <f t="shared" si="1010"/>
        <v>0.62742362198706159</v>
      </c>
      <c r="N855" s="13">
        <f t="shared" si="1011"/>
        <v>0</v>
      </c>
      <c r="O855" s="13">
        <f t="shared" si="1012"/>
        <v>0.29246306432890307</v>
      </c>
      <c r="P855" s="13">
        <f t="shared" si="1013"/>
        <v>0</v>
      </c>
      <c r="Q855" s="13">
        <f t="shared" si="1014"/>
        <v>0</v>
      </c>
      <c r="R855" s="13">
        <f t="shared" si="1015"/>
        <v>6.8163391526256528E-2</v>
      </c>
      <c r="S855" s="13">
        <f t="shared" si="1016"/>
        <v>0</v>
      </c>
      <c r="T855" s="13">
        <f t="shared" si="1017"/>
        <v>0</v>
      </c>
      <c r="U855" s="13">
        <f t="shared" si="1018"/>
        <v>0</v>
      </c>
      <c r="V855" s="13">
        <f t="shared" si="1019"/>
        <v>0</v>
      </c>
      <c r="W855" s="13">
        <f t="shared" si="1020"/>
        <v>0</v>
      </c>
      <c r="X855" s="13">
        <f t="shared" si="1021"/>
        <v>0</v>
      </c>
      <c r="Y855" s="13">
        <f t="shared" si="1022"/>
        <v>0</v>
      </c>
      <c r="Z855" s="13">
        <f t="shared" si="1023"/>
        <v>1.0591076301146378E-2</v>
      </c>
      <c r="AA855" s="13">
        <f t="shared" si="1024"/>
        <v>0</v>
      </c>
      <c r="AB855" s="13">
        <f t="shared" si="1025"/>
        <v>0</v>
      </c>
      <c r="AC855" s="13">
        <f t="shared" si="1026"/>
        <v>0</v>
      </c>
      <c r="AD855" s="13">
        <f t="shared" si="1027"/>
        <v>0</v>
      </c>
      <c r="AE855" s="13">
        <f t="shared" si="1028"/>
        <v>0</v>
      </c>
      <c r="AF855" s="13">
        <f t="shared" si="1029"/>
        <v>0</v>
      </c>
      <c r="AG855" s="13">
        <f t="shared" si="1030"/>
        <v>0</v>
      </c>
      <c r="AH855" s="13">
        <f t="shared" si="1031"/>
        <v>1.2342134249602611E-3</v>
      </c>
      <c r="AI855" s="13">
        <f t="shared" si="1032"/>
        <v>0</v>
      </c>
      <c r="AJ855" s="13">
        <f t="shared" si="1033"/>
        <v>0</v>
      </c>
      <c r="AK855" s="13">
        <f t="shared" si="1034"/>
        <v>0</v>
      </c>
      <c r="AL855" s="13">
        <f t="shared" si="1035"/>
        <v>0</v>
      </c>
      <c r="AM855" s="13">
        <f t="shared" si="1036"/>
        <v>0</v>
      </c>
      <c r="AN855" s="13">
        <f t="shared" si="1037"/>
        <v>0</v>
      </c>
      <c r="AO855" s="13">
        <f t="shared" si="1038"/>
        <v>0</v>
      </c>
      <c r="AP855" s="13">
        <f t="shared" si="1039"/>
        <v>0</v>
      </c>
      <c r="AQ855" s="13">
        <f t="shared" si="1040"/>
        <v>0</v>
      </c>
      <c r="AR855" s="13">
        <f t="shared" si="1041"/>
        <v>1.150616035642956E-4</v>
      </c>
      <c r="AS855" s="13">
        <f t="shared" si="1042"/>
        <v>0</v>
      </c>
      <c r="AT855" s="13">
        <f t="shared" si="1043"/>
        <v>0</v>
      </c>
      <c r="AU855" s="13">
        <f t="shared" si="1044"/>
        <v>0</v>
      </c>
      <c r="AV855" s="13">
        <f t="shared" si="1045"/>
        <v>0</v>
      </c>
      <c r="AW855" s="13">
        <f t="shared" si="1046"/>
        <v>0</v>
      </c>
      <c r="AX855" s="13">
        <f t="shared" si="1047"/>
        <v>0</v>
      </c>
      <c r="AY855" s="13">
        <f t="shared" si="1048"/>
        <v>0</v>
      </c>
      <c r="AZ855" s="13">
        <f t="shared" si="1049"/>
        <v>0</v>
      </c>
      <c r="BA855" s="13">
        <f t="shared" si="1050"/>
        <v>0</v>
      </c>
      <c r="BB855" s="13">
        <f t="shared" si="1051"/>
        <v>0</v>
      </c>
      <c r="BC855" s="13">
        <f t="shared" si="1052"/>
        <v>0</v>
      </c>
      <c r="BD855" s="13">
        <f t="shared" si="1053"/>
        <v>8.9390081346839668E-6</v>
      </c>
      <c r="BE855" s="13">
        <f t="shared" si="1054"/>
        <v>0</v>
      </c>
      <c r="BF855" s="13">
        <f t="shared" si="1055"/>
        <v>0</v>
      </c>
      <c r="BG855" s="13">
        <f t="shared" si="1056"/>
        <v>0</v>
      </c>
      <c r="BH855" s="13">
        <f t="shared" si="1057"/>
        <v>0</v>
      </c>
      <c r="BI855" s="13">
        <f t="shared" si="1058"/>
        <v>0</v>
      </c>
      <c r="BJ855" s="14">
        <f t="shared" si="1059"/>
        <v>0</v>
      </c>
      <c r="BK855" s="14">
        <f t="shared" si="1060"/>
        <v>0.62742362198706159</v>
      </c>
      <c r="BL855" s="14">
        <f t="shared" si="1061"/>
        <v>0.36198466989181888</v>
      </c>
      <c r="BM855" s="14">
        <f t="shared" si="1062"/>
        <v>1.1949290337805618E-2</v>
      </c>
      <c r="BN855" s="14">
        <f t="shared" si="1063"/>
        <v>0.98805007784222121</v>
      </c>
    </row>
    <row r="856" spans="1:66" x14ac:dyDescent="0.25">
      <c r="A856" t="s">
        <v>301</v>
      </c>
      <c r="B856" t="s">
        <v>350</v>
      </c>
      <c r="C856" t="s">
        <v>384</v>
      </c>
      <c r="D856"/>
      <c r="E856" s="10">
        <f>VLOOKUP(A856,home!$A$2:$E$405,3,FALSE)</f>
        <v>1.23684210526316</v>
      </c>
      <c r="F856" s="10">
        <f>VLOOKUP(B856,home!$B$2:$E$405,3,FALSE)</f>
        <v>1.62</v>
      </c>
      <c r="G856" s="10">
        <f>VLOOKUP(C856,away!$B$2:$E$405,4,FALSE)</f>
        <v>1.35</v>
      </c>
      <c r="H856" s="10">
        <f>VLOOKUP(A856,away!$A$2:$E$405,3,FALSE)</f>
        <v>1.07894736842105</v>
      </c>
      <c r="I856" s="10">
        <f>VLOOKUP(C856,away!$B$2:$E$405,3,FALSE)</f>
        <v>0.27</v>
      </c>
      <c r="J856" s="10">
        <f>VLOOKUP(B856,home!$B$2:$E$405,4,FALSE)</f>
        <v>1.85</v>
      </c>
      <c r="K856" s="12">
        <f t="shared" si="1008"/>
        <v>2.7049736842105312</v>
      </c>
      <c r="L856" s="12">
        <f t="shared" si="1009"/>
        <v>0.53893421052631452</v>
      </c>
      <c r="M856" s="13">
        <f t="shared" si="1010"/>
        <v>3.9011145378764087E-2</v>
      </c>
      <c r="N856" s="13">
        <f t="shared" si="1011"/>
        <v>0.10552412164046812</v>
      </c>
      <c r="O856" s="13">
        <f t="shared" si="1012"/>
        <v>2.1024440836431502E-2</v>
      </c>
      <c r="P856" s="13">
        <f t="shared" si="1013"/>
        <v>5.6870559187788466E-2</v>
      </c>
      <c r="Q856" s="13">
        <f t="shared" si="1014"/>
        <v>0.14271998604344868</v>
      </c>
      <c r="R856" s="13">
        <f t="shared" si="1015"/>
        <v>5.6653952119697084E-3</v>
      </c>
      <c r="S856" s="13">
        <f t="shared" si="1016"/>
        <v>2.0726515915707622E-2</v>
      </c>
      <c r="T856" s="13">
        <f t="shared" si="1017"/>
        <v>7.6916683004652625E-2</v>
      </c>
      <c r="U856" s="13">
        <f t="shared" si="1018"/>
        <v>1.5324744959030405E-2</v>
      </c>
      <c r="V856" s="13">
        <f t="shared" si="1019"/>
        <v>3.3572415686066335E-3</v>
      </c>
      <c r="W856" s="13">
        <f t="shared" si="1020"/>
        <v>0.12868460215280766</v>
      </c>
      <c r="X856" s="13">
        <f t="shared" si="1021"/>
        <v>6.9352534468116261E-2</v>
      </c>
      <c r="Y856" s="13">
        <f t="shared" si="1022"/>
        <v>1.8688226705786619E-2</v>
      </c>
      <c r="Z856" s="13">
        <f t="shared" si="1023"/>
        <v>1.017758431960819E-3</v>
      </c>
      <c r="AA856" s="13">
        <f t="shared" si="1024"/>
        <v>2.75300977533739E-3</v>
      </c>
      <c r="AB856" s="13">
        <f t="shared" si="1025"/>
        <v>3.7234094973309937E-3</v>
      </c>
      <c r="AC856" s="13">
        <f t="shared" si="1026"/>
        <v>3.0588727189595683E-4</v>
      </c>
      <c r="AD856" s="13">
        <f t="shared" si="1027"/>
        <v>8.702211559661166E-2</v>
      </c>
      <c r="AE856" s="13">
        <f t="shared" si="1028"/>
        <v>4.6899195167389586E-2</v>
      </c>
      <c r="AF856" s="13">
        <f t="shared" si="1029"/>
        <v>1.2637790360928321E-2</v>
      </c>
      <c r="AG856" s="13">
        <f t="shared" si="1030"/>
        <v>2.2703125236546574E-3</v>
      </c>
      <c r="AH856" s="13">
        <f t="shared" si="1031"/>
        <v>1.3712620925882593E-4</v>
      </c>
      <c r="AI856" s="13">
        <f t="shared" si="1032"/>
        <v>3.709227874606706E-4</v>
      </c>
      <c r="AJ856" s="13">
        <f t="shared" si="1033"/>
        <v>5.0166818947756508E-4</v>
      </c>
      <c r="AK856" s="13">
        <f t="shared" si="1034"/>
        <v>4.5233308358078533E-4</v>
      </c>
      <c r="AL856" s="13">
        <f t="shared" si="1035"/>
        <v>1.7836933555526676E-5</v>
      </c>
      <c r="AM856" s="13">
        <f t="shared" si="1036"/>
        <v>4.7078506526632265E-2</v>
      </c>
      <c r="AN856" s="13">
        <f t="shared" si="1037"/>
        <v>2.53722177476885E-2</v>
      </c>
      <c r="AO856" s="13">
        <f t="shared" si="1038"/>
        <v>6.8369780705761218E-3</v>
      </c>
      <c r="AP856" s="13">
        <f t="shared" si="1039"/>
        <v>1.2282271262838893E-3</v>
      </c>
      <c r="AQ856" s="13">
        <f t="shared" si="1040"/>
        <v>1.6548340416270291E-4</v>
      </c>
      <c r="AR856" s="13">
        <f t="shared" si="1041"/>
        <v>1.4780401065874316E-5</v>
      </c>
      <c r="AS856" s="13">
        <f t="shared" si="1042"/>
        <v>3.998059592526731E-5</v>
      </c>
      <c r="AT856" s="13">
        <f t="shared" si="1043"/>
        <v>5.4073229928451443E-5</v>
      </c>
      <c r="AU856" s="13">
        <f t="shared" si="1044"/>
        <v>4.8755554658908819E-5</v>
      </c>
      <c r="AV856" s="13">
        <f t="shared" si="1045"/>
        <v>3.2970623077859135E-5</v>
      </c>
      <c r="AW856" s="13">
        <f t="shared" si="1046"/>
        <v>7.2229813047964135E-7</v>
      </c>
      <c r="AX856" s="13">
        <f t="shared" si="1047"/>
        <v>2.1224353541078989E-2</v>
      </c>
      <c r="AY856" s="13">
        <f t="shared" si="1048"/>
        <v>1.1438530219592792E-2</v>
      </c>
      <c r="AZ856" s="13">
        <f t="shared" si="1049"/>
        <v>3.0823076267388152E-3</v>
      </c>
      <c r="BA856" s="13">
        <f t="shared" si="1050"/>
        <v>5.5372034247190723E-4</v>
      </c>
      <c r="BB856" s="13">
        <f t="shared" si="1051"/>
        <v>7.4604708905614433E-5</v>
      </c>
      <c r="BC856" s="13">
        <f t="shared" si="1052"/>
        <v>8.0414059791185681E-6</v>
      </c>
      <c r="BD856" s="13">
        <f t="shared" si="1053"/>
        <v>1.3276106299498779E-6</v>
      </c>
      <c r="BE856" s="13">
        <f t="shared" si="1054"/>
        <v>3.5911518168925857E-6</v>
      </c>
      <c r="BF856" s="13">
        <f t="shared" si="1055"/>
        <v>4.8569855803496408E-6</v>
      </c>
      <c r="BG856" s="13">
        <f t="shared" si="1056"/>
        <v>4.3793393931452643E-6</v>
      </c>
      <c r="BH856" s="13">
        <f t="shared" si="1057"/>
        <v>2.961499453171115E-6</v>
      </c>
      <c r="BI856" s="13">
        <f t="shared" si="1058"/>
        <v>1.6021556173263484E-6</v>
      </c>
      <c r="BJ856" s="14">
        <f t="shared" si="1059"/>
        <v>0.80777853838397484</v>
      </c>
      <c r="BK856" s="14">
        <f t="shared" si="1060"/>
        <v>0.13172771647591108</v>
      </c>
      <c r="BL856" s="14">
        <f t="shared" si="1061"/>
        <v>5.0162329697025047E-2</v>
      </c>
      <c r="BM856" s="14">
        <f t="shared" si="1062"/>
        <v>0.60843288676853913</v>
      </c>
      <c r="BN856" s="14">
        <f t="shared" si="1063"/>
        <v>0.37081564829887054</v>
      </c>
    </row>
    <row r="857" spans="1:66" x14ac:dyDescent="0.25">
      <c r="A857" t="s">
        <v>301</v>
      </c>
      <c r="B857" t="s">
        <v>312</v>
      </c>
      <c r="C857" t="s">
        <v>355</v>
      </c>
      <c r="D857"/>
      <c r="E857" s="10">
        <f>VLOOKUP(A857,home!$A$2:$E$405,3,FALSE)</f>
        <v>1.23684210526316</v>
      </c>
      <c r="F857" s="10">
        <f>VLOOKUP(B857,home!$B$2:$E$405,3,FALSE)</f>
        <v>1.21</v>
      </c>
      <c r="G857" s="10">
        <f>VLOOKUP(C857,away!$B$2:$E$405,4,FALSE)</f>
        <v>0.81</v>
      </c>
      <c r="H857" s="10">
        <f>VLOOKUP(A857,away!$A$2:$E$405,3,FALSE)</f>
        <v>1.07894736842105</v>
      </c>
      <c r="I857" s="10">
        <f>VLOOKUP(C857,away!$B$2:$E$405,3,FALSE)</f>
        <v>0.4</v>
      </c>
      <c r="J857" s="10">
        <f>VLOOKUP(B857,home!$B$2:$E$405,4,FALSE)</f>
        <v>0.46</v>
      </c>
      <c r="K857" s="12">
        <f t="shared" si="1008"/>
        <v>1.2122289473684231</v>
      </c>
      <c r="L857" s="12">
        <f t="shared" si="1009"/>
        <v>0.19852631578947322</v>
      </c>
      <c r="M857" s="13">
        <f t="shared" si="1010"/>
        <v>0.24395896034129985</v>
      </c>
      <c r="N857" s="13">
        <f t="shared" si="1011"/>
        <v>0.2957341136956288</v>
      </c>
      <c r="O857" s="13">
        <f t="shared" si="1012"/>
        <v>4.8432273600388466E-2</v>
      </c>
      <c r="P857" s="13">
        <f t="shared" si="1013"/>
        <v>5.8711004045258378E-2</v>
      </c>
      <c r="Q857" s="13">
        <f t="shared" si="1014"/>
        <v>0.17924872667309288</v>
      </c>
      <c r="R857" s="13">
        <f t="shared" si="1015"/>
        <v>4.8075404215964426E-3</v>
      </c>
      <c r="S857" s="13">
        <f t="shared" si="1016"/>
        <v>3.5323379710874322E-3</v>
      </c>
      <c r="T857" s="13">
        <f t="shared" si="1017"/>
        <v>3.5585589316363402E-2</v>
      </c>
      <c r="U857" s="13">
        <f t="shared" si="1018"/>
        <v>5.8278396647030006E-3</v>
      </c>
      <c r="V857" s="13">
        <f t="shared" si="1019"/>
        <v>9.4454460983291037E-5</v>
      </c>
      <c r="W857" s="13">
        <f t="shared" si="1020"/>
        <v>7.2430165084017867E-2</v>
      </c>
      <c r="X857" s="13">
        <f t="shared" si="1021"/>
        <v>1.4379293826153407E-2</v>
      </c>
      <c r="Y857" s="13">
        <f t="shared" si="1022"/>
        <v>1.4273341134802765E-3</v>
      </c>
      <c r="Z857" s="13">
        <f t="shared" si="1023"/>
        <v>3.1814109596950413E-4</v>
      </c>
      <c r="AA857" s="13">
        <f t="shared" si="1024"/>
        <v>3.8565984588174844E-4</v>
      </c>
      <c r="AB857" s="13">
        <f t="shared" si="1025"/>
        <v>2.3375401450775014E-4</v>
      </c>
      <c r="AC857" s="13">
        <f t="shared" si="1026"/>
        <v>1.4207093052465912E-6</v>
      </c>
      <c r="AD857" s="13">
        <f t="shared" si="1027"/>
        <v>2.1950485694380018E-2</v>
      </c>
      <c r="AE857" s="13">
        <f t="shared" si="1028"/>
        <v>4.3577490546948018E-3</v>
      </c>
      <c r="AF857" s="13">
        <f t="shared" si="1029"/>
        <v>4.3256393248180923E-4</v>
      </c>
      <c r="AG857" s="13">
        <f t="shared" si="1030"/>
        <v>2.8625107953006666E-5</v>
      </c>
      <c r="AH857" s="13">
        <f t="shared" si="1031"/>
        <v>1.5789844921012723E-5</v>
      </c>
      <c r="AI857" s="13">
        <f t="shared" si="1032"/>
        <v>1.9140907087709897E-5</v>
      </c>
      <c r="AJ857" s="13">
        <f t="shared" si="1033"/>
        <v>1.1601580825305681E-5</v>
      </c>
      <c r="AK857" s="13">
        <f t="shared" si="1034"/>
        <v>4.6879240372233299E-6</v>
      </c>
      <c r="AL857" s="13">
        <f t="shared" si="1035"/>
        <v>1.3676278936551643E-8</v>
      </c>
      <c r="AM857" s="13">
        <f t="shared" si="1036"/>
        <v>5.3218028335047856E-3</v>
      </c>
      <c r="AN857" s="13">
        <f t="shared" si="1037"/>
        <v>1.0565179098936844E-3</v>
      </c>
      <c r="AO857" s="13">
        <f t="shared" si="1038"/>
        <v>1.0487330410839389E-4</v>
      </c>
      <c r="AP857" s="13">
        <f t="shared" si="1039"/>
        <v>6.9400368964361521E-6</v>
      </c>
      <c r="AQ857" s="13">
        <f t="shared" si="1040"/>
        <v>3.4444498912311992E-7</v>
      </c>
      <c r="AR857" s="13">
        <f t="shared" si="1041"/>
        <v>6.269399478111567E-7</v>
      </c>
      <c r="AS857" s="13">
        <f t="shared" si="1042"/>
        <v>7.5999475299833267E-7</v>
      </c>
      <c r="AT857" s="13">
        <f t="shared" si="1043"/>
        <v>4.6064381971634684E-7</v>
      </c>
      <c r="AU857" s="13">
        <f t="shared" si="1044"/>
        <v>1.861352575621723E-7</v>
      </c>
      <c r="AV857" s="13">
        <f t="shared" si="1045"/>
        <v>5.6409636835685601E-8</v>
      </c>
      <c r="AW857" s="13">
        <f t="shared" si="1046"/>
        <v>9.1425676547836226E-11</v>
      </c>
      <c r="AX857" s="13">
        <f t="shared" si="1047"/>
        <v>1.075207241160298E-3</v>
      </c>
      <c r="AY857" s="13">
        <f t="shared" si="1048"/>
        <v>2.1345693229771762E-4</v>
      </c>
      <c r="AZ857" s="13">
        <f t="shared" si="1049"/>
        <v>2.1188409174394441E-5</v>
      </c>
      <c r="BA857" s="13">
        <f t="shared" si="1050"/>
        <v>1.402152270277467E-6</v>
      </c>
      <c r="BB857" s="13">
        <f t="shared" si="1051"/>
        <v>6.9591031098507825E-8</v>
      </c>
      <c r="BC857" s="13">
        <f t="shared" si="1052"/>
        <v>2.763130203195485E-9</v>
      </c>
      <c r="BD857" s="13">
        <f t="shared" si="1053"/>
        <v>2.074401301003223E-8</v>
      </c>
      <c r="BE857" s="13">
        <f t="shared" si="1054"/>
        <v>2.5146493055348244E-8</v>
      </c>
      <c r="BF857" s="13">
        <f t="shared" si="1055"/>
        <v>1.5241653403246085E-8</v>
      </c>
      <c r="BG857" s="13">
        <f t="shared" si="1056"/>
        <v>6.158791153723783E-9</v>
      </c>
      <c r="BH857" s="13">
        <f t="shared" si="1057"/>
        <v>1.8664662293351342E-9</v>
      </c>
      <c r="BI857" s="13">
        <f t="shared" si="1058"/>
        <v>4.5251687849712808E-10</v>
      </c>
      <c r="BJ857" s="14">
        <f t="shared" si="1059"/>
        <v>0.63337645211670257</v>
      </c>
      <c r="BK857" s="14">
        <f t="shared" si="1060"/>
        <v>0.30651164813651088</v>
      </c>
      <c r="BL857" s="14">
        <f t="shared" si="1061"/>
        <v>5.9740447537297313E-2</v>
      </c>
      <c r="BM857" s="14">
        <f t="shared" si="1062"/>
        <v>0.16884061326834351</v>
      </c>
      <c r="BN857" s="14">
        <f t="shared" si="1063"/>
        <v>0.83089261877726495</v>
      </c>
    </row>
    <row r="858" spans="1:66" x14ac:dyDescent="0.25">
      <c r="A858" t="s">
        <v>303</v>
      </c>
      <c r="B858" t="s">
        <v>470</v>
      </c>
      <c r="C858" t="s">
        <v>473</v>
      </c>
      <c r="D858" s="11"/>
      <c r="E858" s="10">
        <f>VLOOKUP(A858,home!$A$2:$E$405,3,FALSE)</f>
        <v>1.21818181818182</v>
      </c>
      <c r="F858" s="10">
        <f>VLOOKUP(B858,home!$B$2:$E$405,3,FALSE)</f>
        <v>1.64</v>
      </c>
      <c r="G858" s="10">
        <f>VLOOKUP(C858,away!$B$2:$E$405,4,FALSE)</f>
        <v>0.82</v>
      </c>
      <c r="H858" s="10">
        <f>VLOOKUP(A858,away!$A$2:$E$405,3,FALSE)</f>
        <v>0.90909090909090895</v>
      </c>
      <c r="I858" s="10">
        <f>VLOOKUP(C858,away!$B$2:$E$405,3,FALSE)</f>
        <v>0.55000000000000004</v>
      </c>
      <c r="J858" s="10">
        <f>VLOOKUP(B858,home!$B$2:$E$405,4,FALSE)</f>
        <v>1.65</v>
      </c>
      <c r="K858" s="12">
        <f t="shared" si="1008"/>
        <v>1.6382109090909114</v>
      </c>
      <c r="L858" s="12">
        <f t="shared" si="1009"/>
        <v>0.82499999999999984</v>
      </c>
      <c r="M858" s="13">
        <f t="shared" si="1010"/>
        <v>8.5161067050069039E-2</v>
      </c>
      <c r="N858" s="13">
        <f t="shared" si="1011"/>
        <v>0.13951178907124565</v>
      </c>
      <c r="O858" s="13">
        <f t="shared" si="1012"/>
        <v>7.0257880316306934E-2</v>
      </c>
      <c r="P858" s="13">
        <f t="shared" si="1013"/>
        <v>0.11509722598377763</v>
      </c>
      <c r="Q858" s="13">
        <f t="shared" si="1014"/>
        <v>0.11427486740165242</v>
      </c>
      <c r="R858" s="13">
        <f t="shared" si="1015"/>
        <v>2.8981375630476605E-2</v>
      </c>
      <c r="S858" s="13">
        <f t="shared" si="1016"/>
        <v>3.8889165812624818E-2</v>
      </c>
      <c r="T858" s="13">
        <f t="shared" si="1017"/>
        <v>9.4276765606363222E-2</v>
      </c>
      <c r="U858" s="13">
        <f t="shared" si="1018"/>
        <v>4.7477605718308259E-2</v>
      </c>
      <c r="V858" s="13">
        <f t="shared" si="1019"/>
        <v>5.8399601039713332E-3</v>
      </c>
      <c r="W858" s="13">
        <f t="shared" si="1020"/>
        <v>6.2402111470768108E-2</v>
      </c>
      <c r="X858" s="13">
        <f t="shared" si="1021"/>
        <v>5.1481741963383676E-2</v>
      </c>
      <c r="Y858" s="13">
        <f t="shared" si="1022"/>
        <v>2.1236218559895759E-2</v>
      </c>
      <c r="Z858" s="13">
        <f t="shared" si="1023"/>
        <v>7.9698782983810661E-3</v>
      </c>
      <c r="AA858" s="13">
        <f t="shared" si="1024"/>
        <v>1.3056341572534769E-2</v>
      </c>
      <c r="AB858" s="13">
        <f t="shared" si="1025"/>
        <v>1.0694520598471825E-2</v>
      </c>
      <c r="AC858" s="13">
        <f t="shared" si="1026"/>
        <v>4.9330288997248518E-4</v>
      </c>
      <c r="AD858" s="13">
        <f t="shared" si="1027"/>
        <v>2.5556954940429859E-2</v>
      </c>
      <c r="AE858" s="13">
        <f t="shared" si="1028"/>
        <v>2.1084487825854627E-2</v>
      </c>
      <c r="AF858" s="13">
        <f t="shared" si="1029"/>
        <v>8.697351228165031E-3</v>
      </c>
      <c r="AG858" s="13">
        <f t="shared" si="1030"/>
        <v>2.3917715877453836E-3</v>
      </c>
      <c r="AH858" s="13">
        <f t="shared" si="1031"/>
        <v>1.6437873990410941E-3</v>
      </c>
      <c r="AI858" s="13">
        <f t="shared" si="1032"/>
        <v>2.6928704493352951E-3</v>
      </c>
      <c r="AJ858" s="13">
        <f t="shared" si="1033"/>
        <v>2.2057448734348127E-3</v>
      </c>
      <c r="AK858" s="13">
        <f t="shared" si="1034"/>
        <v>1.204491771444087E-3</v>
      </c>
      <c r="AL858" s="13">
        <f t="shared" si="1035"/>
        <v>2.6668427802686968E-5</v>
      </c>
      <c r="AM858" s="13">
        <f t="shared" si="1036"/>
        <v>8.3735364773114117E-3</v>
      </c>
      <c r="AN858" s="13">
        <f t="shared" si="1037"/>
        <v>6.9081675937819132E-3</v>
      </c>
      <c r="AO858" s="13">
        <f t="shared" si="1038"/>
        <v>2.8496191324350385E-3</v>
      </c>
      <c r="AP858" s="13">
        <f t="shared" si="1039"/>
        <v>7.8364526141963553E-4</v>
      </c>
      <c r="AQ858" s="13">
        <f t="shared" si="1040"/>
        <v>1.6162683516779977E-4</v>
      </c>
      <c r="AR858" s="13">
        <f t="shared" si="1041"/>
        <v>2.7122492084178057E-4</v>
      </c>
      <c r="AS858" s="13">
        <f t="shared" si="1042"/>
        <v>4.4432362414032378E-4</v>
      </c>
      <c r="AT858" s="13">
        <f t="shared" si="1043"/>
        <v>3.6394790411674424E-4</v>
      </c>
      <c r="AU858" s="13">
        <f t="shared" si="1044"/>
        <v>1.9874114228827442E-4</v>
      </c>
      <c r="AV858" s="13">
        <f t="shared" si="1045"/>
        <v>8.1394976845460072E-5</v>
      </c>
      <c r="AW858" s="13">
        <f t="shared" si="1046"/>
        <v>1.0011950060444084E-6</v>
      </c>
      <c r="AX858" s="13">
        <f t="shared" si="1047"/>
        <v>2.286269800800371E-3</v>
      </c>
      <c r="AY858" s="13">
        <f t="shared" si="1048"/>
        <v>1.8861725856603054E-3</v>
      </c>
      <c r="AZ858" s="13">
        <f t="shared" si="1049"/>
        <v>7.780461915848758E-4</v>
      </c>
      <c r="BA858" s="13">
        <f t="shared" si="1050"/>
        <v>2.1396270268584082E-4</v>
      </c>
      <c r="BB858" s="13">
        <f t="shared" si="1051"/>
        <v>4.4129807428954654E-5</v>
      </c>
      <c r="BC858" s="13">
        <f t="shared" si="1052"/>
        <v>7.2814182257775193E-6</v>
      </c>
      <c r="BD858" s="13">
        <f t="shared" si="1053"/>
        <v>3.729342661574481E-5</v>
      </c>
      <c r="BE858" s="13">
        <f t="shared" si="1054"/>
        <v>6.1094498319294488E-5</v>
      </c>
      <c r="BF858" s="13">
        <f t="shared" si="1055"/>
        <v>5.0042836816052304E-5</v>
      </c>
      <c r="BG858" s="13">
        <f t="shared" si="1056"/>
        <v>2.7326907064637718E-5</v>
      </c>
      <c r="BH858" s="13">
        <f t="shared" si="1057"/>
        <v>1.1191809316250754E-5</v>
      </c>
      <c r="BI858" s="13">
        <f t="shared" si="1058"/>
        <v>3.666908822869456E-6</v>
      </c>
      <c r="BJ858" s="14">
        <f t="shared" si="1059"/>
        <v>0.56520651746200568</v>
      </c>
      <c r="BK858" s="14">
        <f t="shared" si="1060"/>
        <v>0.24739356285387831</v>
      </c>
      <c r="BL858" s="14">
        <f t="shared" si="1061"/>
        <v>0.17976486728454105</v>
      </c>
      <c r="BM858" s="14">
        <f t="shared" si="1062"/>
        <v>0.4451654490546238</v>
      </c>
      <c r="BN858" s="14">
        <f t="shared" si="1063"/>
        <v>0.5532842054535283</v>
      </c>
    </row>
    <row r="859" spans="1:66" x14ac:dyDescent="0.25">
      <c r="A859" t="s">
        <v>303</v>
      </c>
      <c r="B859" t="s">
        <v>469</v>
      </c>
      <c r="C859" t="s">
        <v>333</v>
      </c>
      <c r="D859" s="11"/>
      <c r="E859" s="10">
        <f>VLOOKUP(A859,home!$A$2:$E$405,3,FALSE)</f>
        <v>1.21818181818182</v>
      </c>
      <c r="F859" s="10">
        <f>VLOOKUP(B859,home!$B$2:$E$405,3,FALSE)</f>
        <v>0.82</v>
      </c>
      <c r="G859" s="10">
        <f>VLOOKUP(C859,away!$B$2:$E$405,4,FALSE)</f>
        <v>1.0900000000000001</v>
      </c>
      <c r="H859" s="10">
        <f>VLOOKUP(A859,away!$A$2:$E$405,3,FALSE)</f>
        <v>0.90909090909090895</v>
      </c>
      <c r="I859" s="10">
        <f>VLOOKUP(C859,away!$B$2:$E$405,3,FALSE)</f>
        <v>1.0900000000000001</v>
      </c>
      <c r="J859" s="10">
        <f>VLOOKUP(B859,home!$B$2:$E$405,4,FALSE)</f>
        <v>1.1000000000000001</v>
      </c>
      <c r="K859" s="12">
        <f t="shared" si="1008"/>
        <v>1.0888109090909108</v>
      </c>
      <c r="L859" s="12">
        <f t="shared" si="1009"/>
        <v>1.0900000000000001</v>
      </c>
      <c r="M859" s="13">
        <f t="shared" si="1010"/>
        <v>0.11317602724538157</v>
      </c>
      <c r="N859" s="13">
        <f t="shared" si="1011"/>
        <v>0.12322729311234161</v>
      </c>
      <c r="O859" s="13">
        <f t="shared" si="1012"/>
        <v>0.12336186969746592</v>
      </c>
      <c r="P859" s="13">
        <f t="shared" si="1013"/>
        <v>0.13431774949245234</v>
      </c>
      <c r="Q859" s="13">
        <f t="shared" si="1014"/>
        <v>6.7085610519230385E-2</v>
      </c>
      <c r="R859" s="13">
        <f t="shared" si="1015"/>
        <v>6.7232218985118927E-2</v>
      </c>
      <c r="S859" s="13">
        <f t="shared" si="1016"/>
        <v>3.9852206928948815E-2</v>
      </c>
      <c r="T859" s="13">
        <f t="shared" si="1017"/>
        <v>7.3123315465961125E-2</v>
      </c>
      <c r="U859" s="13">
        <f t="shared" si="1018"/>
        <v>7.3203173473386535E-2</v>
      </c>
      <c r="V859" s="13">
        <f t="shared" si="1019"/>
        <v>5.2551949160656412E-3</v>
      </c>
      <c r="W859" s="13">
        <f t="shared" si="1020"/>
        <v>2.4347848192120672E-2</v>
      </c>
      <c r="X859" s="13">
        <f t="shared" si="1021"/>
        <v>2.6539154529411531E-2</v>
      </c>
      <c r="Y859" s="13">
        <f t="shared" si="1022"/>
        <v>1.4463839218529286E-2</v>
      </c>
      <c r="Z859" s="13">
        <f t="shared" si="1023"/>
        <v>2.442770623125988E-2</v>
      </c>
      <c r="AA859" s="13">
        <f t="shared" si="1024"/>
        <v>2.6597153028663778E-2</v>
      </c>
      <c r="AB859" s="13">
        <f t="shared" si="1025"/>
        <v>1.4479635184184738E-2</v>
      </c>
      <c r="AC859" s="13">
        <f t="shared" si="1026"/>
        <v>3.8980536086702416E-4</v>
      </c>
      <c r="AD859" s="13">
        <f t="shared" si="1027"/>
        <v>6.6275506811176001E-3</v>
      </c>
      <c r="AE859" s="13">
        <f t="shared" si="1028"/>
        <v>7.224030242418183E-3</v>
      </c>
      <c r="AF859" s="13">
        <f t="shared" si="1029"/>
        <v>3.93709648211791E-3</v>
      </c>
      <c r="AG859" s="13">
        <f t="shared" si="1030"/>
        <v>1.4304783885028408E-3</v>
      </c>
      <c r="AH859" s="13">
        <f t="shared" si="1031"/>
        <v>6.6565499480183178E-3</v>
      </c>
      <c r="AI859" s="13">
        <f t="shared" si="1032"/>
        <v>7.2477242003108795E-3</v>
      </c>
      <c r="AJ859" s="13">
        <f t="shared" si="1033"/>
        <v>3.9457005876903416E-3</v>
      </c>
      <c r="AK859" s="13">
        <f t="shared" si="1034"/>
        <v>1.4320406146278873E-3</v>
      </c>
      <c r="AL859" s="13">
        <f t="shared" si="1035"/>
        <v>1.85049007589683E-5</v>
      </c>
      <c r="AM859" s="13">
        <f t="shared" si="1036"/>
        <v>1.4432298964307481E-3</v>
      </c>
      <c r="AN859" s="13">
        <f t="shared" si="1037"/>
        <v>1.5731205871095154E-3</v>
      </c>
      <c r="AO859" s="13">
        <f t="shared" si="1038"/>
        <v>8.5735071997468599E-4</v>
      </c>
      <c r="AP859" s="13">
        <f t="shared" si="1039"/>
        <v>3.1150409492413593E-4</v>
      </c>
      <c r="AQ859" s="13">
        <f t="shared" si="1040"/>
        <v>8.4884865866827045E-5</v>
      </c>
      <c r="AR859" s="13">
        <f t="shared" si="1041"/>
        <v>1.4511278886679935E-3</v>
      </c>
      <c r="AS859" s="13">
        <f t="shared" si="1042"/>
        <v>1.580003875667772E-3</v>
      </c>
      <c r="AT859" s="13">
        <f t="shared" si="1043"/>
        <v>8.6016272811649454E-4</v>
      </c>
      <c r="AU859" s="13">
        <f t="shared" si="1044"/>
        <v>3.1218485398887947E-4</v>
      </c>
      <c r="AV859" s="13">
        <f t="shared" si="1045"/>
        <v>8.4977568669011277E-5</v>
      </c>
      <c r="AW859" s="13">
        <f t="shared" si="1046"/>
        <v>6.1004689504528307E-7</v>
      </c>
      <c r="AX859" s="13">
        <f t="shared" si="1047"/>
        <v>2.6190074259332393E-4</v>
      </c>
      <c r="AY859" s="13">
        <f t="shared" si="1048"/>
        <v>2.8547180942672305E-4</v>
      </c>
      <c r="AZ859" s="13">
        <f t="shared" si="1049"/>
        <v>1.5558213613756409E-4</v>
      </c>
      <c r="BA859" s="13">
        <f t="shared" si="1050"/>
        <v>5.6528176129981624E-5</v>
      </c>
      <c r="BB859" s="13">
        <f t="shared" si="1051"/>
        <v>1.5403927995419995E-5</v>
      </c>
      <c r="BC859" s="13">
        <f t="shared" si="1052"/>
        <v>3.358056303001559E-6</v>
      </c>
      <c r="BD859" s="13">
        <f t="shared" si="1053"/>
        <v>2.6362156644135206E-4</v>
      </c>
      <c r="BE859" s="13">
        <f t="shared" si="1054"/>
        <v>2.8703403741297851E-4</v>
      </c>
      <c r="BF859" s="13">
        <f t="shared" si="1055"/>
        <v>1.5626289560782979E-4</v>
      </c>
      <c r="BG859" s="13">
        <f t="shared" si="1056"/>
        <v>5.6713581807979755E-5</v>
      </c>
      <c r="BH859" s="13">
        <f t="shared" si="1057"/>
        <v>1.5437591641537047E-5</v>
      </c>
      <c r="BI859" s="13">
        <f t="shared" si="1058"/>
        <v>3.3617236378792401E-6</v>
      </c>
      <c r="BJ859" s="14">
        <f t="shared" si="1059"/>
        <v>0.35305455184464313</v>
      </c>
      <c r="BK859" s="14">
        <f t="shared" si="1060"/>
        <v>0.29329496065390104</v>
      </c>
      <c r="BL859" s="14">
        <f t="shared" si="1061"/>
        <v>0.32922695403112695</v>
      </c>
      <c r="BM859" s="14">
        <f t="shared" si="1062"/>
        <v>0.37131854194640862</v>
      </c>
      <c r="BN859" s="14">
        <f t="shared" si="1063"/>
        <v>0.62840076905199072</v>
      </c>
    </row>
    <row r="860" spans="1:66" x14ac:dyDescent="0.25">
      <c r="A860" t="s">
        <v>303</v>
      </c>
      <c r="B860" t="s">
        <v>348</v>
      </c>
      <c r="C860" t="s">
        <v>466</v>
      </c>
      <c r="D860" s="11"/>
      <c r="E860" s="10">
        <f>VLOOKUP(A860,home!$A$2:$E$405,3,FALSE)</f>
        <v>1.21818181818182</v>
      </c>
      <c r="F860" s="10">
        <f>VLOOKUP(B860,home!$B$2:$E$405,3,FALSE)</f>
        <v>1.0900000000000001</v>
      </c>
      <c r="G860" s="10">
        <f>VLOOKUP(C860,away!$B$2:$E$405,4,FALSE)</f>
        <v>0.55000000000000004</v>
      </c>
      <c r="H860" s="10">
        <f>VLOOKUP(A860,away!$A$2:$E$405,3,FALSE)</f>
        <v>0.90909090909090895</v>
      </c>
      <c r="I860" s="10">
        <f>VLOOKUP(C860,away!$B$2:$E$405,3,FALSE)</f>
        <v>0.82</v>
      </c>
      <c r="J860" s="10">
        <f>VLOOKUP(B860,home!$B$2:$E$405,4,FALSE)</f>
        <v>1.1000000000000001</v>
      </c>
      <c r="K860" s="12">
        <f t="shared" si="1008"/>
        <v>0.73030000000000128</v>
      </c>
      <c r="L860" s="12">
        <f t="shared" si="1009"/>
        <v>0.81999999999999984</v>
      </c>
      <c r="M860" s="13">
        <f t="shared" si="1010"/>
        <v>0.21218430898479859</v>
      </c>
      <c r="N860" s="13">
        <f t="shared" si="1011"/>
        <v>0.15495820085159867</v>
      </c>
      <c r="O860" s="13">
        <f t="shared" si="1012"/>
        <v>0.1739911333675348</v>
      </c>
      <c r="P860" s="13">
        <f t="shared" si="1013"/>
        <v>0.12706572469831087</v>
      </c>
      <c r="Q860" s="13">
        <f t="shared" si="1014"/>
        <v>5.6582987040961361E-2</v>
      </c>
      <c r="R860" s="13">
        <f t="shared" si="1015"/>
        <v>7.133636468068924E-2</v>
      </c>
      <c r="S860" s="13">
        <f t="shared" si="1016"/>
        <v>1.9023200243171196E-2</v>
      </c>
      <c r="T860" s="13">
        <f t="shared" si="1017"/>
        <v>4.6398049373588303E-2</v>
      </c>
      <c r="U860" s="13">
        <f t="shared" si="1018"/>
        <v>5.2096947126307441E-2</v>
      </c>
      <c r="V860" s="13">
        <f t="shared" si="1019"/>
        <v>1.265774152535791E-3</v>
      </c>
      <c r="W860" s="13">
        <f t="shared" si="1020"/>
        <v>1.377418514533805E-2</v>
      </c>
      <c r="X860" s="13">
        <f t="shared" si="1021"/>
        <v>1.1294831819177198E-2</v>
      </c>
      <c r="Y860" s="13">
        <f t="shared" si="1022"/>
        <v>4.6308810458626495E-3</v>
      </c>
      <c r="Z860" s="13">
        <f t="shared" si="1023"/>
        <v>1.9498606346055058E-2</v>
      </c>
      <c r="AA860" s="13">
        <f t="shared" si="1024"/>
        <v>1.4239832214524033E-2</v>
      </c>
      <c r="AB860" s="13">
        <f t="shared" si="1025"/>
        <v>5.1996747331334607E-3</v>
      </c>
      <c r="AC860" s="13">
        <f t="shared" si="1026"/>
        <v>4.7375236759340573E-5</v>
      </c>
      <c r="AD860" s="13">
        <f t="shared" si="1027"/>
        <v>2.5148218529100984E-3</v>
      </c>
      <c r="AE860" s="13">
        <f t="shared" si="1028"/>
        <v>2.0621539193862804E-3</v>
      </c>
      <c r="AF860" s="13">
        <f t="shared" si="1029"/>
        <v>8.4548310694837459E-4</v>
      </c>
      <c r="AG860" s="13">
        <f t="shared" si="1030"/>
        <v>2.3109871589922239E-4</v>
      </c>
      <c r="AH860" s="13">
        <f t="shared" si="1031"/>
        <v>3.9972143009412856E-3</v>
      </c>
      <c r="AI860" s="13">
        <f t="shared" si="1032"/>
        <v>2.9191656039774258E-3</v>
      </c>
      <c r="AJ860" s="13">
        <f t="shared" si="1033"/>
        <v>1.0659333202923591E-3</v>
      </c>
      <c r="AK860" s="13">
        <f t="shared" si="1034"/>
        <v>2.5948370126983704E-4</v>
      </c>
      <c r="AL860" s="13">
        <f t="shared" si="1035"/>
        <v>1.1348188412953652E-6</v>
      </c>
      <c r="AM860" s="13">
        <f t="shared" si="1036"/>
        <v>3.6731487983604976E-4</v>
      </c>
      <c r="AN860" s="13">
        <f t="shared" si="1037"/>
        <v>3.0119820146556073E-4</v>
      </c>
      <c r="AO860" s="13">
        <f t="shared" si="1038"/>
        <v>1.2349126260087986E-4</v>
      </c>
      <c r="AP860" s="13">
        <f t="shared" si="1039"/>
        <v>3.3754278444240493E-5</v>
      </c>
      <c r="AQ860" s="13">
        <f t="shared" si="1040"/>
        <v>6.9196270810692992E-6</v>
      </c>
      <c r="AR860" s="13">
        <f t="shared" si="1041"/>
        <v>6.5554314535437098E-4</v>
      </c>
      <c r="AS860" s="13">
        <f t="shared" si="1042"/>
        <v>4.7874315905229792E-4</v>
      </c>
      <c r="AT860" s="13">
        <f t="shared" si="1043"/>
        <v>1.748130645279469E-4</v>
      </c>
      <c r="AU860" s="13">
        <f t="shared" si="1044"/>
        <v>4.2555327008253282E-5</v>
      </c>
      <c r="AV860" s="13">
        <f t="shared" si="1045"/>
        <v>7.7695388285318551E-6</v>
      </c>
      <c r="AW860" s="13">
        <f t="shared" si="1046"/>
        <v>1.8877270106510129E-8</v>
      </c>
      <c r="AX860" s="13">
        <f t="shared" si="1047"/>
        <v>4.4708342790711255E-5</v>
      </c>
      <c r="AY860" s="13">
        <f t="shared" si="1048"/>
        <v>3.6660841088383218E-5</v>
      </c>
      <c r="AZ860" s="13">
        <f t="shared" si="1049"/>
        <v>1.5030944846237115E-5</v>
      </c>
      <c r="BA860" s="13">
        <f t="shared" si="1050"/>
        <v>4.1084582579714776E-6</v>
      </c>
      <c r="BB860" s="13">
        <f t="shared" si="1051"/>
        <v>8.4223394288415273E-7</v>
      </c>
      <c r="BC860" s="13">
        <f t="shared" si="1052"/>
        <v>1.3812636663300107E-7</v>
      </c>
      <c r="BD860" s="13">
        <f t="shared" si="1053"/>
        <v>8.9590896531763963E-5</v>
      </c>
      <c r="BE860" s="13">
        <f t="shared" si="1054"/>
        <v>6.5428231737147332E-5</v>
      </c>
      <c r="BF860" s="13">
        <f t="shared" si="1055"/>
        <v>2.3891118818819393E-5</v>
      </c>
      <c r="BG860" s="13">
        <f t="shared" si="1056"/>
        <v>5.8158946911279443E-6</v>
      </c>
      <c r="BH860" s="13">
        <f t="shared" si="1057"/>
        <v>1.061836973232686E-6</v>
      </c>
      <c r="BI860" s="13">
        <f t="shared" si="1058"/>
        <v>1.5509190831036646E-7</v>
      </c>
      <c r="BJ860" s="14">
        <f t="shared" si="1059"/>
        <v>0.29422686006839077</v>
      </c>
      <c r="BK860" s="14">
        <f t="shared" si="1060"/>
        <v>0.35962417897550547</v>
      </c>
      <c r="BL860" s="14">
        <f t="shared" si="1061"/>
        <v>0.32665111635410171</v>
      </c>
      <c r="BM860" s="14">
        <f t="shared" si="1062"/>
        <v>0.2038454001563412</v>
      </c>
      <c r="BN860" s="14">
        <f t="shared" si="1063"/>
        <v>0.79611871962389358</v>
      </c>
    </row>
    <row r="861" spans="1:66" x14ac:dyDescent="0.25">
      <c r="A861" t="s">
        <v>303</v>
      </c>
      <c r="B861" t="s">
        <v>357</v>
      </c>
      <c r="C861" t="s">
        <v>306</v>
      </c>
      <c r="D861" s="11"/>
      <c r="E861" s="10">
        <f>VLOOKUP(A861,home!$A$2:$E$405,3,FALSE)</f>
        <v>1.21818181818182</v>
      </c>
      <c r="F861" s="10">
        <f>VLOOKUP(B861,home!$B$2:$E$405,3,FALSE)</f>
        <v>1.92</v>
      </c>
      <c r="G861" s="10">
        <f>VLOOKUP(C861,away!$B$2:$E$405,4,FALSE)</f>
        <v>0.82</v>
      </c>
      <c r="H861" s="10">
        <f>VLOOKUP(A861,away!$A$2:$E$405,3,FALSE)</f>
        <v>0.90909090909090895</v>
      </c>
      <c r="I861" s="10">
        <f>VLOOKUP(C861,away!$B$2:$E$405,3,FALSE)</f>
        <v>0.82</v>
      </c>
      <c r="J861" s="10">
        <f>VLOOKUP(B861,home!$B$2:$E$405,4,FALSE)</f>
        <v>1.83</v>
      </c>
      <c r="K861" s="12">
        <f t="shared" si="1008"/>
        <v>1.917905454545457</v>
      </c>
      <c r="L861" s="12">
        <f t="shared" si="1009"/>
        <v>1.3641818181818179</v>
      </c>
      <c r="M861" s="13">
        <f t="shared" si="1010"/>
        <v>3.7549798283620983E-2</v>
      </c>
      <c r="N861" s="13">
        <f t="shared" si="1011"/>
        <v>7.2016962945238308E-2</v>
      </c>
      <c r="O861" s="13">
        <f t="shared" si="1012"/>
        <v>5.1224752094910578E-2</v>
      </c>
      <c r="P861" s="13">
        <f t="shared" si="1013"/>
        <v>9.8244231450567807E-2</v>
      </c>
      <c r="Q861" s="13">
        <f t="shared" si="1014"/>
        <v>6.9060863026235333E-2</v>
      </c>
      <c r="R861" s="13">
        <f t="shared" si="1015"/>
        <v>3.4939937724374003E-2</v>
      </c>
      <c r="S861" s="13">
        <f t="shared" si="1016"/>
        <v>6.4260857943961719E-2</v>
      </c>
      <c r="T861" s="13">
        <f t="shared" si="1017"/>
        <v>9.4211573688335201E-2</v>
      </c>
      <c r="U861" s="13">
        <f t="shared" si="1018"/>
        <v>6.7011497143055473E-2</v>
      </c>
      <c r="V861" s="13">
        <f t="shared" si="1019"/>
        <v>1.8681143706739508E-2</v>
      </c>
      <c r="W861" s="13">
        <f t="shared" si="1020"/>
        <v>4.4150735297877809E-2</v>
      </c>
      <c r="X861" s="13">
        <f t="shared" si="1021"/>
        <v>6.0229630352723114E-2</v>
      </c>
      <c r="Y861" s="13">
        <f t="shared" si="1022"/>
        <v>4.1082083321498312E-2</v>
      </c>
      <c r="Z861" s="13">
        <f t="shared" si="1023"/>
        <v>1.588814259066534E-2</v>
      </c>
      <c r="AA861" s="13">
        <f t="shared" si="1024"/>
        <v>3.0471955337233042E-2</v>
      </c>
      <c r="AB861" s="13">
        <f t="shared" si="1025"/>
        <v>2.9221164675972411E-2</v>
      </c>
      <c r="AC861" s="13">
        <f t="shared" si="1026"/>
        <v>3.0548010408467173E-3</v>
      </c>
      <c r="AD861" s="13">
        <f t="shared" si="1027"/>
        <v>2.1169234012498126E-2</v>
      </c>
      <c r="AE861" s="13">
        <f t="shared" si="1028"/>
        <v>2.8878684144686077E-2</v>
      </c>
      <c r="AF861" s="13">
        <f t="shared" si="1029"/>
        <v>1.9697887921598146E-2</v>
      </c>
      <c r="AG861" s="13">
        <f t="shared" si="1030"/>
        <v>8.9571668530758104E-3</v>
      </c>
      <c r="AH861" s="13">
        <f t="shared" si="1031"/>
        <v>5.4185788117164548E-3</v>
      </c>
      <c r="AI861" s="13">
        <f t="shared" si="1032"/>
        <v>1.0392321858875429E-2</v>
      </c>
      <c r="AJ861" s="13">
        <f t="shared" si="1033"/>
        <v>9.9657453892645874E-3</v>
      </c>
      <c r="AK861" s="13">
        <f t="shared" si="1034"/>
        <v>6.3711191468939299E-3</v>
      </c>
      <c r="AL861" s="13">
        <f t="shared" si="1035"/>
        <v>3.1969980581577652E-4</v>
      </c>
      <c r="AM861" s="13">
        <f t="shared" si="1036"/>
        <v>8.1201178762238709E-3</v>
      </c>
      <c r="AN861" s="13">
        <f t="shared" si="1037"/>
        <v>1.1077317168237762E-2</v>
      </c>
      <c r="AO861" s="13">
        <f t="shared" si="1038"/>
        <v>7.5557373375716285E-3</v>
      </c>
      <c r="AP861" s="13">
        <f t="shared" si="1039"/>
        <v>3.4357998329575716E-3</v>
      </c>
      <c r="AQ861" s="13">
        <f t="shared" si="1040"/>
        <v>1.1717639157582114E-3</v>
      </c>
      <c r="AR861" s="13">
        <f t="shared" si="1041"/>
        <v>1.4783853390657651E-3</v>
      </c>
      <c r="AS861" s="13">
        <f t="shared" si="1042"/>
        <v>2.8354033057142653E-3</v>
      </c>
      <c r="AT861" s="13">
        <f t="shared" si="1043"/>
        <v>2.7190177329328058E-3</v>
      </c>
      <c r="AU861" s="13">
        <f t="shared" si="1044"/>
        <v>1.7382729803325503E-3</v>
      </c>
      <c r="AV861" s="13">
        <f t="shared" si="1045"/>
        <v>8.334608076171967E-4</v>
      </c>
      <c r="AW861" s="13">
        <f t="shared" si="1046"/>
        <v>2.3234820567869615E-5</v>
      </c>
      <c r="AX861" s="13">
        <f t="shared" si="1047"/>
        <v>2.5956030610603067E-3</v>
      </c>
      <c r="AY861" s="13">
        <f t="shared" si="1048"/>
        <v>3.5408745031155417E-3</v>
      </c>
      <c r="AZ861" s="13">
        <f t="shared" si="1049"/>
        <v>2.4151983088069005E-3</v>
      </c>
      <c r="BA861" s="13">
        <f t="shared" si="1050"/>
        <v>1.0982565400592832E-3</v>
      </c>
      <c r="BB861" s="13">
        <f t="shared" si="1051"/>
        <v>3.7455540091203636E-4</v>
      </c>
      <c r="BC861" s="13">
        <f t="shared" si="1052"/>
        <v>1.0219233356520026E-4</v>
      </c>
      <c r="BD861" s="13">
        <f t="shared" si="1053"/>
        <v>3.3613106663667972E-4</v>
      </c>
      <c r="BE861" s="13">
        <f t="shared" si="1054"/>
        <v>6.446676061446704E-4</v>
      </c>
      <c r="BF861" s="13">
        <f t="shared" si="1055"/>
        <v>6.1820575909681311E-4</v>
      </c>
      <c r="BG861" s="13">
        <f t="shared" si="1056"/>
        <v>3.9522006580106425E-4</v>
      </c>
      <c r="BH861" s="13">
        <f t="shared" si="1057"/>
        <v>1.8949867998641892E-4</v>
      </c>
      <c r="BI861" s="13">
        <f t="shared" si="1058"/>
        <v>7.2688110395023343E-5</v>
      </c>
      <c r="BJ861" s="14">
        <f t="shared" si="1059"/>
        <v>0.50094223784203451</v>
      </c>
      <c r="BK861" s="14">
        <f t="shared" si="1060"/>
        <v>0.22565140673466808</v>
      </c>
      <c r="BL861" s="14">
        <f t="shared" si="1061"/>
        <v>0.25687802363601914</v>
      </c>
      <c r="BM861" s="14">
        <f t="shared" si="1062"/>
        <v>0.63280562559589248</v>
      </c>
      <c r="BN861" s="14">
        <f t="shared" si="1063"/>
        <v>0.36303654552494696</v>
      </c>
    </row>
    <row r="862" spans="1:66" x14ac:dyDescent="0.25">
      <c r="A862" t="s">
        <v>35</v>
      </c>
      <c r="B862" t="s">
        <v>36</v>
      </c>
      <c r="C862" t="s">
        <v>474</v>
      </c>
      <c r="D862" s="11"/>
      <c r="E862" s="10">
        <f>VLOOKUP(A862,home!$A$2:$E$405,3,FALSE)</f>
        <v>1.5</v>
      </c>
      <c r="F862" s="10">
        <f>VLOOKUP(B862,home!$B$2:$E$405,3,FALSE)</f>
        <v>2.33</v>
      </c>
      <c r="G862" s="10">
        <f>VLOOKUP(C862,away!$B$2:$E$405,4,FALSE)</f>
        <v>1.67</v>
      </c>
      <c r="H862" s="10">
        <f>VLOOKUP(A862,away!$A$2:$E$405,3,FALSE)</f>
        <v>1.0249999999999999</v>
      </c>
      <c r="I862" s="10">
        <f>VLOOKUP(C862,away!$B$2:$E$405,3,FALSE)</f>
        <v>0.33</v>
      </c>
      <c r="J862" s="10">
        <f>VLOOKUP(B862,home!$B$2:$E$405,4,FALSE)</f>
        <v>0.98</v>
      </c>
      <c r="K862" s="12">
        <f t="shared" si="1008"/>
        <v>5.8366499999999997</v>
      </c>
      <c r="L862" s="12">
        <f t="shared" si="1009"/>
        <v>0.33148499999999997</v>
      </c>
      <c r="M862" s="13">
        <f t="shared" si="1010"/>
        <v>2.095139794812731E-3</v>
      </c>
      <c r="N862" s="13">
        <f t="shared" si="1011"/>
        <v>1.222859768339373E-2</v>
      </c>
      <c r="O862" s="13">
        <f t="shared" si="1012"/>
        <v>6.9450741488349813E-4</v>
      </c>
      <c r="P862" s="13">
        <f t="shared" si="1013"/>
        <v>4.0535967030797693E-3</v>
      </c>
      <c r="Q862" s="13">
        <f t="shared" si="1014"/>
        <v>3.5687022334390001E-2</v>
      </c>
      <c r="R862" s="13">
        <f t="shared" si="1015"/>
        <v>1.1510939521132817E-4</v>
      </c>
      <c r="S862" s="13">
        <f t="shared" si="1016"/>
        <v>1.9606861403594165E-3</v>
      </c>
      <c r="T862" s="13">
        <f t="shared" si="1017"/>
        <v>1.1829712598515266E-2</v>
      </c>
      <c r="U862" s="13">
        <f t="shared" si="1018"/>
        <v>6.718532515601987E-4</v>
      </c>
      <c r="V862" s="13">
        <f t="shared" si="1019"/>
        <v>4.2149565463697535E-4</v>
      </c>
      <c r="W862" s="13">
        <f t="shared" si="1020"/>
        <v>6.9430886302672482E-2</v>
      </c>
      <c r="X862" s="13">
        <f t="shared" si="1021"/>
        <v>2.3015297346041384E-2</v>
      </c>
      <c r="Y862" s="13">
        <f t="shared" si="1022"/>
        <v>3.8146129203762637E-3</v>
      </c>
      <c r="Z862" s="13">
        <f t="shared" si="1023"/>
        <v>1.271901262387571E-5</v>
      </c>
      <c r="AA862" s="13">
        <f t="shared" si="1024"/>
        <v>7.4236425031144163E-5</v>
      </c>
      <c r="AB862" s="13">
        <f t="shared" si="1025"/>
        <v>2.1664601507901377E-4</v>
      </c>
      <c r="AC862" s="13">
        <f t="shared" si="1026"/>
        <v>5.0968359015621435E-5</v>
      </c>
      <c r="AD862" s="13">
        <f t="shared" si="1027"/>
        <v>0.1013109456346233</v>
      </c>
      <c r="AE862" s="13">
        <f t="shared" si="1028"/>
        <v>3.3583058813693098E-2</v>
      </c>
      <c r="AF862" s="13">
        <f t="shared" si="1029"/>
        <v>5.5661401254285285E-3</v>
      </c>
      <c r="AG862" s="13">
        <f t="shared" si="1030"/>
        <v>6.1503065315922541E-4</v>
      </c>
      <c r="AH862" s="13">
        <f t="shared" si="1031"/>
        <v>1.0540404749063594E-6</v>
      </c>
      <c r="AI862" s="13">
        <f t="shared" si="1032"/>
        <v>6.1520653378622032E-6</v>
      </c>
      <c r="AJ862" s="13">
        <f t="shared" si="1033"/>
        <v>1.795372607711671E-5</v>
      </c>
      <c r="AK862" s="13">
        <f t="shared" si="1034"/>
        <v>3.4929871769334432E-5</v>
      </c>
      <c r="AL862" s="13">
        <f t="shared" si="1035"/>
        <v>3.944465616635876E-6</v>
      </c>
      <c r="AM862" s="13">
        <f t="shared" si="1036"/>
        <v>0.1182633061676648</v>
      </c>
      <c r="AN862" s="13">
        <f t="shared" si="1037"/>
        <v>3.9202512044988362E-2</v>
      </c>
      <c r="AO862" s="13">
        <f t="shared" si="1038"/>
        <v>6.4975223526164824E-3</v>
      </c>
      <c r="AP862" s="13">
        <f t="shared" si="1039"/>
        <v>7.1794373235235841E-4</v>
      </c>
      <c r="AQ862" s="13">
        <f t="shared" si="1040"/>
        <v>5.9496894529705355E-5</v>
      </c>
      <c r="AR862" s="13">
        <f t="shared" si="1041"/>
        <v>6.9879721364866901E-8</v>
      </c>
      <c r="AS862" s="13">
        <f t="shared" si="1042"/>
        <v>4.0786347570425046E-7</v>
      </c>
      <c r="AT862" s="13">
        <f t="shared" si="1043"/>
        <v>1.1902781777346065E-6</v>
      </c>
      <c r="AU862" s="13">
        <f t="shared" si="1044"/>
        <v>2.3157457086915646E-6</v>
      </c>
      <c r="AV862" s="13">
        <f t="shared" si="1045"/>
        <v>3.3790492976586538E-6</v>
      </c>
      <c r="AW862" s="13">
        <f t="shared" si="1046"/>
        <v>2.1198894140346824E-7</v>
      </c>
      <c r="AX862" s="13">
        <f t="shared" si="1047"/>
        <v>0.11504358765725012</v>
      </c>
      <c r="AY862" s="13">
        <f t="shared" si="1048"/>
        <v>3.8135223654563552E-2</v>
      </c>
      <c r="AZ862" s="13">
        <f t="shared" si="1049"/>
        <v>6.3206273065664984E-3</v>
      </c>
      <c r="BA862" s="13">
        <f t="shared" si="1050"/>
        <v>6.9839771423906548E-4</v>
      </c>
      <c r="BB862" s="13">
        <f t="shared" si="1051"/>
        <v>5.7877091576134129E-5</v>
      </c>
      <c r="BC862" s="13">
        <f t="shared" si="1052"/>
        <v>3.837077540222964E-6</v>
      </c>
      <c r="BD862" s="13">
        <f t="shared" si="1053"/>
        <v>3.860679906105485E-9</v>
      </c>
      <c r="BE862" s="13">
        <f t="shared" si="1054"/>
        <v>2.2533437373970583E-8</v>
      </c>
      <c r="BF862" s="13">
        <f t="shared" si="1055"/>
        <v>6.575989362439269E-8</v>
      </c>
      <c r="BG862" s="13">
        <f t="shared" si="1056"/>
        <v>1.2793916104093723E-7</v>
      </c>
      <c r="BH862" s="13">
        <f t="shared" si="1057"/>
        <v>1.8668402607239651E-7</v>
      </c>
      <c r="BI862" s="13">
        <f t="shared" si="1058"/>
        <v>2.1792186415509059E-7</v>
      </c>
      <c r="BJ862" s="14">
        <f t="shared" si="1059"/>
        <v>0.62208163610618061</v>
      </c>
      <c r="BK862" s="14">
        <f t="shared" si="1060"/>
        <v>4.67210547720847E-2</v>
      </c>
      <c r="BL862" s="14">
        <f t="shared" si="1061"/>
        <v>1.8404297208677296E-3</v>
      </c>
      <c r="BM862" s="14">
        <f t="shared" si="1062"/>
        <v>0.57764685462036369</v>
      </c>
      <c r="BN862" s="14">
        <f t="shared" si="1063"/>
        <v>5.4873973325771062E-2</v>
      </c>
    </row>
    <row r="863" spans="1:66" x14ac:dyDescent="0.25">
      <c r="A863" t="s">
        <v>35</v>
      </c>
      <c r="B863" t="s">
        <v>211</v>
      </c>
      <c r="C863" t="s">
        <v>471</v>
      </c>
      <c r="D863" s="11"/>
      <c r="E863" s="10">
        <f>VLOOKUP(A863,home!$A$2:$E$405,3,FALSE)</f>
        <v>1.5</v>
      </c>
      <c r="F863" s="10">
        <f>VLOOKUP(B863,home!$B$2:$E$405,3,FALSE)</f>
        <v>1.67</v>
      </c>
      <c r="G863" s="10">
        <f>VLOOKUP(C863,away!$B$2:$E$405,4,FALSE)</f>
        <v>1.33</v>
      </c>
      <c r="H863" s="10">
        <f>VLOOKUP(A863,away!$A$2:$E$405,3,FALSE)</f>
        <v>1.0249999999999999</v>
      </c>
      <c r="I863" s="10">
        <f>VLOOKUP(C863,away!$B$2:$E$405,3,FALSE)</f>
        <v>1.67</v>
      </c>
      <c r="J863" s="10">
        <f>VLOOKUP(B863,home!$B$2:$E$405,4,FALSE)</f>
        <v>0.98</v>
      </c>
      <c r="K863" s="12">
        <f t="shared" si="1008"/>
        <v>3.3316500000000002</v>
      </c>
      <c r="L863" s="12">
        <f t="shared" si="1009"/>
        <v>1.6775149999999999</v>
      </c>
      <c r="M863" s="13">
        <f t="shared" si="1010"/>
        <v>6.6764758367236906E-3</v>
      </c>
      <c r="N863" s="13">
        <f t="shared" si="1011"/>
        <v>2.2243680721420484E-2</v>
      </c>
      <c r="O863" s="13">
        <f t="shared" si="1012"/>
        <v>1.1199888363241537E-2</v>
      </c>
      <c r="P863" s="13">
        <f t="shared" si="1013"/>
        <v>3.7314108065393675E-2</v>
      </c>
      <c r="Q863" s="13">
        <f t="shared" si="1014"/>
        <v>3.705407943776029E-2</v>
      </c>
      <c r="R863" s="13">
        <f t="shared" si="1015"/>
        <v>9.3939903638315669E-3</v>
      </c>
      <c r="S863" s="13">
        <f t="shared" si="1016"/>
        <v>5.2136137940369399E-2</v>
      </c>
      <c r="T863" s="13">
        <f t="shared" si="1017"/>
        <v>6.2158774068034432E-2</v>
      </c>
      <c r="U863" s="13">
        <f t="shared" si="1018"/>
        <v>3.1297487995659443E-2</v>
      </c>
      <c r="V863" s="13">
        <f t="shared" si="1019"/>
        <v>3.237592094983447E-2</v>
      </c>
      <c r="W863" s="13">
        <f t="shared" si="1020"/>
        <v>4.1150407919604691E-2</v>
      </c>
      <c r="X863" s="13">
        <f t="shared" si="1021"/>
        <v>6.9030426541255643E-2</v>
      </c>
      <c r="Y863" s="13">
        <f t="shared" si="1022"/>
        <v>5.7899787989677244E-2</v>
      </c>
      <c r="Z863" s="13">
        <f t="shared" si="1023"/>
        <v>5.2528532483943034E-3</v>
      </c>
      <c r="AA863" s="13">
        <f t="shared" si="1024"/>
        <v>1.7500668525012881E-2</v>
      </c>
      <c r="AB863" s="13">
        <f t="shared" si="1025"/>
        <v>2.9153051145679589E-2</v>
      </c>
      <c r="AC863" s="13">
        <f t="shared" si="1026"/>
        <v>1.1309097068787572E-2</v>
      </c>
      <c r="AD863" s="13">
        <f t="shared" si="1027"/>
        <v>3.4274689136337751E-2</v>
      </c>
      <c r="AE863" s="13">
        <f t="shared" si="1028"/>
        <v>5.7496305146543601E-2</v>
      </c>
      <c r="AF863" s="13">
        <f t="shared" si="1029"/>
        <v>4.822545716395206E-2</v>
      </c>
      <c r="AG863" s="13">
        <f t="shared" si="1030"/>
        <v>2.6966309258129009E-2</v>
      </c>
      <c r="AH863" s="13">
        <f t="shared" si="1031"/>
        <v>2.2029350292450426E-3</v>
      </c>
      <c r="AI863" s="13">
        <f t="shared" si="1032"/>
        <v>7.3394084901842469E-3</v>
      </c>
      <c r="AJ863" s="13">
        <f t="shared" si="1033"/>
        <v>1.2226170148161176E-2</v>
      </c>
      <c r="AK863" s="13">
        <f t="shared" si="1034"/>
        <v>1.3577773258040394E-2</v>
      </c>
      <c r="AL863" s="13">
        <f t="shared" si="1035"/>
        <v>2.5282132697950189E-3</v>
      </c>
      <c r="AM863" s="13">
        <f t="shared" si="1036"/>
        <v>2.2838253612215923E-2</v>
      </c>
      <c r="AN863" s="13">
        <f t="shared" si="1037"/>
        <v>3.8311513008296383E-2</v>
      </c>
      <c r="AO863" s="13">
        <f t="shared" si="1038"/>
        <v>3.2134068872056158E-2</v>
      </c>
      <c r="AP863" s="13">
        <f t="shared" si="1039"/>
        <v>1.7968460847969096E-2</v>
      </c>
      <c r="AQ863" s="13">
        <f t="shared" si="1040"/>
        <v>7.5355906498452202E-3</v>
      </c>
      <c r="AR863" s="13">
        <f t="shared" si="1041"/>
        <v>7.3909131111679898E-4</v>
      </c>
      <c r="AS863" s="13">
        <f t="shared" si="1042"/>
        <v>2.4623935666822834E-3</v>
      </c>
      <c r="AT863" s="13">
        <f t="shared" si="1043"/>
        <v>4.1019167632185159E-3</v>
      </c>
      <c r="AU863" s="13">
        <f t="shared" si="1044"/>
        <v>4.5553836613923225E-3</v>
      </c>
      <c r="AV863" s="13">
        <f t="shared" si="1045"/>
        <v>3.7942359938694342E-3</v>
      </c>
      <c r="AW863" s="13">
        <f t="shared" si="1046"/>
        <v>3.9249758517223451E-4</v>
      </c>
      <c r="AX863" s="13">
        <f t="shared" si="1047"/>
        <v>1.2681511274523194E-2</v>
      </c>
      <c r="AY863" s="13">
        <f t="shared" si="1048"/>
        <v>2.127342538568177E-2</v>
      </c>
      <c r="AZ863" s="13">
        <f t="shared" si="1049"/>
        <v>1.784324509293098E-2</v>
      </c>
      <c r="BA863" s="13">
        <f t="shared" si="1050"/>
        <v>9.9774370973560369E-3</v>
      </c>
      <c r="BB863" s="13">
        <f t="shared" si="1051"/>
        <v>4.1843250980928039E-3</v>
      </c>
      <c r="BC863" s="13">
        <f t="shared" si="1052"/>
        <v>1.4038536233854288E-3</v>
      </c>
      <c r="BD863" s="13">
        <f t="shared" si="1053"/>
        <v>2.0663946012801612E-4</v>
      </c>
      <c r="BE863" s="13">
        <f t="shared" si="1054"/>
        <v>6.8845035733550489E-4</v>
      </c>
      <c r="BF863" s="13">
        <f t="shared" si="1055"/>
        <v>1.1468378165084179E-3</v>
      </c>
      <c r="BG863" s="13">
        <f t="shared" si="1056"/>
        <v>1.2736207371234233E-3</v>
      </c>
      <c r="BH863" s="13">
        <f t="shared" si="1057"/>
        <v>1.0608146322093137E-3</v>
      </c>
      <c r="BI863" s="13">
        <f t="shared" si="1058"/>
        <v>7.0685261388003166E-4</v>
      </c>
      <c r="BJ863" s="14">
        <f t="shared" si="1059"/>
        <v>0.64265160194506821</v>
      </c>
      <c r="BK863" s="14">
        <f t="shared" si="1060"/>
        <v>0.16361337851658561</v>
      </c>
      <c r="BL863" s="14">
        <f t="shared" si="1061"/>
        <v>0.15462761023251997</v>
      </c>
      <c r="BM863" s="14">
        <f t="shared" si="1062"/>
        <v>0.8213822933536874</v>
      </c>
      <c r="BN863" s="14">
        <f t="shared" si="1063"/>
        <v>0.12388222278837124</v>
      </c>
    </row>
    <row r="864" spans="1:66" x14ac:dyDescent="0.25">
      <c r="A864" t="s">
        <v>35</v>
      </c>
      <c r="B864" t="s">
        <v>285</v>
      </c>
      <c r="C864" t="s">
        <v>283</v>
      </c>
      <c r="D864" s="11"/>
      <c r="E864" s="10">
        <f>VLOOKUP(A864,home!$A$2:$E$405,3,FALSE)</f>
        <v>1.5</v>
      </c>
      <c r="F864" s="10">
        <f>VLOOKUP(B864,home!$B$2:$E$405,3,FALSE)</f>
        <v>1.56</v>
      </c>
      <c r="G864" s="10">
        <f>VLOOKUP(C864,away!$B$2:$E$405,4,FALSE)</f>
        <v>1</v>
      </c>
      <c r="H864" s="10">
        <f>VLOOKUP(A864,away!$A$2:$E$405,3,FALSE)</f>
        <v>1.0249999999999999</v>
      </c>
      <c r="I864" s="10">
        <f>VLOOKUP(C864,away!$B$2:$E$405,3,FALSE)</f>
        <v>0.33</v>
      </c>
      <c r="J864" s="10">
        <f>VLOOKUP(B864,home!$B$2:$E$405,4,FALSE)</f>
        <v>0</v>
      </c>
      <c r="K864" s="12">
        <f t="shared" si="1008"/>
        <v>2.34</v>
      </c>
      <c r="L864" s="12">
        <f t="shared" si="1009"/>
        <v>0</v>
      </c>
      <c r="M864" s="13">
        <f t="shared" si="1010"/>
        <v>9.6327638230493035E-2</v>
      </c>
      <c r="N864" s="13">
        <f t="shared" si="1011"/>
        <v>0.22540667345935367</v>
      </c>
      <c r="O864" s="13">
        <f t="shared" si="1012"/>
        <v>0</v>
      </c>
      <c r="P864" s="13">
        <f t="shared" si="1013"/>
        <v>0</v>
      </c>
      <c r="Q864" s="13">
        <f t="shared" si="1014"/>
        <v>0.26372580794744382</v>
      </c>
      <c r="R864" s="13">
        <f t="shared" si="1015"/>
        <v>0</v>
      </c>
      <c r="S864" s="13">
        <f t="shared" si="1016"/>
        <v>0</v>
      </c>
      <c r="T864" s="13">
        <f t="shared" si="1017"/>
        <v>0</v>
      </c>
      <c r="U864" s="13">
        <f t="shared" si="1018"/>
        <v>0</v>
      </c>
      <c r="V864" s="13">
        <f t="shared" si="1019"/>
        <v>0</v>
      </c>
      <c r="W864" s="13">
        <f t="shared" si="1020"/>
        <v>0.20570613019900616</v>
      </c>
      <c r="X864" s="13">
        <f t="shared" si="1021"/>
        <v>0</v>
      </c>
      <c r="Y864" s="13">
        <f t="shared" si="1022"/>
        <v>0</v>
      </c>
      <c r="Z864" s="13">
        <f t="shared" si="1023"/>
        <v>0</v>
      </c>
      <c r="AA864" s="13">
        <f t="shared" si="1024"/>
        <v>0</v>
      </c>
      <c r="AB864" s="13">
        <f t="shared" si="1025"/>
        <v>0</v>
      </c>
      <c r="AC864" s="13">
        <f t="shared" si="1026"/>
        <v>0</v>
      </c>
      <c r="AD864" s="13">
        <f t="shared" si="1027"/>
        <v>0.12033808616641858</v>
      </c>
      <c r="AE864" s="13">
        <f t="shared" si="1028"/>
        <v>0</v>
      </c>
      <c r="AF864" s="13">
        <f t="shared" si="1029"/>
        <v>0</v>
      </c>
      <c r="AG864" s="13">
        <f t="shared" si="1030"/>
        <v>0</v>
      </c>
      <c r="AH864" s="13">
        <f t="shared" si="1031"/>
        <v>0</v>
      </c>
      <c r="AI864" s="13">
        <f t="shared" si="1032"/>
        <v>0</v>
      </c>
      <c r="AJ864" s="13">
        <f t="shared" si="1033"/>
        <v>0</v>
      </c>
      <c r="AK864" s="13">
        <f t="shared" si="1034"/>
        <v>0</v>
      </c>
      <c r="AL864" s="13">
        <f t="shared" si="1035"/>
        <v>0</v>
      </c>
      <c r="AM864" s="13">
        <f t="shared" si="1036"/>
        <v>5.6318224325883931E-2</v>
      </c>
      <c r="AN864" s="13">
        <f t="shared" si="1037"/>
        <v>0</v>
      </c>
      <c r="AO864" s="13">
        <f t="shared" si="1038"/>
        <v>0</v>
      </c>
      <c r="AP864" s="13">
        <f t="shared" si="1039"/>
        <v>0</v>
      </c>
      <c r="AQ864" s="13">
        <f t="shared" si="1040"/>
        <v>0</v>
      </c>
      <c r="AR864" s="13">
        <f t="shared" si="1041"/>
        <v>0</v>
      </c>
      <c r="AS864" s="13">
        <f t="shared" si="1042"/>
        <v>0</v>
      </c>
      <c r="AT864" s="13">
        <f t="shared" si="1043"/>
        <v>0</v>
      </c>
      <c r="AU864" s="13">
        <f t="shared" si="1044"/>
        <v>0</v>
      </c>
      <c r="AV864" s="13">
        <f t="shared" si="1045"/>
        <v>0</v>
      </c>
      <c r="AW864" s="13">
        <f t="shared" si="1046"/>
        <v>0</v>
      </c>
      <c r="AX864" s="13">
        <f t="shared" si="1047"/>
        <v>2.1964107487094715E-2</v>
      </c>
      <c r="AY864" s="13">
        <f t="shared" si="1048"/>
        <v>0</v>
      </c>
      <c r="AZ864" s="13">
        <f t="shared" si="1049"/>
        <v>0</v>
      </c>
      <c r="BA864" s="13">
        <f t="shared" si="1050"/>
        <v>0</v>
      </c>
      <c r="BB864" s="13">
        <f t="shared" si="1051"/>
        <v>0</v>
      </c>
      <c r="BC864" s="13">
        <f t="shared" si="1052"/>
        <v>0</v>
      </c>
      <c r="BD864" s="13">
        <f t="shared" si="1053"/>
        <v>0</v>
      </c>
      <c r="BE864" s="13">
        <f t="shared" si="1054"/>
        <v>0</v>
      </c>
      <c r="BF864" s="13">
        <f t="shared" si="1055"/>
        <v>0</v>
      </c>
      <c r="BG864" s="13">
        <f t="shared" si="1056"/>
        <v>0</v>
      </c>
      <c r="BH864" s="13">
        <f t="shared" si="1057"/>
        <v>0</v>
      </c>
      <c r="BI864" s="13">
        <f t="shared" si="1058"/>
        <v>0</v>
      </c>
      <c r="BJ864" s="14">
        <f t="shared" si="1059"/>
        <v>0.89345902958520096</v>
      </c>
      <c r="BK864" s="14">
        <f t="shared" si="1060"/>
        <v>9.6327638230493035E-2</v>
      </c>
      <c r="BL864" s="14">
        <f t="shared" si="1061"/>
        <v>0</v>
      </c>
      <c r="BM864" s="14">
        <f t="shared" si="1062"/>
        <v>0.40432654817840336</v>
      </c>
      <c r="BN864" s="14">
        <f t="shared" si="1063"/>
        <v>0.5854601196372905</v>
      </c>
    </row>
    <row r="865" spans="1:66" x14ac:dyDescent="0.25">
      <c r="A865" t="s">
        <v>35</v>
      </c>
      <c r="B865" t="s">
        <v>216</v>
      </c>
      <c r="C865" t="s">
        <v>296</v>
      </c>
      <c r="D865" s="11"/>
      <c r="E865" s="10">
        <f>VLOOKUP(A865,home!$A$2:$E$405,3,FALSE)</f>
        <v>1.5</v>
      </c>
      <c r="F865" s="10">
        <f>VLOOKUP(B865,home!$B$2:$E$405,3,FALSE)</f>
        <v>1</v>
      </c>
      <c r="G865" s="10">
        <f>VLOOKUP(C865,away!$B$2:$E$405,4,FALSE)</f>
        <v>1</v>
      </c>
      <c r="H865" s="10">
        <f>VLOOKUP(A865,away!$A$2:$E$405,3,FALSE)</f>
        <v>1.0249999999999999</v>
      </c>
      <c r="I865" s="10">
        <f>VLOOKUP(C865,away!$B$2:$E$405,3,FALSE)</f>
        <v>0.33</v>
      </c>
      <c r="J865" s="10">
        <f>VLOOKUP(B865,home!$B$2:$E$405,4,FALSE)</f>
        <v>0.49</v>
      </c>
      <c r="K865" s="12">
        <f t="shared" ref="K865:K928" si="1064">E865*F865*G865</f>
        <v>1.5</v>
      </c>
      <c r="L865" s="12">
        <f t="shared" ref="L865:L928" si="1065">H865*I865*J865</f>
        <v>0.16574249999999999</v>
      </c>
      <c r="M865" s="13">
        <f t="shared" ref="M865:M928" si="1066">_xlfn.POISSON.DIST(0,K865,FALSE) * _xlfn.POISSON.DIST(0,L865,FALSE)</f>
        <v>0.18905023605652152</v>
      </c>
      <c r="N865" s="13">
        <f t="shared" ref="N865:N928" si="1067">_xlfn.POISSON.DIST(1,K865,FALSE) * _xlfn.POISSON.DIST(0,L865,FALSE)</f>
        <v>0.28357535408478229</v>
      </c>
      <c r="O865" s="13">
        <f t="shared" ref="O865:O928" si="1068">_xlfn.POISSON.DIST(0,K865,FALSE) * _xlfn.POISSON.DIST(1,L865,FALSE)</f>
        <v>3.1333658749598009E-2</v>
      </c>
      <c r="P865" s="13">
        <f t="shared" ref="P865:P928" si="1069">_xlfn.POISSON.DIST(1,K865,FALSE) * _xlfn.POISSON.DIST(1,L865,FALSE)</f>
        <v>4.700048812439702E-2</v>
      </c>
      <c r="Q865" s="13">
        <f t="shared" ref="Q865:Q928" si="1070">_xlfn.POISSON.DIST(2,K865,FALSE) * _xlfn.POISSON.DIST(0,L865,FALSE)</f>
        <v>0.21268151556358672</v>
      </c>
      <c r="R865" s="13">
        <f t="shared" ref="R865:R928" si="1071">_xlfn.POISSON.DIST(0,K865,FALSE) * _xlfn.POISSON.DIST(2,L865,FALSE)</f>
        <v>2.5966594676526235E-3</v>
      </c>
      <c r="S865" s="13">
        <f t="shared" ref="S865:S928" si="1072">_xlfn.POISSON.DIST(2,K865,FALSE) * _xlfn.POISSON.DIST(2,L865,FALSE)</f>
        <v>2.9212419011092018E-3</v>
      </c>
      <c r="T865" s="13">
        <f t="shared" ref="T865:T928" si="1073">_xlfn.POISSON.DIST(2,K865,FALSE) * _xlfn.POISSON.DIST(1,L865,FALSE)</f>
        <v>3.5250366093297764E-2</v>
      </c>
      <c r="U865" s="13">
        <f t="shared" ref="U865:U928" si="1074">_xlfn.POISSON.DIST(1,K865,FALSE) * _xlfn.POISSON.DIST(2,L865,FALSE)</f>
        <v>3.8949892014789353E-3</v>
      </c>
      <c r="V865" s="13">
        <f t="shared" ref="V865:V928" si="1075">_xlfn.POISSON.DIST(3,K865,FALSE) * _xlfn.POISSON.DIST(3,L865,FALSE)</f>
        <v>8.0695655965765361E-5</v>
      </c>
      <c r="W865" s="13">
        <f t="shared" ref="W865:W928" si="1076">_xlfn.POISSON.DIST(3,K865,FALSE) * _xlfn.POISSON.DIST(0,L865,FALSE)</f>
        <v>0.10634075778179339</v>
      </c>
      <c r="X865" s="13">
        <f t="shared" ref="X865:X928" si="1077">_xlfn.POISSON.DIST(3,K865,FALSE) * _xlfn.POISSON.DIST(1,L865,FALSE)</f>
        <v>1.7625183046648889E-2</v>
      </c>
      <c r="Y865" s="13">
        <f t="shared" ref="Y865:Y928" si="1078">_xlfn.POISSON.DIST(3,K865,FALSE) * _xlfn.POISSON.DIST(2,L865,FALSE)</f>
        <v>1.4606209505546011E-3</v>
      </c>
      <c r="Z865" s="13">
        <f t="shared" ref="Z865:Z928" si="1079">_xlfn.POISSON.DIST(0,K865,FALSE) * _xlfn.POISSON.DIST(3,L865,FALSE)</f>
        <v>1.4345894393913837E-4</v>
      </c>
      <c r="AA865" s="13">
        <f t="shared" ref="AA865:AA928" si="1080">_xlfn.POISSON.DIST(1,K865,FALSE) * _xlfn.POISSON.DIST(3,L865,FALSE)</f>
        <v>2.1518841590870754E-4</v>
      </c>
      <c r="AB865" s="13">
        <f t="shared" ref="AB865:AB928" si="1081">_xlfn.POISSON.DIST(2,K865,FALSE) * _xlfn.POISSON.DIST(3,L865,FALSE)</f>
        <v>1.6139131193153067E-4</v>
      </c>
      <c r="AC865" s="13">
        <f t="shared" ref="AC865:AC928" si="1082">_xlfn.POISSON.DIST(4,K865,FALSE) * _xlfn.POISSON.DIST(4,L865,FALSE)</f>
        <v>1.2538781023974242E-6</v>
      </c>
      <c r="AD865" s="13">
        <f t="shared" ref="AD865:AD928" si="1083">_xlfn.POISSON.DIST(4,K865,FALSE) * _xlfn.POISSON.DIST(0,L865,FALSE)</f>
        <v>3.9877784168172524E-2</v>
      </c>
      <c r="AE865" s="13">
        <f t="shared" ref="AE865:AE928" si="1084">_xlfn.POISSON.DIST(4,K865,FALSE) * _xlfn.POISSON.DIST(1,L865,FALSE)</f>
        <v>6.6094436424933333E-3</v>
      </c>
      <c r="AF865" s="13">
        <f t="shared" ref="AF865:AF928" si="1085">_xlfn.POISSON.DIST(4,K865,FALSE) * _xlfn.POISSON.DIST(2,L865,FALSE)</f>
        <v>5.477328564579755E-4</v>
      </c>
      <c r="AG865" s="13">
        <f t="shared" ref="AG865:AG928" si="1086">_xlfn.POISSON.DIST(4,K865,FALSE) * _xlfn.POISSON.DIST(3,L865,FALSE)</f>
        <v>3.0260870987162014E-5</v>
      </c>
      <c r="AH865" s="13">
        <f t="shared" ref="AH865:AH928" si="1087">_xlfn.POISSON.DIST(0,K865,FALSE) * _xlfn.POISSON.DIST(4,L865,FALSE)</f>
        <v>5.9443110039581562E-6</v>
      </c>
      <c r="AI865" s="13">
        <f t="shared" ref="AI865:AI928" si="1088">_xlfn.POISSON.DIST(1,K865,FALSE) * _xlfn.POISSON.DIST(4,L865,FALSE)</f>
        <v>8.9164665059372335E-6</v>
      </c>
      <c r="AJ865" s="13">
        <f t="shared" ref="AJ865:AJ928" si="1089">_xlfn.POISSON.DIST(2,K865,FALSE) * _xlfn.POISSON.DIST(4,L865,FALSE)</f>
        <v>6.6873498794529268E-6</v>
      </c>
      <c r="AK865" s="13">
        <f t="shared" ref="AK865:AK928" si="1090">_xlfn.POISSON.DIST(3,K865,FALSE) * _xlfn.POISSON.DIST(4,L865,FALSE)</f>
        <v>3.3436749397264638E-6</v>
      </c>
      <c r="AL865" s="13">
        <f t="shared" ref="AL865:AL928" si="1091">_xlfn.POISSON.DIST(5,K865,FALSE) * _xlfn.POISSON.DIST(5,L865,FALSE)</f>
        <v>1.2469253483196293E-8</v>
      </c>
      <c r="AM865" s="13">
        <f t="shared" ref="AM865:AM928" si="1092">_xlfn.POISSON.DIST(5,K865,FALSE) * _xlfn.POISSON.DIST(0,L865,FALSE)</f>
        <v>1.1963335250451746E-2</v>
      </c>
      <c r="AN865" s="13">
        <f t="shared" ref="AN865:AN928" si="1093">_xlfn.POISSON.DIST(5,K865,FALSE) * _xlfn.POISSON.DIST(1,L865,FALSE)</f>
        <v>1.9828330927479983E-3</v>
      </c>
      <c r="AO865" s="13">
        <f t="shared" ref="AO865:AO928" si="1094">_xlfn.POISSON.DIST(5,K865,FALSE) * _xlfn.POISSON.DIST(2,L865,FALSE)</f>
        <v>1.643198569373925E-4</v>
      </c>
      <c r="AP865" s="13">
        <f t="shared" ref="AP865:AP928" si="1095">_xlfn.POISSON.DIST(5,K865,FALSE) * _xlfn.POISSON.DIST(3,L865,FALSE)</f>
        <v>9.0782612961485943E-6</v>
      </c>
      <c r="AQ865" s="13">
        <f t="shared" ref="AQ865:AQ928" si="1096">_xlfn.POISSON.DIST(5,K865,FALSE) * _xlfn.POISSON.DIST(4,L865,FALSE)</f>
        <v>3.761634307192269E-7</v>
      </c>
      <c r="AR865" s="13">
        <f t="shared" ref="AR865:AR928" si="1097">_xlfn.POISSON.DIST(0,K865,FALSE) * _xlfn.POISSON.DIST(5,L865,FALSE)</f>
        <v>1.9704499331470694E-7</v>
      </c>
      <c r="AS865" s="13">
        <f t="shared" ref="AS865:AS928" si="1098">_xlfn.POISSON.DIST(1,K865,FALSE) * _xlfn.POISSON.DIST(5,L865,FALSE)</f>
        <v>2.9556748997206045E-7</v>
      </c>
      <c r="AT865" s="13">
        <f t="shared" ref="AT865:AT928" si="1099">_xlfn.POISSON.DIST(2,K865,FALSE) * _xlfn.POISSON.DIST(5,L865,FALSE)</f>
        <v>2.2167561747904535E-7</v>
      </c>
      <c r="AU865" s="13">
        <f t="shared" ref="AU865:AU928" si="1100">_xlfn.POISSON.DIST(3,K865,FALSE) * _xlfn.POISSON.DIST(5,L865,FALSE)</f>
        <v>1.108378087395227E-7</v>
      </c>
      <c r="AV865" s="13">
        <f t="shared" ref="AV865:AV928" si="1101">_xlfn.POISSON.DIST(4,K865,FALSE) * _xlfn.POISSON.DIST(5,L865,FALSE)</f>
        <v>4.156417827732102E-8</v>
      </c>
      <c r="AW865" s="13">
        <f t="shared" ref="AW865:AW928" si="1102">_xlfn.POISSON.DIST(6,K865,FALSE) * _xlfn.POISSON.DIST(6,L865,FALSE)</f>
        <v>8.6111885226611011E-11</v>
      </c>
      <c r="AX865" s="13">
        <f t="shared" ref="AX865:AX928" si="1103">_xlfn.POISSON.DIST(6,K865,FALSE) * _xlfn.POISSON.DIST(0,L865,FALSE)</f>
        <v>2.9908338126129401E-3</v>
      </c>
      <c r="AY865" s="13">
        <f t="shared" ref="AY865:AY928" si="1104">_xlfn.POISSON.DIST(6,K865,FALSE) * _xlfn.POISSON.DIST(1,L865,FALSE)</f>
        <v>4.9570827318700013E-4</v>
      </c>
      <c r="AZ865" s="13">
        <f t="shared" ref="AZ865:AZ928" si="1105">_xlfn.POISSON.DIST(6,K865,FALSE) * _xlfn.POISSON.DIST(2,L865,FALSE)</f>
        <v>4.1079964234348173E-5</v>
      </c>
      <c r="BA865" s="13">
        <f t="shared" ref="BA865:BA928" si="1106">_xlfn.POISSON.DIST(6,K865,FALSE) * _xlfn.POISSON.DIST(3,L865,FALSE)</f>
        <v>2.2695653240371515E-6</v>
      </c>
      <c r="BB865" s="13">
        <f t="shared" ref="BB865:BB928" si="1107">_xlfn.POISSON.DIST(6,K865,FALSE) * _xlfn.POISSON.DIST(4,L865,FALSE)</f>
        <v>9.4040857679806831E-8</v>
      </c>
      <c r="BC865" s="13">
        <f t="shared" ref="BC865:BC928" si="1108">_xlfn.POISSON.DIST(6,K865,FALSE) * _xlfn.POISSON.DIST(5,L865,FALSE)</f>
        <v>3.1173133707990769E-9</v>
      </c>
      <c r="BD865" s="13">
        <f t="shared" ref="BD865:BD928" si="1109">_xlfn.POISSON.DIST(0,K865,FALSE) * _xlfn.POISSON.DIST(6,L865,FALSE)</f>
        <v>5.4431216340771366E-9</v>
      </c>
      <c r="BE865" s="13">
        <f t="shared" ref="BE865:BE928" si="1110">_xlfn.POISSON.DIST(1,K865,FALSE) * _xlfn.POISSON.DIST(6,L865,FALSE)</f>
        <v>8.1646824511157057E-9</v>
      </c>
      <c r="BF865" s="13">
        <f t="shared" ref="BF865:BF928" si="1111">_xlfn.POISSON.DIST(2,K865,FALSE) * _xlfn.POISSON.DIST(6,L865,FALSE)</f>
        <v>6.1235118383367797E-9</v>
      </c>
      <c r="BG865" s="13">
        <f t="shared" ref="BG865:BG928" si="1112">_xlfn.POISSON.DIST(3,K865,FALSE) * _xlfn.POISSON.DIST(6,L865,FALSE)</f>
        <v>3.0617559191683907E-9</v>
      </c>
      <c r="BH865" s="13">
        <f t="shared" ref="BH865:BH928" si="1113">_xlfn.POISSON.DIST(4,K865,FALSE) * _xlfn.POISSON.DIST(6,L865,FALSE)</f>
        <v>1.1481584696881466E-9</v>
      </c>
      <c r="BI865" s="13">
        <f t="shared" ref="BI865:BI928" si="1114">_xlfn.POISSON.DIST(5,K865,FALSE) * _xlfn.POISSON.DIST(6,L865,FALSE)</f>
        <v>3.4444754090644363E-10</v>
      </c>
      <c r="BJ865" s="14">
        <f t="shared" ref="BJ865:BJ928" si="1115">SUM(N865,Q865,T865,W865,X865,Y865,AD865,AE865,AF865,AG865,AM865,AN865,AO865,AP865,AQ865,AX865,AY865,AZ865,BA865,BB865,BC865)</f>
        <v>0.72164895045716804</v>
      </c>
      <c r="BK865" s="14">
        <f t="shared" ref="BK865:BK928" si="1116">SUM(M865,P865,S865,V865,AC865,AL865,AY865)</f>
        <v>0.23954963635853643</v>
      </c>
      <c r="BL865" s="14">
        <f t="shared" ref="BL865:BL928" si="1117">SUM(O865,R865,U865,AA865,AB865,AH865,AI865,AJ865,AK865,AR865,AS865,AT865,AU865,AV865,BD865,BE865,BF865,BG865,BH865,BI865)</f>
        <v>3.822766992466451E-2</v>
      </c>
      <c r="BM865" s="14">
        <f t="shared" ref="BM865:BM928" si="1118">SUM(S865:BI865)</f>
        <v>0.23283609545069489</v>
      </c>
      <c r="BN865" s="14">
        <f t="shared" ref="BN865:BN928" si="1119">SUM(M865:R865)</f>
        <v>0.76623791204653824</v>
      </c>
    </row>
    <row r="866" spans="1:66" x14ac:dyDescent="0.25">
      <c r="A866" t="s">
        <v>10</v>
      </c>
      <c r="B866" t="s">
        <v>12</v>
      </c>
      <c r="C866" t="s">
        <v>42</v>
      </c>
      <c r="D866" s="11"/>
      <c r="E866" s="10">
        <f>VLOOKUP(A866,home!$A$2:$E$405,3,FALSE)</f>
        <v>1.57377049180328</v>
      </c>
      <c r="F866" s="10">
        <f>VLOOKUP(B866,home!$B$2:$E$405,3,FALSE)</f>
        <v>2.33</v>
      </c>
      <c r="G866" s="10">
        <f>VLOOKUP(C866,away!$B$2:$E$405,4,FALSE)</f>
        <v>1.91</v>
      </c>
      <c r="H866" s="10">
        <f>VLOOKUP(A866,away!$A$2:$E$405,3,FALSE)</f>
        <v>1.5409836065573801</v>
      </c>
      <c r="I866" s="10">
        <f>VLOOKUP(C866,away!$B$2:$E$405,3,FALSE)</f>
        <v>0.64</v>
      </c>
      <c r="J866" s="10">
        <f>VLOOKUP(B866,home!$B$2:$E$405,4,FALSE)</f>
        <v>1.08</v>
      </c>
      <c r="K866" s="12">
        <f t="shared" si="1064"/>
        <v>7.0037508196721365</v>
      </c>
      <c r="L866" s="12">
        <f t="shared" si="1065"/>
        <v>1.0651278688524612</v>
      </c>
      <c r="M866" s="13">
        <f t="shared" si="1066"/>
        <v>3.1313420525897693E-4</v>
      </c>
      <c r="N866" s="13">
        <f t="shared" si="1067"/>
        <v>2.1931139467499423E-3</v>
      </c>
      <c r="O866" s="13">
        <f t="shared" si="1068"/>
        <v>3.3352796871230326E-4</v>
      </c>
      <c r="P866" s="13">
        <f t="shared" si="1069"/>
        <v>2.3359467842523768E-3</v>
      </c>
      <c r="Q866" s="13">
        <f t="shared" si="1070"/>
        <v>7.6800118010921523E-3</v>
      </c>
      <c r="R866" s="13">
        <f t="shared" si="1071"/>
        <v>1.7762496725861295E-4</v>
      </c>
      <c r="S866" s="13">
        <f t="shared" si="1072"/>
        <v>4.3564766218577994E-3</v>
      </c>
      <c r="T866" s="13">
        <f t="shared" si="1073"/>
        <v>8.1801946024590375E-3</v>
      </c>
      <c r="U866" s="13">
        <f t="shared" si="1074"/>
        <v>1.2440410100317467E-3</v>
      </c>
      <c r="V866" s="13">
        <f t="shared" si="1075"/>
        <v>3.6109819100595595E-3</v>
      </c>
      <c r="W866" s="13">
        <f t="shared" si="1076"/>
        <v>1.7929629648996945E-2</v>
      </c>
      <c r="X866" s="13">
        <f t="shared" si="1077"/>
        <v>1.909734821735002E-2</v>
      </c>
      <c r="Y866" s="13">
        <f t="shared" si="1078"/>
        <v>1.0170558903739685E-2</v>
      </c>
      <c r="Z866" s="13">
        <f t="shared" si="1079"/>
        <v>6.306443427705154E-5</v>
      </c>
      <c r="AA866" s="13">
        <f t="shared" si="1080"/>
        <v>4.416875832600593E-4</v>
      </c>
      <c r="AB866" s="13">
        <f t="shared" si="1081"/>
        <v>1.5467348866483226E-3</v>
      </c>
      <c r="AC866" s="13">
        <f t="shared" si="1082"/>
        <v>1.6835955317107826E-3</v>
      </c>
      <c r="AD866" s="13">
        <f t="shared" si="1083"/>
        <v>3.1393664587645045E-2</v>
      </c>
      <c r="AE866" s="13">
        <f t="shared" si="1084"/>
        <v>3.3438267057707353E-2</v>
      </c>
      <c r="AF866" s="13">
        <f t="shared" si="1085"/>
        <v>1.7808015064647641E-2</v>
      </c>
      <c r="AG866" s="13">
        <f t="shared" si="1086"/>
        <v>6.3226043781002229E-3</v>
      </c>
      <c r="AH866" s="13">
        <f t="shared" si="1087"/>
        <v>1.67929216204755E-5</v>
      </c>
      <c r="AI866" s="13">
        <f t="shared" si="1088"/>
        <v>1.1761343856409522E-4</v>
      </c>
      <c r="AJ866" s="13">
        <f t="shared" si="1089"/>
        <v>4.1186760837387017E-4</v>
      </c>
      <c r="AK866" s="13">
        <f t="shared" si="1090"/>
        <v>9.6153936658163188E-4</v>
      </c>
      <c r="AL866" s="13">
        <f t="shared" si="1091"/>
        <v>5.0237751126918522E-4</v>
      </c>
      <c r="AM866" s="13">
        <f t="shared" si="1092"/>
        <v>4.3974680817646244E-2</v>
      </c>
      <c r="AN866" s="13">
        <f t="shared" si="1093"/>
        <v>4.6838658062766755E-2</v>
      </c>
      <c r="AO866" s="13">
        <f t="shared" si="1094"/>
        <v>2.4944580021151946E-2</v>
      </c>
      <c r="AP866" s="13">
        <f t="shared" si="1095"/>
        <v>8.8563891191164208E-3</v>
      </c>
      <c r="AQ866" s="13">
        <f t="shared" si="1096"/>
        <v>2.358296717043149E-3</v>
      </c>
      <c r="AR866" s="13">
        <f t="shared" si="1097"/>
        <v>3.5773217634846997E-6</v>
      </c>
      <c r="AS866" s="13">
        <f t="shared" si="1098"/>
        <v>2.5054670233236936E-5</v>
      </c>
      <c r="AT866" s="13">
        <f t="shared" si="1099"/>
        <v>8.7738333591324126E-5</v>
      </c>
      <c r="AU866" s="13">
        <f t="shared" si="1100"/>
        <v>2.0483247526896788E-4</v>
      </c>
      <c r="AV866" s="13">
        <f t="shared" si="1101"/>
        <v>3.5864890414012658E-4</v>
      </c>
      <c r="AW866" s="13">
        <f t="shared" si="1102"/>
        <v>1.0410225181239269E-4</v>
      </c>
      <c r="AX866" s="13">
        <f t="shared" si="1103"/>
        <v>5.1331284470235071E-2</v>
      </c>
      <c r="AY866" s="13">
        <f t="shared" si="1104"/>
        <v>5.4674381633240926E-2</v>
      </c>
      <c r="AZ866" s="13">
        <f t="shared" si="1105"/>
        <v>2.9117603794920021E-2</v>
      </c>
      <c r="BA866" s="13">
        <f t="shared" si="1106"/>
        <v>1.0337990425391168E-2</v>
      </c>
      <c r="BB866" s="13">
        <f t="shared" si="1107"/>
        <v>2.7528204275035105E-3</v>
      </c>
      <c r="BC866" s="13">
        <f t="shared" si="1108"/>
        <v>5.8642115105606734E-4</v>
      </c>
      <c r="BD866" s="13">
        <f t="shared" si="1109"/>
        <v>6.3505085102333097E-7</v>
      </c>
      <c r="BE866" s="13">
        <f t="shared" si="1110"/>
        <v>4.4477379183881413E-6</v>
      </c>
      <c r="BF866" s="13">
        <f t="shared" si="1111"/>
        <v>1.5575424045798894E-5</v>
      </c>
      <c r="BG866" s="13">
        <f t="shared" si="1112"/>
        <v>3.6362129642501699E-5</v>
      </c>
      <c r="BH866" s="13">
        <f t="shared" si="1113"/>
        <v>6.366782382217393E-5</v>
      </c>
      <c r="BI866" s="13">
        <f t="shared" si="1114"/>
        <v>8.9182714656258421E-5</v>
      </c>
      <c r="BJ866" s="14">
        <f t="shared" si="1115"/>
        <v>0.42998651484855932</v>
      </c>
      <c r="BK866" s="14">
        <f t="shared" si="1116"/>
        <v>6.7476894197649601E-2</v>
      </c>
      <c r="BL866" s="14">
        <f t="shared" si="1117"/>
        <v>6.1411523369844026E-3</v>
      </c>
      <c r="BM866" s="14">
        <f t="shared" si="1118"/>
        <v>0.43606398676271735</v>
      </c>
      <c r="BN866" s="14">
        <f t="shared" si="1119"/>
        <v>1.3033359673324365E-2</v>
      </c>
    </row>
    <row r="867" spans="1:66" x14ac:dyDescent="0.25">
      <c r="A867" t="s">
        <v>10</v>
      </c>
      <c r="B867" t="s">
        <v>219</v>
      </c>
      <c r="C867" t="s">
        <v>41</v>
      </c>
      <c r="D867" s="11"/>
      <c r="E867" s="10">
        <f>VLOOKUP(A867,home!$A$2:$E$405,3,FALSE)</f>
        <v>1.57377049180328</v>
      </c>
      <c r="F867" s="10">
        <f>VLOOKUP(B867,home!$B$2:$E$405,3,FALSE)</f>
        <v>1.91</v>
      </c>
      <c r="G867" s="10">
        <f>VLOOKUP(C867,away!$B$2:$E$405,4,FALSE)</f>
        <v>0.79</v>
      </c>
      <c r="H867" s="10">
        <f>VLOOKUP(A867,away!$A$2:$E$405,3,FALSE)</f>
        <v>1.5409836065573801</v>
      </c>
      <c r="I867" s="10">
        <f>VLOOKUP(C867,away!$B$2:$E$405,3,FALSE)</f>
        <v>1.43</v>
      </c>
      <c r="J867" s="10">
        <f>VLOOKUP(B867,home!$B$2:$E$405,4,FALSE)</f>
        <v>0.97</v>
      </c>
      <c r="K867" s="12">
        <f t="shared" si="1064"/>
        <v>2.3746622950819694</v>
      </c>
      <c r="L867" s="12">
        <f t="shared" si="1065"/>
        <v>2.1374983606557421</v>
      </c>
      <c r="M867" s="13">
        <f t="shared" si="1066"/>
        <v>1.0974721944030406E-2</v>
      </c>
      <c r="N867" s="13">
        <f t="shared" si="1067"/>
        <v>2.6061258399497699E-2</v>
      </c>
      <c r="O867" s="13">
        <f t="shared" si="1068"/>
        <v>2.345845016401759E-2</v>
      </c>
      <c r="P867" s="13">
        <f t="shared" si="1069"/>
        <v>5.5705897105552009E-2</v>
      </c>
      <c r="Q867" s="13">
        <f t="shared" si="1070"/>
        <v>3.094334384183773E-2</v>
      </c>
      <c r="R867" s="13">
        <f t="shared" si="1071"/>
        <v>2.5071199384556018E-2</v>
      </c>
      <c r="S867" s="13">
        <f t="shared" si="1072"/>
        <v>7.0688510108957159E-2</v>
      </c>
      <c r="T867" s="13">
        <f t="shared" si="1073"/>
        <v>6.6141346735135095E-2</v>
      </c>
      <c r="U867" s="13">
        <f t="shared" si="1074"/>
        <v>5.9535631870987447E-2</v>
      </c>
      <c r="V867" s="13">
        <f t="shared" si="1075"/>
        <v>3.9867037591338604E-2</v>
      </c>
      <c r="W867" s="13">
        <f t="shared" si="1076"/>
        <v>2.4493330634989634E-2</v>
      </c>
      <c r="X867" s="13">
        <f t="shared" si="1077"/>
        <v>5.2354454079289403E-2</v>
      </c>
      <c r="Y867" s="13">
        <f t="shared" si="1078"/>
        <v>5.5953779883753725E-2</v>
      </c>
      <c r="Z867" s="13">
        <f t="shared" si="1079"/>
        <v>1.7863215861387245E-2</v>
      </c>
      <c r="AA867" s="13">
        <f t="shared" si="1080"/>
        <v>4.2419105174946473E-2</v>
      </c>
      <c r="AB867" s="13">
        <f t="shared" si="1081"/>
        <v>5.036552482503092E-2</v>
      </c>
      <c r="AC867" s="13">
        <f t="shared" si="1082"/>
        <v>1.2647410939499256E-2</v>
      </c>
      <c r="AD867" s="13">
        <f t="shared" si="1083"/>
        <v>1.4540847184971496E-2</v>
      </c>
      <c r="AE867" s="13">
        <f t="shared" si="1084"/>
        <v>3.1081037020422232E-2</v>
      </c>
      <c r="AF867" s="13">
        <f t="shared" si="1085"/>
        <v>3.321783283931648E-2</v>
      </c>
      <c r="AG867" s="13">
        <f t="shared" si="1086"/>
        <v>2.3667687746191816E-2</v>
      </c>
      <c r="AH867" s="13">
        <f t="shared" si="1087"/>
        <v>9.5456486549387251E-3</v>
      </c>
      <c r="AI867" s="13">
        <f t="shared" si="1088"/>
        <v>2.2667691942982907E-2</v>
      </c>
      <c r="AJ867" s="13">
        <f t="shared" si="1089"/>
        <v>2.691405668676743E-2</v>
      </c>
      <c r="AK867" s="13">
        <f t="shared" si="1090"/>
        <v>2.1303931873921787E-2</v>
      </c>
      <c r="AL867" s="13">
        <f t="shared" si="1091"/>
        <v>2.5678477360626122E-3</v>
      </c>
      <c r="AM867" s="13">
        <f t="shared" si="1092"/>
        <v>6.9059203097401262E-3</v>
      </c>
      <c r="AN867" s="13">
        <f t="shared" si="1093"/>
        <v>1.4761393340888712E-2</v>
      </c>
      <c r="AO867" s="13">
        <f t="shared" si="1094"/>
        <v>1.5776227033572107E-2</v>
      </c>
      <c r="AP867" s="13">
        <f t="shared" si="1095"/>
        <v>1.1240553140531059E-2</v>
      </c>
      <c r="AQ867" s="13">
        <f t="shared" si="1096"/>
        <v>6.0066659776872259E-3</v>
      </c>
      <c r="AR867" s="13">
        <f t="shared" si="1097"/>
        <v>4.0807616702654417E-3</v>
      </c>
      <c r="AS867" s="13">
        <f t="shared" si="1098"/>
        <v>9.6904308735950642E-3</v>
      </c>
      <c r="AT867" s="13">
        <f t="shared" si="1099"/>
        <v>1.1505750409312215E-2</v>
      </c>
      <c r="AU867" s="13">
        <f t="shared" si="1100"/>
        <v>9.1074238912058833E-3</v>
      </c>
      <c r="AV867" s="13">
        <f t="shared" si="1101"/>
        <v>5.4067640299438301E-3</v>
      </c>
      <c r="AW867" s="13">
        <f t="shared" si="1102"/>
        <v>3.6205488722512323E-4</v>
      </c>
      <c r="AX867" s="13">
        <f t="shared" si="1103"/>
        <v>2.7332047620634435E-3</v>
      </c>
      <c r="AY867" s="13">
        <f t="shared" si="1104"/>
        <v>5.8422206982470777E-3</v>
      </c>
      <c r="AZ867" s="13">
        <f t="shared" si="1105"/>
        <v>6.2438685825460883E-3</v>
      </c>
      <c r="BA867" s="13">
        <f t="shared" si="1106"/>
        <v>4.4487529531140515E-3</v>
      </c>
      <c r="BB867" s="13">
        <f t="shared" si="1107"/>
        <v>2.3773005360609202E-3</v>
      </c>
      <c r="BC867" s="13">
        <f t="shared" si="1108"/>
        <v>1.0162951997232464E-3</v>
      </c>
      <c r="BD867" s="13">
        <f t="shared" si="1109"/>
        <v>1.4537702300698617E-3</v>
      </c>
      <c r="BE867" s="13">
        <f t="shared" si="1110"/>
        <v>3.4522133510595404E-3</v>
      </c>
      <c r="BF867" s="13">
        <f t="shared" si="1111"/>
        <v>4.0989204396698325E-3</v>
      </c>
      <c r="BG867" s="13">
        <f t="shared" si="1112"/>
        <v>3.2445172728749194E-3</v>
      </c>
      <c r="BH867" s="13">
        <f t="shared" si="1113"/>
        <v>1.9261582084095618E-3</v>
      </c>
      <c r="BI867" s="13">
        <f t="shared" si="1114"/>
        <v>9.1479505437456555E-4</v>
      </c>
      <c r="BJ867" s="14">
        <f t="shared" si="1115"/>
        <v>0.43580732089957952</v>
      </c>
      <c r="BK867" s="14">
        <f t="shared" si="1116"/>
        <v>0.19829364612368713</v>
      </c>
      <c r="BL867" s="14">
        <f t="shared" si="1117"/>
        <v>0.33616274600893009</v>
      </c>
      <c r="BM867" s="14">
        <f t="shared" si="1118"/>
        <v>0.81043189224306988</v>
      </c>
      <c r="BN867" s="14">
        <f t="shared" si="1119"/>
        <v>0.17221487083949144</v>
      </c>
    </row>
    <row r="868" spans="1:66" x14ac:dyDescent="0.25">
      <c r="A868" t="s">
        <v>10</v>
      </c>
      <c r="B868" t="s">
        <v>447</v>
      </c>
      <c r="C868" t="s">
        <v>222</v>
      </c>
      <c r="D868" s="11"/>
      <c r="E868" s="10">
        <f>VLOOKUP(A868,home!$A$2:$E$405,3,FALSE)</f>
        <v>1.57377049180328</v>
      </c>
      <c r="F868" s="10">
        <f>VLOOKUP(B868,home!$B$2:$E$405,3,FALSE)</f>
        <v>0.79</v>
      </c>
      <c r="G868" s="10">
        <f>VLOOKUP(C868,away!$B$2:$E$405,4,FALSE)</f>
        <v>0.79</v>
      </c>
      <c r="H868" s="10">
        <f>VLOOKUP(A868,away!$A$2:$E$405,3,FALSE)</f>
        <v>1.5409836065573801</v>
      </c>
      <c r="I868" s="10">
        <f>VLOOKUP(C868,away!$B$2:$E$405,3,FALSE)</f>
        <v>0.64</v>
      </c>
      <c r="J868" s="10">
        <f>VLOOKUP(B868,home!$B$2:$E$405,4,FALSE)</f>
        <v>0.81</v>
      </c>
      <c r="K868" s="12">
        <f t="shared" si="1064"/>
        <v>0.98219016393442715</v>
      </c>
      <c r="L868" s="12">
        <f t="shared" si="1065"/>
        <v>0.79884590163934588</v>
      </c>
      <c r="M868" s="13">
        <f t="shared" si="1066"/>
        <v>0.16846351756931652</v>
      </c>
      <c r="N868" s="13">
        <f t="shared" si="1067"/>
        <v>0.16546320993837724</v>
      </c>
      <c r="O868" s="13">
        <f t="shared" si="1068"/>
        <v>0.13457639058599646</v>
      </c>
      <c r="P868" s="13">
        <f t="shared" si="1069"/>
        <v>0.13217960713136334</v>
      </c>
      <c r="Q868" s="13">
        <f t="shared" si="1070"/>
        <v>8.1258168647245638E-2</v>
      </c>
      <c r="R868" s="13">
        <f t="shared" si="1071"/>
        <v>5.3752899038519548E-2</v>
      </c>
      <c r="S868" s="13">
        <f t="shared" si="1072"/>
        <v>2.5927644147363687E-2</v>
      </c>
      <c r="T868" s="13">
        <f t="shared" si="1073"/>
        <v>6.4912754998570965E-2</v>
      </c>
      <c r="U868" s="13">
        <f t="shared" si="1074"/>
        <v>5.2795568718594227E-2</v>
      </c>
      <c r="V868" s="13">
        <f t="shared" si="1075"/>
        <v>2.2603679463848556E-3</v>
      </c>
      <c r="W868" s="13">
        <f t="shared" si="1076"/>
        <v>2.6603657994883179E-2</v>
      </c>
      <c r="X868" s="13">
        <f t="shared" si="1077"/>
        <v>2.1252223157827245E-2</v>
      </c>
      <c r="Y868" s="13">
        <f t="shared" si="1078"/>
        <v>8.4886256851775446E-3</v>
      </c>
      <c r="Z868" s="13">
        <f t="shared" si="1079"/>
        <v>1.4313427699384961E-2</v>
      </c>
      <c r="AA868" s="13">
        <f t="shared" si="1080"/>
        <v>1.4058507898522483E-2</v>
      </c>
      <c r="AB868" s="13">
        <f t="shared" si="1081"/>
        <v>6.9040640887616184E-3</v>
      </c>
      <c r="AC868" s="13">
        <f t="shared" si="1082"/>
        <v>1.1084541902467917E-4</v>
      </c>
      <c r="AD868" s="13">
        <f t="shared" si="1083"/>
        <v>6.5324628018124335E-3</v>
      </c>
      <c r="AE868" s="13">
        <f t="shared" si="1084"/>
        <v>5.218431136839341E-3</v>
      </c>
      <c r="AF868" s="13">
        <f t="shared" si="1085"/>
        <v>2.0843611633256298E-3</v>
      </c>
      <c r="AG868" s="13">
        <f t="shared" si="1086"/>
        <v>5.5502779095296625E-4</v>
      </c>
      <c r="AH868" s="13">
        <f t="shared" si="1087"/>
        <v>2.8585557640161915E-3</v>
      </c>
      <c r="AI868" s="13">
        <f t="shared" si="1088"/>
        <v>2.8076453544747648E-3</v>
      </c>
      <c r="AJ868" s="13">
        <f t="shared" si="1089"/>
        <v>1.3788208254906509E-3</v>
      </c>
      <c r="AK868" s="13">
        <f t="shared" si="1090"/>
        <v>4.5142141754162158E-4</v>
      </c>
      <c r="AL868" s="13">
        <f t="shared" si="1091"/>
        <v>3.4788550424194711E-6</v>
      </c>
      <c r="AM868" s="13">
        <f t="shared" si="1092"/>
        <v>1.2832241420415405E-3</v>
      </c>
      <c r="AN868" s="13">
        <f t="shared" si="1093"/>
        <v>1.0250983467545505E-3</v>
      </c>
      <c r="AO868" s="13">
        <f t="shared" si="1094"/>
        <v>4.0944780654107081E-4</v>
      </c>
      <c r="AP868" s="13">
        <f t="shared" si="1095"/>
        <v>1.0902856739685141E-4</v>
      </c>
      <c r="AQ868" s="13">
        <f t="shared" si="1096"/>
        <v>2.1774256056645988E-5</v>
      </c>
      <c r="AR868" s="13">
        <f t="shared" si="1097"/>
        <v>4.567091113383729E-4</v>
      </c>
      <c r="AS868" s="13">
        <f t="shared" si="1098"/>
        <v>4.4857519693578294E-4</v>
      </c>
      <c r="AT868" s="13">
        <f t="shared" si="1099"/>
        <v>2.2029307310763731E-4</v>
      </c>
      <c r="AU868" s="13">
        <f t="shared" si="1100"/>
        <v>7.2123229863069687E-5</v>
      </c>
      <c r="AV868" s="13">
        <f t="shared" si="1101"/>
        <v>1.7709681740672191E-5</v>
      </c>
      <c r="AW868" s="13">
        <f t="shared" si="1102"/>
        <v>7.5821509113120186E-8</v>
      </c>
      <c r="AX868" s="13">
        <f t="shared" si="1103"/>
        <v>2.1006168840606584E-4</v>
      </c>
      <c r="AY868" s="13">
        <f t="shared" si="1104"/>
        <v>1.6780691887462702E-4</v>
      </c>
      <c r="AZ868" s="13">
        <f t="shared" si="1105"/>
        <v>6.7025934704860972E-5</v>
      </c>
      <c r="BA868" s="13">
        <f t="shared" si="1106"/>
        <v>1.7847797747508199E-5</v>
      </c>
      <c r="BB868" s="13">
        <f t="shared" si="1107"/>
        <v>3.5644100209712182E-6</v>
      </c>
      <c r="BC868" s="13">
        <f t="shared" si="1108"/>
        <v>5.6948286740301469E-7</v>
      </c>
      <c r="BD868" s="13">
        <f t="shared" si="1109"/>
        <v>6.0806700305667792E-5</v>
      </c>
      <c r="BE868" s="13">
        <f t="shared" si="1110"/>
        <v>5.9723742941535424E-5</v>
      </c>
      <c r="BF868" s="13">
        <f t="shared" si="1111"/>
        <v>2.9330036435262131E-5</v>
      </c>
      <c r="BG868" s="13">
        <f t="shared" si="1112"/>
        <v>9.6025577648509469E-6</v>
      </c>
      <c r="BH868" s="13">
        <f t="shared" si="1113"/>
        <v>2.3578844463121884E-6</v>
      </c>
      <c r="BI868" s="13">
        <f t="shared" si="1114"/>
        <v>4.6317818217236101E-7</v>
      </c>
      <c r="BJ868" s="14">
        <f t="shared" si="1115"/>
        <v>0.3856843726664243</v>
      </c>
      <c r="BK868" s="14">
        <f t="shared" si="1116"/>
        <v>0.32911326798737017</v>
      </c>
      <c r="BL868" s="14">
        <f t="shared" si="1117"/>
        <v>0.27096156808497884</v>
      </c>
      <c r="BM868" s="14">
        <f t="shared" si="1118"/>
        <v>0.26421111242997397</v>
      </c>
      <c r="BN868" s="14">
        <f t="shared" si="1119"/>
        <v>0.73569379291081871</v>
      </c>
    </row>
    <row r="869" spans="1:66" x14ac:dyDescent="0.25">
      <c r="A869" t="s">
        <v>10</v>
      </c>
      <c r="B869" t="s">
        <v>39</v>
      </c>
      <c r="C869" t="s">
        <v>453</v>
      </c>
      <c r="D869" s="11"/>
      <c r="E869" s="10">
        <f>VLOOKUP(A869,home!$A$2:$E$405,3,FALSE)</f>
        <v>1.57377049180328</v>
      </c>
      <c r="F869" s="10">
        <f>VLOOKUP(B869,home!$B$2:$E$405,3,FALSE)</f>
        <v>1.43</v>
      </c>
      <c r="G869" s="10">
        <f>VLOOKUP(C869,away!$B$2:$E$405,4,FALSE)</f>
        <v>0.79</v>
      </c>
      <c r="H869" s="10">
        <f>VLOOKUP(A869,away!$A$2:$E$405,3,FALSE)</f>
        <v>1.5409836065573801</v>
      </c>
      <c r="I869" s="10">
        <f>VLOOKUP(C869,away!$B$2:$E$405,3,FALSE)</f>
        <v>1.27</v>
      </c>
      <c r="J869" s="10">
        <f>VLOOKUP(B869,home!$B$2:$E$405,4,FALSE)</f>
        <v>0.81</v>
      </c>
      <c r="K869" s="12">
        <f t="shared" si="1064"/>
        <v>1.7778885245901654</v>
      </c>
      <c r="L869" s="12">
        <f t="shared" si="1065"/>
        <v>1.5852098360655769</v>
      </c>
      <c r="M869" s="13">
        <f t="shared" si="1066"/>
        <v>3.4627803139440035E-2</v>
      </c>
      <c r="N869" s="13">
        <f t="shared" si="1067"/>
        <v>6.156437383337774E-2</v>
      </c>
      <c r="O869" s="13">
        <f t="shared" si="1068"/>
        <v>5.48923341379828E-2</v>
      </c>
      <c r="P869" s="13">
        <f t="shared" si="1069"/>
        <v>9.7592450951888607E-2</v>
      </c>
      <c r="Q869" s="13">
        <f t="shared" si="1070"/>
        <v>5.4727296880970687E-2</v>
      </c>
      <c r="R869" s="13">
        <f t="shared" si="1071"/>
        <v>4.3507934000064308E-2</v>
      </c>
      <c r="S869" s="13">
        <f t="shared" si="1072"/>
        <v>6.8761844668893471E-2</v>
      </c>
      <c r="T869" s="13">
        <f t="shared" si="1073"/>
        <v>8.6754249316995685E-2</v>
      </c>
      <c r="U869" s="13">
        <f t="shared" si="1074"/>
        <v>7.7352256587340615E-2</v>
      </c>
      <c r="V869" s="13">
        <f t="shared" si="1075"/>
        <v>2.1532591170510595E-2</v>
      </c>
      <c r="W869" s="13">
        <f t="shared" si="1076"/>
        <v>3.2433011035505652E-2</v>
      </c>
      <c r="X869" s="13">
        <f t="shared" si="1077"/>
        <v>5.1413128106706951E-2</v>
      </c>
      <c r="Y869" s="13">
        <f t="shared" si="1078"/>
        <v>4.0750298188825723E-2</v>
      </c>
      <c r="Z869" s="13">
        <f t="shared" si="1079"/>
        <v>2.2989734974597952E-2</v>
      </c>
      <c r="AA869" s="13">
        <f t="shared" si="1080"/>
        <v>4.0873185994706879E-2</v>
      </c>
      <c r="AB869" s="13">
        <f t="shared" si="1081"/>
        <v>3.633398417171442E-2</v>
      </c>
      <c r="AC869" s="13">
        <f t="shared" si="1082"/>
        <v>3.7928668532860085E-3</v>
      </c>
      <c r="AD869" s="13">
        <f t="shared" si="1083"/>
        <v>1.4415569534482919E-2</v>
      </c>
      <c r="AE869" s="13">
        <f t="shared" si="1084"/>
        <v>2.2851702618549592E-2</v>
      </c>
      <c r="AF869" s="13">
        <f t="shared" si="1085"/>
        <v>1.8112371880885159E-2</v>
      </c>
      <c r="AG869" s="13">
        <f t="shared" si="1086"/>
        <v>9.5706366866855734E-3</v>
      </c>
      <c r="AH869" s="13">
        <f t="shared" si="1087"/>
        <v>9.1108885025683699E-3</v>
      </c>
      <c r="AI869" s="13">
        <f t="shared" si="1088"/>
        <v>1.619814411753678E-2</v>
      </c>
      <c r="AJ869" s="13">
        <f t="shared" si="1089"/>
        <v>1.439924727311317E-2</v>
      </c>
      <c r="AK869" s="13">
        <f t="shared" si="1090"/>
        <v>8.5334188298680468E-3</v>
      </c>
      <c r="AL869" s="13">
        <f t="shared" si="1091"/>
        <v>4.2758146782319372E-4</v>
      </c>
      <c r="AM869" s="13">
        <f t="shared" si="1092"/>
        <v>5.1258551301577573E-3</v>
      </c>
      <c r="AN869" s="13">
        <f t="shared" si="1093"/>
        <v>8.1255559705732741E-3</v>
      </c>
      <c r="AO869" s="13">
        <f t="shared" si="1094"/>
        <v>6.4403556240270662E-3</v>
      </c>
      <c r="AP869" s="13">
        <f t="shared" si="1095"/>
        <v>3.4031050276559865E-3</v>
      </c>
      <c r="AQ869" s="13">
        <f t="shared" si="1096"/>
        <v>1.3486588907511217E-3</v>
      </c>
      <c r="AR869" s="13">
        <f t="shared" si="1097"/>
        <v>2.8885340139136314E-3</v>
      </c>
      <c r="AS869" s="13">
        <f t="shared" si="1098"/>
        <v>5.135491476225414E-3</v>
      </c>
      <c r="AT869" s="13">
        <f t="shared" si="1099"/>
        <v>4.5651656818558872E-3</v>
      </c>
      <c r="AU869" s="13">
        <f t="shared" si="1100"/>
        <v>2.7054518928748073E-3</v>
      </c>
      <c r="AV869" s="13">
        <f t="shared" si="1101"/>
        <v>1.2024979685432151E-3</v>
      </c>
      <c r="AW869" s="13">
        <f t="shared" si="1102"/>
        <v>3.3474003580973929E-5</v>
      </c>
      <c r="AX869" s="13">
        <f t="shared" si="1103"/>
        <v>1.518866502436516E-3</v>
      </c>
      <c r="AY869" s="13">
        <f t="shared" si="1104"/>
        <v>2.4077221193328853E-3</v>
      </c>
      <c r="AZ869" s="13">
        <f t="shared" si="1105"/>
        <v>1.9083723930395737E-3</v>
      </c>
      <c r="BA869" s="13">
        <f t="shared" si="1106"/>
        <v>1.0083902294407783E-3</v>
      </c>
      <c r="BB869" s="13">
        <f t="shared" si="1107"/>
        <v>3.9962752757548639E-4</v>
      </c>
      <c r="BC869" s="13">
        <f t="shared" si="1108"/>
        <v>1.2669869749504573E-4</v>
      </c>
      <c r="BD869" s="13">
        <f t="shared" si="1109"/>
        <v>7.6315542177764521E-4</v>
      </c>
      <c r="BE869" s="13">
        <f t="shared" si="1110"/>
        <v>1.3568052668572429E-3</v>
      </c>
      <c r="BF869" s="13">
        <f t="shared" si="1111"/>
        <v>1.2061242570244948E-3</v>
      </c>
      <c r="BG869" s="13">
        <f t="shared" si="1112"/>
        <v>7.1478482526456306E-4</v>
      </c>
      <c r="BH869" s="13">
        <f t="shared" si="1113"/>
        <v>3.1770193459726323E-4</v>
      </c>
      <c r="BI869" s="13">
        <f t="shared" si="1114"/>
        <v>1.1296772475211396E-4</v>
      </c>
      <c r="BJ869" s="14">
        <f t="shared" si="1115"/>
        <v>0.42440584619547117</v>
      </c>
      <c r="BK869" s="14">
        <f t="shared" si="1116"/>
        <v>0.22914286037117479</v>
      </c>
      <c r="BL869" s="14">
        <f t="shared" si="1117"/>
        <v>0.32217007407858156</v>
      </c>
      <c r="BM869" s="14">
        <f t="shared" si="1118"/>
        <v>0.64942207456034928</v>
      </c>
      <c r="BN869" s="14">
        <f t="shared" si="1119"/>
        <v>0.34691219294372416</v>
      </c>
    </row>
    <row r="870" spans="1:66" x14ac:dyDescent="0.25">
      <c r="A870" t="s">
        <v>10</v>
      </c>
      <c r="B870" t="s">
        <v>226</v>
      </c>
      <c r="C870" t="s">
        <v>38</v>
      </c>
      <c r="D870" s="11"/>
      <c r="E870" s="10">
        <f>VLOOKUP(A870,home!$A$2:$E$405,3,FALSE)</f>
        <v>1.57377049180328</v>
      </c>
      <c r="F870" s="10">
        <f>VLOOKUP(B870,home!$B$2:$E$405,3,FALSE)</f>
        <v>0.79</v>
      </c>
      <c r="G870" s="10">
        <f>VLOOKUP(C870,away!$B$2:$E$405,4,FALSE)</f>
        <v>0.64</v>
      </c>
      <c r="H870" s="10">
        <f>VLOOKUP(A870,away!$A$2:$E$405,3,FALSE)</f>
        <v>1.5409836065573801</v>
      </c>
      <c r="I870" s="10">
        <f>VLOOKUP(C870,away!$B$2:$E$405,3,FALSE)</f>
        <v>0.64</v>
      </c>
      <c r="J870" s="10">
        <f>VLOOKUP(B870,home!$B$2:$E$405,4,FALSE)</f>
        <v>1.1399999999999999</v>
      </c>
      <c r="K870" s="12">
        <f t="shared" si="1064"/>
        <v>0.7956983606557384</v>
      </c>
      <c r="L870" s="12">
        <f t="shared" si="1065"/>
        <v>1.1243016393442644</v>
      </c>
      <c r="M870" s="13">
        <f t="shared" si="1066"/>
        <v>0.14660696213034971</v>
      </c>
      <c r="N870" s="13">
        <f t="shared" si="1067"/>
        <v>0.11665491942783716</v>
      </c>
      <c r="O870" s="13">
        <f t="shared" si="1068"/>
        <v>0.1648304478624347</v>
      </c>
      <c r="P870" s="13">
        <f t="shared" si="1069"/>
        <v>0.13115531715029041</v>
      </c>
      <c r="Q870" s="13">
        <f t="shared" si="1070"/>
        <v>4.6411064075578642E-2</v>
      </c>
      <c r="R870" s="13">
        <f t="shared" si="1071"/>
        <v>9.2659571372792349E-2</v>
      </c>
      <c r="S870" s="13">
        <f t="shared" si="1072"/>
        <v>2.9333049684057731E-2</v>
      </c>
      <c r="T870" s="13">
        <f t="shared" si="1073"/>
        <v>5.2180035423884774E-2</v>
      </c>
      <c r="U870" s="13">
        <f t="shared" si="1074"/>
        <v>7.3729069040394238E-2</v>
      </c>
      <c r="V870" s="13">
        <f t="shared" si="1075"/>
        <v>2.9157213412228647E-3</v>
      </c>
      <c r="W870" s="13">
        <f t="shared" si="1076"/>
        <v>1.2309735867075455E-2</v>
      </c>
      <c r="X870" s="13">
        <f t="shared" si="1077"/>
        <v>1.3839856215247826E-2</v>
      </c>
      <c r="Y870" s="13">
        <f t="shared" si="1078"/>
        <v>7.7800865155460211E-3</v>
      </c>
      <c r="Z870" s="13">
        <f t="shared" si="1079"/>
        <v>3.4725769331789086E-2</v>
      </c>
      <c r="AA870" s="13">
        <f t="shared" si="1080"/>
        <v>2.7631237729813889E-2</v>
      </c>
      <c r="AB870" s="13">
        <f t="shared" si="1081"/>
        <v>1.099306528225095E-2</v>
      </c>
      <c r="AC870" s="13">
        <f t="shared" si="1082"/>
        <v>1.6302617542556931E-4</v>
      </c>
      <c r="AD870" s="13">
        <f t="shared" si="1083"/>
        <v>2.4487091623842704E-3</v>
      </c>
      <c r="AE870" s="13">
        <f t="shared" si="1084"/>
        <v>2.7530877255459562E-3</v>
      </c>
      <c r="AF870" s="13">
        <f t="shared" si="1085"/>
        <v>1.5476505215449459E-3</v>
      </c>
      <c r="AG870" s="13">
        <f t="shared" si="1086"/>
        <v>5.8000867283499596E-4</v>
      </c>
      <c r="AH870" s="13">
        <f t="shared" si="1087"/>
        <v>9.7605598468053171E-3</v>
      </c>
      <c r="AI870" s="13">
        <f t="shared" si="1088"/>
        <v>7.7664614691852138E-3</v>
      </c>
      <c r="AJ870" s="13">
        <f t="shared" si="1089"/>
        <v>3.0898803295633165E-3</v>
      </c>
      <c r="AK870" s="13">
        <f t="shared" si="1090"/>
        <v>8.1953757095198129E-4</v>
      </c>
      <c r="AL870" s="13">
        <f t="shared" si="1091"/>
        <v>5.8337610795669224E-6</v>
      </c>
      <c r="AM870" s="13">
        <f t="shared" si="1092"/>
        <v>3.8968677324637013E-4</v>
      </c>
      <c r="AN870" s="13">
        <f t="shared" si="1093"/>
        <v>4.3812547799167064E-4</v>
      </c>
      <c r="AO870" s="13">
        <f t="shared" si="1094"/>
        <v>2.4629259657226246E-4</v>
      </c>
      <c r="AP870" s="13">
        <f t="shared" si="1095"/>
        <v>9.2302390028183373E-5</v>
      </c>
      <c r="AQ870" s="13">
        <f t="shared" si="1096"/>
        <v>2.594393210602007E-5</v>
      </c>
      <c r="AR870" s="13">
        <f t="shared" si="1097"/>
        <v>2.1947626873362004E-3</v>
      </c>
      <c r="AS870" s="13">
        <f t="shared" si="1098"/>
        <v>1.7463690723417973E-3</v>
      </c>
      <c r="AT870" s="13">
        <f t="shared" si="1099"/>
        <v>6.9479150398112544E-4</v>
      </c>
      <c r="AU870" s="13">
        <f t="shared" si="1100"/>
        <v>1.8428148690510549E-4</v>
      </c>
      <c r="AV870" s="13">
        <f t="shared" si="1101"/>
        <v>3.665811925739858E-5</v>
      </c>
      <c r="AW870" s="13">
        <f t="shared" si="1102"/>
        <v>1.4496976842245304E-7</v>
      </c>
      <c r="AX870" s="13">
        <f t="shared" si="1103"/>
        <v>5.1678854440226846E-5</v>
      </c>
      <c r="AY870" s="13">
        <f t="shared" si="1104"/>
        <v>5.8102620766580663E-5</v>
      </c>
      <c r="AZ870" s="13">
        <f t="shared" si="1105"/>
        <v>3.2662435889032381E-5</v>
      </c>
      <c r="BA870" s="13">
        <f t="shared" si="1106"/>
        <v>1.224081007167201E-5</v>
      </c>
      <c r="BB870" s="13">
        <f t="shared" si="1107"/>
        <v>3.440590707620657E-6</v>
      </c>
      <c r="BC870" s="13">
        <f t="shared" si="1108"/>
        <v>7.736523545781082E-7</v>
      </c>
      <c r="BD870" s="13">
        <f t="shared" si="1109"/>
        <v>4.112625478906194E-4</v>
      </c>
      <c r="BE870" s="13">
        <f t="shared" si="1110"/>
        <v>3.2724093515566787E-4</v>
      </c>
      <c r="BF870" s="13">
        <f t="shared" si="1111"/>
        <v>1.3019253782140788E-4</v>
      </c>
      <c r="BG870" s="13">
        <f t="shared" si="1112"/>
        <v>3.4531329638034823E-5</v>
      </c>
      <c r="BH870" s="13">
        <f t="shared" si="1113"/>
        <v>6.8691305960618042E-6</v>
      </c>
      <c r="BI870" s="13">
        <f t="shared" si="1114"/>
        <v>1.0931511908833109E-6</v>
      </c>
      <c r="BJ870" s="14">
        <f t="shared" si="1115"/>
        <v>0.25785640374165414</v>
      </c>
      <c r="BK870" s="14">
        <f t="shared" si="1116"/>
        <v>0.31023801286319241</v>
      </c>
      <c r="BL870" s="14">
        <f t="shared" si="1117"/>
        <v>0.39704788300630633</v>
      </c>
      <c r="BM870" s="14">
        <f t="shared" si="1118"/>
        <v>0.30149182927266083</v>
      </c>
      <c r="BN870" s="14">
        <f t="shared" si="1119"/>
        <v>0.69831828201928292</v>
      </c>
    </row>
    <row r="871" spans="1:66" s="10" customFormat="1" x14ac:dyDescent="0.25">
      <c r="A871" t="s">
        <v>13</v>
      </c>
      <c r="B871" t="s">
        <v>229</v>
      </c>
      <c r="C871" t="s">
        <v>53</v>
      </c>
      <c r="D871" s="11"/>
      <c r="E871" s="10">
        <f>VLOOKUP(A871,home!$A$2:$E$405,3,FALSE)</f>
        <v>1.8333333333333299</v>
      </c>
      <c r="F871" s="10">
        <f>VLOOKUP(B871,home!$B$2:$E$405,3,FALSE)</f>
        <v>0.27</v>
      </c>
      <c r="G871" s="10">
        <f>VLOOKUP(C871,away!$B$2:$E$405,4,FALSE)</f>
        <v>1.36</v>
      </c>
      <c r="H871" s="10">
        <f>VLOOKUP(A871,away!$A$2:$E$405,3,FALSE)</f>
        <v>1.3333333333333299</v>
      </c>
      <c r="I871" s="10">
        <f>VLOOKUP(C871,away!$B$2:$E$405,3,FALSE)</f>
        <v>0.27</v>
      </c>
      <c r="J871" s="10">
        <f>VLOOKUP(B871,home!$B$2:$E$405,4,FALSE)</f>
        <v>0.37</v>
      </c>
      <c r="K871" s="12">
        <f t="shared" si="1064"/>
        <v>0.6731999999999988</v>
      </c>
      <c r="L871" s="12">
        <f t="shared" si="1065"/>
        <v>0.13319999999999965</v>
      </c>
      <c r="M871" s="13">
        <f t="shared" si="1066"/>
        <v>0.44646244140394542</v>
      </c>
      <c r="N871" s="13">
        <f t="shared" si="1067"/>
        <v>0.30055851555313551</v>
      </c>
      <c r="O871" s="13">
        <f t="shared" si="1068"/>
        <v>5.9468797195005363E-2</v>
      </c>
      <c r="P871" s="13">
        <f t="shared" si="1069"/>
        <v>4.0034394271677542E-2</v>
      </c>
      <c r="Q871" s="13">
        <f t="shared" si="1070"/>
        <v>0.10116799633518522</v>
      </c>
      <c r="R871" s="13">
        <f t="shared" si="1071"/>
        <v>3.9606218931873454E-3</v>
      </c>
      <c r="S871" s="13">
        <f t="shared" si="1072"/>
        <v>8.9747343564898312E-4</v>
      </c>
      <c r="T871" s="13">
        <f t="shared" si="1073"/>
        <v>1.3475577111846633E-2</v>
      </c>
      <c r="U871" s="13">
        <f t="shared" si="1074"/>
        <v>2.6662906584937161E-3</v>
      </c>
      <c r="V871" s="13">
        <f t="shared" si="1075"/>
        <v>8.9418509298076087E-6</v>
      </c>
      <c r="W871" s="13">
        <f t="shared" si="1076"/>
        <v>2.2702098377615526E-2</v>
      </c>
      <c r="X871" s="13">
        <f t="shared" si="1077"/>
        <v>3.0239195038983795E-3</v>
      </c>
      <c r="Y871" s="13">
        <f t="shared" si="1078"/>
        <v>2.0139303895963149E-4</v>
      </c>
      <c r="Z871" s="13">
        <f t="shared" si="1079"/>
        <v>1.7585161205751758E-4</v>
      </c>
      <c r="AA871" s="13">
        <f t="shared" si="1080"/>
        <v>1.1838330523712062E-4</v>
      </c>
      <c r="AB871" s="13">
        <f t="shared" si="1081"/>
        <v>3.9847820542814725E-5</v>
      </c>
      <c r="AC871" s="13">
        <f t="shared" si="1082"/>
        <v>5.0113619932504252E-8</v>
      </c>
      <c r="AD871" s="13">
        <f t="shared" si="1083"/>
        <v>3.8207631569526852E-3</v>
      </c>
      <c r="AE871" s="13">
        <f t="shared" si="1084"/>
        <v>5.0892565250609627E-4</v>
      </c>
      <c r="AF871" s="13">
        <f t="shared" si="1085"/>
        <v>3.3894448456905913E-5</v>
      </c>
      <c r="AG871" s="13">
        <f t="shared" si="1086"/>
        <v>1.5049135114866176E-6</v>
      </c>
      <c r="AH871" s="13">
        <f t="shared" si="1087"/>
        <v>5.8558586815153218E-6</v>
      </c>
      <c r="AI871" s="13">
        <f t="shared" si="1088"/>
        <v>3.9421640643961076E-6</v>
      </c>
      <c r="AJ871" s="13">
        <f t="shared" si="1089"/>
        <v>1.3269324240757273E-6</v>
      </c>
      <c r="AK871" s="13">
        <f t="shared" si="1090"/>
        <v>2.9776363596259269E-7</v>
      </c>
      <c r="AL871" s="13">
        <f t="shared" si="1091"/>
        <v>1.7974801306465689E-10</v>
      </c>
      <c r="AM871" s="13">
        <f t="shared" si="1092"/>
        <v>5.1442755145210872E-4</v>
      </c>
      <c r="AN871" s="13">
        <f t="shared" si="1093"/>
        <v>6.8521749853420693E-5</v>
      </c>
      <c r="AO871" s="13">
        <f t="shared" si="1094"/>
        <v>4.5635485402378044E-6</v>
      </c>
      <c r="AP871" s="13">
        <f t="shared" si="1095"/>
        <v>2.0262155518655787E-7</v>
      </c>
      <c r="AQ871" s="13">
        <f t="shared" si="1096"/>
        <v>6.7472977877123608E-9</v>
      </c>
      <c r="AR871" s="13">
        <f t="shared" si="1097"/>
        <v>1.5600007527556782E-7</v>
      </c>
      <c r="AS871" s="13">
        <f t="shared" si="1098"/>
        <v>1.0501925067551207E-7</v>
      </c>
      <c r="AT871" s="13">
        <f t="shared" si="1099"/>
        <v>3.5349479777377297E-8</v>
      </c>
      <c r="AU871" s="13">
        <f t="shared" si="1100"/>
        <v>7.9324232620434515E-9</v>
      </c>
      <c r="AV871" s="13">
        <f t="shared" si="1101"/>
        <v>1.3350268350019103E-9</v>
      </c>
      <c r="AW871" s="13">
        <f t="shared" si="1102"/>
        <v>4.4772354086196706E-13</v>
      </c>
      <c r="AX871" s="13">
        <f t="shared" si="1103"/>
        <v>5.7718771272926471E-5</v>
      </c>
      <c r="AY871" s="13">
        <f t="shared" si="1104"/>
        <v>7.6881403335537849E-6</v>
      </c>
      <c r="AZ871" s="13">
        <f t="shared" si="1105"/>
        <v>5.1203014621468051E-7</v>
      </c>
      <c r="BA871" s="13">
        <f t="shared" si="1106"/>
        <v>2.2734138491931743E-8</v>
      </c>
      <c r="BB871" s="13">
        <f t="shared" si="1107"/>
        <v>7.5704681178132533E-10</v>
      </c>
      <c r="BC871" s="13">
        <f t="shared" si="1108"/>
        <v>2.0167727065854462E-11</v>
      </c>
      <c r="BD871" s="13">
        <f t="shared" si="1109"/>
        <v>3.4632016711175901E-9</v>
      </c>
      <c r="BE871" s="13">
        <f t="shared" si="1110"/>
        <v>2.3314273649963577E-9</v>
      </c>
      <c r="BF871" s="13">
        <f t="shared" si="1111"/>
        <v>7.8475845105777242E-10</v>
      </c>
      <c r="BG871" s="13">
        <f t="shared" si="1112"/>
        <v>1.7609979641736383E-10</v>
      </c>
      <c r="BH871" s="13">
        <f t="shared" si="1113"/>
        <v>2.9637595737042278E-11</v>
      </c>
      <c r="BI871" s="13">
        <f t="shared" si="1114"/>
        <v>3.9904058900353653E-12</v>
      </c>
      <c r="BJ871" s="14">
        <f t="shared" si="1115"/>
        <v>0.44614825276387249</v>
      </c>
      <c r="BK871" s="14">
        <f t="shared" si="1116"/>
        <v>0.48741098939590322</v>
      </c>
      <c r="BL871" s="14">
        <f t="shared" si="1117"/>
        <v>6.6265676016643418E-2</v>
      </c>
      <c r="BM871" s="14">
        <f t="shared" si="1118"/>
        <v>4.8340314996454518E-2</v>
      </c>
      <c r="BN871" s="14">
        <f t="shared" si="1119"/>
        <v>0.95165276665213649</v>
      </c>
    </row>
    <row r="872" spans="1:66" s="10" customFormat="1" x14ac:dyDescent="0.25">
      <c r="A872" t="s">
        <v>13</v>
      </c>
      <c r="B872" t="s">
        <v>55</v>
      </c>
      <c r="C872" t="s">
        <v>46</v>
      </c>
      <c r="D872" s="11"/>
      <c r="E872" s="10">
        <f>VLOOKUP(A872,home!$A$2:$E$405,3,FALSE)</f>
        <v>1.8333333333333299</v>
      </c>
      <c r="F872" s="10">
        <f>VLOOKUP(B872,home!$B$2:$E$405,3,FALSE)</f>
        <v>0.82</v>
      </c>
      <c r="G872" s="10">
        <f>VLOOKUP(C872,away!$B$2:$E$405,4,FALSE)</f>
        <v>1.64</v>
      </c>
      <c r="H872" s="10">
        <f>VLOOKUP(A872,away!$A$2:$E$405,3,FALSE)</f>
        <v>1.3333333333333299</v>
      </c>
      <c r="I872" s="10">
        <f>VLOOKUP(C872,away!$B$2:$E$405,3,FALSE)</f>
        <v>0.73</v>
      </c>
      <c r="J872" s="10">
        <f>VLOOKUP(B872,home!$B$2:$E$405,4,FALSE)</f>
        <v>1.1200000000000001</v>
      </c>
      <c r="K872" s="12">
        <f t="shared" si="1064"/>
        <v>2.465466666666662</v>
      </c>
      <c r="L872" s="12">
        <f t="shared" si="1065"/>
        <v>1.0901333333333307</v>
      </c>
      <c r="M872" s="13">
        <f t="shared" si="1066"/>
        <v>2.8564231234950353E-2</v>
      </c>
      <c r="N872" s="13">
        <f t="shared" si="1067"/>
        <v>7.0424159968728792E-2</v>
      </c>
      <c r="O872" s="13">
        <f t="shared" si="1068"/>
        <v>3.1138820610260468E-2</v>
      </c>
      <c r="P872" s="13">
        <f t="shared" si="1069"/>
        <v>7.6771724253910031E-2</v>
      </c>
      <c r="Q872" s="13">
        <f t="shared" si="1070"/>
        <v>8.6814209465450792E-2</v>
      </c>
      <c r="R872" s="13">
        <f t="shared" si="1071"/>
        <v>1.6972733153965931E-2</v>
      </c>
      <c r="S872" s="13">
        <f t="shared" si="1072"/>
        <v>5.1584598903074964E-2</v>
      </c>
      <c r="T872" s="13">
        <f t="shared" si="1073"/>
        <v>9.4639063545269853E-2</v>
      </c>
      <c r="U872" s="13">
        <f t="shared" si="1074"/>
        <v>4.1845707833331122E-2</v>
      </c>
      <c r="V872" s="13">
        <f t="shared" si="1075"/>
        <v>1.5404808475175887E-2</v>
      </c>
      <c r="W872" s="13">
        <f t="shared" si="1076"/>
        <v>7.1345846543362124E-2</v>
      </c>
      <c r="X872" s="13">
        <f t="shared" si="1077"/>
        <v>7.7776485511803634E-2</v>
      </c>
      <c r="Y872" s="13">
        <f t="shared" si="1078"/>
        <v>4.2393369702966997E-2</v>
      </c>
      <c r="Z872" s="13">
        <f t="shared" si="1079"/>
        <v>6.1675140563033403E-3</v>
      </c>
      <c r="AA872" s="13">
        <f t="shared" si="1080"/>
        <v>1.520580032201398E-2</v>
      </c>
      <c r="AB872" s="13">
        <f t="shared" si="1081"/>
        <v>1.8744696916957335E-2</v>
      </c>
      <c r="AC872" s="13">
        <f t="shared" si="1082"/>
        <v>2.5877068481048402E-3</v>
      </c>
      <c r="AD872" s="13">
        <f t="shared" si="1083"/>
        <v>4.397520161444355E-2</v>
      </c>
      <c r="AE872" s="13">
        <f t="shared" si="1084"/>
        <v>4.7938833119958613E-2</v>
      </c>
      <c r="AF872" s="13">
        <f t="shared" si="1085"/>
        <v>2.6129859972585379E-2</v>
      </c>
      <c r="AG872" s="13">
        <f t="shared" si="1086"/>
        <v>9.4950104504825609E-3</v>
      </c>
      <c r="AH872" s="13">
        <f t="shared" si="1087"/>
        <v>1.6808531641445325E-3</v>
      </c>
      <c r="AI872" s="13">
        <f t="shared" si="1088"/>
        <v>4.144087447759532E-3</v>
      </c>
      <c r="AJ872" s="13">
        <f t="shared" si="1089"/>
        <v>5.1085547331014254E-3</v>
      </c>
      <c r="AK872" s="13">
        <f t="shared" si="1090"/>
        <v>4.1983238031012568E-3</v>
      </c>
      <c r="AL872" s="13">
        <f t="shared" si="1091"/>
        <v>2.7819788316176588E-4</v>
      </c>
      <c r="AM872" s="13">
        <f t="shared" si="1092"/>
        <v>2.168387874807132E-2</v>
      </c>
      <c r="AN872" s="13">
        <f t="shared" si="1093"/>
        <v>2.3638319019230757E-2</v>
      </c>
      <c r="AO872" s="13">
        <f t="shared" si="1094"/>
        <v>1.2884459753415347E-2</v>
      </c>
      <c r="AP872" s="13">
        <f t="shared" si="1095"/>
        <v>4.6819263530632734E-3</v>
      </c>
      <c r="AQ872" s="13">
        <f t="shared" si="1096"/>
        <v>1.2759809954215073E-3</v>
      </c>
      <c r="AR872" s="13">
        <f t="shared" si="1097"/>
        <v>3.6647081253455112E-4</v>
      </c>
      <c r="AS872" s="13">
        <f t="shared" si="1098"/>
        <v>9.0352157261018291E-4</v>
      </c>
      <c r="AT872" s="13">
        <f t="shared" si="1099"/>
        <v>1.1138011599423241E-3</v>
      </c>
      <c r="AU872" s="13">
        <f t="shared" si="1100"/>
        <v>9.1534654437748801E-4</v>
      </c>
      <c r="AV872" s="13">
        <f t="shared" si="1101"/>
        <v>5.6418909840280336E-4</v>
      </c>
      <c r="AW872" s="13">
        <f t="shared" si="1102"/>
        <v>2.0769692890114212E-5</v>
      </c>
      <c r="AX872" s="13">
        <f t="shared" si="1103"/>
        <v>8.910146709568573E-3</v>
      </c>
      <c r="AY872" s="13">
        <f t="shared" si="1104"/>
        <v>9.7132479329909965E-3</v>
      </c>
      <c r="AZ872" s="13">
        <f t="shared" si="1105"/>
        <v>5.2943676733422798E-3</v>
      </c>
      <c r="BA872" s="13">
        <f t="shared" si="1106"/>
        <v>1.9238555598776173E-3</v>
      </c>
      <c r="BB872" s="13">
        <f t="shared" si="1107"/>
        <v>5.2431476858531194E-4</v>
      </c>
      <c r="BC872" s="13">
        <f t="shared" si="1108"/>
        <v>1.1431460127876001E-4</v>
      </c>
      <c r="BD872" s="13">
        <f t="shared" si="1109"/>
        <v>6.6583674739610724E-5</v>
      </c>
      <c r="BE872" s="13">
        <f t="shared" si="1110"/>
        <v>1.6415983061468528E-4</v>
      </c>
      <c r="BF872" s="13">
        <f t="shared" si="1111"/>
        <v>2.0236529519307602E-4</v>
      </c>
      <c r="BG872" s="13">
        <f t="shared" si="1112"/>
        <v>1.6630829659622942E-4</v>
      </c>
      <c r="BH872" s="13">
        <f t="shared" si="1113"/>
        <v>1.0250689041202909E-4</v>
      </c>
      <c r="BI872" s="13">
        <f t="shared" si="1114"/>
        <v>5.0545464282902053E-5</v>
      </c>
      <c r="BJ872" s="14">
        <f t="shared" si="1115"/>
        <v>0.66157685200989802</v>
      </c>
      <c r="BK872" s="14">
        <f t="shared" si="1116"/>
        <v>0.18490451553136883</v>
      </c>
      <c r="BL872" s="14">
        <f t="shared" si="1117"/>
        <v>0.14365537662434147</v>
      </c>
      <c r="BM872" s="14">
        <f t="shared" si="1118"/>
        <v>0.67592590129454455</v>
      </c>
      <c r="BN872" s="14">
        <f t="shared" si="1119"/>
        <v>0.31068587868726633</v>
      </c>
    </row>
    <row r="873" spans="1:66" x14ac:dyDescent="0.25">
      <c r="A873" t="s">
        <v>13</v>
      </c>
      <c r="B873" t="s">
        <v>54</v>
      </c>
      <c r="C873" t="s">
        <v>48</v>
      </c>
      <c r="D873" s="11"/>
      <c r="E873" s="10">
        <f>VLOOKUP(A873,home!$A$2:$E$405,3,FALSE)</f>
        <v>1.8333333333333299</v>
      </c>
      <c r="F873" s="10">
        <f>VLOOKUP(B873,home!$B$2:$E$405,3,FALSE)</f>
        <v>1.0900000000000001</v>
      </c>
      <c r="G873" s="10">
        <f>VLOOKUP(C873,away!$B$2:$E$405,4,FALSE)</f>
        <v>1.0900000000000001</v>
      </c>
      <c r="H873" s="10">
        <f>VLOOKUP(A873,away!$A$2:$E$405,3,FALSE)</f>
        <v>1.3333333333333299</v>
      </c>
      <c r="I873" s="10">
        <f>VLOOKUP(C873,away!$B$2:$E$405,3,FALSE)</f>
        <v>0.55000000000000004</v>
      </c>
      <c r="J873" s="10">
        <f>VLOOKUP(B873,home!$B$2:$E$405,4,FALSE)</f>
        <v>0.75</v>
      </c>
      <c r="K873" s="12">
        <f t="shared" si="1064"/>
        <v>2.1781833333333296</v>
      </c>
      <c r="L873" s="12">
        <f t="shared" si="1065"/>
        <v>0.5499999999999986</v>
      </c>
      <c r="M873" s="13">
        <f t="shared" si="1066"/>
        <v>6.5337879063777846E-2</v>
      </c>
      <c r="N873" s="13">
        <f t="shared" si="1067"/>
        <v>0.14231787921206959</v>
      </c>
      <c r="O873" s="13">
        <f t="shared" si="1068"/>
        <v>3.5935833485077728E-2</v>
      </c>
      <c r="P873" s="13">
        <f t="shared" si="1069"/>
        <v>7.8274833566638086E-2</v>
      </c>
      <c r="Q873" s="13">
        <f t="shared" si="1070"/>
        <v>0.15499721626753801</v>
      </c>
      <c r="R873" s="13">
        <f t="shared" si="1071"/>
        <v>9.8823542083963465E-3</v>
      </c>
      <c r="S873" s="13">
        <f t="shared" si="1072"/>
        <v>2.3443328960464999E-2</v>
      </c>
      <c r="T873" s="13">
        <f t="shared" si="1073"/>
        <v>8.5248468947145703E-2</v>
      </c>
      <c r="U873" s="13">
        <f t="shared" si="1074"/>
        <v>2.1525579230825414E-2</v>
      </c>
      <c r="V873" s="13">
        <f t="shared" si="1075"/>
        <v>3.1205697367493799E-3</v>
      </c>
      <c r="W873" s="13">
        <f t="shared" si="1076"/>
        <v>0.11253745106233765</v>
      </c>
      <c r="X873" s="13">
        <f t="shared" si="1077"/>
        <v>6.1895598084285547E-2</v>
      </c>
      <c r="Y873" s="13">
        <f t="shared" si="1078"/>
        <v>1.7021289473178478E-2</v>
      </c>
      <c r="Z873" s="13">
        <f t="shared" si="1079"/>
        <v>1.8117649382059923E-3</v>
      </c>
      <c r="AA873" s="13">
        <f t="shared" si="1080"/>
        <v>3.9463561923179825E-3</v>
      </c>
      <c r="AB873" s="13">
        <f t="shared" si="1081"/>
        <v>4.2979436427519058E-3</v>
      </c>
      <c r="AC873" s="13">
        <f t="shared" si="1082"/>
        <v>2.3365282156878261E-4</v>
      </c>
      <c r="AD873" s="13">
        <f t="shared" si="1083"/>
        <v>6.1281800069949759E-2</v>
      </c>
      <c r="AE873" s="13">
        <f t="shared" si="1084"/>
        <v>3.3704990038472285E-2</v>
      </c>
      <c r="AF873" s="13">
        <f t="shared" si="1085"/>
        <v>9.268872260579852E-3</v>
      </c>
      <c r="AG873" s="13">
        <f t="shared" si="1086"/>
        <v>1.6992932477729685E-3</v>
      </c>
      <c r="AH873" s="13">
        <f t="shared" si="1087"/>
        <v>2.4911767900332333E-4</v>
      </c>
      <c r="AI873" s="13">
        <f t="shared" si="1088"/>
        <v>5.4262397644372123E-4</v>
      </c>
      <c r="AJ873" s="13">
        <f t="shared" si="1089"/>
        <v>5.9096725087838563E-4</v>
      </c>
      <c r="AK873" s="13">
        <f t="shared" si="1090"/>
        <v>4.2907833880303868E-4</v>
      </c>
      <c r="AL873" s="13">
        <f t="shared" si="1091"/>
        <v>1.1196650998003403E-5</v>
      </c>
      <c r="AM873" s="13">
        <f t="shared" si="1092"/>
        <v>2.6696599109805957E-2</v>
      </c>
      <c r="AN873" s="13">
        <f t="shared" si="1093"/>
        <v>1.4683129510393239E-2</v>
      </c>
      <c r="AO873" s="13">
        <f t="shared" si="1094"/>
        <v>4.0378606153581298E-3</v>
      </c>
      <c r="AP873" s="13">
        <f t="shared" si="1095"/>
        <v>7.402744461489886E-4</v>
      </c>
      <c r="AQ873" s="13">
        <f t="shared" si="1096"/>
        <v>1.0178773634548568E-4</v>
      </c>
      <c r="AR873" s="13">
        <f t="shared" si="1097"/>
        <v>2.7402944690365512E-5</v>
      </c>
      <c r="AS873" s="13">
        <f t="shared" si="1098"/>
        <v>5.9688637408809221E-5</v>
      </c>
      <c r="AT873" s="13">
        <f t="shared" si="1099"/>
        <v>6.5006397596622286E-5</v>
      </c>
      <c r="AU873" s="13">
        <f t="shared" si="1100"/>
        <v>4.7198617268334162E-5</v>
      </c>
      <c r="AV873" s="13">
        <f t="shared" si="1101"/>
        <v>2.5701810372566035E-5</v>
      </c>
      <c r="AW873" s="13">
        <f t="shared" si="1102"/>
        <v>3.7259992294862531E-7</v>
      </c>
      <c r="AX873" s="13">
        <f t="shared" si="1103"/>
        <v>9.6916812062767914E-3</v>
      </c>
      <c r="AY873" s="13">
        <f t="shared" si="1104"/>
        <v>5.3304246634522223E-3</v>
      </c>
      <c r="AZ873" s="13">
        <f t="shared" si="1105"/>
        <v>1.465866782449357E-3</v>
      </c>
      <c r="BA873" s="13">
        <f t="shared" si="1106"/>
        <v>2.6874224344904812E-4</v>
      </c>
      <c r="BB873" s="13">
        <f t="shared" si="1107"/>
        <v>3.6952058474244023E-5</v>
      </c>
      <c r="BC873" s="13">
        <f t="shared" si="1108"/>
        <v>4.0647264321668346E-6</v>
      </c>
      <c r="BD873" s="13">
        <f t="shared" si="1109"/>
        <v>2.5119365966168308E-6</v>
      </c>
      <c r="BE873" s="13">
        <f t="shared" si="1110"/>
        <v>5.4714584291408276E-6</v>
      </c>
      <c r="BF873" s="13">
        <f t="shared" si="1111"/>
        <v>5.9589197796903578E-6</v>
      </c>
      <c r="BG873" s="13">
        <f t="shared" si="1112"/>
        <v>4.3265399162639511E-6</v>
      </c>
      <c r="BH873" s="13">
        <f t="shared" si="1113"/>
        <v>2.3559992841518793E-6</v>
      </c>
      <c r="BI873" s="13">
        <f t="shared" si="1114"/>
        <v>1.0263596748169752E-6</v>
      </c>
      <c r="BJ873" s="14">
        <f t="shared" si="1115"/>
        <v>0.74303024176191546</v>
      </c>
      <c r="BK873" s="14">
        <f t="shared" si="1116"/>
        <v>0.17575188546364928</v>
      </c>
      <c r="BL873" s="14">
        <f t="shared" si="1117"/>
        <v>7.7646503625515215E-2</v>
      </c>
      <c r="BM873" s="14">
        <f t="shared" si="1118"/>
        <v>0.50616434792225906</v>
      </c>
      <c r="BN873" s="14">
        <f t="shared" si="1119"/>
        <v>0.48674599580349764</v>
      </c>
    </row>
    <row r="874" spans="1:66" x14ac:dyDescent="0.25">
      <c r="A874" t="s">
        <v>16</v>
      </c>
      <c r="B874" t="s">
        <v>57</v>
      </c>
      <c r="C874" t="s">
        <v>58</v>
      </c>
      <c r="D874" s="11"/>
      <c r="E874" s="10">
        <f>VLOOKUP(A874,home!$A$2:$E$405,3,FALSE)</f>
        <v>1.4629629629629599</v>
      </c>
      <c r="F874" s="10">
        <f>VLOOKUP(B874,home!$B$2:$E$405,3,FALSE)</f>
        <v>0.23</v>
      </c>
      <c r="G874" s="10">
        <f>VLOOKUP(C874,away!$B$2:$E$405,4,FALSE)</f>
        <v>0.85</v>
      </c>
      <c r="H874" s="10">
        <f>VLOOKUP(A874,away!$A$2:$E$405,3,FALSE)</f>
        <v>1.25925925925926</v>
      </c>
      <c r="I874" s="10">
        <f>VLOOKUP(C874,away!$B$2:$E$405,3,FALSE)</f>
        <v>0.68</v>
      </c>
      <c r="J874" s="10">
        <f>VLOOKUP(B874,home!$B$2:$E$405,4,FALSE)</f>
        <v>1.06</v>
      </c>
      <c r="K874" s="12">
        <f t="shared" si="1064"/>
        <v>0.28600925925925863</v>
      </c>
      <c r="L874" s="12">
        <f t="shared" si="1065"/>
        <v>0.90767407407407474</v>
      </c>
      <c r="M874" s="13">
        <f t="shared" si="1066"/>
        <v>0.30310277688914783</v>
      </c>
      <c r="N874" s="13">
        <f t="shared" si="1067"/>
        <v>8.6690200697489506E-2</v>
      </c>
      <c r="O874" s="13">
        <f t="shared" si="1068"/>
        <v>0.27511853236213807</v>
      </c>
      <c r="P874" s="13">
        <f t="shared" si="1069"/>
        <v>7.8686447649389493E-2</v>
      </c>
      <c r="Q874" s="13">
        <f t="shared" si="1070"/>
        <v>1.2397100043262721E-2</v>
      </c>
      <c r="R874" s="13">
        <f t="shared" si="1071"/>
        <v>0.12485897956121103</v>
      </c>
      <c r="S874" s="13">
        <f t="shared" si="1072"/>
        <v>5.1068131965222134E-3</v>
      </c>
      <c r="T874" s="13">
        <f t="shared" si="1073"/>
        <v>1.125252630297216E-2</v>
      </c>
      <c r="U874" s="13">
        <f t="shared" si="1074"/>
        <v>3.571082425616888E-2</v>
      </c>
      <c r="V874" s="13">
        <f t="shared" si="1075"/>
        <v>1.4730499937551557E-4</v>
      </c>
      <c r="W874" s="13">
        <f t="shared" si="1076"/>
        <v>1.181895133445498E-3</v>
      </c>
      <c r="X874" s="13">
        <f t="shared" si="1077"/>
        <v>1.0727755709027972E-3</v>
      </c>
      <c r="Y874" s="13">
        <f t="shared" si="1078"/>
        <v>4.8686528650424173E-4</v>
      </c>
      <c r="Z874" s="13">
        <f t="shared" si="1079"/>
        <v>3.7777086221018684E-2</v>
      </c>
      <c r="AA874" s="13">
        <f t="shared" si="1080"/>
        <v>1.08045964470467E-2</v>
      </c>
      <c r="AB874" s="13">
        <f t="shared" si="1081"/>
        <v>1.545107313207522E-3</v>
      </c>
      <c r="AC874" s="13">
        <f t="shared" si="1082"/>
        <v>2.3900529798869875E-6</v>
      </c>
      <c r="AD874" s="13">
        <f t="shared" si="1083"/>
        <v>8.4508237909717369E-5</v>
      </c>
      <c r="AE874" s="13">
        <f t="shared" si="1084"/>
        <v>7.6705936596334321E-5</v>
      </c>
      <c r="AF874" s="13">
        <f t="shared" si="1085"/>
        <v>3.4811994988031219E-5</v>
      </c>
      <c r="AG874" s="13">
        <f t="shared" si="1086"/>
        <v>1.053264843914419E-5</v>
      </c>
      <c r="AH874" s="13">
        <f t="shared" si="1087"/>
        <v>8.5723204392199048E-3</v>
      </c>
      <c r="AI874" s="13">
        <f t="shared" si="1088"/>
        <v>2.4517630189542874E-3</v>
      </c>
      <c r="AJ874" s="13">
        <f t="shared" si="1089"/>
        <v>3.506134624651797E-4</v>
      </c>
      <c r="AK874" s="13">
        <f t="shared" si="1090"/>
        <v>3.3426232228663316E-5</v>
      </c>
      <c r="AL874" s="13">
        <f t="shared" si="1091"/>
        <v>2.481861507325285E-8</v>
      </c>
      <c r="AM874" s="13">
        <f t="shared" si="1092"/>
        <v>4.8340277051726963E-6</v>
      </c>
      <c r="AN874" s="13">
        <f t="shared" si="1093"/>
        <v>4.3877216213410509E-6</v>
      </c>
      <c r="AO874" s="13">
        <f t="shared" si="1094"/>
        <v>1.9913105799727685E-6</v>
      </c>
      <c r="AP874" s="13">
        <f t="shared" si="1095"/>
        <v>6.0248699562356373E-7</v>
      </c>
      <c r="AQ874" s="13">
        <f t="shared" si="1096"/>
        <v>1.3671545647357234E-7</v>
      </c>
      <c r="AR874" s="13">
        <f t="shared" si="1097"/>
        <v>1.5561746034670387E-3</v>
      </c>
      <c r="AS874" s="13">
        <f t="shared" si="1098"/>
        <v>4.4508034561567826E-4</v>
      </c>
      <c r="AT874" s="13">
        <f t="shared" si="1099"/>
        <v>6.3648549980197477E-5</v>
      </c>
      <c r="AU874" s="13">
        <f t="shared" si="1100"/>
        <v>6.068024877587395E-6</v>
      </c>
      <c r="AV874" s="13">
        <f t="shared" si="1101"/>
        <v>4.3387782510138102E-7</v>
      </c>
      <c r="AW874" s="13">
        <f t="shared" si="1102"/>
        <v>1.7897198982901779E-10</v>
      </c>
      <c r="AX874" s="13">
        <f t="shared" si="1103"/>
        <v>2.3042944719919601E-7</v>
      </c>
      <c r="AY874" s="13">
        <f t="shared" si="1104"/>
        <v>2.0915483512593112E-7</v>
      </c>
      <c r="AZ874" s="13">
        <f t="shared" si="1105"/>
        <v>9.4922210655522638E-8</v>
      </c>
      <c r="BA874" s="13">
        <f t="shared" si="1106"/>
        <v>2.8719476555271929E-8</v>
      </c>
      <c r="BB874" s="13">
        <f t="shared" si="1107"/>
        <v>6.5169810725496362E-9</v>
      </c>
      <c r="BC874" s="13">
        <f t="shared" si="1108"/>
        <v>1.1830589521569524E-9</v>
      </c>
      <c r="BD874" s="13">
        <f t="shared" si="1109"/>
        <v>2.3541655704992242E-4</v>
      </c>
      <c r="BE874" s="13">
        <f t="shared" si="1110"/>
        <v>6.7331315099213319E-5</v>
      </c>
      <c r="BF874" s="13">
        <f t="shared" si="1111"/>
        <v>9.6286897782388673E-6</v>
      </c>
      <c r="BG874" s="13">
        <f t="shared" si="1112"/>
        <v>9.1796481037043141E-7</v>
      </c>
      <c r="BH874" s="13">
        <f t="shared" si="1113"/>
        <v>6.5636608860028208E-8</v>
      </c>
      <c r="BI874" s="13">
        <f t="shared" si="1114"/>
        <v>3.7545355760692757E-9</v>
      </c>
      <c r="BJ874" s="14">
        <f t="shared" si="1115"/>
        <v>0.1133004450408783</v>
      </c>
      <c r="BK874" s="14">
        <f t="shared" si="1116"/>
        <v>0.38704596676086511</v>
      </c>
      <c r="BL874" s="14">
        <f t="shared" si="1117"/>
        <v>0.46183093241228801</v>
      </c>
      <c r="BM874" s="14">
        <f t="shared" si="1118"/>
        <v>0.11910018425654836</v>
      </c>
      <c r="BN874" s="14">
        <f t="shared" si="1119"/>
        <v>0.88085403720263866</v>
      </c>
    </row>
    <row r="875" spans="1:66" x14ac:dyDescent="0.25">
      <c r="A875" t="s">
        <v>16</v>
      </c>
      <c r="B875" t="s">
        <v>450</v>
      </c>
      <c r="C875" t="s">
        <v>232</v>
      </c>
      <c r="D875" s="11"/>
      <c r="E875" s="10">
        <f>VLOOKUP(A875,home!$A$2:$E$405,3,FALSE)</f>
        <v>1.4629629629629599</v>
      </c>
      <c r="F875" s="10">
        <f>VLOOKUP(B875,home!$B$2:$E$405,3,FALSE)</f>
        <v>0.91</v>
      </c>
      <c r="G875" s="10">
        <f>VLOOKUP(C875,away!$B$2:$E$405,4,FALSE)</f>
        <v>1.59</v>
      </c>
      <c r="H875" s="10">
        <f>VLOOKUP(A875,away!$A$2:$E$405,3,FALSE)</f>
        <v>1.25925925925926</v>
      </c>
      <c r="I875" s="10">
        <f>VLOOKUP(C875,away!$B$2:$E$405,3,FALSE)</f>
        <v>0.68</v>
      </c>
      <c r="J875" s="10">
        <f>VLOOKUP(B875,home!$B$2:$E$405,4,FALSE)</f>
        <v>1.85</v>
      </c>
      <c r="K875" s="12">
        <f t="shared" si="1064"/>
        <v>2.1167611111111069</v>
      </c>
      <c r="L875" s="12">
        <f t="shared" si="1065"/>
        <v>1.5841481481481494</v>
      </c>
      <c r="M875" s="13">
        <f t="shared" si="1066"/>
        <v>2.470105659199532E-2</v>
      </c>
      <c r="N875" s="13">
        <f t="shared" si="1067"/>
        <v>5.2286235997290348E-2</v>
      </c>
      <c r="O875" s="13">
        <f t="shared" si="1068"/>
        <v>3.9130133057512027E-2</v>
      </c>
      <c r="P875" s="13">
        <f t="shared" si="1069"/>
        <v>8.2829143928744617E-2</v>
      </c>
      <c r="Q875" s="13">
        <f t="shared" si="1070"/>
        <v>5.5338735502720948E-2</v>
      </c>
      <c r="R875" s="13">
        <f t="shared" si="1071"/>
        <v>3.0993963909924184E-2</v>
      </c>
      <c r="S875" s="13">
        <f t="shared" si="1072"/>
        <v>6.9436979936639387E-2</v>
      </c>
      <c r="T875" s="13">
        <f t="shared" si="1073"/>
        <v>8.7664755367495656E-2</v>
      </c>
      <c r="U875" s="13">
        <f t="shared" si="1074"/>
        <v>6.5606817483708668E-2</v>
      </c>
      <c r="V875" s="13">
        <f t="shared" si="1075"/>
        <v>2.5871163237846946E-2</v>
      </c>
      <c r="W875" s="13">
        <f t="shared" si="1076"/>
        <v>3.9046294416741074E-2</v>
      </c>
      <c r="X875" s="13">
        <f t="shared" si="1077"/>
        <v>6.1855114992327813E-2</v>
      </c>
      <c r="Y875" s="13">
        <f t="shared" si="1078"/>
        <v>4.899383293429347E-2</v>
      </c>
      <c r="Z875" s="13">
        <f t="shared" si="1079"/>
        <v>1.6366343510558996E-2</v>
      </c>
      <c r="AA875" s="13">
        <f t="shared" si="1080"/>
        <v>3.4643639474236917E-2</v>
      </c>
      <c r="AB875" s="13">
        <f t="shared" si="1081"/>
        <v>3.6666154393209173E-2</v>
      </c>
      <c r="AC875" s="13">
        <f t="shared" si="1082"/>
        <v>5.4220512173508081E-3</v>
      </c>
      <c r="AD875" s="13">
        <f t="shared" si="1083"/>
        <v>2.0662919388588066E-2</v>
      </c>
      <c r="AE875" s="13">
        <f t="shared" si="1084"/>
        <v>3.2733125484766284E-2</v>
      </c>
      <c r="AF875" s="13">
        <f t="shared" si="1085"/>
        <v>2.5927060059896753E-2</v>
      </c>
      <c r="AG875" s="13">
        <f t="shared" si="1086"/>
        <v>1.3690768060270433E-2</v>
      </c>
      <c r="AH875" s="13">
        <f t="shared" si="1087"/>
        <v>6.4816781910521275E-3</v>
      </c>
      <c r="AI875" s="13">
        <f t="shared" si="1088"/>
        <v>1.3720164329556131E-2</v>
      </c>
      <c r="AJ875" s="13">
        <f t="shared" si="1089"/>
        <v>1.4521155145429109E-2</v>
      </c>
      <c r="AK875" s="13">
        <f t="shared" si="1090"/>
        <v>1.0245938833418428E-2</v>
      </c>
      <c r="AL875" s="13">
        <f t="shared" si="1091"/>
        <v>7.2726259137677893E-4</v>
      </c>
      <c r="AM875" s="13">
        <f t="shared" si="1092"/>
        <v>8.7476928407573817E-3</v>
      </c>
      <c r="AN875" s="13">
        <f t="shared" si="1093"/>
        <v>1.3857641414254633E-2</v>
      </c>
      <c r="AO875" s="13">
        <f t="shared" si="1094"/>
        <v>1.097627849204629E-2</v>
      </c>
      <c r="AP875" s="13">
        <f t="shared" si="1095"/>
        <v>5.7960170822444991E-3</v>
      </c>
      <c r="AQ875" s="13">
        <f t="shared" si="1096"/>
        <v>2.2954374318681654E-3</v>
      </c>
      <c r="AR875" s="13">
        <f t="shared" si="1097"/>
        <v>2.0535877006494932E-3</v>
      </c>
      <c r="AS875" s="13">
        <f t="shared" si="1098"/>
        <v>4.3469545829909247E-3</v>
      </c>
      <c r="AT875" s="13">
        <f t="shared" si="1099"/>
        <v>4.6007322065206952E-3</v>
      </c>
      <c r="AU875" s="13">
        <f t="shared" si="1100"/>
        <v>3.2462170057997995E-3</v>
      </c>
      <c r="AV875" s="13">
        <f t="shared" si="1101"/>
        <v>1.717866479026139E-3</v>
      </c>
      <c r="AW875" s="13">
        <f t="shared" si="1102"/>
        <v>6.7741746672511039E-5</v>
      </c>
      <c r="AX875" s="13">
        <f t="shared" si="1103"/>
        <v>3.086129336210042E-3</v>
      </c>
      <c r="AY875" s="13">
        <f t="shared" si="1104"/>
        <v>4.888886072902816E-3</v>
      </c>
      <c r="AZ875" s="13">
        <f t="shared" si="1105"/>
        <v>3.8723599094481372E-3</v>
      </c>
      <c r="BA875" s="13">
        <f t="shared" si="1106"/>
        <v>2.0447972598384681E-3</v>
      </c>
      <c r="BB875" s="13">
        <f t="shared" si="1107"/>
        <v>8.0981544812787972E-4</v>
      </c>
      <c r="BC875" s="13">
        <f t="shared" si="1108"/>
        <v>2.5657352849870862E-4</v>
      </c>
      <c r="BD875" s="13">
        <f t="shared" si="1109"/>
        <v>5.4219785884061919E-4</v>
      </c>
      <c r="BE875" s="13">
        <f t="shared" si="1110"/>
        <v>1.1477033421215322E-3</v>
      </c>
      <c r="BF875" s="13">
        <f t="shared" si="1111"/>
        <v>1.2147069008475529E-3</v>
      </c>
      <c r="BG875" s="13">
        <f t="shared" si="1112"/>
        <v>8.5708144303746488E-4</v>
      </c>
      <c r="BH875" s="13">
        <f t="shared" si="1113"/>
        <v>4.5355916691917388E-4</v>
      </c>
      <c r="BI875" s="13">
        <f t="shared" si="1114"/>
        <v>1.9201528122449169E-4</v>
      </c>
      <c r="BJ875" s="14">
        <f t="shared" si="1115"/>
        <v>0.4948304710205878</v>
      </c>
      <c r="BK875" s="14">
        <f t="shared" si="1116"/>
        <v>0.21387654357685668</v>
      </c>
      <c r="BL875" s="14">
        <f t="shared" si="1117"/>
        <v>0.27238226678602478</v>
      </c>
      <c r="BM875" s="14">
        <f t="shared" si="1118"/>
        <v>0.70735521157961023</v>
      </c>
      <c r="BN875" s="14">
        <f t="shared" si="1119"/>
        <v>0.28527926898818745</v>
      </c>
    </row>
    <row r="876" spans="1:66" x14ac:dyDescent="0.25">
      <c r="A876" t="s">
        <v>16</v>
      </c>
      <c r="B876" t="s">
        <v>231</v>
      </c>
      <c r="C876" t="s">
        <v>448</v>
      </c>
      <c r="D876" s="11"/>
      <c r="E876" s="10">
        <f>VLOOKUP(A876,home!$A$2:$E$405,3,FALSE)</f>
        <v>1.4629629629629599</v>
      </c>
      <c r="F876" s="10">
        <f>VLOOKUP(B876,home!$B$2:$E$405,3,FALSE)</f>
        <v>0.51</v>
      </c>
      <c r="G876" s="10">
        <f>VLOOKUP(C876,away!$B$2:$E$405,4,FALSE)</f>
        <v>0.91</v>
      </c>
      <c r="H876" s="10">
        <f>VLOOKUP(A876,away!$A$2:$E$405,3,FALSE)</f>
        <v>1.25925925925926</v>
      </c>
      <c r="I876" s="10">
        <f>VLOOKUP(C876,away!$B$2:$E$405,3,FALSE)</f>
        <v>1.1399999999999999</v>
      </c>
      <c r="J876" s="10">
        <f>VLOOKUP(B876,home!$B$2:$E$405,4,FALSE)</f>
        <v>0.4</v>
      </c>
      <c r="K876" s="12">
        <f t="shared" si="1064"/>
        <v>0.67896111111110979</v>
      </c>
      <c r="L876" s="12">
        <f t="shared" si="1065"/>
        <v>0.57422222222222252</v>
      </c>
      <c r="M876" s="13">
        <f t="shared" si="1066"/>
        <v>0.28559420671513014</v>
      </c>
      <c r="N876" s="13">
        <f t="shared" si="1067"/>
        <v>0.19390735991820068</v>
      </c>
      <c r="O876" s="13">
        <f t="shared" si="1068"/>
        <v>0.1639945400337548</v>
      </c>
      <c r="P876" s="13">
        <f t="shared" si="1069"/>
        <v>0.11134591511747351</v>
      </c>
      <c r="Q876" s="13">
        <f t="shared" si="1070"/>
        <v>6.5827778271341689E-2</v>
      </c>
      <c r="R876" s="13">
        <f t="shared" si="1071"/>
        <v>4.7084654605246946E-2</v>
      </c>
      <c r="S876" s="13">
        <f t="shared" si="1072"/>
        <v>1.0852734861069926E-2</v>
      </c>
      <c r="T876" s="13">
        <f t="shared" si="1073"/>
        <v>3.7799773122921557E-2</v>
      </c>
      <c r="U876" s="13">
        <f t="shared" si="1074"/>
        <v>3.1968649407061296E-2</v>
      </c>
      <c r="V876" s="13">
        <f t="shared" si="1075"/>
        <v>4.701339119243105E-4</v>
      </c>
      <c r="W876" s="13">
        <f t="shared" si="1076"/>
        <v>1.4898167159028647E-2</v>
      </c>
      <c r="X876" s="13">
        <f t="shared" si="1077"/>
        <v>8.5548586530955657E-3</v>
      </c>
      <c r="Y876" s="13">
        <f t="shared" si="1078"/>
        <v>2.4561949732887717E-3</v>
      </c>
      <c r="Z876" s="13">
        <f t="shared" si="1079"/>
        <v>9.0123516666635716E-3</v>
      </c>
      <c r="AA876" s="13">
        <f t="shared" si="1080"/>
        <v>6.1190363013219591E-3</v>
      </c>
      <c r="AB876" s="13">
        <f t="shared" si="1081"/>
        <v>2.077293843037386E-3</v>
      </c>
      <c r="AC876" s="13">
        <f t="shared" si="1082"/>
        <v>1.1455828195244335E-5</v>
      </c>
      <c r="AD876" s="13">
        <f t="shared" si="1083"/>
        <v>2.5288190319532836E-3</v>
      </c>
      <c r="AE876" s="13">
        <f t="shared" si="1084"/>
        <v>1.452104084126064E-3</v>
      </c>
      <c r="AF876" s="13">
        <f t="shared" si="1085"/>
        <v>4.1691521704241672E-4</v>
      </c>
      <c r="AG876" s="13">
        <f t="shared" si="1086"/>
        <v>7.9800660802785607E-5</v>
      </c>
      <c r="AH876" s="13">
        <f t="shared" si="1087"/>
        <v>1.2937731503699262E-3</v>
      </c>
      <c r="AI876" s="13">
        <f t="shared" si="1088"/>
        <v>8.7842165570088584E-4</v>
      </c>
      <c r="AJ876" s="13">
        <f t="shared" si="1089"/>
        <v>2.9820707168936705E-4</v>
      </c>
      <c r="AK876" s="13">
        <f t="shared" si="1090"/>
        <v>6.749033491180103E-5</v>
      </c>
      <c r="AL876" s="13">
        <f t="shared" si="1091"/>
        <v>1.7865343817710721E-7</v>
      </c>
      <c r="AM876" s="13">
        <f t="shared" si="1092"/>
        <v>3.4339395594678456E-4</v>
      </c>
      <c r="AN876" s="13">
        <f t="shared" si="1093"/>
        <v>1.9718444048144262E-4</v>
      </c>
      <c r="AO876" s="13">
        <f t="shared" si="1094"/>
        <v>5.6613843800449761E-5</v>
      </c>
      <c r="AP876" s="13">
        <f t="shared" si="1095"/>
        <v>1.0836309065212023E-5</v>
      </c>
      <c r="AQ876" s="13">
        <f t="shared" si="1096"/>
        <v>1.555612368028215E-6</v>
      </c>
      <c r="AR876" s="13">
        <f t="shared" si="1097"/>
        <v>1.4858265869137301E-4</v>
      </c>
      <c r="AS876" s="13">
        <f t="shared" si="1098"/>
        <v>1.008818470369374E-4</v>
      </c>
      <c r="AT876" s="13">
        <f t="shared" si="1099"/>
        <v>3.4247425477570012E-5</v>
      </c>
      <c r="AU876" s="13">
        <f t="shared" si="1100"/>
        <v>7.7508900183152917E-6</v>
      </c>
      <c r="AV876" s="13">
        <f t="shared" si="1101"/>
        <v>1.3156382247338398E-6</v>
      </c>
      <c r="AW876" s="13">
        <f t="shared" si="1102"/>
        <v>1.9347897291358617E-9</v>
      </c>
      <c r="AX876" s="13">
        <f t="shared" si="1103"/>
        <v>3.8858523646411381E-5</v>
      </c>
      <c r="AY876" s="13">
        <f t="shared" si="1104"/>
        <v>2.2313427800517123E-5</v>
      </c>
      <c r="AZ876" s="13">
        <f t="shared" si="1105"/>
        <v>6.4064330485040293E-6</v>
      </c>
      <c r="BA876" s="13">
        <f t="shared" si="1106"/>
        <v>1.2262387405432907E-6</v>
      </c>
      <c r="BB876" s="13">
        <f t="shared" si="1107"/>
        <v>1.7603338364243686E-7</v>
      </c>
      <c r="BC876" s="13">
        <f t="shared" si="1108"/>
        <v>2.0216456148091439E-8</v>
      </c>
      <c r="BD876" s="13">
        <f t="shared" si="1109"/>
        <v>1.4219910742907697E-5</v>
      </c>
      <c r="BE876" s="13">
        <f t="shared" si="1110"/>
        <v>9.6547663979054141E-6</v>
      </c>
      <c r="BF876" s="13">
        <f t="shared" si="1111"/>
        <v>3.2776054605200334E-6</v>
      </c>
      <c r="BG876" s="13">
        <f t="shared" si="1112"/>
        <v>7.4178888175284102E-7</v>
      </c>
      <c r="BH876" s="13">
        <f t="shared" si="1113"/>
        <v>1.2591145084119412E-7</v>
      </c>
      <c r="BI876" s="13">
        <f t="shared" si="1114"/>
        <v>1.7097795712949812E-8</v>
      </c>
      <c r="BJ876" s="14">
        <f t="shared" si="1115"/>
        <v>0.32860035612653915</v>
      </c>
      <c r="BK876" s="14">
        <f t="shared" si="1116"/>
        <v>0.40829693851503174</v>
      </c>
      <c r="BL876" s="14">
        <f t="shared" si="1117"/>
        <v>0.25410288194327307</v>
      </c>
      <c r="BM876" s="14">
        <f t="shared" si="1118"/>
        <v>0.13223576209734891</v>
      </c>
      <c r="BN876" s="14">
        <f t="shared" si="1119"/>
        <v>0.86775445466114776</v>
      </c>
    </row>
    <row r="877" spans="1:66" x14ac:dyDescent="0.25">
      <c r="A877" t="s">
        <v>16</v>
      </c>
      <c r="B877" t="s">
        <v>18</v>
      </c>
      <c r="C877" t="s">
        <v>230</v>
      </c>
      <c r="D877" s="11"/>
      <c r="E877" s="10">
        <f>VLOOKUP(A877,home!$A$2:$E$405,3,FALSE)</f>
        <v>1.4629629629629599</v>
      </c>
      <c r="F877" s="10">
        <f>VLOOKUP(B877,home!$B$2:$E$405,3,FALSE)</f>
        <v>1.1399999999999999</v>
      </c>
      <c r="G877" s="10">
        <f>VLOOKUP(C877,away!$B$2:$E$405,4,FALSE)</f>
        <v>0.91</v>
      </c>
      <c r="H877" s="10">
        <f>VLOOKUP(A877,away!$A$2:$E$405,3,FALSE)</f>
        <v>1.25925925925926</v>
      </c>
      <c r="I877" s="10">
        <f>VLOOKUP(C877,away!$B$2:$E$405,3,FALSE)</f>
        <v>1.1399999999999999</v>
      </c>
      <c r="J877" s="10">
        <f>VLOOKUP(B877,home!$B$2:$E$405,4,FALSE)</f>
        <v>1.06</v>
      </c>
      <c r="K877" s="12">
        <f t="shared" si="1064"/>
        <v>1.5176777777777746</v>
      </c>
      <c r="L877" s="12">
        <f t="shared" si="1065"/>
        <v>1.5216888888888895</v>
      </c>
      <c r="M877" s="13">
        <f t="shared" si="1066"/>
        <v>4.7865194519789947E-2</v>
      </c>
      <c r="N877" s="13">
        <f t="shared" si="1067"/>
        <v>7.264394205169572E-2</v>
      </c>
      <c r="O877" s="13">
        <f t="shared" si="1068"/>
        <v>7.2835934665269719E-2</v>
      </c>
      <c r="P877" s="13">
        <f t="shared" si="1069"/>
        <v>0.11054147946515372</v>
      </c>
      <c r="Q877" s="13">
        <f t="shared" si="1070"/>
        <v>5.5125048271017503E-2</v>
      </c>
      <c r="R877" s="13">
        <f t="shared" si="1071"/>
        <v>5.5416816245989035E-2</v>
      </c>
      <c r="S877" s="13">
        <f t="shared" si="1072"/>
        <v>6.3822046504443175E-2</v>
      </c>
      <c r="T877" s="13">
        <f t="shared" si="1073"/>
        <v>8.3883173453471016E-2</v>
      </c>
      <c r="U877" s="13">
        <f t="shared" si="1074"/>
        <v>8.4104870531731907E-2</v>
      </c>
      <c r="V877" s="13">
        <f t="shared" si="1075"/>
        <v>1.63769740642896E-2</v>
      </c>
      <c r="W877" s="13">
        <f t="shared" si="1076"/>
        <v>2.7887353586616797E-2</v>
      </c>
      <c r="X877" s="13">
        <f t="shared" si="1077"/>
        <v>4.2435876093270493E-2</v>
      </c>
      <c r="Y877" s="13">
        <f t="shared" si="1078"/>
        <v>3.2287100570697697E-2</v>
      </c>
      <c r="Z877" s="13">
        <f t="shared" si="1079"/>
        <v>2.8109051179706267E-2</v>
      </c>
      <c r="AA877" s="13">
        <f t="shared" si="1080"/>
        <v>4.2660482329858335E-2</v>
      </c>
      <c r="AB877" s="13">
        <f t="shared" si="1081"/>
        <v>3.2372433010653713E-2</v>
      </c>
      <c r="AC877" s="13">
        <f t="shared" si="1082"/>
        <v>2.3638456925633871E-3</v>
      </c>
      <c r="AD877" s="13">
        <f t="shared" si="1083"/>
        <v>1.0581004204859914E-2</v>
      </c>
      <c r="AE877" s="13">
        <f t="shared" si="1084"/>
        <v>1.6100996531821947E-2</v>
      </c>
      <c r="AF877" s="13">
        <f t="shared" si="1085"/>
        <v>1.2250353761256005E-2</v>
      </c>
      <c r="AG877" s="13">
        <f t="shared" si="1086"/>
        <v>6.213742401153825E-3</v>
      </c>
      <c r="AH877" s="13">
        <f t="shared" si="1087"/>
        <v>1.0693307714342043E-2</v>
      </c>
      <c r="AI877" s="13">
        <f t="shared" si="1088"/>
        <v>1.6228995488996565E-2</v>
      </c>
      <c r="AJ877" s="13">
        <f t="shared" si="1089"/>
        <v>1.2315192904652919E-2</v>
      </c>
      <c r="AK877" s="13">
        <f t="shared" si="1090"/>
        <v>6.2301648668127525E-3</v>
      </c>
      <c r="AL877" s="13">
        <f t="shared" si="1091"/>
        <v>2.183657688680249E-4</v>
      </c>
      <c r="AM877" s="13">
        <f t="shared" si="1092"/>
        <v>3.2117109896578149E-3</v>
      </c>
      <c r="AN877" s="13">
        <f t="shared" si="1093"/>
        <v>4.8872249272846353E-3</v>
      </c>
      <c r="AO877" s="13">
        <f t="shared" si="1094"/>
        <v>3.7184179346749216E-3</v>
      </c>
      <c r="AP877" s="13">
        <f t="shared" si="1095"/>
        <v>1.8860917518133333E-3</v>
      </c>
      <c r="AQ877" s="13">
        <f t="shared" si="1096"/>
        <v>7.1751121553983283E-4</v>
      </c>
      <c r="AR877" s="13">
        <f t="shared" si="1097"/>
        <v>3.2543775068768262E-3</v>
      </c>
      <c r="AS877" s="13">
        <f t="shared" si="1098"/>
        <v>4.9390964226867957E-3</v>
      </c>
      <c r="AT877" s="13">
        <f t="shared" si="1099"/>
        <v>3.7479784415067265E-3</v>
      </c>
      <c r="AU877" s="13">
        <f t="shared" si="1100"/>
        <v>1.8960745307549784E-3</v>
      </c>
      <c r="AV877" s="13">
        <f t="shared" si="1101"/>
        <v>7.1940754508431344E-4</v>
      </c>
      <c r="AW877" s="13">
        <f t="shared" si="1102"/>
        <v>1.4008366736686096E-5</v>
      </c>
      <c r="AX877" s="13">
        <f t="shared" si="1103"/>
        <v>8.1239039960805516E-4</v>
      </c>
      <c r="AY877" s="13">
        <f t="shared" si="1104"/>
        <v>1.2362054445235822E-3</v>
      </c>
      <c r="AZ877" s="13">
        <f t="shared" si="1105"/>
        <v>9.4056004465774301E-4</v>
      </c>
      <c r="BA877" s="13">
        <f t="shared" si="1106"/>
        <v>4.7707992309617501E-4</v>
      </c>
      <c r="BB877" s="13">
        <f t="shared" si="1107"/>
        <v>1.8149180452185391E-4</v>
      </c>
      <c r="BC877" s="13">
        <f t="shared" si="1108"/>
        <v>5.5234812473059872E-5</v>
      </c>
      <c r="BD877" s="13">
        <f t="shared" si="1109"/>
        <v>8.2535834874406455E-4</v>
      </c>
      <c r="BE877" s="13">
        <f t="shared" si="1110"/>
        <v>1.2526280245922254E-3</v>
      </c>
      <c r="BF877" s="13">
        <f t="shared" si="1111"/>
        <v>9.5054285837264626E-4</v>
      </c>
      <c r="BG877" s="13">
        <f t="shared" si="1112"/>
        <v>4.8087259099251049E-4</v>
      </c>
      <c r="BH877" s="13">
        <f t="shared" si="1113"/>
        <v>1.8245241132293859E-4</v>
      </c>
      <c r="BI877" s="13">
        <f t="shared" si="1114"/>
        <v>5.538079403335876E-5</v>
      </c>
      <c r="BJ877" s="14">
        <f t="shared" si="1115"/>
        <v>0.37753251017371192</v>
      </c>
      <c r="BK877" s="14">
        <f t="shared" si="1116"/>
        <v>0.24242411145963144</v>
      </c>
      <c r="BL877" s="14">
        <f t="shared" si="1117"/>
        <v>0.35116236723327443</v>
      </c>
      <c r="BM877" s="14">
        <f t="shared" si="1118"/>
        <v>0.5835774277496214</v>
      </c>
      <c r="BN877" s="14">
        <f t="shared" si="1119"/>
        <v>0.4144284152189156</v>
      </c>
    </row>
    <row r="878" spans="1:66" x14ac:dyDescent="0.25">
      <c r="A878" t="s">
        <v>16</v>
      </c>
      <c r="B878" t="s">
        <v>235</v>
      </c>
      <c r="C878" t="s">
        <v>56</v>
      </c>
      <c r="D878" s="11"/>
      <c r="E878" s="10">
        <f>VLOOKUP(A878,home!$A$2:$E$405,3,FALSE)</f>
        <v>1.4629629629629599</v>
      </c>
      <c r="F878" s="10">
        <f>VLOOKUP(B878,home!$B$2:$E$405,3,FALSE)</f>
        <v>2.0499999999999998</v>
      </c>
      <c r="G878" s="10">
        <f>VLOOKUP(C878,away!$B$2:$E$405,4,FALSE)</f>
        <v>0.91</v>
      </c>
      <c r="H878" s="10">
        <f>VLOOKUP(A878,away!$A$2:$E$405,3,FALSE)</f>
        <v>1.25925925925926</v>
      </c>
      <c r="I878" s="10">
        <f>VLOOKUP(C878,away!$B$2:$E$405,3,FALSE)</f>
        <v>0.91</v>
      </c>
      <c r="J878" s="10">
        <f>VLOOKUP(B878,home!$B$2:$E$405,4,FALSE)</f>
        <v>0.79</v>
      </c>
      <c r="K878" s="12">
        <f t="shared" si="1064"/>
        <v>2.7291574074074014</v>
      </c>
      <c r="L878" s="12">
        <f t="shared" si="1065"/>
        <v>0.90528148148148213</v>
      </c>
      <c r="M878" s="13">
        <f t="shared" si="1066"/>
        <v>2.6398742860374719E-2</v>
      </c>
      <c r="N878" s="13">
        <f t="shared" si="1067"/>
        <v>7.2046324623634916E-2</v>
      </c>
      <c r="O878" s="13">
        <f t="shared" si="1068"/>
        <v>2.3898293045888724E-2</v>
      </c>
      <c r="P878" s="13">
        <f t="shared" si="1069"/>
        <v>6.522220349058E-2</v>
      </c>
      <c r="Q878" s="13">
        <f t="shared" si="1070"/>
        <v>9.8312880261535771E-2</v>
      </c>
      <c r="R878" s="13">
        <f t="shared" si="1071"/>
        <v>1.0817341066730372E-2</v>
      </c>
      <c r="S878" s="13">
        <f t="shared" si="1072"/>
        <v>4.0285401568798826E-2</v>
      </c>
      <c r="T878" s="13">
        <f t="shared" si="1073"/>
        <v>8.9000829891874661E-2</v>
      </c>
      <c r="U878" s="13">
        <f t="shared" si="1074"/>
        <v>2.9522226500719475E-2</v>
      </c>
      <c r="V878" s="13">
        <f t="shared" si="1075"/>
        <v>1.1059039493395669E-2</v>
      </c>
      <c r="W878" s="13">
        <f t="shared" si="1076"/>
        <v>8.9437108469775747E-2</v>
      </c>
      <c r="X878" s="13">
        <f t="shared" si="1077"/>
        <v>8.0965758054938608E-2</v>
      </c>
      <c r="Y878" s="13">
        <f t="shared" si="1078"/>
        <v>3.6648400700623023E-2</v>
      </c>
      <c r="Z878" s="13">
        <f t="shared" si="1079"/>
        <v>3.2642461821933834E-3</v>
      </c>
      <c r="AA878" s="13">
        <f t="shared" si="1080"/>
        <v>8.908641647734401E-3</v>
      </c>
      <c r="AB878" s="13">
        <f t="shared" si="1081"/>
        <v>1.2156542671426213E-2</v>
      </c>
      <c r="AC878" s="13">
        <f t="shared" si="1082"/>
        <v>1.7076924080807693E-3</v>
      </c>
      <c r="AD878" s="13">
        <f t="shared" si="1083"/>
        <v>6.1021986769346941E-2</v>
      </c>
      <c r="AE878" s="13">
        <f t="shared" si="1084"/>
        <v>5.5242074585497798E-2</v>
      </c>
      <c r="AF878" s="13">
        <f t="shared" si="1085"/>
        <v>2.5004813560434987E-2</v>
      </c>
      <c r="AG878" s="13">
        <f t="shared" si="1086"/>
        <v>7.5454648880529471E-3</v>
      </c>
      <c r="AH878" s="13">
        <f t="shared" si="1087"/>
        <v>7.387654049340744E-4</v>
      </c>
      <c r="AI878" s="13">
        <f t="shared" si="1088"/>
        <v>2.0162070772121576E-3</v>
      </c>
      <c r="AJ878" s="13">
        <f t="shared" si="1089"/>
        <v>2.7512732398203938E-3</v>
      </c>
      <c r="AK878" s="13">
        <f t="shared" si="1090"/>
        <v>2.5028859140858624E-3</v>
      </c>
      <c r="AL878" s="13">
        <f t="shared" si="1091"/>
        <v>1.6876479660907841E-4</v>
      </c>
      <c r="AM878" s="13">
        <f t="shared" si="1092"/>
        <v>3.3307721441255912E-2</v>
      </c>
      <c r="AN878" s="13">
        <f t="shared" si="1093"/>
        <v>3.0152863411112681E-2</v>
      </c>
      <c r="AO878" s="13">
        <f t="shared" si="1094"/>
        <v>1.364841442986043E-2</v>
      </c>
      <c r="AP878" s="13">
        <f t="shared" si="1095"/>
        <v>4.1185522783124305E-3</v>
      </c>
      <c r="AQ878" s="13">
        <f t="shared" si="1096"/>
        <v>9.3211227701740253E-4</v>
      </c>
      <c r="AR878" s="13">
        <f t="shared" si="1097"/>
        <v>1.3375812804919724E-4</v>
      </c>
      <c r="AS878" s="13">
        <f t="shared" si="1098"/>
        <v>3.6504698596641431E-4</v>
      </c>
      <c r="AT878" s="13">
        <f t="shared" si="1099"/>
        <v>4.9813534290099278E-4</v>
      </c>
      <c r="AU878" s="13">
        <f t="shared" si="1100"/>
        <v>4.5316325365655678E-4</v>
      </c>
      <c r="AV878" s="13">
        <f t="shared" si="1101"/>
        <v>3.0918846262040781E-4</v>
      </c>
      <c r="AW878" s="13">
        <f t="shared" si="1102"/>
        <v>1.1582213892092611E-5</v>
      </c>
      <c r="AX878" s="13">
        <f t="shared" si="1103"/>
        <v>1.5150335782544324E-2</v>
      </c>
      <c r="AY878" s="13">
        <f t="shared" si="1104"/>
        <v>1.3715318422163635E-2</v>
      </c>
      <c r="AZ878" s="13">
        <f t="shared" si="1105"/>
        <v>6.2081118901032789E-3</v>
      </c>
      <c r="BA878" s="13">
        <f t="shared" si="1106"/>
        <v>1.8733629096918337E-3</v>
      </c>
      <c r="BB878" s="13">
        <f t="shared" si="1107"/>
        <v>4.2398018755957081E-4</v>
      </c>
      <c r="BC878" s="13">
        <f t="shared" si="1108"/>
        <v>7.6764282462544998E-5</v>
      </c>
      <c r="BD878" s="13">
        <f t="shared" si="1109"/>
        <v>2.0181459386761167E-5</v>
      </c>
      <c r="BE878" s="13">
        <f t="shared" si="1110"/>
        <v>5.507837937767087E-5</v>
      </c>
      <c r="BF878" s="13">
        <f t="shared" si="1111"/>
        <v>7.5158783533282772E-5</v>
      </c>
      <c r="BG878" s="13">
        <f t="shared" si="1112"/>
        <v>6.8373383603862695E-5</v>
      </c>
      <c r="BH878" s="13">
        <f t="shared" si="1113"/>
        <v>4.6650431582997417E-5</v>
      </c>
      <c r="BI878" s="13">
        <f t="shared" si="1114"/>
        <v>2.5463274182697908E-5</v>
      </c>
      <c r="BJ878" s="14">
        <f t="shared" si="1115"/>
        <v>0.73483317911779955</v>
      </c>
      <c r="BK878" s="14">
        <f t="shared" si="1116"/>
        <v>0.1585571630400027</v>
      </c>
      <c r="BL878" s="14">
        <f t="shared" si="1117"/>
        <v>9.5362374453412516E-2</v>
      </c>
      <c r="BM878" s="14">
        <f t="shared" si="1118"/>
        <v>0.68161744123639223</v>
      </c>
      <c r="BN878" s="14">
        <f t="shared" si="1119"/>
        <v>0.29669578534874452</v>
      </c>
    </row>
    <row r="879" spans="1:66" x14ac:dyDescent="0.25">
      <c r="A879" t="s">
        <v>61</v>
      </c>
      <c r="B879" t="s">
        <v>64</v>
      </c>
      <c r="C879" t="s">
        <v>239</v>
      </c>
      <c r="D879" s="11"/>
      <c r="E879" s="10">
        <f>VLOOKUP(A879,home!$A$2:$E$405,3,FALSE)</f>
        <v>1.675</v>
      </c>
      <c r="F879" s="10">
        <f>VLOOKUP(B879,home!$B$2:$E$405,3,FALSE)</f>
        <v>0.6</v>
      </c>
      <c r="G879" s="10">
        <f>VLOOKUP(C879,away!$B$2:$E$405,4,FALSE)</f>
        <v>0</v>
      </c>
      <c r="H879" s="10">
        <f>VLOOKUP(A879,away!$A$2:$E$405,3,FALSE)</f>
        <v>1.0249999999999999</v>
      </c>
      <c r="I879" s="10">
        <f>VLOOKUP(C879,away!$B$2:$E$405,3,FALSE)</f>
        <v>1.79</v>
      </c>
      <c r="J879" s="10">
        <f>VLOOKUP(B879,home!$B$2:$E$405,4,FALSE)</f>
        <v>2.44</v>
      </c>
      <c r="K879" s="12">
        <f t="shared" si="1064"/>
        <v>0</v>
      </c>
      <c r="L879" s="12">
        <f t="shared" si="1065"/>
        <v>4.4767899999999994</v>
      </c>
      <c r="M879" s="13">
        <f t="shared" si="1066"/>
        <v>1.1369851863732929E-2</v>
      </c>
      <c r="N879" s="13">
        <f t="shared" si="1067"/>
        <v>0</v>
      </c>
      <c r="O879" s="13">
        <f t="shared" si="1068"/>
        <v>5.0900439125040928E-2</v>
      </c>
      <c r="P879" s="13">
        <f t="shared" si="1069"/>
        <v>0</v>
      </c>
      <c r="Q879" s="13">
        <f t="shared" si="1070"/>
        <v>0</v>
      </c>
      <c r="R879" s="13">
        <f t="shared" si="1071"/>
        <v>0.11393528843529599</v>
      </c>
      <c r="S879" s="13">
        <f t="shared" si="1072"/>
        <v>0</v>
      </c>
      <c r="T879" s="13">
        <f t="shared" si="1073"/>
        <v>0</v>
      </c>
      <c r="U879" s="13">
        <f t="shared" si="1074"/>
        <v>0</v>
      </c>
      <c r="V879" s="13">
        <f t="shared" si="1075"/>
        <v>0</v>
      </c>
      <c r="W879" s="13">
        <f t="shared" si="1076"/>
        <v>0</v>
      </c>
      <c r="X879" s="13">
        <f t="shared" si="1077"/>
        <v>0</v>
      </c>
      <c r="Y879" s="13">
        <f t="shared" si="1078"/>
        <v>0</v>
      </c>
      <c r="Z879" s="13">
        <f t="shared" si="1079"/>
        <v>0.17002145330474958</v>
      </c>
      <c r="AA879" s="13">
        <f t="shared" si="1080"/>
        <v>0</v>
      </c>
      <c r="AB879" s="13">
        <f t="shared" si="1081"/>
        <v>0</v>
      </c>
      <c r="AC879" s="13">
        <f t="shared" si="1082"/>
        <v>0</v>
      </c>
      <c r="AD879" s="13">
        <f t="shared" si="1083"/>
        <v>0</v>
      </c>
      <c r="AE879" s="13">
        <f t="shared" si="1084"/>
        <v>0</v>
      </c>
      <c r="AF879" s="13">
        <f t="shared" si="1085"/>
        <v>0</v>
      </c>
      <c r="AG879" s="13">
        <f t="shared" si="1086"/>
        <v>0</v>
      </c>
      <c r="AH879" s="13">
        <f t="shared" si="1087"/>
        <v>0.19028758548504243</v>
      </c>
      <c r="AI879" s="13">
        <f t="shared" si="1088"/>
        <v>0</v>
      </c>
      <c r="AJ879" s="13">
        <f t="shared" si="1089"/>
        <v>0</v>
      </c>
      <c r="AK879" s="13">
        <f t="shared" si="1090"/>
        <v>0</v>
      </c>
      <c r="AL879" s="13">
        <f t="shared" si="1091"/>
        <v>0</v>
      </c>
      <c r="AM879" s="13">
        <f t="shared" si="1092"/>
        <v>0</v>
      </c>
      <c r="AN879" s="13">
        <f t="shared" si="1093"/>
        <v>0</v>
      </c>
      <c r="AO879" s="13">
        <f t="shared" si="1094"/>
        <v>0</v>
      </c>
      <c r="AP879" s="13">
        <f t="shared" si="1095"/>
        <v>0</v>
      </c>
      <c r="AQ879" s="13">
        <f t="shared" si="1096"/>
        <v>0</v>
      </c>
      <c r="AR879" s="13">
        <f t="shared" si="1097"/>
        <v>0.17037551196471656</v>
      </c>
      <c r="AS879" s="13">
        <f t="shared" si="1098"/>
        <v>0</v>
      </c>
      <c r="AT879" s="13">
        <f t="shared" si="1099"/>
        <v>0</v>
      </c>
      <c r="AU879" s="13">
        <f t="shared" si="1100"/>
        <v>0</v>
      </c>
      <c r="AV879" s="13">
        <f t="shared" si="1101"/>
        <v>0</v>
      </c>
      <c r="AW879" s="13">
        <f t="shared" si="1102"/>
        <v>0</v>
      </c>
      <c r="AX879" s="13">
        <f t="shared" si="1103"/>
        <v>0</v>
      </c>
      <c r="AY879" s="13">
        <f t="shared" si="1104"/>
        <v>0</v>
      </c>
      <c r="AZ879" s="13">
        <f t="shared" si="1105"/>
        <v>0</v>
      </c>
      <c r="BA879" s="13">
        <f t="shared" si="1106"/>
        <v>0</v>
      </c>
      <c r="BB879" s="13">
        <f t="shared" si="1107"/>
        <v>0</v>
      </c>
      <c r="BC879" s="13">
        <f t="shared" si="1108"/>
        <v>0</v>
      </c>
      <c r="BD879" s="13">
        <f t="shared" si="1109"/>
        <v>0.12712256470142055</v>
      </c>
      <c r="BE879" s="13">
        <f t="shared" si="1110"/>
        <v>0</v>
      </c>
      <c r="BF879" s="13">
        <f t="shared" si="1111"/>
        <v>0</v>
      </c>
      <c r="BG879" s="13">
        <f t="shared" si="1112"/>
        <v>0</v>
      </c>
      <c r="BH879" s="13">
        <f t="shared" si="1113"/>
        <v>0</v>
      </c>
      <c r="BI879" s="13">
        <f t="shared" si="1114"/>
        <v>0</v>
      </c>
      <c r="BJ879" s="14">
        <f t="shared" si="1115"/>
        <v>0</v>
      </c>
      <c r="BK879" s="14">
        <f t="shared" si="1116"/>
        <v>1.1369851863732929E-2</v>
      </c>
      <c r="BL879" s="14">
        <f t="shared" si="1117"/>
        <v>0.65262138971151651</v>
      </c>
      <c r="BM879" s="14">
        <f t="shared" si="1118"/>
        <v>0.65780711545592918</v>
      </c>
      <c r="BN879" s="14">
        <f t="shared" si="1119"/>
        <v>0.17620557942406984</v>
      </c>
    </row>
    <row r="880" spans="1:66" x14ac:dyDescent="0.25">
      <c r="A880" t="s">
        <v>72</v>
      </c>
      <c r="B880" t="s">
        <v>85</v>
      </c>
      <c r="C880" t="s">
        <v>81</v>
      </c>
      <c r="D880" s="11"/>
      <c r="E880" s="10">
        <f>VLOOKUP(A880,home!$A$2:$E$405,3,FALSE)</f>
        <v>1.3571428571428601</v>
      </c>
      <c r="F880" s="10">
        <f>VLOOKUP(B880,home!$B$2:$E$405,3,FALSE)</f>
        <v>0.55000000000000004</v>
      </c>
      <c r="G880" s="10">
        <f>VLOOKUP(C880,away!$B$2:$E$405,4,FALSE)</f>
        <v>0.74</v>
      </c>
      <c r="H880" s="10">
        <f>VLOOKUP(A880,away!$A$2:$E$405,3,FALSE)</f>
        <v>1.2380952380952399</v>
      </c>
      <c r="I880" s="10">
        <f>VLOOKUP(C880,away!$B$2:$E$405,3,FALSE)</f>
        <v>1.1100000000000001</v>
      </c>
      <c r="J880" s="10">
        <f>VLOOKUP(B880,home!$B$2:$E$405,4,FALSE)</f>
        <v>1.62</v>
      </c>
      <c r="K880" s="12">
        <f t="shared" si="1064"/>
        <v>0.5523571428571441</v>
      </c>
      <c r="L880" s="12">
        <f t="shared" si="1065"/>
        <v>2.2263428571428605</v>
      </c>
      <c r="M880" s="13">
        <f t="shared" si="1066"/>
        <v>6.2119209882211146E-2</v>
      </c>
      <c r="N880" s="13">
        <f t="shared" si="1067"/>
        <v>3.4311989287081415E-2</v>
      </c>
      <c r="O880" s="13">
        <f t="shared" si="1068"/>
        <v>0.13829865921261897</v>
      </c>
      <c r="P880" s="13">
        <f t="shared" si="1069"/>
        <v>7.6390252263656047E-2</v>
      </c>
      <c r="Q880" s="13">
        <f t="shared" si="1070"/>
        <v>9.4762361841786123E-3</v>
      </c>
      <c r="R880" s="13">
        <f t="shared" si="1071"/>
        <v>0.15395011604522446</v>
      </c>
      <c r="S880" s="13">
        <f t="shared" si="1072"/>
        <v>2.3484968063703968E-2</v>
      </c>
      <c r="T880" s="13">
        <f t="shared" si="1073"/>
        <v>2.1097350741244771E-2</v>
      </c>
      <c r="U880" s="13">
        <f t="shared" si="1074"/>
        <v>8.5035446241265952E-2</v>
      </c>
      <c r="V880" s="13">
        <f t="shared" si="1075"/>
        <v>3.2089244001654821E-3</v>
      </c>
      <c r="W880" s="13">
        <f t="shared" si="1076"/>
        <v>1.7447555812441283E-3</v>
      </c>
      <c r="X880" s="13">
        <f t="shared" si="1077"/>
        <v>3.8844241257630046E-3</v>
      </c>
      <c r="Y880" s="13">
        <f t="shared" si="1078"/>
        <v>4.3240299532529333E-3</v>
      </c>
      <c r="Z880" s="13">
        <f t="shared" si="1079"/>
        <v>0.11424858040453334</v>
      </c>
      <c r="AA880" s="13">
        <f t="shared" si="1080"/>
        <v>6.3106019447732725E-2</v>
      </c>
      <c r="AB880" s="13">
        <f t="shared" si="1081"/>
        <v>1.7428530299618508E-2</v>
      </c>
      <c r="AC880" s="13">
        <f t="shared" si="1082"/>
        <v>2.466331921402138E-4</v>
      </c>
      <c r="AD880" s="13">
        <f t="shared" si="1083"/>
        <v>2.4093205196001557E-4</v>
      </c>
      <c r="AE880" s="13">
        <f t="shared" si="1084"/>
        <v>5.3639735293795315E-4</v>
      </c>
      <c r="AF880" s="13">
        <f t="shared" si="1085"/>
        <v>5.9710220765187515E-4</v>
      </c>
      <c r="AG880" s="13">
        <f t="shared" si="1086"/>
        <v>4.431180783299951E-4</v>
      </c>
      <c r="AH880" s="13">
        <f t="shared" si="1087"/>
        <v>6.3589127730586142E-2</v>
      </c>
      <c r="AI880" s="13">
        <f t="shared" si="1088"/>
        <v>3.5123908910044549E-2</v>
      </c>
      <c r="AJ880" s="13">
        <f t="shared" si="1089"/>
        <v>9.7004709857633955E-3</v>
      </c>
      <c r="AK880" s="13">
        <f t="shared" si="1090"/>
        <v>1.7860414793549647E-3</v>
      </c>
      <c r="AL880" s="13">
        <f t="shared" si="1091"/>
        <v>1.2131752351587418E-5</v>
      </c>
      <c r="AM880" s="13">
        <f t="shared" si="1092"/>
        <v>2.6616107968668644E-5</v>
      </c>
      <c r="AN880" s="13">
        <f t="shared" si="1093"/>
        <v>5.9256581860988607E-5</v>
      </c>
      <c r="AO880" s="13">
        <f t="shared" si="1094"/>
        <v>6.5962733882456598E-5</v>
      </c>
      <c r="AP880" s="13">
        <f t="shared" si="1095"/>
        <v>4.8951887138940867E-5</v>
      </c>
      <c r="AQ880" s="13">
        <f t="shared" si="1096"/>
        <v>2.7245921068861112E-5</v>
      </c>
      <c r="AR880" s="13">
        <f t="shared" si="1097"/>
        <v>2.8314240062987078E-2</v>
      </c>
      <c r="AS880" s="13">
        <f t="shared" si="1098"/>
        <v>1.5639572743362824E-2</v>
      </c>
      <c r="AT880" s="13">
        <f t="shared" si="1099"/>
        <v>4.3193148580151783E-3</v>
      </c>
      <c r="AU880" s="13">
        <f t="shared" si="1100"/>
        <v>7.9526813802455838E-4</v>
      </c>
      <c r="AV880" s="13">
        <f t="shared" si="1101"/>
        <v>1.0981800913114148E-4</v>
      </c>
      <c r="AW880" s="13">
        <f t="shared" si="1102"/>
        <v>4.1441270041516416E-7</v>
      </c>
      <c r="AX880" s="13">
        <f t="shared" si="1103"/>
        <v>2.4502662252585122E-6</v>
      </c>
      <c r="AY880" s="13">
        <f t="shared" si="1104"/>
        <v>5.4551327087026877E-6</v>
      </c>
      <c r="AZ880" s="13">
        <f t="shared" si="1105"/>
        <v>6.0724978703933079E-6</v>
      </c>
      <c r="BA880" s="13">
        <f t="shared" si="1106"/>
        <v>4.5064874195884585E-6</v>
      </c>
      <c r="BB880" s="13">
        <f t="shared" si="1107"/>
        <v>2.5082465193512309E-6</v>
      </c>
      <c r="BC880" s="13">
        <f t="shared" si="1108"/>
        <v>1.1168433444622106E-6</v>
      </c>
      <c r="BD880" s="13">
        <f t="shared" si="1109"/>
        <v>1.0506201019943246E-2</v>
      </c>
      <c r="BE880" s="13">
        <f t="shared" si="1110"/>
        <v>5.8031751776586645E-3</v>
      </c>
      <c r="BF880" s="13">
        <f t="shared" si="1111"/>
        <v>1.6027126303155197E-3</v>
      </c>
      <c r="BG880" s="13">
        <f t="shared" si="1112"/>
        <v>2.9508992310071295E-4</v>
      </c>
      <c r="BH880" s="13">
        <f t="shared" si="1113"/>
        <v>4.0748756702461037E-5</v>
      </c>
      <c r="BI880" s="13">
        <f t="shared" si="1114"/>
        <v>4.5015733654304571E-6</v>
      </c>
      <c r="BJ880" s="14">
        <f t="shared" si="1115"/>
        <v>7.690647826965237E-2</v>
      </c>
      <c r="BK880" s="14">
        <f t="shared" si="1116"/>
        <v>0.16546757468693715</v>
      </c>
      <c r="BL880" s="14">
        <f t="shared" si="1117"/>
        <v>0.63544896324481659</v>
      </c>
      <c r="BM880" s="14">
        <f t="shared" si="1118"/>
        <v>0.51752009301096036</v>
      </c>
      <c r="BN880" s="14">
        <f t="shared" si="1119"/>
        <v>0.4745464628749706</v>
      </c>
    </row>
    <row r="881" spans="1:66" x14ac:dyDescent="0.25">
      <c r="A881" t="s">
        <v>19</v>
      </c>
      <c r="B881" t="s">
        <v>20</v>
      </c>
      <c r="C881" t="s">
        <v>250</v>
      </c>
      <c r="D881" s="11"/>
      <c r="E881" s="10">
        <f>VLOOKUP(A881,home!$A$2:$E$405,3,FALSE)</f>
        <v>1.5510204081632699</v>
      </c>
      <c r="F881" s="10">
        <f>VLOOKUP(B881,home!$B$2:$E$405,3,FALSE)</f>
        <v>1.5</v>
      </c>
      <c r="G881" s="10">
        <f>VLOOKUP(C881,away!$B$2:$E$405,4,FALSE)</f>
        <v>1.5</v>
      </c>
      <c r="H881" s="10">
        <f>VLOOKUP(A881,away!$A$2:$E$405,3,FALSE)</f>
        <v>1.4285714285714299</v>
      </c>
      <c r="I881" s="10">
        <f>VLOOKUP(C881,away!$B$2:$E$405,3,FALSE)</f>
        <v>0.64</v>
      </c>
      <c r="J881" s="10">
        <f>VLOOKUP(B881,home!$B$2:$E$405,4,FALSE)</f>
        <v>0.93</v>
      </c>
      <c r="K881" s="12">
        <f t="shared" si="1064"/>
        <v>3.4897959183673573</v>
      </c>
      <c r="L881" s="12">
        <f t="shared" si="1065"/>
        <v>0.85028571428571509</v>
      </c>
      <c r="M881" s="13">
        <f t="shared" si="1066"/>
        <v>1.3035464040489449E-2</v>
      </c>
      <c r="N881" s="13">
        <f t="shared" si="1067"/>
        <v>4.5491109202524541E-2</v>
      </c>
      <c r="O881" s="13">
        <f t="shared" si="1068"/>
        <v>1.1083868852713322E-2</v>
      </c>
      <c r="P881" s="13">
        <f t="shared" si="1069"/>
        <v>3.8680440281918041E-2</v>
      </c>
      <c r="Q881" s="13">
        <f t="shared" si="1070"/>
        <v>7.9377343608486944E-2</v>
      </c>
      <c r="R881" s="13">
        <f t="shared" si="1071"/>
        <v>4.7122276722392688E-3</v>
      </c>
      <c r="S881" s="13">
        <f t="shared" si="1072"/>
        <v>2.8694345973333885E-2</v>
      </c>
      <c r="T881" s="13">
        <f t="shared" si="1073"/>
        <v>6.7493421308244955E-2</v>
      </c>
      <c r="U881" s="13">
        <f t="shared" si="1074"/>
        <v>1.6444712896998313E-2</v>
      </c>
      <c r="V881" s="13">
        <f t="shared" si="1075"/>
        <v>9.4606011586950284E-3</v>
      </c>
      <c r="W881" s="13">
        <f t="shared" si="1076"/>
        <v>9.233690991191365E-2</v>
      </c>
      <c r="X881" s="13">
        <f t="shared" si="1077"/>
        <v>7.8512755399387207E-2</v>
      </c>
      <c r="Y881" s="13">
        <f t="shared" si="1078"/>
        <v>3.3379137152653796E-2</v>
      </c>
      <c r="Z881" s="13">
        <f t="shared" si="1079"/>
        <v>1.3355799573889599E-3</v>
      </c>
      <c r="AA881" s="13">
        <f t="shared" si="1080"/>
        <v>4.6609014839492412E-3</v>
      </c>
      <c r="AB881" s="13">
        <f t="shared" si="1081"/>
        <v>8.132797487299212E-3</v>
      </c>
      <c r="AC881" s="13">
        <f t="shared" si="1082"/>
        <v>1.7545415769880772E-3</v>
      </c>
      <c r="AD881" s="13">
        <f t="shared" si="1083"/>
        <v>8.0559242831312661E-2</v>
      </c>
      <c r="AE881" s="13">
        <f t="shared" si="1084"/>
        <v>6.8498373333139059E-2</v>
      </c>
      <c r="AF881" s="13">
        <f t="shared" si="1085"/>
        <v>2.9121594148488861E-2</v>
      </c>
      <c r="AG881" s="13">
        <f t="shared" si="1086"/>
        <v>8.2538918272288507E-3</v>
      </c>
      <c r="AH881" s="13">
        <f t="shared" si="1087"/>
        <v>2.8390613951353912E-4</v>
      </c>
      <c r="AI881" s="13">
        <f t="shared" si="1088"/>
        <v>9.9077448687378243E-4</v>
      </c>
      <c r="AJ881" s="13">
        <f t="shared" si="1089"/>
        <v>1.7288003801573196E-3</v>
      </c>
      <c r="AK881" s="13">
        <f t="shared" si="1090"/>
        <v>2.0110535034483161E-3</v>
      </c>
      <c r="AL881" s="13">
        <f t="shared" si="1091"/>
        <v>2.0825170620709691E-4</v>
      </c>
      <c r="AM881" s="13">
        <f t="shared" si="1092"/>
        <v>5.6227063363895928E-2</v>
      </c>
      <c r="AN881" s="13">
        <f t="shared" si="1093"/>
        <v>4.7809068734558403E-2</v>
      </c>
      <c r="AO881" s="13">
        <f t="shared" si="1094"/>
        <v>2.032568407914942E-2</v>
      </c>
      <c r="AP881" s="13">
        <f t="shared" si="1095"/>
        <v>5.7608796018617844E-3</v>
      </c>
      <c r="AQ881" s="13">
        <f t="shared" si="1096"/>
        <v>1.2245984067957632E-3</v>
      </c>
      <c r="AR881" s="13">
        <f t="shared" si="1097"/>
        <v>4.8280266925273915E-5</v>
      </c>
      <c r="AS881" s="13">
        <f t="shared" si="1098"/>
        <v>1.6848827845350743E-4</v>
      </c>
      <c r="AT881" s="13">
        <f t="shared" si="1099"/>
        <v>2.9399485321989654E-4</v>
      </c>
      <c r="AU881" s="13">
        <f t="shared" si="1100"/>
        <v>3.4199401292926837E-4</v>
      </c>
      <c r="AV881" s="13">
        <f t="shared" si="1101"/>
        <v>2.9837232760665853E-4</v>
      </c>
      <c r="AW881" s="13">
        <f t="shared" si="1102"/>
        <v>1.7165283492382116E-5</v>
      </c>
      <c r="AX881" s="13">
        <f t="shared" si="1103"/>
        <v>3.2703496038184468E-2</v>
      </c>
      <c r="AY881" s="13">
        <f t="shared" si="1104"/>
        <v>2.7807315488467731E-2</v>
      </c>
      <c r="AZ881" s="13">
        <f t="shared" si="1105"/>
        <v>1.1822081556240007E-2</v>
      </c>
      <c r="BA881" s="13">
        <f t="shared" si="1106"/>
        <v>3.3507156867971714E-3</v>
      </c>
      <c r="BB881" s="13">
        <f t="shared" si="1107"/>
        <v>7.1226642027917065E-4</v>
      </c>
      <c r="BC881" s="13">
        <f t="shared" si="1108"/>
        <v>1.2112599238576084E-4</v>
      </c>
      <c r="BD881" s="13">
        <f t="shared" si="1109"/>
        <v>6.8420035414102493E-6</v>
      </c>
      <c r="BE881" s="13">
        <f t="shared" si="1110"/>
        <v>2.3877196032268494E-5</v>
      </c>
      <c r="BF881" s="13">
        <f t="shared" si="1111"/>
        <v>4.1663270627733931E-5</v>
      </c>
      <c r="BG881" s="13">
        <f t="shared" si="1112"/>
        <v>4.8465437260833482E-5</v>
      </c>
      <c r="BH881" s="13">
        <f t="shared" si="1113"/>
        <v>4.2283621283686486E-5</v>
      </c>
      <c r="BI881" s="13">
        <f t="shared" si="1114"/>
        <v>2.9512241793920035E-5</v>
      </c>
      <c r="BJ881" s="14">
        <f t="shared" si="1115"/>
        <v>0.79088807409199602</v>
      </c>
      <c r="BK881" s="14">
        <f t="shared" si="1116"/>
        <v>0.11964096022609932</v>
      </c>
      <c r="BL881" s="14">
        <f t="shared" si="1117"/>
        <v>5.1392816412866762E-2</v>
      </c>
      <c r="BM881" s="14">
        <f t="shared" si="1118"/>
        <v>0.74308682682500415</v>
      </c>
      <c r="BN881" s="14">
        <f t="shared" si="1119"/>
        <v>0.19238045365837159</v>
      </c>
    </row>
    <row r="882" spans="1:66" x14ac:dyDescent="0.25">
      <c r="A882" t="s">
        <v>19</v>
      </c>
      <c r="B882" t="s">
        <v>248</v>
      </c>
      <c r="C882" t="s">
        <v>246</v>
      </c>
      <c r="D882" s="11"/>
      <c r="E882" s="10">
        <f>VLOOKUP(A882,home!$A$2:$E$405,3,FALSE)</f>
        <v>1.5510204081632699</v>
      </c>
      <c r="F882" s="10">
        <f>VLOOKUP(B882,home!$B$2:$E$405,3,FALSE)</f>
        <v>0.64</v>
      </c>
      <c r="G882" s="10">
        <f>VLOOKUP(C882,away!$B$2:$E$405,4,FALSE)</f>
        <v>0.64</v>
      </c>
      <c r="H882" s="10">
        <f>VLOOKUP(A882,away!$A$2:$E$405,3,FALSE)</f>
        <v>1.4285714285714299</v>
      </c>
      <c r="I882" s="10">
        <f>VLOOKUP(C882,away!$B$2:$E$405,3,FALSE)</f>
        <v>1.29</v>
      </c>
      <c r="J882" s="10">
        <f>VLOOKUP(B882,home!$B$2:$E$405,4,FALSE)</f>
        <v>1.4</v>
      </c>
      <c r="K882" s="12">
        <f t="shared" si="1064"/>
        <v>0.63529795918367538</v>
      </c>
      <c r="L882" s="12">
        <f t="shared" si="1065"/>
        <v>2.5800000000000023</v>
      </c>
      <c r="M882" s="13">
        <f t="shared" si="1066"/>
        <v>4.0143370955449349E-2</v>
      </c>
      <c r="N882" s="13">
        <f t="shared" si="1067"/>
        <v>2.5503001642750205E-2</v>
      </c>
      <c r="O882" s="13">
        <f t="shared" si="1068"/>
        <v>0.10356989706505941</v>
      </c>
      <c r="P882" s="13">
        <f t="shared" si="1069"/>
        <v>6.5797744238295583E-2</v>
      </c>
      <c r="Q882" s="13">
        <f t="shared" si="1070"/>
        <v>8.1010024483485609E-3</v>
      </c>
      <c r="R882" s="13">
        <f t="shared" si="1071"/>
        <v>0.13360516721392679</v>
      </c>
      <c r="S882" s="13">
        <f t="shared" si="1072"/>
        <v>2.6961756348593734E-2</v>
      </c>
      <c r="T882" s="13">
        <f t="shared" si="1073"/>
        <v>2.0900586316739304E-2</v>
      </c>
      <c r="U882" s="13">
        <f t="shared" si="1074"/>
        <v>8.4879090067401394E-2</v>
      </c>
      <c r="V882" s="13">
        <f t="shared" si="1075"/>
        <v>4.9102413181571474E-3</v>
      </c>
      <c r="W882" s="13">
        <f t="shared" si="1076"/>
        <v>1.7155167742592666E-3</v>
      </c>
      <c r="X882" s="13">
        <f t="shared" si="1077"/>
        <v>4.4260332775889113E-3</v>
      </c>
      <c r="Y882" s="13">
        <f t="shared" si="1078"/>
        <v>5.7095829280897018E-3</v>
      </c>
      <c r="Z882" s="13">
        <f t="shared" si="1079"/>
        <v>0.11490044380397713</v>
      </c>
      <c r="AA882" s="13">
        <f t="shared" si="1080"/>
        <v>7.2996017457965259E-2</v>
      </c>
      <c r="AB882" s="13">
        <f t="shared" si="1081"/>
        <v>2.318711045979063E-2</v>
      </c>
      <c r="AC882" s="13">
        <f t="shared" si="1082"/>
        <v>5.0301393902459145E-4</v>
      </c>
      <c r="AD882" s="13">
        <f t="shared" si="1083"/>
        <v>2.7246607640806842E-4</v>
      </c>
      <c r="AE882" s="13">
        <f t="shared" si="1084"/>
        <v>7.029624771328171E-4</v>
      </c>
      <c r="AF882" s="13">
        <f t="shared" si="1085"/>
        <v>9.0682159550133502E-4</v>
      </c>
      <c r="AG882" s="13">
        <f t="shared" si="1086"/>
        <v>7.7986657213114871E-4</v>
      </c>
      <c r="AH882" s="13">
        <f t="shared" si="1087"/>
        <v>7.4110786253565319E-2</v>
      </c>
      <c r="AI882" s="13">
        <f t="shared" si="1088"/>
        <v>4.7082431260387643E-2</v>
      </c>
      <c r="AJ882" s="13">
        <f t="shared" si="1089"/>
        <v>1.4955686246564971E-2</v>
      </c>
      <c r="AK882" s="13">
        <f t="shared" si="1090"/>
        <v>3.1671056502113634E-3</v>
      </c>
      <c r="AL882" s="13">
        <f t="shared" si="1091"/>
        <v>3.2978976822816958E-5</v>
      </c>
      <c r="AM882" s="13">
        <f t="shared" si="1092"/>
        <v>3.461942845776585E-5</v>
      </c>
      <c r="AN882" s="13">
        <f t="shared" si="1093"/>
        <v>8.9318125421035971E-5</v>
      </c>
      <c r="AO882" s="13">
        <f t="shared" si="1094"/>
        <v>1.1522038179313653E-4</v>
      </c>
      <c r="AP882" s="13">
        <f t="shared" si="1095"/>
        <v>9.9089528342097489E-5</v>
      </c>
      <c r="AQ882" s="13">
        <f t="shared" si="1096"/>
        <v>6.3912745780652952E-5</v>
      </c>
      <c r="AR882" s="13">
        <f t="shared" si="1097"/>
        <v>3.8241165706839747E-2</v>
      </c>
      <c r="AS882" s="13">
        <f t="shared" si="1098"/>
        <v>2.4294534530360047E-2</v>
      </c>
      <c r="AT882" s="13">
        <f t="shared" si="1099"/>
        <v>7.7171341032275329E-3</v>
      </c>
      <c r="AU882" s="13">
        <f t="shared" si="1100"/>
        <v>1.634226515509065E-3</v>
      </c>
      <c r="AV882" s="13">
        <f t="shared" si="1101"/>
        <v>2.5955519253668946E-4</v>
      </c>
      <c r="AW882" s="13">
        <f t="shared" si="1102"/>
        <v>1.5015224947909295E-6</v>
      </c>
      <c r="AX882" s="13">
        <f t="shared" si="1103"/>
        <v>3.6656087078873153E-6</v>
      </c>
      <c r="AY882" s="13">
        <f t="shared" si="1104"/>
        <v>9.4572704663492811E-6</v>
      </c>
      <c r="AZ882" s="13">
        <f t="shared" si="1105"/>
        <v>1.2199878901590586E-5</v>
      </c>
      <c r="BA882" s="13">
        <f t="shared" si="1106"/>
        <v>1.0491895855367912E-5</v>
      </c>
      <c r="BB882" s="13">
        <f t="shared" si="1107"/>
        <v>6.7672728267123105E-6</v>
      </c>
      <c r="BC882" s="13">
        <f t="shared" si="1108"/>
        <v>3.4919127785835557E-6</v>
      </c>
      <c r="BD882" s="13">
        <f t="shared" si="1109"/>
        <v>1.6443701253941095E-2</v>
      </c>
      <c r="BE882" s="13">
        <f t="shared" si="1110"/>
        <v>1.0446649848054823E-2</v>
      </c>
      <c r="BF882" s="13">
        <f t="shared" si="1111"/>
        <v>3.3183676643878403E-3</v>
      </c>
      <c r="BG882" s="13">
        <f t="shared" si="1112"/>
        <v>7.0271740166889828E-4</v>
      </c>
      <c r="BH882" s="13">
        <f t="shared" si="1113"/>
        <v>1.1160873279077651E-4</v>
      </c>
      <c r="BI882" s="13">
        <f t="shared" si="1114"/>
        <v>1.4180960033811296E-5</v>
      </c>
      <c r="BJ882" s="14">
        <f t="shared" si="1115"/>
        <v>6.946607415828053E-2</v>
      </c>
      <c r="BK882" s="14">
        <f t="shared" si="1116"/>
        <v>0.1383585630468096</v>
      </c>
      <c r="BL882" s="14">
        <f t="shared" si="1117"/>
        <v>0.66073713358422326</v>
      </c>
      <c r="BM882" s="14">
        <f t="shared" si="1118"/>
        <v>0.60673407528148882</v>
      </c>
      <c r="BN882" s="14">
        <f t="shared" si="1119"/>
        <v>0.37672018356382991</v>
      </c>
    </row>
    <row r="883" spans="1:66" x14ac:dyDescent="0.25">
      <c r="A883" t="s">
        <v>19</v>
      </c>
      <c r="B883" t="s">
        <v>243</v>
      </c>
      <c r="C883" t="s">
        <v>141</v>
      </c>
      <c r="D883" s="11"/>
      <c r="E883" s="10">
        <f>VLOOKUP(A883,home!$A$2:$E$405,3,FALSE)</f>
        <v>1.5510204081632699</v>
      </c>
      <c r="F883" s="10">
        <f>VLOOKUP(B883,home!$B$2:$E$405,3,FALSE)</f>
        <v>0.86</v>
      </c>
      <c r="G883" s="10">
        <f>VLOOKUP(C883,away!$B$2:$E$405,4,FALSE)</f>
        <v>0.43</v>
      </c>
      <c r="H883" s="10">
        <f>VLOOKUP(A883,away!$A$2:$E$405,3,FALSE)</f>
        <v>1.4285714285714299</v>
      </c>
      <c r="I883" s="10">
        <f>VLOOKUP(C883,away!$B$2:$E$405,3,FALSE)</f>
        <v>0.86</v>
      </c>
      <c r="J883" s="10">
        <f>VLOOKUP(B883,home!$B$2:$E$405,4,FALSE)</f>
        <v>1.4</v>
      </c>
      <c r="K883" s="12">
        <f t="shared" si="1064"/>
        <v>0.5735673469387772</v>
      </c>
      <c r="L883" s="12">
        <f t="shared" si="1065"/>
        <v>1.7200000000000015</v>
      </c>
      <c r="M883" s="13">
        <f t="shared" si="1066"/>
        <v>0.10090585284233941</v>
      </c>
      <c r="N883" s="13">
        <f t="shared" si="1067"/>
        <v>5.7876302305375285E-2</v>
      </c>
      <c r="O883" s="13">
        <f t="shared" si="1068"/>
        <v>0.17355806688882394</v>
      </c>
      <c r="P883" s="13">
        <f t="shared" si="1069"/>
        <v>9.9547239965245574E-2</v>
      </c>
      <c r="Q883" s="13">
        <f t="shared" si="1070"/>
        <v>1.6597978581960368E-2</v>
      </c>
      <c r="R883" s="13">
        <f t="shared" si="1071"/>
        <v>0.14925993752438876</v>
      </c>
      <c r="S883" s="13">
        <f t="shared" si="1072"/>
        <v>2.4551729918435825E-2</v>
      </c>
      <c r="T883" s="13">
        <f t="shared" si="1073"/>
        <v>2.8548523160971857E-2</v>
      </c>
      <c r="U883" s="13">
        <f t="shared" si="1074"/>
        <v>8.5610626370111284E-2</v>
      </c>
      <c r="V883" s="13">
        <f t="shared" si="1075"/>
        <v>2.6912401575964894E-3</v>
      </c>
      <c r="W883" s="13">
        <f t="shared" si="1076"/>
        <v>3.1733528466005522E-3</v>
      </c>
      <c r="X883" s="13">
        <f t="shared" si="1077"/>
        <v>5.4581668961529552E-3</v>
      </c>
      <c r="Y883" s="13">
        <f t="shared" si="1078"/>
        <v>4.6940235306915466E-3</v>
      </c>
      <c r="Z883" s="13">
        <f t="shared" si="1079"/>
        <v>8.5575697513982973E-2</v>
      </c>
      <c r="AA883" s="13">
        <f t="shared" si="1080"/>
        <v>4.9083425785530523E-2</v>
      </c>
      <c r="AB883" s="13">
        <f t="shared" si="1081"/>
        <v>1.4076325153236553E-2</v>
      </c>
      <c r="AC883" s="13">
        <f t="shared" si="1082"/>
        <v>1.6593780379552941E-4</v>
      </c>
      <c r="AD883" s="13">
        <f t="shared" si="1083"/>
        <v>4.550328932813236E-4</v>
      </c>
      <c r="AE883" s="13">
        <f t="shared" si="1084"/>
        <v>7.826565764438774E-4</v>
      </c>
      <c r="AF883" s="13">
        <f t="shared" si="1085"/>
        <v>6.7308465574173523E-4</v>
      </c>
      <c r="AG883" s="13">
        <f t="shared" si="1086"/>
        <v>3.8590186929192861E-4</v>
      </c>
      <c r="AH883" s="13">
        <f t="shared" si="1087"/>
        <v>3.6797549931012703E-2</v>
      </c>
      <c r="AI883" s="13">
        <f t="shared" si="1088"/>
        <v>2.110587308777814E-2</v>
      </c>
      <c r="AJ883" s="13">
        <f t="shared" si="1089"/>
        <v>6.0528198158917223E-3</v>
      </c>
      <c r="AK883" s="13">
        <f t="shared" si="1090"/>
        <v>1.1572332677664912E-3</v>
      </c>
      <c r="AL883" s="13">
        <f t="shared" si="1091"/>
        <v>6.5481436045336285E-6</v>
      </c>
      <c r="AM883" s="13">
        <f t="shared" si="1092"/>
        <v>5.219840187384892E-5</v>
      </c>
      <c r="AN883" s="13">
        <f t="shared" si="1093"/>
        <v>8.9781251223020224E-5</v>
      </c>
      <c r="AO883" s="13">
        <f t="shared" si="1094"/>
        <v>7.7211876051797474E-5</v>
      </c>
      <c r="AP883" s="13">
        <f t="shared" si="1095"/>
        <v>4.4268142269697261E-5</v>
      </c>
      <c r="AQ883" s="13">
        <f t="shared" si="1096"/>
        <v>1.9035301175969838E-5</v>
      </c>
      <c r="AR883" s="13">
        <f t="shared" si="1097"/>
        <v>1.2658357176268379E-2</v>
      </c>
      <c r="AS883" s="13">
        <f t="shared" si="1098"/>
        <v>7.2604203421956851E-3</v>
      </c>
      <c r="AT883" s="13">
        <f t="shared" si="1099"/>
        <v>2.0821700166667539E-3</v>
      </c>
      <c r="AU883" s="13">
        <f t="shared" si="1100"/>
        <v>3.9808824411167326E-4</v>
      </c>
      <c r="AV883" s="13">
        <f t="shared" si="1101"/>
        <v>5.7082604505662161E-5</v>
      </c>
      <c r="AW883" s="13">
        <f t="shared" si="1102"/>
        <v>1.7944384249882068E-7</v>
      </c>
      <c r="AX883" s="13">
        <f t="shared" si="1103"/>
        <v>4.9898831462046033E-6</v>
      </c>
      <c r="AY883" s="13">
        <f t="shared" si="1104"/>
        <v>8.5825990114719249E-6</v>
      </c>
      <c r="AZ883" s="13">
        <f t="shared" si="1105"/>
        <v>7.3810351498658638E-6</v>
      </c>
      <c r="BA883" s="13">
        <f t="shared" si="1106"/>
        <v>4.2317934859230997E-6</v>
      </c>
      <c r="BB883" s="13">
        <f t="shared" si="1107"/>
        <v>1.8196711989469342E-6</v>
      </c>
      <c r="BC883" s="13">
        <f t="shared" si="1108"/>
        <v>6.2596689243774577E-7</v>
      </c>
      <c r="BD883" s="13">
        <f t="shared" si="1109"/>
        <v>3.6287290571969397E-3</v>
      </c>
      <c r="BE883" s="13">
        <f t="shared" si="1110"/>
        <v>2.0813204980960989E-3</v>
      </c>
      <c r="BF883" s="13">
        <f t="shared" si="1111"/>
        <v>5.9688873811113684E-4</v>
      </c>
      <c r="BG883" s="13">
        <f t="shared" si="1112"/>
        <v>1.141186299786798E-4</v>
      </c>
      <c r="BH883" s="13">
        <f t="shared" si="1113"/>
        <v>1.6363679958289837E-5</v>
      </c>
      <c r="BI883" s="13">
        <f t="shared" si="1114"/>
        <v>1.877134499966309E-6</v>
      </c>
      <c r="BJ883" s="14">
        <f t="shared" si="1115"/>
        <v>0.1189551492379906</v>
      </c>
      <c r="BK883" s="14">
        <f t="shared" si="1116"/>
        <v>0.22787713143002886</v>
      </c>
      <c r="BL883" s="14">
        <f t="shared" si="1117"/>
        <v>0.56559727394612935</v>
      </c>
      <c r="BM883" s="14">
        <f t="shared" si="1118"/>
        <v>0.40025147086482954</v>
      </c>
      <c r="BN883" s="14">
        <f t="shared" si="1119"/>
        <v>0.59774537810813344</v>
      </c>
    </row>
    <row r="884" spans="1:66" x14ac:dyDescent="0.25">
      <c r="A884" t="s">
        <v>19</v>
      </c>
      <c r="B884" t="s">
        <v>254</v>
      </c>
      <c r="C884" t="s">
        <v>146</v>
      </c>
      <c r="D884" s="11"/>
      <c r="E884" s="10">
        <f>VLOOKUP(A884,home!$A$2:$E$405,3,FALSE)</f>
        <v>1.5510204081632699</v>
      </c>
      <c r="F884" s="10">
        <f>VLOOKUP(B884,home!$B$2:$E$405,3,FALSE)</f>
        <v>0.86</v>
      </c>
      <c r="G884" s="10">
        <f>VLOOKUP(C884,away!$B$2:$E$405,4,FALSE)</f>
        <v>0.64</v>
      </c>
      <c r="H884" s="10">
        <f>VLOOKUP(A884,away!$A$2:$E$405,3,FALSE)</f>
        <v>1.4285714285714299</v>
      </c>
      <c r="I884" s="10">
        <f>VLOOKUP(C884,away!$B$2:$E$405,3,FALSE)</f>
        <v>0.64</v>
      </c>
      <c r="J884" s="10">
        <f>VLOOKUP(B884,home!$B$2:$E$405,4,FALSE)</f>
        <v>1.4</v>
      </c>
      <c r="K884" s="12">
        <f t="shared" si="1064"/>
        <v>0.85368163265306385</v>
      </c>
      <c r="L884" s="12">
        <f t="shared" si="1065"/>
        <v>1.2800000000000011</v>
      </c>
      <c r="M884" s="13">
        <f t="shared" si="1066"/>
        <v>0.11840058298872863</v>
      </c>
      <c r="N884" s="13">
        <f t="shared" si="1067"/>
        <v>0.10107640299289242</v>
      </c>
      <c r="O884" s="13">
        <f t="shared" si="1068"/>
        <v>0.15155274622557277</v>
      </c>
      <c r="P884" s="13">
        <f t="shared" si="1069"/>
        <v>0.12937779583090242</v>
      </c>
      <c r="Q884" s="13">
        <f t="shared" si="1070"/>
        <v>4.3143534364835714E-2</v>
      </c>
      <c r="R884" s="13">
        <f t="shared" si="1071"/>
        <v>9.699375758436668E-2</v>
      </c>
      <c r="S884" s="13">
        <f t="shared" si="1072"/>
        <v>3.5343183351673482E-2</v>
      </c>
      <c r="T884" s="13">
        <f t="shared" si="1073"/>
        <v>5.5223723986989756E-2</v>
      </c>
      <c r="U884" s="13">
        <f t="shared" si="1074"/>
        <v>8.2801789331777634E-2</v>
      </c>
      <c r="V884" s="13">
        <f t="shared" si="1075"/>
        <v>4.2911042086134403E-3</v>
      </c>
      <c r="W884" s="13">
        <f t="shared" si="1076"/>
        <v>1.2276947618332175E-2</v>
      </c>
      <c r="X884" s="13">
        <f t="shared" si="1077"/>
        <v>1.5714492951465198E-2</v>
      </c>
      <c r="Y884" s="13">
        <f t="shared" si="1078"/>
        <v>1.0057275488937738E-2</v>
      </c>
      <c r="Z884" s="13">
        <f t="shared" si="1079"/>
        <v>4.138400323599651E-2</v>
      </c>
      <c r="AA884" s="13">
        <f t="shared" si="1080"/>
        <v>3.5328763448225171E-2</v>
      </c>
      <c r="AB884" s="13">
        <f t="shared" si="1081"/>
        <v>1.5079758230047374E-2</v>
      </c>
      <c r="AC884" s="13">
        <f t="shared" si="1082"/>
        <v>2.930589477354845E-4</v>
      </c>
      <c r="AD884" s="13">
        <f t="shared" si="1083"/>
        <v>2.6201511717034881E-3</v>
      </c>
      <c r="AE884" s="13">
        <f t="shared" si="1084"/>
        <v>3.3537934997804673E-3</v>
      </c>
      <c r="AF884" s="13">
        <f t="shared" si="1085"/>
        <v>2.1464278398595016E-3</v>
      </c>
      <c r="AG884" s="13">
        <f t="shared" si="1086"/>
        <v>9.1580921167338863E-4</v>
      </c>
      <c r="AH884" s="13">
        <f t="shared" si="1087"/>
        <v>1.3242881035518888E-2</v>
      </c>
      <c r="AI884" s="13">
        <f t="shared" si="1088"/>
        <v>1.130520430343206E-2</v>
      </c>
      <c r="AJ884" s="13">
        <f t="shared" si="1089"/>
        <v>4.8255226336151617E-3</v>
      </c>
      <c r="AK884" s="13">
        <f t="shared" si="1090"/>
        <v>1.3731533467563016E-3</v>
      </c>
      <c r="AL884" s="13">
        <f t="shared" si="1091"/>
        <v>1.2809166897480583E-5</v>
      </c>
      <c r="AM884" s="13">
        <f t="shared" si="1092"/>
        <v>4.4735498601153453E-4</v>
      </c>
      <c r="AN884" s="13">
        <f t="shared" si="1093"/>
        <v>5.7261438209476462E-4</v>
      </c>
      <c r="AO884" s="13">
        <f t="shared" si="1094"/>
        <v>3.664732045406498E-4</v>
      </c>
      <c r="AP884" s="13">
        <f t="shared" si="1095"/>
        <v>1.5636190060401079E-4</v>
      </c>
      <c r="AQ884" s="13">
        <f t="shared" si="1096"/>
        <v>5.0035808193283474E-5</v>
      </c>
      <c r="AR884" s="13">
        <f t="shared" si="1097"/>
        <v>3.3901775450928388E-3</v>
      </c>
      <c r="AS884" s="13">
        <f t="shared" si="1098"/>
        <v>2.8941323016786103E-3</v>
      </c>
      <c r="AT884" s="13">
        <f t="shared" si="1099"/>
        <v>1.2353337942054825E-3</v>
      </c>
      <c r="AU884" s="13">
        <f t="shared" si="1100"/>
        <v>3.5152725676961352E-4</v>
      </c>
      <c r="AV884" s="13">
        <f t="shared" si="1101"/>
        <v>7.5023090620284093E-5</v>
      </c>
      <c r="AW884" s="13">
        <f t="shared" si="1102"/>
        <v>3.8879824035437535E-7</v>
      </c>
      <c r="AX884" s="13">
        <f t="shared" si="1103"/>
        <v>6.3649789138969204E-5</v>
      </c>
      <c r="AY884" s="13">
        <f t="shared" si="1104"/>
        <v>8.1471730097880651E-5</v>
      </c>
      <c r="AZ884" s="13">
        <f t="shared" si="1105"/>
        <v>5.2141907262643676E-5</v>
      </c>
      <c r="BA884" s="13">
        <f t="shared" si="1106"/>
        <v>2.2247213765394663E-5</v>
      </c>
      <c r="BB884" s="13">
        <f t="shared" si="1107"/>
        <v>7.1191084049262955E-6</v>
      </c>
      <c r="BC884" s="13">
        <f t="shared" si="1108"/>
        <v>1.8224917516611335E-6</v>
      </c>
      <c r="BD884" s="13">
        <f t="shared" si="1109"/>
        <v>7.2323787628647269E-4</v>
      </c>
      <c r="BE884" s="13">
        <f t="shared" si="1110"/>
        <v>6.1741489102477051E-4</v>
      </c>
      <c r="BF884" s="13">
        <f t="shared" si="1111"/>
        <v>2.6353787609716979E-4</v>
      </c>
      <c r="BG884" s="13">
        <f t="shared" si="1112"/>
        <v>7.4992481444184273E-5</v>
      </c>
      <c r="BH884" s="13">
        <f t="shared" si="1113"/>
        <v>1.6004925998993949E-5</v>
      </c>
      <c r="BI884" s="13">
        <f t="shared" si="1114"/>
        <v>2.7326222714625256E-6</v>
      </c>
      <c r="BJ884" s="14">
        <f t="shared" si="1115"/>
        <v>0.24834985164833556</v>
      </c>
      <c r="BK884" s="14">
        <f t="shared" si="1116"/>
        <v>0.2878000062246488</v>
      </c>
      <c r="BL884" s="14">
        <f t="shared" si="1117"/>
        <v>0.42214769080080206</v>
      </c>
      <c r="BM884" s="14">
        <f t="shared" si="1118"/>
        <v>0.35905564899062692</v>
      </c>
      <c r="BN884" s="14">
        <f t="shared" si="1119"/>
        <v>0.64054481998729862</v>
      </c>
    </row>
    <row r="885" spans="1:66" x14ac:dyDescent="0.25">
      <c r="A885" t="s">
        <v>19</v>
      </c>
      <c r="B885" t="s">
        <v>244</v>
      </c>
      <c r="C885" t="s">
        <v>252</v>
      </c>
      <c r="D885" s="11"/>
      <c r="E885" s="10">
        <f>VLOOKUP(A885,home!$A$2:$E$405,3,FALSE)</f>
        <v>1.5510204081632699</v>
      </c>
      <c r="F885" s="10">
        <f>VLOOKUP(B885,home!$B$2:$E$405,3,FALSE)</f>
        <v>0.43</v>
      </c>
      <c r="G885" s="10">
        <f>VLOOKUP(C885,away!$B$2:$E$405,4,FALSE)</f>
        <v>0.21</v>
      </c>
      <c r="H885" s="10">
        <f>VLOOKUP(A885,away!$A$2:$E$405,3,FALSE)</f>
        <v>1.4285714285714299</v>
      </c>
      <c r="I885" s="10">
        <f>VLOOKUP(C885,away!$B$2:$E$405,3,FALSE)</f>
        <v>0.64</v>
      </c>
      <c r="J885" s="10">
        <f>VLOOKUP(B885,home!$B$2:$E$405,4,FALSE)</f>
        <v>0.7</v>
      </c>
      <c r="K885" s="12">
        <f t="shared" si="1064"/>
        <v>0.14005714285714327</v>
      </c>
      <c r="L885" s="12">
        <f t="shared" si="1065"/>
        <v>0.64000000000000057</v>
      </c>
      <c r="M885" s="13">
        <f t="shared" si="1066"/>
        <v>0.45837981742440931</v>
      </c>
      <c r="N885" s="13">
        <f t="shared" si="1067"/>
        <v>6.4199367571841748E-2</v>
      </c>
      <c r="O885" s="13">
        <f t="shared" si="1068"/>
        <v>0.29336308315162224</v>
      </c>
      <c r="P885" s="13">
        <f t="shared" si="1069"/>
        <v>4.1087595245978756E-2</v>
      </c>
      <c r="Q885" s="13">
        <f t="shared" si="1070"/>
        <v>4.4957899976738455E-3</v>
      </c>
      <c r="R885" s="13">
        <f t="shared" si="1071"/>
        <v>9.3876186608519194E-2</v>
      </c>
      <c r="S885" s="13">
        <f t="shared" si="1072"/>
        <v>9.2073779152360505E-4</v>
      </c>
      <c r="T885" s="13">
        <f t="shared" si="1073"/>
        <v>2.8773055985112637E-3</v>
      </c>
      <c r="U885" s="13">
        <f t="shared" si="1074"/>
        <v>1.3148030478713213E-2</v>
      </c>
      <c r="V885" s="13">
        <f t="shared" si="1075"/>
        <v>9.1701976463212288E-6</v>
      </c>
      <c r="W885" s="13">
        <f t="shared" si="1076"/>
        <v>2.0988916731997384E-4</v>
      </c>
      <c r="X885" s="13">
        <f t="shared" si="1077"/>
        <v>1.343290670847834E-4</v>
      </c>
      <c r="Y885" s="13">
        <f t="shared" si="1078"/>
        <v>4.2985301467130721E-5</v>
      </c>
      <c r="Z885" s="13">
        <f t="shared" si="1079"/>
        <v>2.0026919809817446E-2</v>
      </c>
      <c r="AA885" s="13">
        <f t="shared" si="1080"/>
        <v>2.8049131687921543E-3</v>
      </c>
      <c r="AB885" s="13">
        <f t="shared" si="1081"/>
        <v>1.9642406219170258E-4</v>
      </c>
      <c r="AC885" s="13">
        <f t="shared" si="1082"/>
        <v>5.1374067271162099E-8</v>
      </c>
      <c r="AD885" s="13">
        <f t="shared" si="1083"/>
        <v>7.3491192728751071E-6</v>
      </c>
      <c r="AE885" s="13">
        <f t="shared" si="1084"/>
        <v>4.7034363346400728E-6</v>
      </c>
      <c r="AF885" s="13">
        <f t="shared" si="1085"/>
        <v>1.5050996270848244E-6</v>
      </c>
      <c r="AG885" s="13">
        <f t="shared" si="1086"/>
        <v>3.2108792044476286E-7</v>
      </c>
      <c r="AH885" s="13">
        <f t="shared" si="1087"/>
        <v>3.204307169570794E-3</v>
      </c>
      <c r="AI885" s="13">
        <f t="shared" si="1088"/>
        <v>4.4878610700674511E-4</v>
      </c>
      <c r="AJ885" s="13">
        <f t="shared" si="1089"/>
        <v>3.1427849950672441E-5</v>
      </c>
      <c r="AK885" s="13">
        <f t="shared" si="1090"/>
        <v>1.4672316234113977E-6</v>
      </c>
      <c r="AL885" s="13">
        <f t="shared" si="1091"/>
        <v>1.8419981002111092E-10</v>
      </c>
      <c r="AM885" s="13">
        <f t="shared" si="1092"/>
        <v>2.0585932957505069E-7</v>
      </c>
      <c r="AN885" s="13">
        <f t="shared" si="1093"/>
        <v>1.3174997092803256E-7</v>
      </c>
      <c r="AO885" s="13">
        <f t="shared" si="1094"/>
        <v>4.2159990696970451E-8</v>
      </c>
      <c r="AP885" s="13">
        <f t="shared" si="1095"/>
        <v>8.9941313486870384E-9</v>
      </c>
      <c r="AQ885" s="13">
        <f t="shared" si="1096"/>
        <v>1.4390610157899274E-9</v>
      </c>
      <c r="AR885" s="13">
        <f t="shared" si="1097"/>
        <v>4.1015131770506211E-4</v>
      </c>
      <c r="AS885" s="13">
        <f t="shared" si="1098"/>
        <v>5.7444621696863445E-5</v>
      </c>
      <c r="AT885" s="13">
        <f t="shared" si="1099"/>
        <v>4.0227647936860775E-6</v>
      </c>
      <c r="AU885" s="13">
        <f t="shared" si="1100"/>
        <v>1.8780564779665915E-7</v>
      </c>
      <c r="AV885" s="13">
        <f t="shared" si="1101"/>
        <v>6.5758806107087568E-9</v>
      </c>
      <c r="AW885" s="13">
        <f t="shared" si="1102"/>
        <v>4.5863998411351787E-13</v>
      </c>
      <c r="AX885" s="13">
        <f t="shared" si="1103"/>
        <v>4.805344921794768E-9</v>
      </c>
      <c r="AY885" s="13">
        <f t="shared" si="1104"/>
        <v>3.0754207499486544E-9</v>
      </c>
      <c r="AZ885" s="13">
        <f t="shared" si="1105"/>
        <v>9.8413463998357011E-10</v>
      </c>
      <c r="BA885" s="13">
        <f t="shared" si="1106"/>
        <v>2.0994872319649515E-10</v>
      </c>
      <c r="BB885" s="13">
        <f t="shared" si="1107"/>
        <v>3.3591795711439252E-11</v>
      </c>
      <c r="BC885" s="13">
        <f t="shared" si="1108"/>
        <v>4.2997498510642293E-12</v>
      </c>
      <c r="BD885" s="13">
        <f t="shared" si="1109"/>
        <v>4.3749473888539965E-5</v>
      </c>
      <c r="BE885" s="13">
        <f t="shared" si="1110"/>
        <v>6.1274263143321016E-6</v>
      </c>
      <c r="BF885" s="13">
        <f t="shared" si="1111"/>
        <v>4.2909491132651496E-7</v>
      </c>
      <c r="BG885" s="13">
        <f t="shared" si="1112"/>
        <v>2.0032602431643643E-8</v>
      </c>
      <c r="BH885" s="13">
        <f t="shared" si="1113"/>
        <v>7.0142726514226746E-10</v>
      </c>
      <c r="BI885" s="13">
        <f t="shared" si="1114"/>
        <v>1.9647979735585166E-11</v>
      </c>
      <c r="BJ885" s="14">
        <f t="shared" si="1115"/>
        <v>7.1973944762277919E-2</v>
      </c>
      <c r="BK885" s="14">
        <f t="shared" si="1116"/>
        <v>0.50039737529324568</v>
      </c>
      <c r="BL885" s="14">
        <f t="shared" si="1117"/>
        <v>0.40759676566250613</v>
      </c>
      <c r="BM885" s="14">
        <f t="shared" si="1118"/>
        <v>4.4593162452840021E-2</v>
      </c>
      <c r="BN885" s="14">
        <f t="shared" si="1119"/>
        <v>0.95540184000004513</v>
      </c>
    </row>
    <row r="886" spans="1:66" x14ac:dyDescent="0.25">
      <c r="A886" t="s">
        <v>19</v>
      </c>
      <c r="B886" t="s">
        <v>245</v>
      </c>
      <c r="C886" t="s">
        <v>247</v>
      </c>
      <c r="D886" s="11"/>
      <c r="E886" s="10">
        <f>VLOOKUP(A886,home!$A$2:$E$405,3,FALSE)</f>
        <v>1.5510204081632699</v>
      </c>
      <c r="F886" s="10">
        <f>VLOOKUP(B886,home!$B$2:$E$405,3,FALSE)</f>
        <v>0.43</v>
      </c>
      <c r="G886" s="10">
        <f>VLOOKUP(C886,away!$B$2:$E$405,4,FALSE)</f>
        <v>0</v>
      </c>
      <c r="H886" s="10">
        <f>VLOOKUP(A886,away!$A$2:$E$405,3,FALSE)</f>
        <v>1.4285714285714299</v>
      </c>
      <c r="I886" s="10">
        <f>VLOOKUP(C886,away!$B$2:$E$405,3,FALSE)</f>
        <v>1.93</v>
      </c>
      <c r="J886" s="10">
        <f>VLOOKUP(B886,home!$B$2:$E$405,4,FALSE)</f>
        <v>0.7</v>
      </c>
      <c r="K886" s="12">
        <f t="shared" si="1064"/>
        <v>0</v>
      </c>
      <c r="L886" s="12">
        <f t="shared" si="1065"/>
        <v>1.9300000000000017</v>
      </c>
      <c r="M886" s="13">
        <f t="shared" si="1066"/>
        <v>0.14514819848362348</v>
      </c>
      <c r="N886" s="13">
        <f t="shared" si="1067"/>
        <v>0</v>
      </c>
      <c r="O886" s="13">
        <f t="shared" si="1068"/>
        <v>0.28013602307339353</v>
      </c>
      <c r="P886" s="13">
        <f t="shared" si="1069"/>
        <v>0</v>
      </c>
      <c r="Q886" s="13">
        <f t="shared" si="1070"/>
        <v>0</v>
      </c>
      <c r="R886" s="13">
        <f t="shared" si="1071"/>
        <v>0.2703312622658251</v>
      </c>
      <c r="S886" s="13">
        <f t="shared" si="1072"/>
        <v>0</v>
      </c>
      <c r="T886" s="13">
        <f t="shared" si="1073"/>
        <v>0</v>
      </c>
      <c r="U886" s="13">
        <f t="shared" si="1074"/>
        <v>0</v>
      </c>
      <c r="V886" s="13">
        <f t="shared" si="1075"/>
        <v>0</v>
      </c>
      <c r="W886" s="13">
        <f t="shared" si="1076"/>
        <v>0</v>
      </c>
      <c r="X886" s="13">
        <f t="shared" si="1077"/>
        <v>0</v>
      </c>
      <c r="Y886" s="13">
        <f t="shared" si="1078"/>
        <v>0</v>
      </c>
      <c r="Z886" s="13">
        <f t="shared" si="1079"/>
        <v>0.17391311205768095</v>
      </c>
      <c r="AA886" s="13">
        <f t="shared" si="1080"/>
        <v>0</v>
      </c>
      <c r="AB886" s="13">
        <f t="shared" si="1081"/>
        <v>0</v>
      </c>
      <c r="AC886" s="13">
        <f t="shared" si="1082"/>
        <v>0</v>
      </c>
      <c r="AD886" s="13">
        <f t="shared" si="1083"/>
        <v>0</v>
      </c>
      <c r="AE886" s="13">
        <f t="shared" si="1084"/>
        <v>0</v>
      </c>
      <c r="AF886" s="13">
        <f t="shared" si="1085"/>
        <v>0</v>
      </c>
      <c r="AG886" s="13">
        <f t="shared" si="1086"/>
        <v>0</v>
      </c>
      <c r="AH886" s="13">
        <f t="shared" si="1087"/>
        <v>8.3913076567831202E-2</v>
      </c>
      <c r="AI886" s="13">
        <f t="shared" si="1088"/>
        <v>0</v>
      </c>
      <c r="AJ886" s="13">
        <f t="shared" si="1089"/>
        <v>0</v>
      </c>
      <c r="AK886" s="13">
        <f t="shared" si="1090"/>
        <v>0</v>
      </c>
      <c r="AL886" s="13">
        <f t="shared" si="1091"/>
        <v>0</v>
      </c>
      <c r="AM886" s="13">
        <f t="shared" si="1092"/>
        <v>0</v>
      </c>
      <c r="AN886" s="13">
        <f t="shared" si="1093"/>
        <v>0</v>
      </c>
      <c r="AO886" s="13">
        <f t="shared" si="1094"/>
        <v>0</v>
      </c>
      <c r="AP886" s="13">
        <f t="shared" si="1095"/>
        <v>0</v>
      </c>
      <c r="AQ886" s="13">
        <f t="shared" si="1096"/>
        <v>0</v>
      </c>
      <c r="AR886" s="13">
        <f t="shared" si="1097"/>
        <v>3.2390447555182861E-2</v>
      </c>
      <c r="AS886" s="13">
        <f t="shared" si="1098"/>
        <v>0</v>
      </c>
      <c r="AT886" s="13">
        <f t="shared" si="1099"/>
        <v>0</v>
      </c>
      <c r="AU886" s="13">
        <f t="shared" si="1100"/>
        <v>0</v>
      </c>
      <c r="AV886" s="13">
        <f t="shared" si="1101"/>
        <v>0</v>
      </c>
      <c r="AW886" s="13">
        <f t="shared" si="1102"/>
        <v>0</v>
      </c>
      <c r="AX886" s="13">
        <f t="shared" si="1103"/>
        <v>0</v>
      </c>
      <c r="AY886" s="13">
        <f t="shared" si="1104"/>
        <v>0</v>
      </c>
      <c r="AZ886" s="13">
        <f t="shared" si="1105"/>
        <v>0</v>
      </c>
      <c r="BA886" s="13">
        <f t="shared" si="1106"/>
        <v>0</v>
      </c>
      <c r="BB886" s="13">
        <f t="shared" si="1107"/>
        <v>0</v>
      </c>
      <c r="BC886" s="13">
        <f t="shared" si="1108"/>
        <v>0</v>
      </c>
      <c r="BD886" s="13">
        <f t="shared" si="1109"/>
        <v>1.0418927296917147E-2</v>
      </c>
      <c r="BE886" s="13">
        <f t="shared" si="1110"/>
        <v>0</v>
      </c>
      <c r="BF886" s="13">
        <f t="shared" si="1111"/>
        <v>0</v>
      </c>
      <c r="BG886" s="13">
        <f t="shared" si="1112"/>
        <v>0</v>
      </c>
      <c r="BH886" s="13">
        <f t="shared" si="1113"/>
        <v>0</v>
      </c>
      <c r="BI886" s="13">
        <f t="shared" si="1114"/>
        <v>0</v>
      </c>
      <c r="BJ886" s="14">
        <f t="shared" si="1115"/>
        <v>0</v>
      </c>
      <c r="BK886" s="14">
        <f t="shared" si="1116"/>
        <v>0.14514819848362348</v>
      </c>
      <c r="BL886" s="14">
        <f t="shared" si="1117"/>
        <v>0.67718973675914984</v>
      </c>
      <c r="BM886" s="14">
        <f t="shared" si="1118"/>
        <v>0.30063556347761217</v>
      </c>
      <c r="BN886" s="14">
        <f t="shared" si="1119"/>
        <v>0.69561548382284211</v>
      </c>
    </row>
    <row r="887" spans="1:66" x14ac:dyDescent="0.25">
      <c r="A887" t="s">
        <v>19</v>
      </c>
      <c r="B887" t="s">
        <v>253</v>
      </c>
      <c r="C887" t="s">
        <v>249</v>
      </c>
      <c r="D887" s="11"/>
      <c r="E887" s="10">
        <f>VLOOKUP(A887,home!$A$2:$E$405,3,FALSE)</f>
        <v>1.5510204081632699</v>
      </c>
      <c r="F887" s="10">
        <f>VLOOKUP(B887,home!$B$2:$E$405,3,FALSE)</f>
        <v>1.5</v>
      </c>
      <c r="G887" s="10">
        <f>VLOOKUP(C887,away!$B$2:$E$405,4,FALSE)</f>
        <v>2.2599999999999998</v>
      </c>
      <c r="H887" s="10">
        <f>VLOOKUP(A887,away!$A$2:$E$405,3,FALSE)</f>
        <v>1.4285714285714299</v>
      </c>
      <c r="I887" s="10">
        <f>VLOOKUP(C887,away!$B$2:$E$405,3,FALSE)</f>
        <v>0.97</v>
      </c>
      <c r="J887" s="10">
        <f>VLOOKUP(B887,home!$B$2:$E$405,4,FALSE)</f>
        <v>1.17</v>
      </c>
      <c r="K887" s="12">
        <f t="shared" si="1064"/>
        <v>5.2579591836734849</v>
      </c>
      <c r="L887" s="12">
        <f t="shared" si="1065"/>
        <v>1.6212857142857158</v>
      </c>
      <c r="M887" s="13">
        <f t="shared" si="1066"/>
        <v>1.0289206920283864E-3</v>
      </c>
      <c r="N887" s="13">
        <f t="shared" si="1067"/>
        <v>5.410023001922332E-3</v>
      </c>
      <c r="O887" s="13">
        <f t="shared" si="1068"/>
        <v>1.6681744191185956E-3</v>
      </c>
      <c r="P887" s="13">
        <f t="shared" si="1069"/>
        <v>8.7711930069738018E-3</v>
      </c>
      <c r="Q887" s="13">
        <f t="shared" si="1070"/>
        <v>1.4222840063421165E-2</v>
      </c>
      <c r="R887" s="13">
        <f t="shared" si="1071"/>
        <v>1.352293677326926E-3</v>
      </c>
      <c r="S887" s="13">
        <f t="shared" si="1072"/>
        <v>1.8692846630851807E-2</v>
      </c>
      <c r="T887" s="13">
        <f t="shared" si="1073"/>
        <v>2.305928741139528E-2</v>
      </c>
      <c r="U887" s="13">
        <f t="shared" si="1074"/>
        <v>7.1103049597246977E-3</v>
      </c>
      <c r="V887" s="13">
        <f t="shared" si="1075"/>
        <v>1.7705561319333964E-2</v>
      </c>
      <c r="W887" s="13">
        <f t="shared" si="1076"/>
        <v>2.49277041764615E-2</v>
      </c>
      <c r="X887" s="13">
        <f t="shared" si="1077"/>
        <v>4.0414930671237408E-2</v>
      </c>
      <c r="Y887" s="13">
        <f t="shared" si="1078"/>
        <v>3.2762074870562409E-2</v>
      </c>
      <c r="Z887" s="13">
        <f t="shared" si="1079"/>
        <v>7.3081814018968088E-4</v>
      </c>
      <c r="AA887" s="13">
        <f t="shared" si="1080"/>
        <v>3.8426119518055091E-3</v>
      </c>
      <c r="AB887" s="13">
        <f t="shared" si="1081"/>
        <v>1.0102148400644637E-2</v>
      </c>
      <c r="AC887" s="13">
        <f t="shared" si="1082"/>
        <v>9.4333616302909439E-3</v>
      </c>
      <c r="AD887" s="13">
        <f t="shared" si="1083"/>
        <v>3.2767212775630397E-2</v>
      </c>
      <c r="AE887" s="13">
        <f t="shared" si="1084"/>
        <v>5.3125013970089965E-2</v>
      </c>
      <c r="AF887" s="13">
        <f t="shared" si="1085"/>
        <v>4.3065413110467972E-2</v>
      </c>
      <c r="AG887" s="13">
        <f t="shared" si="1086"/>
        <v>2.3273779685271501E-2</v>
      </c>
      <c r="AH887" s="13">
        <f t="shared" si="1087"/>
        <v>2.9621625260759622E-4</v>
      </c>
      <c r="AI887" s="13">
        <f t="shared" si="1088"/>
        <v>1.5574929657514553E-3</v>
      </c>
      <c r="AJ887" s="13">
        <f t="shared" si="1089"/>
        <v>4.0946172213898596E-3</v>
      </c>
      <c r="AK887" s="13">
        <f t="shared" si="1090"/>
        <v>7.1764434076114743E-3</v>
      </c>
      <c r="AL887" s="13">
        <f t="shared" si="1091"/>
        <v>3.2166458000080808E-3</v>
      </c>
      <c r="AM887" s="13">
        <f t="shared" si="1092"/>
        <v>3.4457733467401795E-2</v>
      </c>
      <c r="AN887" s="13">
        <f t="shared" si="1093"/>
        <v>5.5865831017363338E-2</v>
      </c>
      <c r="AO887" s="13">
        <f t="shared" si="1094"/>
        <v>4.5287236872575513E-2</v>
      </c>
      <c r="AP887" s="13">
        <f t="shared" si="1095"/>
        <v>2.4474516726993335E-2</v>
      </c>
      <c r="AQ887" s="13">
        <f t="shared" si="1096"/>
        <v>9.9200460833802698E-3</v>
      </c>
      <c r="AR887" s="13">
        <f t="shared" si="1097"/>
        <v>9.6050235738388964E-5</v>
      </c>
      <c r="AS887" s="13">
        <f t="shared" si="1098"/>
        <v>5.050282190946654E-4</v>
      </c>
      <c r="AT887" s="13">
        <f t="shared" si="1099"/>
        <v>1.3277088813015308E-3</v>
      </c>
      <c r="AU887" s="13">
        <f t="shared" si="1100"/>
        <v>2.327013035228078E-3</v>
      </c>
      <c r="AV887" s="13">
        <f t="shared" si="1101"/>
        <v>3.0588348897763449E-3</v>
      </c>
      <c r="AW887" s="13">
        <f t="shared" si="1102"/>
        <v>7.6168869005514741E-4</v>
      </c>
      <c r="AX887" s="13">
        <f t="shared" si="1103"/>
        <v>3.0196226022249747E-2</v>
      </c>
      <c r="AY887" s="13">
        <f t="shared" si="1104"/>
        <v>4.8956709875216102E-2</v>
      </c>
      <c r="AZ887" s="13">
        <f t="shared" si="1105"/>
        <v>3.9686407169559151E-2</v>
      </c>
      <c r="BA887" s="13">
        <f t="shared" si="1106"/>
        <v>2.144766833177749E-2</v>
      </c>
      <c r="BB887" s="13">
        <f t="shared" si="1107"/>
        <v>8.6931995677622474E-3</v>
      </c>
      <c r="BC887" s="13">
        <f t="shared" si="1108"/>
        <v>2.8188320541295392E-3</v>
      </c>
      <c r="BD887" s="13">
        <f t="shared" si="1109"/>
        <v>2.5954145842737578E-5</v>
      </c>
      <c r="BE887" s="13">
        <f t="shared" si="1110"/>
        <v>1.3646583948822305E-4</v>
      </c>
      <c r="BF887" s="13">
        <f t="shared" si="1111"/>
        <v>3.5876590699740712E-4</v>
      </c>
      <c r="BG887" s="13">
        <f t="shared" si="1112"/>
        <v>6.2879216516198812E-4</v>
      </c>
      <c r="BH887" s="13">
        <f t="shared" si="1113"/>
        <v>8.2654088485885227E-4</v>
      </c>
      <c r="BI887" s="13">
        <f t="shared" si="1114"/>
        <v>8.6918364724504222E-4</v>
      </c>
      <c r="BJ887" s="14">
        <f t="shared" si="1115"/>
        <v>0.61483268692486848</v>
      </c>
      <c r="BK887" s="14">
        <f t="shared" si="1116"/>
        <v>0.10780523895470309</v>
      </c>
      <c r="BL887" s="14">
        <f t="shared" si="1117"/>
        <v>4.7360641106714015E-2</v>
      </c>
      <c r="BM887" s="14">
        <f t="shared" si="1118"/>
        <v>0.69008091908052316</v>
      </c>
      <c r="BN887" s="14">
        <f t="shared" si="1119"/>
        <v>3.2453444860791207E-2</v>
      </c>
    </row>
    <row r="888" spans="1:66" x14ac:dyDescent="0.25">
      <c r="A888" t="s">
        <v>485</v>
      </c>
      <c r="B888" t="s">
        <v>490</v>
      </c>
      <c r="C888" t="s">
        <v>491</v>
      </c>
      <c r="D888" s="11"/>
      <c r="E888" s="10">
        <f>VLOOKUP(A888,home!$A$2:$E$405,3,FALSE)</f>
        <v>1.28571428571429</v>
      </c>
      <c r="F888" s="10">
        <f>VLOOKUP(B888,home!$B$2:$E$405,3,FALSE)</f>
        <v>1.56</v>
      </c>
      <c r="G888" s="10">
        <f>VLOOKUP(C888,away!$B$2:$E$405,4,FALSE)</f>
        <v>0</v>
      </c>
      <c r="H888" s="10">
        <f>VLOOKUP(A888,away!$A$2:$E$405,3,FALSE)</f>
        <v>0.28571428571428598</v>
      </c>
      <c r="I888" s="10">
        <f>VLOOKUP(C888,away!$B$2:$E$405,3,FALSE)</f>
        <v>0</v>
      </c>
      <c r="J888" s="10">
        <f>VLOOKUP(B888,home!$B$2:$E$405,4,FALSE)</f>
        <v>3.5</v>
      </c>
      <c r="K888" s="12">
        <f t="shared" si="1064"/>
        <v>0</v>
      </c>
      <c r="L888" s="12">
        <f t="shared" si="1065"/>
        <v>0</v>
      </c>
      <c r="M888" s="13">
        <f t="shared" si="1066"/>
        <v>1</v>
      </c>
      <c r="N888" s="13">
        <f t="shared" si="1067"/>
        <v>0</v>
      </c>
      <c r="O888" s="13">
        <f t="shared" si="1068"/>
        <v>0</v>
      </c>
      <c r="P888" s="13">
        <f t="shared" si="1069"/>
        <v>0</v>
      </c>
      <c r="Q888" s="13">
        <f t="shared" si="1070"/>
        <v>0</v>
      </c>
      <c r="R888" s="13">
        <f t="shared" si="1071"/>
        <v>0</v>
      </c>
      <c r="S888" s="13">
        <f t="shared" si="1072"/>
        <v>0</v>
      </c>
      <c r="T888" s="13">
        <f t="shared" si="1073"/>
        <v>0</v>
      </c>
      <c r="U888" s="13">
        <f t="shared" si="1074"/>
        <v>0</v>
      </c>
      <c r="V888" s="13">
        <f t="shared" si="1075"/>
        <v>0</v>
      </c>
      <c r="W888" s="13">
        <f t="shared" si="1076"/>
        <v>0</v>
      </c>
      <c r="X888" s="13">
        <f t="shared" si="1077"/>
        <v>0</v>
      </c>
      <c r="Y888" s="13">
        <f t="shared" si="1078"/>
        <v>0</v>
      </c>
      <c r="Z888" s="13">
        <f t="shared" si="1079"/>
        <v>0</v>
      </c>
      <c r="AA888" s="13">
        <f t="shared" si="1080"/>
        <v>0</v>
      </c>
      <c r="AB888" s="13">
        <f t="shared" si="1081"/>
        <v>0</v>
      </c>
      <c r="AC888" s="13">
        <f t="shared" si="1082"/>
        <v>0</v>
      </c>
      <c r="AD888" s="13">
        <f t="shared" si="1083"/>
        <v>0</v>
      </c>
      <c r="AE888" s="13">
        <f t="shared" si="1084"/>
        <v>0</v>
      </c>
      <c r="AF888" s="13">
        <f t="shared" si="1085"/>
        <v>0</v>
      </c>
      <c r="AG888" s="13">
        <f t="shared" si="1086"/>
        <v>0</v>
      </c>
      <c r="AH888" s="13">
        <f t="shared" si="1087"/>
        <v>0</v>
      </c>
      <c r="AI888" s="13">
        <f t="shared" si="1088"/>
        <v>0</v>
      </c>
      <c r="AJ888" s="13">
        <f t="shared" si="1089"/>
        <v>0</v>
      </c>
      <c r="AK888" s="13">
        <f t="shared" si="1090"/>
        <v>0</v>
      </c>
      <c r="AL888" s="13">
        <f t="shared" si="1091"/>
        <v>0</v>
      </c>
      <c r="AM888" s="13">
        <f t="shared" si="1092"/>
        <v>0</v>
      </c>
      <c r="AN888" s="13">
        <f t="shared" si="1093"/>
        <v>0</v>
      </c>
      <c r="AO888" s="13">
        <f t="shared" si="1094"/>
        <v>0</v>
      </c>
      <c r="AP888" s="13">
        <f t="shared" si="1095"/>
        <v>0</v>
      </c>
      <c r="AQ888" s="13">
        <f t="shared" si="1096"/>
        <v>0</v>
      </c>
      <c r="AR888" s="13">
        <f t="shared" si="1097"/>
        <v>0</v>
      </c>
      <c r="AS888" s="13">
        <f t="shared" si="1098"/>
        <v>0</v>
      </c>
      <c r="AT888" s="13">
        <f t="shared" si="1099"/>
        <v>0</v>
      </c>
      <c r="AU888" s="13">
        <f t="shared" si="1100"/>
        <v>0</v>
      </c>
      <c r="AV888" s="13">
        <f t="shared" si="1101"/>
        <v>0</v>
      </c>
      <c r="AW888" s="13">
        <f t="shared" si="1102"/>
        <v>0</v>
      </c>
      <c r="AX888" s="13">
        <f t="shared" si="1103"/>
        <v>0</v>
      </c>
      <c r="AY888" s="13">
        <f t="shared" si="1104"/>
        <v>0</v>
      </c>
      <c r="AZ888" s="13">
        <f t="shared" si="1105"/>
        <v>0</v>
      </c>
      <c r="BA888" s="13">
        <f t="shared" si="1106"/>
        <v>0</v>
      </c>
      <c r="BB888" s="13">
        <f t="shared" si="1107"/>
        <v>0</v>
      </c>
      <c r="BC888" s="13">
        <f t="shared" si="1108"/>
        <v>0</v>
      </c>
      <c r="BD888" s="13">
        <f t="shared" si="1109"/>
        <v>0</v>
      </c>
      <c r="BE888" s="13">
        <f t="shared" si="1110"/>
        <v>0</v>
      </c>
      <c r="BF888" s="13">
        <f t="shared" si="1111"/>
        <v>0</v>
      </c>
      <c r="BG888" s="13">
        <f t="shared" si="1112"/>
        <v>0</v>
      </c>
      <c r="BH888" s="13">
        <f t="shared" si="1113"/>
        <v>0</v>
      </c>
      <c r="BI888" s="13">
        <f t="shared" si="1114"/>
        <v>0</v>
      </c>
      <c r="BJ888" s="14">
        <f t="shared" si="1115"/>
        <v>0</v>
      </c>
      <c r="BK888" s="14">
        <f t="shared" si="1116"/>
        <v>1</v>
      </c>
      <c r="BL888" s="14">
        <f t="shared" si="1117"/>
        <v>0</v>
      </c>
      <c r="BM888" s="14">
        <f t="shared" si="1118"/>
        <v>0</v>
      </c>
      <c r="BN888" s="14">
        <f t="shared" si="1119"/>
        <v>1</v>
      </c>
    </row>
    <row r="889" spans="1:66" x14ac:dyDescent="0.25">
      <c r="A889" t="s">
        <v>485</v>
      </c>
      <c r="B889" t="s">
        <v>492</v>
      </c>
      <c r="C889" t="s">
        <v>493</v>
      </c>
      <c r="D889" s="11"/>
      <c r="E889" s="10">
        <f>VLOOKUP(A889,home!$A$2:$E$405,3,FALSE)</f>
        <v>1.28571428571429</v>
      </c>
      <c r="F889" s="10">
        <f>VLOOKUP(B889,home!$B$2:$E$405,3,FALSE)</f>
        <v>0</v>
      </c>
      <c r="G889" s="10">
        <f>VLOOKUP(C889,away!$B$2:$E$405,4,FALSE)</f>
        <v>0</v>
      </c>
      <c r="H889" s="10">
        <f>VLOOKUP(A889,away!$A$2:$E$405,3,FALSE)</f>
        <v>0.28571428571428598</v>
      </c>
      <c r="I889" s="10">
        <f>VLOOKUP(C889,away!$B$2:$E$405,3,FALSE)</f>
        <v>0</v>
      </c>
      <c r="J889" s="10">
        <f>VLOOKUP(B889,home!$B$2:$E$405,4,FALSE)</f>
        <v>3.5</v>
      </c>
      <c r="K889" s="12">
        <f t="shared" si="1064"/>
        <v>0</v>
      </c>
      <c r="L889" s="12">
        <f t="shared" si="1065"/>
        <v>0</v>
      </c>
      <c r="M889" s="13">
        <f t="shared" si="1066"/>
        <v>1</v>
      </c>
      <c r="N889" s="13">
        <f t="shared" si="1067"/>
        <v>0</v>
      </c>
      <c r="O889" s="13">
        <f t="shared" si="1068"/>
        <v>0</v>
      </c>
      <c r="P889" s="13">
        <f t="shared" si="1069"/>
        <v>0</v>
      </c>
      <c r="Q889" s="13">
        <f t="shared" si="1070"/>
        <v>0</v>
      </c>
      <c r="R889" s="13">
        <f t="shared" si="1071"/>
        <v>0</v>
      </c>
      <c r="S889" s="13">
        <f t="shared" si="1072"/>
        <v>0</v>
      </c>
      <c r="T889" s="13">
        <f t="shared" si="1073"/>
        <v>0</v>
      </c>
      <c r="U889" s="13">
        <f t="shared" si="1074"/>
        <v>0</v>
      </c>
      <c r="V889" s="13">
        <f t="shared" si="1075"/>
        <v>0</v>
      </c>
      <c r="W889" s="13">
        <f t="shared" si="1076"/>
        <v>0</v>
      </c>
      <c r="X889" s="13">
        <f t="shared" si="1077"/>
        <v>0</v>
      </c>
      <c r="Y889" s="13">
        <f t="shared" si="1078"/>
        <v>0</v>
      </c>
      <c r="Z889" s="13">
        <f t="shared" si="1079"/>
        <v>0</v>
      </c>
      <c r="AA889" s="13">
        <f t="shared" si="1080"/>
        <v>0</v>
      </c>
      <c r="AB889" s="13">
        <f t="shared" si="1081"/>
        <v>0</v>
      </c>
      <c r="AC889" s="13">
        <f t="shared" si="1082"/>
        <v>0</v>
      </c>
      <c r="AD889" s="13">
        <f t="shared" si="1083"/>
        <v>0</v>
      </c>
      <c r="AE889" s="13">
        <f t="shared" si="1084"/>
        <v>0</v>
      </c>
      <c r="AF889" s="13">
        <f t="shared" si="1085"/>
        <v>0</v>
      </c>
      <c r="AG889" s="13">
        <f t="shared" si="1086"/>
        <v>0</v>
      </c>
      <c r="AH889" s="13">
        <f t="shared" si="1087"/>
        <v>0</v>
      </c>
      <c r="AI889" s="13">
        <f t="shared" si="1088"/>
        <v>0</v>
      </c>
      <c r="AJ889" s="13">
        <f t="shared" si="1089"/>
        <v>0</v>
      </c>
      <c r="AK889" s="13">
        <f t="shared" si="1090"/>
        <v>0</v>
      </c>
      <c r="AL889" s="13">
        <f t="shared" si="1091"/>
        <v>0</v>
      </c>
      <c r="AM889" s="13">
        <f t="shared" si="1092"/>
        <v>0</v>
      </c>
      <c r="AN889" s="13">
        <f t="shared" si="1093"/>
        <v>0</v>
      </c>
      <c r="AO889" s="13">
        <f t="shared" si="1094"/>
        <v>0</v>
      </c>
      <c r="AP889" s="13">
        <f t="shared" si="1095"/>
        <v>0</v>
      </c>
      <c r="AQ889" s="13">
        <f t="shared" si="1096"/>
        <v>0</v>
      </c>
      <c r="AR889" s="13">
        <f t="shared" si="1097"/>
        <v>0</v>
      </c>
      <c r="AS889" s="13">
        <f t="shared" si="1098"/>
        <v>0</v>
      </c>
      <c r="AT889" s="13">
        <f t="shared" si="1099"/>
        <v>0</v>
      </c>
      <c r="AU889" s="13">
        <f t="shared" si="1100"/>
        <v>0</v>
      </c>
      <c r="AV889" s="13">
        <f t="shared" si="1101"/>
        <v>0</v>
      </c>
      <c r="AW889" s="13">
        <f t="shared" si="1102"/>
        <v>0</v>
      </c>
      <c r="AX889" s="13">
        <f t="shared" si="1103"/>
        <v>0</v>
      </c>
      <c r="AY889" s="13">
        <f t="shared" si="1104"/>
        <v>0</v>
      </c>
      <c r="AZ889" s="13">
        <f t="shared" si="1105"/>
        <v>0</v>
      </c>
      <c r="BA889" s="13">
        <f t="shared" si="1106"/>
        <v>0</v>
      </c>
      <c r="BB889" s="13">
        <f t="shared" si="1107"/>
        <v>0</v>
      </c>
      <c r="BC889" s="13">
        <f t="shared" si="1108"/>
        <v>0</v>
      </c>
      <c r="BD889" s="13">
        <f t="shared" si="1109"/>
        <v>0</v>
      </c>
      <c r="BE889" s="13">
        <f t="shared" si="1110"/>
        <v>0</v>
      </c>
      <c r="BF889" s="13">
        <f t="shared" si="1111"/>
        <v>0</v>
      </c>
      <c r="BG889" s="13">
        <f t="shared" si="1112"/>
        <v>0</v>
      </c>
      <c r="BH889" s="13">
        <f t="shared" si="1113"/>
        <v>0</v>
      </c>
      <c r="BI889" s="13">
        <f t="shared" si="1114"/>
        <v>0</v>
      </c>
      <c r="BJ889" s="14">
        <f t="shared" si="1115"/>
        <v>0</v>
      </c>
      <c r="BK889" s="14">
        <f t="shared" si="1116"/>
        <v>1</v>
      </c>
      <c r="BL889" s="14">
        <f t="shared" si="1117"/>
        <v>0</v>
      </c>
      <c r="BM889" s="14">
        <f t="shared" si="1118"/>
        <v>0</v>
      </c>
      <c r="BN889" s="14">
        <f t="shared" si="1119"/>
        <v>1</v>
      </c>
    </row>
    <row r="890" spans="1:66" x14ac:dyDescent="0.25">
      <c r="A890" t="s">
        <v>485</v>
      </c>
      <c r="B890" t="s">
        <v>494</v>
      </c>
      <c r="C890" t="s">
        <v>495</v>
      </c>
      <c r="D890" s="11"/>
      <c r="E890" s="10">
        <f>VLOOKUP(A890,home!$A$2:$E$405,3,FALSE)</f>
        <v>1.28571428571429</v>
      </c>
      <c r="F890" s="10">
        <f>VLOOKUP(B890,home!$B$2:$E$405,3,FALSE)</f>
        <v>2.33</v>
      </c>
      <c r="G890" s="10">
        <f>VLOOKUP(C890,away!$B$2:$E$405,4,FALSE)</f>
        <v>0</v>
      </c>
      <c r="H890" s="10">
        <f>VLOOKUP(A890,away!$A$2:$E$405,3,FALSE)</f>
        <v>0.28571428571428598</v>
      </c>
      <c r="I890" s="10">
        <f>VLOOKUP(C890,away!$B$2:$E$405,3,FALSE)</f>
        <v>0</v>
      </c>
      <c r="J890" s="10">
        <f>VLOOKUP(B890,home!$B$2:$E$405,4,FALSE)</f>
        <v>0</v>
      </c>
      <c r="K890" s="12">
        <f t="shared" si="1064"/>
        <v>0</v>
      </c>
      <c r="L890" s="12">
        <f t="shared" si="1065"/>
        <v>0</v>
      </c>
      <c r="M890" s="13">
        <f t="shared" si="1066"/>
        <v>1</v>
      </c>
      <c r="N890" s="13">
        <f t="shared" si="1067"/>
        <v>0</v>
      </c>
      <c r="O890" s="13">
        <f t="shared" si="1068"/>
        <v>0</v>
      </c>
      <c r="P890" s="13">
        <f t="shared" si="1069"/>
        <v>0</v>
      </c>
      <c r="Q890" s="13">
        <f t="shared" si="1070"/>
        <v>0</v>
      </c>
      <c r="R890" s="13">
        <f t="shared" si="1071"/>
        <v>0</v>
      </c>
      <c r="S890" s="13">
        <f t="shared" si="1072"/>
        <v>0</v>
      </c>
      <c r="T890" s="13">
        <f t="shared" si="1073"/>
        <v>0</v>
      </c>
      <c r="U890" s="13">
        <f t="shared" si="1074"/>
        <v>0</v>
      </c>
      <c r="V890" s="13">
        <f t="shared" si="1075"/>
        <v>0</v>
      </c>
      <c r="W890" s="13">
        <f t="shared" si="1076"/>
        <v>0</v>
      </c>
      <c r="X890" s="13">
        <f t="shared" si="1077"/>
        <v>0</v>
      </c>
      <c r="Y890" s="13">
        <f t="shared" si="1078"/>
        <v>0</v>
      </c>
      <c r="Z890" s="13">
        <f t="shared" si="1079"/>
        <v>0</v>
      </c>
      <c r="AA890" s="13">
        <f t="shared" si="1080"/>
        <v>0</v>
      </c>
      <c r="AB890" s="13">
        <f t="shared" si="1081"/>
        <v>0</v>
      </c>
      <c r="AC890" s="13">
        <f t="shared" si="1082"/>
        <v>0</v>
      </c>
      <c r="AD890" s="13">
        <f t="shared" si="1083"/>
        <v>0</v>
      </c>
      <c r="AE890" s="13">
        <f t="shared" si="1084"/>
        <v>0</v>
      </c>
      <c r="AF890" s="13">
        <f t="shared" si="1085"/>
        <v>0</v>
      </c>
      <c r="AG890" s="13">
        <f t="shared" si="1086"/>
        <v>0</v>
      </c>
      <c r="AH890" s="13">
        <f t="shared" si="1087"/>
        <v>0</v>
      </c>
      <c r="AI890" s="13">
        <f t="shared" si="1088"/>
        <v>0</v>
      </c>
      <c r="AJ890" s="13">
        <f t="shared" si="1089"/>
        <v>0</v>
      </c>
      <c r="AK890" s="13">
        <f t="shared" si="1090"/>
        <v>0</v>
      </c>
      <c r="AL890" s="13">
        <f t="shared" si="1091"/>
        <v>0</v>
      </c>
      <c r="AM890" s="13">
        <f t="shared" si="1092"/>
        <v>0</v>
      </c>
      <c r="AN890" s="13">
        <f t="shared" si="1093"/>
        <v>0</v>
      </c>
      <c r="AO890" s="13">
        <f t="shared" si="1094"/>
        <v>0</v>
      </c>
      <c r="AP890" s="13">
        <f t="shared" si="1095"/>
        <v>0</v>
      </c>
      <c r="AQ890" s="13">
        <f t="shared" si="1096"/>
        <v>0</v>
      </c>
      <c r="AR890" s="13">
        <f t="shared" si="1097"/>
        <v>0</v>
      </c>
      <c r="AS890" s="13">
        <f t="shared" si="1098"/>
        <v>0</v>
      </c>
      <c r="AT890" s="13">
        <f t="shared" si="1099"/>
        <v>0</v>
      </c>
      <c r="AU890" s="13">
        <f t="shared" si="1100"/>
        <v>0</v>
      </c>
      <c r="AV890" s="13">
        <f t="shared" si="1101"/>
        <v>0</v>
      </c>
      <c r="AW890" s="13">
        <f t="shared" si="1102"/>
        <v>0</v>
      </c>
      <c r="AX890" s="13">
        <f t="shared" si="1103"/>
        <v>0</v>
      </c>
      <c r="AY890" s="13">
        <f t="shared" si="1104"/>
        <v>0</v>
      </c>
      <c r="AZ890" s="13">
        <f t="shared" si="1105"/>
        <v>0</v>
      </c>
      <c r="BA890" s="13">
        <f t="shared" si="1106"/>
        <v>0</v>
      </c>
      <c r="BB890" s="13">
        <f t="shared" si="1107"/>
        <v>0</v>
      </c>
      <c r="BC890" s="13">
        <f t="shared" si="1108"/>
        <v>0</v>
      </c>
      <c r="BD890" s="13">
        <f t="shared" si="1109"/>
        <v>0</v>
      </c>
      <c r="BE890" s="13">
        <f t="shared" si="1110"/>
        <v>0</v>
      </c>
      <c r="BF890" s="13">
        <f t="shared" si="1111"/>
        <v>0</v>
      </c>
      <c r="BG890" s="13">
        <f t="shared" si="1112"/>
        <v>0</v>
      </c>
      <c r="BH890" s="13">
        <f t="shared" si="1113"/>
        <v>0</v>
      </c>
      <c r="BI890" s="13">
        <f t="shared" si="1114"/>
        <v>0</v>
      </c>
      <c r="BJ890" s="14">
        <f t="shared" si="1115"/>
        <v>0</v>
      </c>
      <c r="BK890" s="14">
        <f t="shared" si="1116"/>
        <v>1</v>
      </c>
      <c r="BL890" s="14">
        <f t="shared" si="1117"/>
        <v>0</v>
      </c>
      <c r="BM890" s="14">
        <f t="shared" si="1118"/>
        <v>0</v>
      </c>
      <c r="BN890" s="14">
        <f t="shared" si="1119"/>
        <v>1</v>
      </c>
    </row>
    <row r="891" spans="1:66" x14ac:dyDescent="0.25">
      <c r="A891" t="s">
        <v>485</v>
      </c>
      <c r="B891" t="s">
        <v>496</v>
      </c>
      <c r="C891" t="s">
        <v>497</v>
      </c>
      <c r="D891" s="11"/>
      <c r="E891" s="10">
        <f>VLOOKUP(A891,home!$A$2:$E$405,3,FALSE)</f>
        <v>1.28571428571429</v>
      </c>
      <c r="F891" s="10">
        <f>VLOOKUP(B891,home!$B$2:$E$405,3,FALSE)</f>
        <v>0</v>
      </c>
      <c r="G891" s="10">
        <f>VLOOKUP(C891,away!$B$2:$E$405,4,FALSE)</f>
        <v>0</v>
      </c>
      <c r="H891" s="10">
        <f>VLOOKUP(A891,away!$A$2:$E$405,3,FALSE)</f>
        <v>0.28571428571428598</v>
      </c>
      <c r="I891" s="10">
        <f>VLOOKUP(C891,away!$B$2:$E$405,3,FALSE)</f>
        <v>0</v>
      </c>
      <c r="J891" s="10">
        <f>VLOOKUP(B891,home!$B$2:$E$405,4,FALSE)</f>
        <v>0</v>
      </c>
      <c r="K891" s="12">
        <f t="shared" si="1064"/>
        <v>0</v>
      </c>
      <c r="L891" s="12">
        <f t="shared" si="1065"/>
        <v>0</v>
      </c>
      <c r="M891" s="13">
        <f t="shared" si="1066"/>
        <v>1</v>
      </c>
      <c r="N891" s="13">
        <f t="shared" si="1067"/>
        <v>0</v>
      </c>
      <c r="O891" s="13">
        <f t="shared" si="1068"/>
        <v>0</v>
      </c>
      <c r="P891" s="13">
        <f t="shared" si="1069"/>
        <v>0</v>
      </c>
      <c r="Q891" s="13">
        <f t="shared" si="1070"/>
        <v>0</v>
      </c>
      <c r="R891" s="13">
        <f t="shared" si="1071"/>
        <v>0</v>
      </c>
      <c r="S891" s="13">
        <f t="shared" si="1072"/>
        <v>0</v>
      </c>
      <c r="T891" s="13">
        <f t="shared" si="1073"/>
        <v>0</v>
      </c>
      <c r="U891" s="13">
        <f t="shared" si="1074"/>
        <v>0</v>
      </c>
      <c r="V891" s="13">
        <f t="shared" si="1075"/>
        <v>0</v>
      </c>
      <c r="W891" s="13">
        <f t="shared" si="1076"/>
        <v>0</v>
      </c>
      <c r="X891" s="13">
        <f t="shared" si="1077"/>
        <v>0</v>
      </c>
      <c r="Y891" s="13">
        <f t="shared" si="1078"/>
        <v>0</v>
      </c>
      <c r="Z891" s="13">
        <f t="shared" si="1079"/>
        <v>0</v>
      </c>
      <c r="AA891" s="13">
        <f t="shared" si="1080"/>
        <v>0</v>
      </c>
      <c r="AB891" s="13">
        <f t="shared" si="1081"/>
        <v>0</v>
      </c>
      <c r="AC891" s="13">
        <f t="shared" si="1082"/>
        <v>0</v>
      </c>
      <c r="AD891" s="13">
        <f t="shared" si="1083"/>
        <v>0</v>
      </c>
      <c r="AE891" s="13">
        <f t="shared" si="1084"/>
        <v>0</v>
      </c>
      <c r="AF891" s="13">
        <f t="shared" si="1085"/>
        <v>0</v>
      </c>
      <c r="AG891" s="13">
        <f t="shared" si="1086"/>
        <v>0</v>
      </c>
      <c r="AH891" s="13">
        <f t="shared" si="1087"/>
        <v>0</v>
      </c>
      <c r="AI891" s="13">
        <f t="shared" si="1088"/>
        <v>0</v>
      </c>
      <c r="AJ891" s="13">
        <f t="shared" si="1089"/>
        <v>0</v>
      </c>
      <c r="AK891" s="13">
        <f t="shared" si="1090"/>
        <v>0</v>
      </c>
      <c r="AL891" s="13">
        <f t="shared" si="1091"/>
        <v>0</v>
      </c>
      <c r="AM891" s="13">
        <f t="shared" si="1092"/>
        <v>0</v>
      </c>
      <c r="AN891" s="13">
        <f t="shared" si="1093"/>
        <v>0</v>
      </c>
      <c r="AO891" s="13">
        <f t="shared" si="1094"/>
        <v>0</v>
      </c>
      <c r="AP891" s="13">
        <f t="shared" si="1095"/>
        <v>0</v>
      </c>
      <c r="AQ891" s="13">
        <f t="shared" si="1096"/>
        <v>0</v>
      </c>
      <c r="AR891" s="13">
        <f t="shared" si="1097"/>
        <v>0</v>
      </c>
      <c r="AS891" s="13">
        <f t="shared" si="1098"/>
        <v>0</v>
      </c>
      <c r="AT891" s="13">
        <f t="shared" si="1099"/>
        <v>0</v>
      </c>
      <c r="AU891" s="13">
        <f t="shared" si="1100"/>
        <v>0</v>
      </c>
      <c r="AV891" s="13">
        <f t="shared" si="1101"/>
        <v>0</v>
      </c>
      <c r="AW891" s="13">
        <f t="shared" si="1102"/>
        <v>0</v>
      </c>
      <c r="AX891" s="13">
        <f t="shared" si="1103"/>
        <v>0</v>
      </c>
      <c r="AY891" s="13">
        <f t="shared" si="1104"/>
        <v>0</v>
      </c>
      <c r="AZ891" s="13">
        <f t="shared" si="1105"/>
        <v>0</v>
      </c>
      <c r="BA891" s="13">
        <f t="shared" si="1106"/>
        <v>0</v>
      </c>
      <c r="BB891" s="13">
        <f t="shared" si="1107"/>
        <v>0</v>
      </c>
      <c r="BC891" s="13">
        <f t="shared" si="1108"/>
        <v>0</v>
      </c>
      <c r="BD891" s="13">
        <f t="shared" si="1109"/>
        <v>0</v>
      </c>
      <c r="BE891" s="13">
        <f t="shared" si="1110"/>
        <v>0</v>
      </c>
      <c r="BF891" s="13">
        <f t="shared" si="1111"/>
        <v>0</v>
      </c>
      <c r="BG891" s="13">
        <f t="shared" si="1112"/>
        <v>0</v>
      </c>
      <c r="BH891" s="13">
        <f t="shared" si="1113"/>
        <v>0</v>
      </c>
      <c r="BI891" s="13">
        <f t="shared" si="1114"/>
        <v>0</v>
      </c>
      <c r="BJ891" s="14">
        <f t="shared" si="1115"/>
        <v>0</v>
      </c>
      <c r="BK891" s="14">
        <f t="shared" si="1116"/>
        <v>1</v>
      </c>
      <c r="BL891" s="14">
        <f t="shared" si="1117"/>
        <v>0</v>
      </c>
      <c r="BM891" s="14">
        <f t="shared" si="1118"/>
        <v>0</v>
      </c>
      <c r="BN891" s="14">
        <f t="shared" si="1119"/>
        <v>1</v>
      </c>
    </row>
    <row r="892" spans="1:66" x14ac:dyDescent="0.25">
      <c r="A892" t="s">
        <v>22</v>
      </c>
      <c r="B892" t="s">
        <v>166</v>
      </c>
      <c r="C892" t="s">
        <v>263</v>
      </c>
      <c r="D892" s="11"/>
      <c r="E892" s="10">
        <f>VLOOKUP(A892,home!$A$2:$E$405,3,FALSE)</f>
        <v>1.8</v>
      </c>
      <c r="F892" s="10">
        <f>VLOOKUP(B892,home!$B$2:$E$405,3,FALSE)</f>
        <v>0.56000000000000005</v>
      </c>
      <c r="G892" s="10">
        <f>VLOOKUP(C892,away!$B$2:$E$405,4,FALSE)</f>
        <v>0.83</v>
      </c>
      <c r="H892" s="10">
        <f>VLOOKUP(A892,away!$A$2:$E$405,3,FALSE)</f>
        <v>1.36666666666667</v>
      </c>
      <c r="I892" s="10">
        <f>VLOOKUP(C892,away!$B$2:$E$405,3,FALSE)</f>
        <v>1.39</v>
      </c>
      <c r="J892" s="10">
        <f>VLOOKUP(B892,home!$B$2:$E$405,4,FALSE)</f>
        <v>1.1000000000000001</v>
      </c>
      <c r="K892" s="12">
        <f t="shared" si="1064"/>
        <v>0.83664000000000016</v>
      </c>
      <c r="L892" s="12">
        <f t="shared" si="1065"/>
        <v>2.0896333333333388</v>
      </c>
      <c r="M892" s="13">
        <f t="shared" si="1066"/>
        <v>5.3596402358604009E-2</v>
      </c>
      <c r="N892" s="13">
        <f t="shared" si="1067"/>
        <v>4.4840894069302459E-2</v>
      </c>
      <c r="O892" s="13">
        <f t="shared" si="1068"/>
        <v>0.11199682891528451</v>
      </c>
      <c r="P892" s="13">
        <f t="shared" si="1069"/>
        <v>9.3701026943683652E-2</v>
      </c>
      <c r="Q892" s="13">
        <f t="shared" si="1070"/>
        <v>1.8757842807070609E-2</v>
      </c>
      <c r="R892" s="13">
        <f t="shared" si="1071"/>
        <v>0.11701615346450484</v>
      </c>
      <c r="S892" s="13">
        <f t="shared" si="1072"/>
        <v>4.0953693083522175E-2</v>
      </c>
      <c r="T892" s="13">
        <f t="shared" si="1073"/>
        <v>3.9197013591081749E-2</v>
      </c>
      <c r="U892" s="13">
        <f t="shared" si="1074"/>
        <v>9.7900394634543336E-2</v>
      </c>
      <c r="V892" s="13">
        <f t="shared" si="1075"/>
        <v>7.9553496756224647E-3</v>
      </c>
      <c r="W892" s="13">
        <f t="shared" si="1076"/>
        <v>5.2311872020358533E-3</v>
      </c>
      <c r="X892" s="13">
        <f t="shared" si="1077"/>
        <v>1.0931263150280882E-2</v>
      </c>
      <c r="Y892" s="13">
        <f t="shared" si="1078"/>
        <v>1.1421165927132668E-2</v>
      </c>
      <c r="Z892" s="13">
        <f t="shared" si="1079"/>
        <v>8.1506951605959582E-2</v>
      </c>
      <c r="AA892" s="13">
        <f t="shared" si="1080"/>
        <v>6.8191975991610032E-2</v>
      </c>
      <c r="AB892" s="13">
        <f t="shared" si="1081"/>
        <v>2.8526067396810316E-2</v>
      </c>
      <c r="AC892" s="13">
        <f t="shared" si="1082"/>
        <v>8.6925661226571588E-4</v>
      </c>
      <c r="AD892" s="13">
        <f t="shared" si="1083"/>
        <v>1.094155115177819E-3</v>
      </c>
      <c r="AE892" s="13">
        <f t="shared" si="1084"/>
        <v>2.286383000512749E-3</v>
      </c>
      <c r="AF892" s="13">
        <f t="shared" si="1085"/>
        <v>2.3888510653190687E-3</v>
      </c>
      <c r="AG892" s="13">
        <f t="shared" si="1086"/>
        <v>1.6639409381531945E-3</v>
      </c>
      <c r="AH892" s="13">
        <f t="shared" si="1087"/>
        <v>4.2579910743550123E-2</v>
      </c>
      <c r="AI892" s="13">
        <f t="shared" si="1088"/>
        <v>3.5624056524483784E-2</v>
      </c>
      <c r="AJ892" s="13">
        <f t="shared" si="1089"/>
        <v>1.4902255325322057E-2</v>
      </c>
      <c r="AK892" s="13">
        <f t="shared" si="1090"/>
        <v>4.1559409651258173E-3</v>
      </c>
      <c r="AL892" s="13">
        <f t="shared" si="1091"/>
        <v>6.0787839229891533E-5</v>
      </c>
      <c r="AM892" s="13">
        <f t="shared" si="1092"/>
        <v>1.8308278711247418E-4</v>
      </c>
      <c r="AN892" s="13">
        <f t="shared" si="1093"/>
        <v>3.8257589470979742E-4</v>
      </c>
      <c r="AO892" s="13">
        <f t="shared" si="1094"/>
        <v>3.9972167105770931E-4</v>
      </c>
      <c r="AP892" s="13">
        <f t="shared" si="1095"/>
        <v>2.7842390929929783E-4</v>
      </c>
      <c r="AQ892" s="13">
        <f t="shared" si="1096"/>
        <v>1.4545097041719776E-4</v>
      </c>
      <c r="AR892" s="13">
        <f t="shared" si="1097"/>
        <v>1.7795280164016131E-2</v>
      </c>
      <c r="AS892" s="13">
        <f t="shared" si="1098"/>
        <v>1.4888243196422459E-2</v>
      </c>
      <c r="AT892" s="13">
        <f t="shared" si="1099"/>
        <v>6.2280498939274436E-3</v>
      </c>
      <c r="AU892" s="13">
        <f t="shared" si="1100"/>
        <v>1.7368785544184862E-3</v>
      </c>
      <c r="AV892" s="13">
        <f t="shared" si="1101"/>
        <v>3.6328551844217057E-4</v>
      </c>
      <c r="AW892" s="13">
        <f t="shared" si="1102"/>
        <v>2.9520446184979153E-6</v>
      </c>
      <c r="AX892" s="13">
        <f t="shared" si="1103"/>
        <v>2.5529063834963397E-5</v>
      </c>
      <c r="AY892" s="13">
        <f t="shared" si="1104"/>
        <v>5.3346382758334149E-5</v>
      </c>
      <c r="AZ892" s="13">
        <f t="shared" si="1105"/>
        <v>5.573718981228698E-5</v>
      </c>
      <c r="BA892" s="13">
        <f t="shared" si="1106"/>
        <v>3.8823429912694085E-5</v>
      </c>
      <c r="BB892" s="13">
        <f t="shared" si="1107"/>
        <v>2.0281683314974053E-5</v>
      </c>
      <c r="BC892" s="13">
        <f t="shared" si="1108"/>
        <v>8.4762563022160753E-6</v>
      </c>
      <c r="BD892" s="13">
        <f t="shared" si="1109"/>
        <v>6.197601767788944E-3</v>
      </c>
      <c r="BE892" s="13">
        <f t="shared" si="1110"/>
        <v>5.1851615430029427E-3</v>
      </c>
      <c r="BF892" s="13">
        <f t="shared" si="1111"/>
        <v>2.1690567766689912E-3</v>
      </c>
      <c r="BG892" s="13">
        <f t="shared" si="1112"/>
        <v>6.0490655387744857E-4</v>
      </c>
      <c r="BH892" s="13">
        <f t="shared" si="1113"/>
        <v>1.2652225480900712E-4</v>
      </c>
      <c r="BI892" s="13">
        <f t="shared" si="1114"/>
        <v>2.1170715852681554E-5</v>
      </c>
      <c r="BJ892" s="14">
        <f t="shared" si="1115"/>
        <v>0.13940414610459903</v>
      </c>
      <c r="BK892" s="14">
        <f t="shared" si="1116"/>
        <v>0.19718986289568627</v>
      </c>
      <c r="BL892" s="14">
        <f t="shared" si="1117"/>
        <v>0.57620974090046162</v>
      </c>
      <c r="BM892" s="14">
        <f t="shared" si="1118"/>
        <v>0.55435115861011675</v>
      </c>
      <c r="BN892" s="14">
        <f t="shared" si="1119"/>
        <v>0.43990914855845004</v>
      </c>
    </row>
    <row r="893" spans="1:66" x14ac:dyDescent="0.25">
      <c r="A893" t="s">
        <v>22</v>
      </c>
      <c r="B893" t="s">
        <v>290</v>
      </c>
      <c r="C893" t="s">
        <v>262</v>
      </c>
      <c r="D893" s="11"/>
      <c r="E893" s="10">
        <f>VLOOKUP(A893,home!$A$2:$E$405,3,FALSE)</f>
        <v>1.8</v>
      </c>
      <c r="F893" s="10">
        <f>VLOOKUP(B893,home!$B$2:$E$405,3,FALSE)</f>
        <v>1.1100000000000001</v>
      </c>
      <c r="G893" s="10">
        <f>VLOOKUP(C893,away!$B$2:$E$405,4,FALSE)</f>
        <v>1.67</v>
      </c>
      <c r="H893" s="10">
        <f>VLOOKUP(A893,away!$A$2:$E$405,3,FALSE)</f>
        <v>1.36666666666667</v>
      </c>
      <c r="I893" s="10">
        <f>VLOOKUP(C893,away!$B$2:$E$405,3,FALSE)</f>
        <v>0.83</v>
      </c>
      <c r="J893" s="10">
        <f>VLOOKUP(B893,home!$B$2:$E$405,4,FALSE)</f>
        <v>1.83</v>
      </c>
      <c r="K893" s="12">
        <f t="shared" si="1064"/>
        <v>3.3366600000000002</v>
      </c>
      <c r="L893" s="12">
        <f t="shared" si="1065"/>
        <v>2.0758300000000052</v>
      </c>
      <c r="M893" s="13">
        <f t="shared" si="1066"/>
        <v>4.4605196780317319E-3</v>
      </c>
      <c r="N893" s="13">
        <f t="shared" si="1067"/>
        <v>1.4883237588901357E-2</v>
      </c>
      <c r="O893" s="13">
        <f t="shared" si="1068"/>
        <v>9.2592805632486334E-3</v>
      </c>
      <c r="P893" s="13">
        <f t="shared" si="1069"/>
        <v>3.0895071084169178E-2</v>
      </c>
      <c r="Q893" s="13">
        <f t="shared" si="1070"/>
        <v>2.4830151766691809E-2</v>
      </c>
      <c r="R893" s="13">
        <f t="shared" si="1071"/>
        <v>9.6103461858042319E-3</v>
      </c>
      <c r="S893" s="13">
        <f t="shared" si="1072"/>
        <v>5.3497433381857452E-2</v>
      </c>
      <c r="T893" s="13">
        <f t="shared" si="1073"/>
        <v>5.1543173941851983E-2</v>
      </c>
      <c r="U893" s="13">
        <f t="shared" si="1074"/>
        <v>3.2066457704325542E-2</v>
      </c>
      <c r="V893" s="13">
        <f t="shared" si="1075"/>
        <v>4.1171261707794157E-2</v>
      </c>
      <c r="W893" s="13">
        <f t="shared" si="1076"/>
        <v>2.7616591397949964E-2</v>
      </c>
      <c r="X893" s="13">
        <f t="shared" si="1077"/>
        <v>5.7327348921606611E-2</v>
      </c>
      <c r="Y893" s="13">
        <f t="shared" si="1078"/>
        <v>5.9500915355969491E-2</v>
      </c>
      <c r="Z893" s="13">
        <f t="shared" si="1079"/>
        <v>6.6498149742926834E-3</v>
      </c>
      <c r="AA893" s="13">
        <f t="shared" si="1080"/>
        <v>2.2188171632123423E-2</v>
      </c>
      <c r="AB893" s="13">
        <f t="shared" si="1081"/>
        <v>3.7017192379020479E-2</v>
      </c>
      <c r="AC893" s="13">
        <f t="shared" si="1082"/>
        <v>1.782288204208355E-2</v>
      </c>
      <c r="AD893" s="13">
        <f t="shared" si="1083"/>
        <v>2.3036793963470935E-2</v>
      </c>
      <c r="AE893" s="13">
        <f t="shared" si="1084"/>
        <v>4.7820468013191987E-2</v>
      </c>
      <c r="AF893" s="13">
        <f t="shared" si="1085"/>
        <v>4.9633581057912296E-2</v>
      </c>
      <c r="AG893" s="13">
        <f t="shared" si="1086"/>
        <v>3.4343625522482116E-2</v>
      </c>
      <c r="AH893" s="13">
        <f t="shared" si="1087"/>
        <v>3.4509713545215026E-3</v>
      </c>
      <c r="AI893" s="13">
        <f t="shared" si="1088"/>
        <v>1.1514718079777714E-2</v>
      </c>
      <c r="AJ893" s="13">
        <f t="shared" si="1089"/>
        <v>1.921034961403556E-2</v>
      </c>
      <c r="AK893" s="13">
        <f t="shared" si="1090"/>
        <v>2.1366135047722633E-2</v>
      </c>
      <c r="AL893" s="13">
        <f t="shared" si="1091"/>
        <v>4.9378928677468485E-3</v>
      </c>
      <c r="AM893" s="13">
        <f t="shared" si="1092"/>
        <v>1.5373189789230985E-2</v>
      </c>
      <c r="AN893" s="13">
        <f t="shared" si="1093"/>
        <v>3.1912128560179429E-2</v>
      </c>
      <c r="AO893" s="13">
        <f t="shared" si="1094"/>
        <v>3.3122076914538723E-2</v>
      </c>
      <c r="AP893" s="13">
        <f t="shared" si="1095"/>
        <v>2.2918600307169034E-2</v>
      </c>
      <c r="AQ893" s="13">
        <f t="shared" si="1096"/>
        <v>1.18937795189077E-2</v>
      </c>
      <c r="AR893" s="13">
        <f t="shared" si="1097"/>
        <v>1.4327259733712783E-3</v>
      </c>
      <c r="AS893" s="13">
        <f t="shared" si="1098"/>
        <v>4.7805194463090093E-3</v>
      </c>
      <c r="AT893" s="13">
        <f t="shared" si="1099"/>
        <v>7.9754840078607118E-3</v>
      </c>
      <c r="AU893" s="13">
        <f t="shared" si="1100"/>
        <v>8.8704928232228395E-3</v>
      </c>
      <c r="AV893" s="13">
        <f t="shared" si="1101"/>
        <v>7.3994546458836814E-3</v>
      </c>
      <c r="AW893" s="13">
        <f t="shared" si="1102"/>
        <v>9.5004221086613966E-4</v>
      </c>
      <c r="AX893" s="13">
        <f t="shared" si="1103"/>
        <v>8.549184573689245E-3</v>
      </c>
      <c r="AY893" s="13">
        <f t="shared" si="1104"/>
        <v>1.7746653813601385E-2</v>
      </c>
      <c r="AZ893" s="13">
        <f t="shared" si="1105"/>
        <v>1.8419518192944132E-2</v>
      </c>
      <c r="BA893" s="13">
        <f t="shared" si="1106"/>
        <v>1.2745262816819774E-2</v>
      </c>
      <c r="BB893" s="13">
        <f t="shared" si="1107"/>
        <v>6.6142497282597615E-3</v>
      </c>
      <c r="BC893" s="13">
        <f t="shared" si="1108"/>
        <v>2.7460116026827002E-3</v>
      </c>
      <c r="BD893" s="13">
        <f t="shared" si="1109"/>
        <v>4.9568259288388413E-4</v>
      </c>
      <c r="BE893" s="13">
        <f t="shared" si="1110"/>
        <v>1.6539242803719407E-3</v>
      </c>
      <c r="BF893" s="13">
        <f t="shared" si="1111"/>
        <v>2.7592914946729208E-3</v>
      </c>
      <c r="BG893" s="13">
        <f t="shared" si="1112"/>
        <v>3.0689391862051157E-3</v>
      </c>
      <c r="BH893" s="13">
        <f t="shared" si="1113"/>
        <v>2.5600016562607906E-3</v>
      </c>
      <c r="BI893" s="13">
        <f t="shared" si="1114"/>
        <v>1.7083710252758259E-3</v>
      </c>
      <c r="BJ893" s="14">
        <f t="shared" si="1115"/>
        <v>0.57257654334805153</v>
      </c>
      <c r="BK893" s="14">
        <f t="shared" si="1116"/>
        <v>0.17053171457528429</v>
      </c>
      <c r="BL893" s="14">
        <f t="shared" si="1117"/>
        <v>0.20838850969289771</v>
      </c>
      <c r="BM893" s="14">
        <f t="shared" si="1118"/>
        <v>0.84741136412094409</v>
      </c>
      <c r="BN893" s="14">
        <f t="shared" si="1119"/>
        <v>9.3938606866846935E-2</v>
      </c>
    </row>
    <row r="894" spans="1:66" x14ac:dyDescent="0.25">
      <c r="A894" t="s">
        <v>22</v>
      </c>
      <c r="B894" t="s">
        <v>165</v>
      </c>
      <c r="C894" t="s">
        <v>167</v>
      </c>
      <c r="D894" s="11"/>
      <c r="E894" s="10">
        <f>VLOOKUP(A894,home!$A$2:$E$405,3,FALSE)</f>
        <v>1.8</v>
      </c>
      <c r="F894" s="10">
        <f>VLOOKUP(B894,home!$B$2:$E$405,3,FALSE)</f>
        <v>0</v>
      </c>
      <c r="G894" s="10">
        <f>VLOOKUP(C894,away!$B$2:$E$405,4,FALSE)</f>
        <v>0</v>
      </c>
      <c r="H894" s="10">
        <f>VLOOKUP(A894,away!$A$2:$E$405,3,FALSE)</f>
        <v>1.36666666666667</v>
      </c>
      <c r="I894" s="10">
        <f>VLOOKUP(C894,away!$B$2:$E$405,3,FALSE)</f>
        <v>0.56000000000000005</v>
      </c>
      <c r="J894" s="10">
        <f>VLOOKUP(B894,home!$B$2:$E$405,4,FALSE)</f>
        <v>0.73</v>
      </c>
      <c r="K894" s="12">
        <f t="shared" si="1064"/>
        <v>0</v>
      </c>
      <c r="L894" s="12">
        <f t="shared" si="1065"/>
        <v>0.55869333333333471</v>
      </c>
      <c r="M894" s="13">
        <f t="shared" si="1066"/>
        <v>0.57195593153953572</v>
      </c>
      <c r="N894" s="13">
        <f t="shared" si="1067"/>
        <v>0</v>
      </c>
      <c r="O894" s="13">
        <f t="shared" si="1068"/>
        <v>0.31954796591159579</v>
      </c>
      <c r="P894" s="13">
        <f t="shared" si="1069"/>
        <v>0</v>
      </c>
      <c r="Q894" s="13">
        <f t="shared" si="1070"/>
        <v>0</v>
      </c>
      <c r="R894" s="13">
        <f t="shared" si="1071"/>
        <v>8.9264659117518103E-2</v>
      </c>
      <c r="S894" s="13">
        <f t="shared" si="1072"/>
        <v>0</v>
      </c>
      <c r="T894" s="13">
        <f t="shared" si="1073"/>
        <v>0</v>
      </c>
      <c r="U894" s="13">
        <f t="shared" si="1074"/>
        <v>0</v>
      </c>
      <c r="V894" s="13">
        <f t="shared" si="1075"/>
        <v>0</v>
      </c>
      <c r="W894" s="13">
        <f t="shared" si="1076"/>
        <v>0</v>
      </c>
      <c r="X894" s="13">
        <f t="shared" si="1077"/>
        <v>0</v>
      </c>
      <c r="Y894" s="13">
        <f t="shared" si="1078"/>
        <v>0</v>
      </c>
      <c r="Z894" s="13">
        <f t="shared" si="1079"/>
        <v>1.6623856650410013E-2</v>
      </c>
      <c r="AA894" s="13">
        <f t="shared" si="1080"/>
        <v>0</v>
      </c>
      <c r="AB894" s="13">
        <f t="shared" si="1081"/>
        <v>0</v>
      </c>
      <c r="AC894" s="13">
        <f t="shared" si="1082"/>
        <v>0</v>
      </c>
      <c r="AD894" s="13">
        <f t="shared" si="1083"/>
        <v>0</v>
      </c>
      <c r="AE894" s="13">
        <f t="shared" si="1084"/>
        <v>0</v>
      </c>
      <c r="AF894" s="13">
        <f t="shared" si="1085"/>
        <v>0</v>
      </c>
      <c r="AG894" s="13">
        <f t="shared" si="1086"/>
        <v>0</v>
      </c>
      <c r="AH894" s="13">
        <f t="shared" si="1087"/>
        <v>2.3219094712182732E-3</v>
      </c>
      <c r="AI894" s="13">
        <f t="shared" si="1088"/>
        <v>0</v>
      </c>
      <c r="AJ894" s="13">
        <f t="shared" si="1089"/>
        <v>0</v>
      </c>
      <c r="AK894" s="13">
        <f t="shared" si="1090"/>
        <v>0</v>
      </c>
      <c r="AL894" s="13">
        <f t="shared" si="1091"/>
        <v>0</v>
      </c>
      <c r="AM894" s="13">
        <f t="shared" si="1092"/>
        <v>0</v>
      </c>
      <c r="AN894" s="13">
        <f t="shared" si="1093"/>
        <v>0</v>
      </c>
      <c r="AO894" s="13">
        <f t="shared" si="1094"/>
        <v>0</v>
      </c>
      <c r="AP894" s="13">
        <f t="shared" si="1095"/>
        <v>0</v>
      </c>
      <c r="AQ894" s="13">
        <f t="shared" si="1096"/>
        <v>0</v>
      </c>
      <c r="AR894" s="13">
        <f t="shared" si="1097"/>
        <v>2.5944706843463561E-4</v>
      </c>
      <c r="AS894" s="13">
        <f t="shared" si="1098"/>
        <v>0</v>
      </c>
      <c r="AT894" s="13">
        <f t="shared" si="1099"/>
        <v>0</v>
      </c>
      <c r="AU894" s="13">
        <f t="shared" si="1100"/>
        <v>0</v>
      </c>
      <c r="AV894" s="13">
        <f t="shared" si="1101"/>
        <v>0</v>
      </c>
      <c r="AW894" s="13">
        <f t="shared" si="1102"/>
        <v>0</v>
      </c>
      <c r="AX894" s="13">
        <f t="shared" si="1103"/>
        <v>0</v>
      </c>
      <c r="AY894" s="13">
        <f t="shared" si="1104"/>
        <v>0</v>
      </c>
      <c r="AZ894" s="13">
        <f t="shared" si="1105"/>
        <v>0</v>
      </c>
      <c r="BA894" s="13">
        <f t="shared" si="1106"/>
        <v>0</v>
      </c>
      <c r="BB894" s="13">
        <f t="shared" si="1107"/>
        <v>0</v>
      </c>
      <c r="BC894" s="13">
        <f t="shared" si="1108"/>
        <v>0</v>
      </c>
      <c r="BD894" s="13">
        <f t="shared" si="1109"/>
        <v>2.4158557914551385E-5</v>
      </c>
      <c r="BE894" s="13">
        <f t="shared" si="1110"/>
        <v>0</v>
      </c>
      <c r="BF894" s="13">
        <f t="shared" si="1111"/>
        <v>0</v>
      </c>
      <c r="BG894" s="13">
        <f t="shared" si="1112"/>
        <v>0</v>
      </c>
      <c r="BH894" s="13">
        <f t="shared" si="1113"/>
        <v>0</v>
      </c>
      <c r="BI894" s="13">
        <f t="shared" si="1114"/>
        <v>0</v>
      </c>
      <c r="BJ894" s="14">
        <f t="shared" si="1115"/>
        <v>0</v>
      </c>
      <c r="BK894" s="14">
        <f t="shared" si="1116"/>
        <v>0.57195593153953572</v>
      </c>
      <c r="BL894" s="14">
        <f t="shared" si="1117"/>
        <v>0.41141814012668132</v>
      </c>
      <c r="BM894" s="14">
        <f t="shared" si="1118"/>
        <v>1.9229371747977474E-2</v>
      </c>
      <c r="BN894" s="14">
        <f t="shared" si="1119"/>
        <v>0.9807685565686497</v>
      </c>
    </row>
    <row r="895" spans="1:66" x14ac:dyDescent="0.25">
      <c r="A895" t="s">
        <v>22</v>
      </c>
      <c r="B895" t="s">
        <v>164</v>
      </c>
      <c r="C895" t="s">
        <v>267</v>
      </c>
      <c r="D895" s="11"/>
      <c r="E895" s="10">
        <f>VLOOKUP(A895,home!$A$2:$E$405,3,FALSE)</f>
        <v>1.8</v>
      </c>
      <c r="F895" s="10">
        <f>VLOOKUP(B895,home!$B$2:$E$405,3,FALSE)</f>
        <v>1.39</v>
      </c>
      <c r="G895" s="10">
        <f>VLOOKUP(C895,away!$B$2:$E$405,4,FALSE)</f>
        <v>1.94</v>
      </c>
      <c r="H895" s="10">
        <f>VLOOKUP(A895,away!$A$2:$E$405,3,FALSE)</f>
        <v>1.36666666666667</v>
      </c>
      <c r="I895" s="10">
        <f>VLOOKUP(C895,away!$B$2:$E$405,3,FALSE)</f>
        <v>0.56000000000000005</v>
      </c>
      <c r="J895" s="10">
        <f>VLOOKUP(B895,home!$B$2:$E$405,4,FALSE)</f>
        <v>0.73</v>
      </c>
      <c r="K895" s="12">
        <f t="shared" si="1064"/>
        <v>4.8538799999999993</v>
      </c>
      <c r="L895" s="12">
        <f t="shared" si="1065"/>
        <v>0.55869333333333471</v>
      </c>
      <c r="M895" s="13">
        <f t="shared" si="1066"/>
        <v>4.4601479835460686E-3</v>
      </c>
      <c r="N895" s="13">
        <f t="shared" si="1067"/>
        <v>2.1649023094374588E-2</v>
      </c>
      <c r="O895" s="13">
        <f t="shared" si="1068"/>
        <v>2.4918549440873044E-3</v>
      </c>
      <c r="P895" s="13">
        <f t="shared" si="1069"/>
        <v>1.2095164876006481E-2</v>
      </c>
      <c r="Q895" s="13">
        <f t="shared" si="1070"/>
        <v>5.254088010866146E-2</v>
      </c>
      <c r="R895" s="13">
        <f t="shared" si="1071"/>
        <v>6.9609137244764296E-4</v>
      </c>
      <c r="S895" s="13">
        <f t="shared" si="1072"/>
        <v>8.2000089412655377E-3</v>
      </c>
      <c r="T895" s="13">
        <f t="shared" si="1073"/>
        <v>2.9354239444175173E-2</v>
      </c>
      <c r="U895" s="13">
        <f t="shared" si="1074"/>
        <v>3.3787439908961646E-3</v>
      </c>
      <c r="V895" s="13">
        <f t="shared" si="1075"/>
        <v>2.4707815001061922E-3</v>
      </c>
      <c r="W895" s="13">
        <f t="shared" si="1076"/>
        <v>8.5009042380609898E-2</v>
      </c>
      <c r="X895" s="13">
        <f t="shared" si="1077"/>
        <v>4.7493985251097659E-2</v>
      </c>
      <c r="Y895" s="13">
        <f t="shared" si="1078"/>
        <v>1.326728646660999E-2</v>
      </c>
      <c r="Z895" s="13">
        <f t="shared" si="1079"/>
        <v>1.2963386972578316E-4</v>
      </c>
      <c r="AA895" s="13">
        <f t="shared" si="1080"/>
        <v>6.2922724758458423E-4</v>
      </c>
      <c r="AB895" s="13">
        <f t="shared" si="1081"/>
        <v>1.5270967762529308E-3</v>
      </c>
      <c r="AC895" s="13">
        <f t="shared" si="1082"/>
        <v>4.1877127348994301E-4</v>
      </c>
      <c r="AD895" s="13">
        <f t="shared" si="1083"/>
        <v>0.10315592265759867</v>
      </c>
      <c r="AE895" s="13">
        <f t="shared" si="1084"/>
        <v>5.763252628264947E-2</v>
      </c>
      <c r="AF895" s="13">
        <f t="shared" si="1085"/>
        <v>1.609945410863722E-2</v>
      </c>
      <c r="AG895" s="13">
        <f t="shared" si="1086"/>
        <v>2.99821922693386E-3</v>
      </c>
      <c r="AH895" s="13">
        <f t="shared" si="1087"/>
        <v>1.8106394697499259E-5</v>
      </c>
      <c r="AI895" s="13">
        <f t="shared" si="1088"/>
        <v>8.7886267094297693E-5</v>
      </c>
      <c r="AJ895" s="13">
        <f t="shared" si="1089"/>
        <v>2.1329469706183484E-4</v>
      </c>
      <c r="AK895" s="13">
        <f t="shared" si="1090"/>
        <v>3.4510228805816631E-4</v>
      </c>
      <c r="AL895" s="13">
        <f t="shared" si="1091"/>
        <v>4.5425466750267051E-5</v>
      </c>
      <c r="AM895" s="13">
        <f t="shared" si="1092"/>
        <v>0.10014129397385298</v>
      </c>
      <c r="AN895" s="13">
        <f t="shared" si="1093"/>
        <v>5.5948273334565306E-2</v>
      </c>
      <c r="AO895" s="13">
        <f t="shared" si="1094"/>
        <v>1.5628963661766401E-2</v>
      </c>
      <c r="AP895" s="13">
        <f t="shared" si="1095"/>
        <v>2.9105992682459444E-3</v>
      </c>
      <c r="AQ895" s="13">
        <f t="shared" si="1096"/>
        <v>4.0653310179347279E-4</v>
      </c>
      <c r="AR895" s="13">
        <f t="shared" si="1097"/>
        <v>2.0231844016389763E-6</v>
      </c>
      <c r="AS895" s="13">
        <f t="shared" si="1098"/>
        <v>9.8202943034273917E-6</v>
      </c>
      <c r="AT895" s="13">
        <f t="shared" si="1099"/>
        <v>2.3833265056760076E-5</v>
      </c>
      <c r="AU895" s="13">
        <f t="shared" si="1100"/>
        <v>3.8561269531235532E-5</v>
      </c>
      <c r="AV895" s="13">
        <f t="shared" si="1101"/>
        <v>4.6792943738068374E-5</v>
      </c>
      <c r="AW895" s="13">
        <f t="shared" si="1102"/>
        <v>3.4218378200611702E-6</v>
      </c>
      <c r="AX895" s="13">
        <f t="shared" si="1103"/>
        <v>8.1012303998967569E-2</v>
      </c>
      <c r="AY895" s="13">
        <f t="shared" si="1104"/>
        <v>4.526103416219663E-2</v>
      </c>
      <c r="AZ895" s="13">
        <f t="shared" si="1105"/>
        <v>1.2643519023095783E-2</v>
      </c>
      <c r="BA895" s="13">
        <f t="shared" si="1106"/>
        <v>2.3546165960256038E-3</v>
      </c>
      <c r="BB895" s="13">
        <f t="shared" si="1107"/>
        <v>3.2887714868888357E-4</v>
      </c>
      <c r="BC895" s="13">
        <f t="shared" si="1108"/>
        <v>3.6748294091631034E-5</v>
      </c>
      <c r="BD895" s="13">
        <f t="shared" si="1109"/>
        <v>1.8838993954994789E-7</v>
      </c>
      <c r="BE895" s="13">
        <f t="shared" si="1110"/>
        <v>9.144221597827009E-7</v>
      </c>
      <c r="BF895" s="13">
        <f t="shared" si="1111"/>
        <v>2.2192477164630282E-6</v>
      </c>
      <c r="BG895" s="13">
        <f t="shared" si="1112"/>
        <v>3.5906540353285213E-6</v>
      </c>
      <c r="BH895" s="13">
        <f t="shared" si="1113"/>
        <v>4.3571509522500995E-6</v>
      </c>
      <c r="BI895" s="13">
        <f t="shared" si="1114"/>
        <v>4.2298175728215418E-6</v>
      </c>
      <c r="BJ895" s="14">
        <f t="shared" si="1115"/>
        <v>0.74587334158463825</v>
      </c>
      <c r="BK895" s="14">
        <f t="shared" si="1116"/>
        <v>7.2951334203361126E-2</v>
      </c>
      <c r="BL895" s="14">
        <f t="shared" si="1117"/>
        <v>9.5239346175877496E-3</v>
      </c>
      <c r="BM895" s="14">
        <f t="shared" si="1118"/>
        <v>0.68928746957181297</v>
      </c>
      <c r="BN895" s="14">
        <f t="shared" si="1119"/>
        <v>9.3933162379123539E-2</v>
      </c>
    </row>
    <row r="896" spans="1:66" x14ac:dyDescent="0.25">
      <c r="A896" t="s">
        <v>22</v>
      </c>
      <c r="B896" t="s">
        <v>291</v>
      </c>
      <c r="C896" t="s">
        <v>23</v>
      </c>
      <c r="D896" s="11"/>
      <c r="E896" s="10">
        <f>VLOOKUP(A896,home!$A$2:$E$405,3,FALSE)</f>
        <v>1.8</v>
      </c>
      <c r="F896" s="10">
        <f>VLOOKUP(B896,home!$B$2:$E$405,3,FALSE)</f>
        <v>1.67</v>
      </c>
      <c r="G896" s="10">
        <f>VLOOKUP(C896,away!$B$2:$E$405,4,FALSE)</f>
        <v>0.83</v>
      </c>
      <c r="H896" s="10">
        <f>VLOOKUP(A896,away!$A$2:$E$405,3,FALSE)</f>
        <v>1.36666666666667</v>
      </c>
      <c r="I896" s="10">
        <f>VLOOKUP(C896,away!$B$2:$E$405,3,FALSE)</f>
        <v>0.83</v>
      </c>
      <c r="J896" s="10">
        <f>VLOOKUP(B896,home!$B$2:$E$405,4,FALSE)</f>
        <v>0.37</v>
      </c>
      <c r="K896" s="12">
        <f t="shared" si="1064"/>
        <v>2.4949799999999995</v>
      </c>
      <c r="L896" s="12">
        <f t="shared" si="1065"/>
        <v>0.41970333333333437</v>
      </c>
      <c r="M896" s="13">
        <f t="shared" si="1066"/>
        <v>5.4221198360817333E-2</v>
      </c>
      <c r="N896" s="13">
        <f t="shared" si="1067"/>
        <v>0.135280805486272</v>
      </c>
      <c r="O896" s="13">
        <f t="shared" si="1068"/>
        <v>2.2756817689362958E-2</v>
      </c>
      <c r="P896" s="13">
        <f t="shared" si="1069"/>
        <v>5.6777804998606782E-2</v>
      </c>
      <c r="Q896" s="13">
        <f t="shared" si="1070"/>
        <v>0.16876145203606946</v>
      </c>
      <c r="R896" s="13">
        <f t="shared" si="1071"/>
        <v>4.7755561201423095E-3</v>
      </c>
      <c r="S896" s="13">
        <f t="shared" si="1072"/>
        <v>1.4863739819099154E-2</v>
      </c>
      <c r="T896" s="13">
        <f t="shared" si="1073"/>
        <v>7.082974395771198E-2</v>
      </c>
      <c r="U896" s="13">
        <f t="shared" si="1074"/>
        <v>1.1914917008632658E-2</v>
      </c>
      <c r="V896" s="13">
        <f t="shared" si="1075"/>
        <v>1.7293984774139977E-3</v>
      </c>
      <c r="W896" s="13">
        <f t="shared" si="1076"/>
        <v>0.14035214920031749</v>
      </c>
      <c r="X896" s="13">
        <f t="shared" si="1077"/>
        <v>5.8906264859870723E-2</v>
      </c>
      <c r="Y896" s="13">
        <f t="shared" si="1078"/>
        <v>1.2361577857951998E-2</v>
      </c>
      <c r="Z896" s="13">
        <f t="shared" si="1079"/>
        <v>6.6810560738137751E-4</v>
      </c>
      <c r="AA896" s="13">
        <f t="shared" si="1080"/>
        <v>1.666910128304389E-3</v>
      </c>
      <c r="AB896" s="13">
        <f t="shared" si="1081"/>
        <v>2.0794537159584425E-3</v>
      </c>
      <c r="AC896" s="13">
        <f t="shared" si="1082"/>
        <v>1.1318387974164659E-4</v>
      </c>
      <c r="AD896" s="13">
        <f t="shared" si="1083"/>
        <v>8.7543951302952006E-2</v>
      </c>
      <c r="AE896" s="13">
        <f t="shared" si="1084"/>
        <v>3.6742488175020058E-2</v>
      </c>
      <c r="AF896" s="13">
        <f t="shared" si="1085"/>
        <v>7.7104723810082669E-3</v>
      </c>
      <c r="AG896" s="13">
        <f t="shared" si="1086"/>
        <v>1.0787036532945936E-3</v>
      </c>
      <c r="AH896" s="13">
        <f t="shared" si="1087"/>
        <v>7.0101537609164026E-5</v>
      </c>
      <c r="AI896" s="13">
        <f t="shared" si="1088"/>
        <v>1.7490193430411203E-4</v>
      </c>
      <c r="AJ896" s="13">
        <f t="shared" si="1089"/>
        <v>2.1818841402503674E-4</v>
      </c>
      <c r="AK896" s="13">
        <f t="shared" si="1090"/>
        <v>1.8145857640806197E-4</v>
      </c>
      <c r="AL896" s="13">
        <f t="shared" si="1091"/>
        <v>4.740826427474113E-6</v>
      </c>
      <c r="AM896" s="13">
        <f t="shared" si="1092"/>
        <v>4.3684081524367813E-2</v>
      </c>
      <c r="AN896" s="13">
        <f t="shared" si="1093"/>
        <v>1.8334354629382297E-2</v>
      </c>
      <c r="AO896" s="13">
        <f t="shared" si="1094"/>
        <v>3.847494876233599E-3</v>
      </c>
      <c r="AP896" s="13">
        <f t="shared" si="1095"/>
        <v>5.3826880817938881E-4</v>
      </c>
      <c r="AQ896" s="13">
        <f t="shared" si="1096"/>
        <v>5.6478303255562653E-5</v>
      </c>
      <c r="AR896" s="13">
        <f t="shared" si="1097"/>
        <v>5.8843698012716519E-6</v>
      </c>
      <c r="AS896" s="13">
        <f t="shared" si="1098"/>
        <v>1.4681384966776742E-5</v>
      </c>
      <c r="AT896" s="13">
        <f t="shared" si="1099"/>
        <v>1.8314880932204321E-5</v>
      </c>
      <c r="AU896" s="13">
        <f t="shared" si="1100"/>
        <v>1.523175387607704E-5</v>
      </c>
      <c r="AV896" s="13">
        <f t="shared" si="1101"/>
        <v>9.5007303214336713E-6</v>
      </c>
      <c r="AW896" s="13">
        <f t="shared" si="1102"/>
        <v>1.3789897605081102E-7</v>
      </c>
      <c r="AX896" s="13">
        <f t="shared" si="1103"/>
        <v>1.8165151620277851E-2</v>
      </c>
      <c r="AY896" s="13">
        <f t="shared" si="1104"/>
        <v>7.6239746855360328E-3</v>
      </c>
      <c r="AZ896" s="13">
        <f t="shared" si="1105"/>
        <v>1.5999037943842159E-3</v>
      </c>
      <c r="BA896" s="13">
        <f t="shared" si="1106"/>
        <v>2.2382831850523499E-4</v>
      </c>
      <c r="BB896" s="13">
        <f t="shared" si="1107"/>
        <v>2.3485372842760592E-5</v>
      </c>
      <c r="BC896" s="13">
        <f t="shared" si="1108"/>
        <v>1.9713778533365583E-6</v>
      </c>
      <c r="BD896" s="13">
        <f t="shared" si="1109"/>
        <v>4.1161493669328676E-7</v>
      </c>
      <c r="BE896" s="13">
        <f t="shared" si="1110"/>
        <v>1.0269710347510165E-6</v>
      </c>
      <c r="BF896" s="13">
        <f t="shared" si="1111"/>
        <v>1.2811360961415455E-6</v>
      </c>
      <c r="BG896" s="13">
        <f t="shared" si="1112"/>
        <v>1.0654696457170775E-6</v>
      </c>
      <c r="BH896" s="13">
        <f t="shared" si="1113"/>
        <v>6.645813641677983E-7</v>
      </c>
      <c r="BI896" s="13">
        <f t="shared" si="1114"/>
        <v>3.3162344239427451E-7</v>
      </c>
      <c r="BJ896" s="14">
        <f t="shared" si="1115"/>
        <v>0.81366660222128662</v>
      </c>
      <c r="BK896" s="14">
        <f t="shared" si="1116"/>
        <v>0.13533404104764243</v>
      </c>
      <c r="BL896" s="14">
        <f t="shared" si="1117"/>
        <v>4.3906699641164761E-2</v>
      </c>
      <c r="BM896" s="14">
        <f t="shared" si="1118"/>
        <v>0.54337797703964452</v>
      </c>
      <c r="BN896" s="14">
        <f t="shared" si="1119"/>
        <v>0.44257363469127081</v>
      </c>
    </row>
    <row r="897" spans="1:66" x14ac:dyDescent="0.25">
      <c r="A897" t="s">
        <v>22</v>
      </c>
      <c r="B897" t="s">
        <v>24</v>
      </c>
      <c r="C897" t="s">
        <v>259</v>
      </c>
      <c r="D897" s="11"/>
      <c r="E897" s="10">
        <f>VLOOKUP(A897,home!$A$2:$E$405,3,FALSE)</f>
        <v>1.8</v>
      </c>
      <c r="F897" s="10">
        <f>VLOOKUP(B897,home!$B$2:$E$405,3,FALSE)</f>
        <v>1.39</v>
      </c>
      <c r="G897" s="10">
        <f>VLOOKUP(C897,away!$B$2:$E$405,4,FALSE)</f>
        <v>1.1100000000000001</v>
      </c>
      <c r="H897" s="10">
        <f>VLOOKUP(A897,away!$A$2:$E$405,3,FALSE)</f>
        <v>1.36666666666667</v>
      </c>
      <c r="I897" s="10">
        <f>VLOOKUP(C897,away!$B$2:$E$405,3,FALSE)</f>
        <v>1.1100000000000001</v>
      </c>
      <c r="J897" s="10">
        <f>VLOOKUP(B897,home!$B$2:$E$405,4,FALSE)</f>
        <v>0.73</v>
      </c>
      <c r="K897" s="12">
        <f t="shared" si="1064"/>
        <v>2.7772199999999998</v>
      </c>
      <c r="L897" s="12">
        <f t="shared" si="1065"/>
        <v>1.1074100000000029</v>
      </c>
      <c r="M897" s="13">
        <f t="shared" si="1066"/>
        <v>2.0555432864744531E-2</v>
      </c>
      <c r="N897" s="13">
        <f t="shared" si="1067"/>
        <v>5.7086959260625805E-2</v>
      </c>
      <c r="O897" s="13">
        <f t="shared" si="1068"/>
        <v>2.2763291908746798E-2</v>
      </c>
      <c r="P897" s="13">
        <f t="shared" si="1069"/>
        <v>6.3218669554809773E-2</v>
      </c>
      <c r="Q897" s="13">
        <f t="shared" si="1070"/>
        <v>7.9271522498897601E-2</v>
      </c>
      <c r="R897" s="13">
        <f t="shared" si="1071"/>
        <v>1.2604148546332683E-2</v>
      </c>
      <c r="S897" s="13">
        <f t="shared" si="1072"/>
        <v>4.8607589616064088E-2</v>
      </c>
      <c r="T897" s="13">
        <f t="shared" si="1073"/>
        <v>8.7786076730504412E-2</v>
      </c>
      <c r="U897" s="13">
        <f t="shared" si="1074"/>
        <v>3.5004493425846051E-2</v>
      </c>
      <c r="V897" s="13">
        <f t="shared" si="1075"/>
        <v>1.6610408039425199E-2</v>
      </c>
      <c r="W897" s="13">
        <f t="shared" si="1076"/>
        <v>7.3384819238129451E-2</v>
      </c>
      <c r="X897" s="13">
        <f t="shared" si="1077"/>
        <v>8.1267082672497146E-2</v>
      </c>
      <c r="Y897" s="13">
        <f t="shared" si="1078"/>
        <v>4.499799001117516E-2</v>
      </c>
      <c r="Z897" s="13">
        <f t="shared" si="1079"/>
        <v>4.6526533805647695E-3</v>
      </c>
      <c r="AA897" s="13">
        <f t="shared" si="1080"/>
        <v>1.2921442021572088E-2</v>
      </c>
      <c r="AB897" s="13">
        <f t="shared" si="1081"/>
        <v>1.7942843605575218E-2</v>
      </c>
      <c r="AC897" s="13">
        <f t="shared" si="1082"/>
        <v>3.1928538793265545E-3</v>
      </c>
      <c r="AD897" s="13">
        <f t="shared" si="1083"/>
        <v>5.0951446921129476E-2</v>
      </c>
      <c r="AE897" s="13">
        <f t="shared" si="1084"/>
        <v>5.6424141834928131E-2</v>
      </c>
      <c r="AF897" s="13">
        <f t="shared" si="1085"/>
        <v>3.1242329454708971E-2</v>
      </c>
      <c r="AG897" s="13">
        <f t="shared" si="1086"/>
        <v>1.1532689353813115E-2</v>
      </c>
      <c r="AH897" s="13">
        <f t="shared" si="1087"/>
        <v>1.2880987200428115E-3</v>
      </c>
      <c r="AI897" s="13">
        <f t="shared" si="1088"/>
        <v>3.5773335272772972E-3</v>
      </c>
      <c r="AJ897" s="13">
        <f t="shared" si="1089"/>
        <v>4.9675211093125277E-3</v>
      </c>
      <c r="AK897" s="13">
        <f t="shared" si="1090"/>
        <v>4.5986329917349789E-3</v>
      </c>
      <c r="AL897" s="13">
        <f t="shared" si="1091"/>
        <v>3.9278759180038617E-4</v>
      </c>
      <c r="AM897" s="13">
        <f t="shared" si="1092"/>
        <v>2.8300675483659835E-2</v>
      </c>
      <c r="AN897" s="13">
        <f t="shared" si="1093"/>
        <v>3.1340451037359815E-2</v>
      </c>
      <c r="AO897" s="13">
        <f t="shared" si="1094"/>
        <v>1.7353364441641369E-2</v>
      </c>
      <c r="AP897" s="13">
        <f t="shared" si="1095"/>
        <v>6.4057631054393709E-3</v>
      </c>
      <c r="AQ897" s="13">
        <f t="shared" si="1096"/>
        <v>1.7734515301486586E-3</v>
      </c>
      <c r="AR897" s="13">
        <f t="shared" si="1097"/>
        <v>2.852906807125227E-4</v>
      </c>
      <c r="AS897" s="13">
        <f t="shared" si="1098"/>
        <v>7.9231498428843224E-4</v>
      </c>
      <c r="AT897" s="13">
        <f t="shared" si="1099"/>
        <v>1.10021651033276E-3</v>
      </c>
      <c r="AU897" s="13">
        <f t="shared" si="1100"/>
        <v>1.018514432275449E-3</v>
      </c>
      <c r="AV897" s="13">
        <f t="shared" si="1101"/>
        <v>7.0715966290100575E-4</v>
      </c>
      <c r="AW897" s="13">
        <f t="shared" si="1102"/>
        <v>3.3556293493266489E-5</v>
      </c>
      <c r="AX897" s="13">
        <f t="shared" si="1103"/>
        <v>1.3099533661121624E-2</v>
      </c>
      <c r="AY897" s="13">
        <f t="shared" si="1104"/>
        <v>1.4506554571662734E-2</v>
      </c>
      <c r="AZ897" s="13">
        <f t="shared" si="1105"/>
        <v>8.0323517991025377E-3</v>
      </c>
      <c r="BA897" s="13">
        <f t="shared" si="1106"/>
        <v>2.9650355686147208E-3</v>
      </c>
      <c r="BB897" s="13">
        <f t="shared" si="1107"/>
        <v>8.2087750975990944E-4</v>
      </c>
      <c r="BC897" s="13">
        <f t="shared" si="1108"/>
        <v>1.818095926166447E-4</v>
      </c>
      <c r="BD897" s="13">
        <f t="shared" si="1109"/>
        <v>5.2655625454642569E-5</v>
      </c>
      <c r="BE897" s="13">
        <f t="shared" si="1110"/>
        <v>1.4623625612514244E-4</v>
      </c>
      <c r="BF897" s="13">
        <f t="shared" si="1111"/>
        <v>2.0306512761793404E-4</v>
      </c>
      <c r="BG897" s="13">
        <f t="shared" si="1112"/>
        <v>1.8798551124102624E-4</v>
      </c>
      <c r="BH897" s="13">
        <f t="shared" si="1113"/>
        <v>1.3051928038220072E-4</v>
      </c>
      <c r="BI897" s="13">
        <f t="shared" si="1114"/>
        <v>7.2496151172611096E-5</v>
      </c>
      <c r="BJ897" s="14">
        <f t="shared" si="1115"/>
        <v>0.69872492627753646</v>
      </c>
      <c r="BK897" s="14">
        <f t="shared" si="1116"/>
        <v>0.16708429611783326</v>
      </c>
      <c r="BL897" s="14">
        <f t="shared" si="1117"/>
        <v>0.12036426007894417</v>
      </c>
      <c r="BM897" s="14">
        <f t="shared" si="1118"/>
        <v>0.72085311294255183</v>
      </c>
      <c r="BN897" s="14">
        <f t="shared" si="1119"/>
        <v>0.25550002463415722</v>
      </c>
    </row>
    <row r="898" spans="1:66" x14ac:dyDescent="0.25">
      <c r="A898" t="s">
        <v>25</v>
      </c>
      <c r="B898" t="s">
        <v>171</v>
      </c>
      <c r="C898" t="s">
        <v>26</v>
      </c>
      <c r="D898" s="11"/>
      <c r="E898" s="10">
        <f>VLOOKUP(A898,home!$A$2:$E$405,3,FALSE)</f>
        <v>1.5333333333333301</v>
      </c>
      <c r="F898" s="10">
        <f>VLOOKUP(B898,home!$B$2:$E$405,3,FALSE)</f>
        <v>1.3</v>
      </c>
      <c r="G898" s="10">
        <f>VLOOKUP(C898,away!$B$2:$E$405,4,FALSE)</f>
        <v>0.98</v>
      </c>
      <c r="H898" s="10">
        <f>VLOOKUP(A898,away!$A$2:$E$405,3,FALSE)</f>
        <v>1.2</v>
      </c>
      <c r="I898" s="10">
        <f>VLOOKUP(C898,away!$B$2:$E$405,3,FALSE)</f>
        <v>0.33</v>
      </c>
      <c r="J898" s="10">
        <f>VLOOKUP(B898,home!$B$2:$E$405,4,FALSE)</f>
        <v>0.83</v>
      </c>
      <c r="K898" s="12">
        <f t="shared" si="1064"/>
        <v>1.9534666666666625</v>
      </c>
      <c r="L898" s="12">
        <f t="shared" si="1065"/>
        <v>0.32867999999999997</v>
      </c>
      <c r="M898" s="13">
        <f t="shared" si="1066"/>
        <v>0.10206487212181353</v>
      </c>
      <c r="N898" s="13">
        <f t="shared" si="1067"/>
        <v>0.19938032552755822</v>
      </c>
      <c r="O898" s="13">
        <f t="shared" si="1068"/>
        <v>3.3546682168997671E-2</v>
      </c>
      <c r="P898" s="13">
        <f t="shared" si="1069"/>
        <v>6.5532325394397836E-2</v>
      </c>
      <c r="Q898" s="13">
        <f t="shared" si="1070"/>
        <v>0.19474140995361666</v>
      </c>
      <c r="R898" s="13">
        <f t="shared" si="1071"/>
        <v>5.5130617476530771E-3</v>
      </c>
      <c r="S898" s="13">
        <f t="shared" si="1072"/>
        <v>1.0519010072514982E-2</v>
      </c>
      <c r="T898" s="13">
        <f t="shared" si="1073"/>
        <v>6.4007606623554716E-2</v>
      </c>
      <c r="U898" s="13">
        <f t="shared" si="1074"/>
        <v>1.0769582355315339E-2</v>
      </c>
      <c r="V898" s="13">
        <f t="shared" si="1075"/>
        <v>7.5043251802995399E-4</v>
      </c>
      <c r="W898" s="13">
        <f t="shared" si="1076"/>
        <v>0.12680695098801914</v>
      </c>
      <c r="X898" s="13">
        <f t="shared" si="1077"/>
        <v>4.1678908650742127E-2</v>
      </c>
      <c r="Y898" s="13">
        <f t="shared" si="1078"/>
        <v>6.8495118476629615E-3</v>
      </c>
      <c r="Z898" s="13">
        <f t="shared" si="1079"/>
        <v>6.04011045072871E-4</v>
      </c>
      <c r="AA898" s="13">
        <f t="shared" si="1080"/>
        <v>1.1799154428483484E-3</v>
      </c>
      <c r="AB898" s="13">
        <f t="shared" si="1081"/>
        <v>1.1524627435447413E-3</v>
      </c>
      <c r="AC898" s="13">
        <f t="shared" si="1082"/>
        <v>3.0114173304518082E-5</v>
      </c>
      <c r="AD898" s="13">
        <f t="shared" si="1083"/>
        <v>6.1928287964182177E-2</v>
      </c>
      <c r="AE898" s="13">
        <f t="shared" si="1084"/>
        <v>2.0354589688067398E-2</v>
      </c>
      <c r="AF898" s="13">
        <f t="shared" si="1085"/>
        <v>3.3450732693369959E-3</v>
      </c>
      <c r="AG898" s="13">
        <f t="shared" si="1086"/>
        <v>3.6648622738856123E-4</v>
      </c>
      <c r="AH898" s="13">
        <f t="shared" si="1087"/>
        <v>4.9631587573637822E-5</v>
      </c>
      <c r="AI898" s="13">
        <f t="shared" si="1088"/>
        <v>9.6953651938848804E-5</v>
      </c>
      <c r="AJ898" s="13">
        <f t="shared" si="1089"/>
        <v>9.4697863637071408E-5</v>
      </c>
      <c r="AK898" s="13">
        <f t="shared" si="1090"/>
        <v>6.1663040006521325E-5</v>
      </c>
      <c r="AL898" s="13">
        <f t="shared" si="1091"/>
        <v>7.734107780469936E-7</v>
      </c>
      <c r="AM898" s="13">
        <f t="shared" si="1092"/>
        <v>2.4194969252352819E-2</v>
      </c>
      <c r="AN898" s="13">
        <f t="shared" si="1093"/>
        <v>7.9524024938633243E-3</v>
      </c>
      <c r="AO898" s="13">
        <f t="shared" si="1094"/>
        <v>1.3068978258414987E-3</v>
      </c>
      <c r="AP898" s="13">
        <f t="shared" si="1095"/>
        <v>1.4318372579919458E-4</v>
      </c>
      <c r="AQ898" s="13">
        <f t="shared" si="1096"/>
        <v>1.1765406748919821E-5</v>
      </c>
      <c r="AR898" s="13">
        <f t="shared" si="1097"/>
        <v>3.262582040740657E-6</v>
      </c>
      <c r="AS898" s="13">
        <f t="shared" si="1098"/>
        <v>6.3733452638521677E-6</v>
      </c>
      <c r="AT898" s="13">
        <f t="shared" si="1099"/>
        <v>6.225058764046529E-6</v>
      </c>
      <c r="AU898" s="13">
        <f t="shared" si="1100"/>
        <v>4.0534815978686876E-6</v>
      </c>
      <c r="AV898" s="13">
        <f t="shared" si="1101"/>
        <v>1.9795852963458013E-6</v>
      </c>
      <c r="AW898" s="13">
        <f t="shared" si="1102"/>
        <v>1.3793897753691987E-8</v>
      </c>
      <c r="AX898" s="13">
        <f t="shared" si="1103"/>
        <v>7.877344322582679E-3</v>
      </c>
      <c r="AY898" s="13">
        <f t="shared" si="1104"/>
        <v>2.589125531946475E-3</v>
      </c>
      <c r="AZ898" s="13">
        <f t="shared" si="1105"/>
        <v>4.2549688992008368E-4</v>
      </c>
      <c r="BA898" s="13">
        <f t="shared" si="1106"/>
        <v>4.6617439259644362E-5</v>
      </c>
      <c r="BB898" s="13">
        <f t="shared" si="1107"/>
        <v>3.8305549839649781E-6</v>
      </c>
      <c r="BC898" s="13">
        <f t="shared" si="1108"/>
        <v>2.5180536242592188E-7</v>
      </c>
      <c r="BD898" s="13">
        <f t="shared" si="1109"/>
        <v>1.7872424419177302E-7</v>
      </c>
      <c r="BE898" s="13">
        <f t="shared" si="1110"/>
        <v>3.4913185355382138E-7</v>
      </c>
      <c r="BF898" s="13">
        <f t="shared" si="1111"/>
        <v>3.4100871909446849E-7</v>
      </c>
      <c r="BG898" s="13">
        <f t="shared" si="1112"/>
        <v>2.2204972193124647E-7</v>
      </c>
      <c r="BH898" s="13">
        <f t="shared" si="1113"/>
        <v>1.0844168253382288E-7</v>
      </c>
      <c r="BI898" s="13">
        <f t="shared" si="1114"/>
        <v>4.2367442421414264E-8</v>
      </c>
      <c r="BJ898" s="14">
        <f t="shared" si="1115"/>
        <v>0.76401103598878994</v>
      </c>
      <c r="BK898" s="14">
        <f t="shared" si="1116"/>
        <v>0.18148665322278537</v>
      </c>
      <c r="BL898" s="14">
        <f t="shared" si="1117"/>
        <v>5.2487786378141832E-2</v>
      </c>
      <c r="BM898" s="14">
        <f t="shared" si="1118"/>
        <v>0.39522169798270435</v>
      </c>
      <c r="BN898" s="14">
        <f t="shared" si="1119"/>
        <v>0.60077867691403708</v>
      </c>
    </row>
    <row r="899" spans="1:66" x14ac:dyDescent="0.25">
      <c r="A899" t="s">
        <v>25</v>
      </c>
      <c r="B899" t="s">
        <v>265</v>
      </c>
      <c r="C899" t="s">
        <v>168</v>
      </c>
      <c r="D899" s="11"/>
      <c r="E899" s="10">
        <f>VLOOKUP(A899,home!$A$2:$E$405,3,FALSE)</f>
        <v>1.5333333333333301</v>
      </c>
      <c r="F899" s="10">
        <f>VLOOKUP(B899,home!$B$2:$E$405,3,FALSE)</f>
        <v>1.63</v>
      </c>
      <c r="G899" s="10">
        <f>VLOOKUP(C899,away!$B$2:$E$405,4,FALSE)</f>
        <v>1.3</v>
      </c>
      <c r="H899" s="10">
        <f>VLOOKUP(A899,away!$A$2:$E$405,3,FALSE)</f>
        <v>1.2</v>
      </c>
      <c r="I899" s="10">
        <f>VLOOKUP(C899,away!$B$2:$E$405,3,FALSE)</f>
        <v>0</v>
      </c>
      <c r="J899" s="10">
        <f>VLOOKUP(B899,home!$B$2:$E$405,4,FALSE)</f>
        <v>0</v>
      </c>
      <c r="K899" s="12">
        <f t="shared" si="1064"/>
        <v>3.2491333333333268</v>
      </c>
      <c r="L899" s="12">
        <f t="shared" si="1065"/>
        <v>0</v>
      </c>
      <c r="M899" s="13">
        <f t="shared" si="1066"/>
        <v>3.8807826711253261E-2</v>
      </c>
      <c r="N899" s="13">
        <f t="shared" si="1067"/>
        <v>0.12609180336175643</v>
      </c>
      <c r="O899" s="13">
        <f t="shared" si="1068"/>
        <v>0</v>
      </c>
      <c r="P899" s="13">
        <f t="shared" si="1069"/>
        <v>0</v>
      </c>
      <c r="Q899" s="13">
        <f t="shared" si="1070"/>
        <v>0.2048445406813971</v>
      </c>
      <c r="R899" s="13">
        <f t="shared" si="1071"/>
        <v>0</v>
      </c>
      <c r="S899" s="13">
        <f t="shared" si="1072"/>
        <v>0</v>
      </c>
      <c r="T899" s="13">
        <f t="shared" si="1073"/>
        <v>0</v>
      </c>
      <c r="U899" s="13">
        <f t="shared" si="1074"/>
        <v>0</v>
      </c>
      <c r="V899" s="13">
        <f t="shared" si="1075"/>
        <v>0</v>
      </c>
      <c r="W899" s="13">
        <f t="shared" si="1076"/>
        <v>0.22185574175976061</v>
      </c>
      <c r="X899" s="13">
        <f t="shared" si="1077"/>
        <v>0</v>
      </c>
      <c r="Y899" s="13">
        <f t="shared" si="1078"/>
        <v>0</v>
      </c>
      <c r="Z899" s="13">
        <f t="shared" si="1079"/>
        <v>0</v>
      </c>
      <c r="AA899" s="13">
        <f t="shared" si="1080"/>
        <v>0</v>
      </c>
      <c r="AB899" s="13">
        <f t="shared" si="1081"/>
        <v>0</v>
      </c>
      <c r="AC899" s="13">
        <f t="shared" si="1082"/>
        <v>0</v>
      </c>
      <c r="AD899" s="13">
        <f t="shared" si="1083"/>
        <v>0.1802097214357572</v>
      </c>
      <c r="AE899" s="13">
        <f t="shared" si="1084"/>
        <v>0</v>
      </c>
      <c r="AF899" s="13">
        <f t="shared" si="1085"/>
        <v>0</v>
      </c>
      <c r="AG899" s="13">
        <f t="shared" si="1086"/>
        <v>0</v>
      </c>
      <c r="AH899" s="13">
        <f t="shared" si="1087"/>
        <v>0</v>
      </c>
      <c r="AI899" s="13">
        <f t="shared" si="1088"/>
        <v>0</v>
      </c>
      <c r="AJ899" s="13">
        <f t="shared" si="1089"/>
        <v>0</v>
      </c>
      <c r="AK899" s="13">
        <f t="shared" si="1090"/>
        <v>0</v>
      </c>
      <c r="AL899" s="13">
        <f t="shared" si="1091"/>
        <v>0</v>
      </c>
      <c r="AM899" s="13">
        <f t="shared" si="1092"/>
        <v>0.11710508258152638</v>
      </c>
      <c r="AN899" s="13">
        <f t="shared" si="1093"/>
        <v>0</v>
      </c>
      <c r="AO899" s="13">
        <f t="shared" si="1094"/>
        <v>0</v>
      </c>
      <c r="AP899" s="13">
        <f t="shared" si="1095"/>
        <v>0</v>
      </c>
      <c r="AQ899" s="13">
        <f t="shared" si="1096"/>
        <v>0</v>
      </c>
      <c r="AR899" s="13">
        <f t="shared" si="1097"/>
        <v>0</v>
      </c>
      <c r="AS899" s="13">
        <f t="shared" si="1098"/>
        <v>0</v>
      </c>
      <c r="AT899" s="13">
        <f t="shared" si="1099"/>
        <v>0</v>
      </c>
      <c r="AU899" s="13">
        <f t="shared" si="1100"/>
        <v>0</v>
      </c>
      <c r="AV899" s="13">
        <f t="shared" si="1101"/>
        <v>0</v>
      </c>
      <c r="AW899" s="13">
        <f t="shared" si="1102"/>
        <v>0</v>
      </c>
      <c r="AX899" s="13">
        <f t="shared" si="1103"/>
        <v>6.3415004553064855E-2</v>
      </c>
      <c r="AY899" s="13">
        <f t="shared" si="1104"/>
        <v>0</v>
      </c>
      <c r="AZ899" s="13">
        <f t="shared" si="1105"/>
        <v>0</v>
      </c>
      <c r="BA899" s="13">
        <f t="shared" si="1106"/>
        <v>0</v>
      </c>
      <c r="BB899" s="13">
        <f t="shared" si="1107"/>
        <v>0</v>
      </c>
      <c r="BC899" s="13">
        <f t="shared" si="1108"/>
        <v>0</v>
      </c>
      <c r="BD899" s="13">
        <f t="shared" si="1109"/>
        <v>0</v>
      </c>
      <c r="BE899" s="13">
        <f t="shared" si="1110"/>
        <v>0</v>
      </c>
      <c r="BF899" s="13">
        <f t="shared" si="1111"/>
        <v>0</v>
      </c>
      <c r="BG899" s="13">
        <f t="shared" si="1112"/>
        <v>0</v>
      </c>
      <c r="BH899" s="13">
        <f t="shared" si="1113"/>
        <v>0</v>
      </c>
      <c r="BI899" s="13">
        <f t="shared" si="1114"/>
        <v>0</v>
      </c>
      <c r="BJ899" s="14">
        <f t="shared" si="1115"/>
        <v>0.91352189437326259</v>
      </c>
      <c r="BK899" s="14">
        <f t="shared" si="1116"/>
        <v>3.8807826711253261E-2</v>
      </c>
      <c r="BL899" s="14">
        <f t="shared" si="1117"/>
        <v>0</v>
      </c>
      <c r="BM899" s="14">
        <f t="shared" si="1118"/>
        <v>0.58258555033010906</v>
      </c>
      <c r="BN899" s="14">
        <f t="shared" si="1119"/>
        <v>0.3697441707544068</v>
      </c>
    </row>
    <row r="900" spans="1:66" x14ac:dyDescent="0.25">
      <c r="A900" t="s">
        <v>25</v>
      </c>
      <c r="B900" t="s">
        <v>174</v>
      </c>
      <c r="C900" t="s">
        <v>260</v>
      </c>
      <c r="D900" s="11"/>
      <c r="E900" s="10">
        <f>VLOOKUP(A900,home!$A$2:$E$405,3,FALSE)</f>
        <v>1.5333333333333301</v>
      </c>
      <c r="F900" s="10">
        <f>VLOOKUP(B900,home!$B$2:$E$405,3,FALSE)</f>
        <v>0</v>
      </c>
      <c r="G900" s="10">
        <f>VLOOKUP(C900,away!$B$2:$E$405,4,FALSE)</f>
        <v>0.65</v>
      </c>
      <c r="H900" s="10">
        <f>VLOOKUP(A900,away!$A$2:$E$405,3,FALSE)</f>
        <v>1.2</v>
      </c>
      <c r="I900" s="10">
        <f>VLOOKUP(C900,away!$B$2:$E$405,3,FALSE)</f>
        <v>1.96</v>
      </c>
      <c r="J900" s="10">
        <f>VLOOKUP(B900,home!$B$2:$E$405,4,FALSE)</f>
        <v>2.08</v>
      </c>
      <c r="K900" s="12">
        <f t="shared" si="1064"/>
        <v>0</v>
      </c>
      <c r="L900" s="12">
        <f t="shared" si="1065"/>
        <v>4.8921599999999996</v>
      </c>
      <c r="M900" s="13">
        <f t="shared" si="1066"/>
        <v>7.505193735795352E-3</v>
      </c>
      <c r="N900" s="13">
        <f t="shared" si="1067"/>
        <v>0</v>
      </c>
      <c r="O900" s="13">
        <f t="shared" si="1068"/>
        <v>3.6716608586508589E-2</v>
      </c>
      <c r="P900" s="13">
        <f t="shared" si="1069"/>
        <v>0</v>
      </c>
      <c r="Q900" s="13">
        <f t="shared" si="1070"/>
        <v>0</v>
      </c>
      <c r="R900" s="13">
        <f t="shared" si="1071"/>
        <v>8.9811761931286926E-2</v>
      </c>
      <c r="S900" s="13">
        <f t="shared" si="1072"/>
        <v>0</v>
      </c>
      <c r="T900" s="13">
        <f t="shared" si="1073"/>
        <v>0</v>
      </c>
      <c r="U900" s="13">
        <f t="shared" si="1074"/>
        <v>0</v>
      </c>
      <c r="V900" s="13">
        <f t="shared" si="1075"/>
        <v>0</v>
      </c>
      <c r="W900" s="13">
        <f t="shared" si="1076"/>
        <v>0</v>
      </c>
      <c r="X900" s="13">
        <f t="shared" si="1077"/>
        <v>0</v>
      </c>
      <c r="Y900" s="13">
        <f t="shared" si="1078"/>
        <v>0</v>
      </c>
      <c r="Z900" s="13">
        <f t="shared" si="1079"/>
        <v>0.14645783641658819</v>
      </c>
      <c r="AA900" s="13">
        <f t="shared" si="1080"/>
        <v>0</v>
      </c>
      <c r="AB900" s="13">
        <f t="shared" si="1081"/>
        <v>0</v>
      </c>
      <c r="AC900" s="13">
        <f t="shared" si="1082"/>
        <v>0</v>
      </c>
      <c r="AD900" s="13">
        <f t="shared" si="1083"/>
        <v>0</v>
      </c>
      <c r="AE900" s="13">
        <f t="shared" si="1084"/>
        <v>0</v>
      </c>
      <c r="AF900" s="13">
        <f t="shared" si="1085"/>
        <v>0</v>
      </c>
      <c r="AG900" s="13">
        <f t="shared" si="1086"/>
        <v>0</v>
      </c>
      <c r="AH900" s="13">
        <f t="shared" si="1087"/>
        <v>0.17912379225094405</v>
      </c>
      <c r="AI900" s="13">
        <f t="shared" si="1088"/>
        <v>0</v>
      </c>
      <c r="AJ900" s="13">
        <f t="shared" si="1089"/>
        <v>0</v>
      </c>
      <c r="AK900" s="13">
        <f t="shared" si="1090"/>
        <v>0</v>
      </c>
      <c r="AL900" s="13">
        <f t="shared" si="1091"/>
        <v>0</v>
      </c>
      <c r="AM900" s="13">
        <f t="shared" si="1092"/>
        <v>0</v>
      </c>
      <c r="AN900" s="13">
        <f t="shared" si="1093"/>
        <v>0</v>
      </c>
      <c r="AO900" s="13">
        <f t="shared" si="1094"/>
        <v>0</v>
      </c>
      <c r="AP900" s="13">
        <f t="shared" si="1095"/>
        <v>0</v>
      </c>
      <c r="AQ900" s="13">
        <f t="shared" si="1096"/>
        <v>0</v>
      </c>
      <c r="AR900" s="13">
        <f t="shared" si="1097"/>
        <v>0.17526045029967563</v>
      </c>
      <c r="AS900" s="13">
        <f t="shared" si="1098"/>
        <v>0</v>
      </c>
      <c r="AT900" s="13">
        <f t="shared" si="1099"/>
        <v>0</v>
      </c>
      <c r="AU900" s="13">
        <f t="shared" si="1100"/>
        <v>0</v>
      </c>
      <c r="AV900" s="13">
        <f t="shared" si="1101"/>
        <v>0</v>
      </c>
      <c r="AW900" s="13">
        <f t="shared" si="1102"/>
        <v>0</v>
      </c>
      <c r="AX900" s="13">
        <f t="shared" si="1103"/>
        <v>0</v>
      </c>
      <c r="AY900" s="13">
        <f t="shared" si="1104"/>
        <v>0</v>
      </c>
      <c r="AZ900" s="13">
        <f t="shared" si="1105"/>
        <v>0</v>
      </c>
      <c r="BA900" s="13">
        <f t="shared" si="1106"/>
        <v>0</v>
      </c>
      <c r="BB900" s="13">
        <f t="shared" si="1107"/>
        <v>0</v>
      </c>
      <c r="BC900" s="13">
        <f t="shared" si="1108"/>
        <v>0</v>
      </c>
      <c r="BD900" s="13">
        <f t="shared" si="1109"/>
        <v>0.14290036075634352</v>
      </c>
      <c r="BE900" s="13">
        <f t="shared" si="1110"/>
        <v>0</v>
      </c>
      <c r="BF900" s="13">
        <f t="shared" si="1111"/>
        <v>0</v>
      </c>
      <c r="BG900" s="13">
        <f t="shared" si="1112"/>
        <v>0</v>
      </c>
      <c r="BH900" s="13">
        <f t="shared" si="1113"/>
        <v>0</v>
      </c>
      <c r="BI900" s="13">
        <f t="shared" si="1114"/>
        <v>0</v>
      </c>
      <c r="BJ900" s="14">
        <f t="shared" si="1115"/>
        <v>0</v>
      </c>
      <c r="BK900" s="14">
        <f t="shared" si="1116"/>
        <v>7.505193735795352E-3</v>
      </c>
      <c r="BL900" s="14">
        <f t="shared" si="1117"/>
        <v>0.62381297382475875</v>
      </c>
      <c r="BM900" s="14">
        <f t="shared" si="1118"/>
        <v>0.64374243972355139</v>
      </c>
      <c r="BN900" s="14">
        <f t="shared" si="1119"/>
        <v>0.13403356425359086</v>
      </c>
    </row>
    <row r="901" spans="1:66" x14ac:dyDescent="0.25">
      <c r="A901" t="s">
        <v>178</v>
      </c>
      <c r="B901" t="s">
        <v>468</v>
      </c>
      <c r="C901" t="s">
        <v>269</v>
      </c>
      <c r="D901" s="11"/>
      <c r="E901" s="10">
        <f>VLOOKUP(A901,home!$A$2:$E$405,3,FALSE)</f>
        <v>1.70588235294118</v>
      </c>
      <c r="F901" s="10">
        <f>VLOOKUP(B901,home!$B$2:$E$405,3,FALSE)</f>
        <v>0.59</v>
      </c>
      <c r="G901" s="10">
        <f>VLOOKUP(C901,away!$B$2:$E$405,4,FALSE)</f>
        <v>0</v>
      </c>
      <c r="H901" s="10">
        <f>VLOOKUP(A901,away!$A$2:$E$405,3,FALSE)</f>
        <v>1.1470588235294099</v>
      </c>
      <c r="I901" s="10">
        <f>VLOOKUP(C901,away!$B$2:$E$405,3,FALSE)</f>
        <v>0.88</v>
      </c>
      <c r="J901" s="10">
        <f>VLOOKUP(B901,home!$B$2:$E$405,4,FALSE)</f>
        <v>0</v>
      </c>
      <c r="K901" s="12">
        <f t="shared" si="1064"/>
        <v>0</v>
      </c>
      <c r="L901" s="12">
        <f t="shared" si="1065"/>
        <v>0</v>
      </c>
      <c r="M901" s="13">
        <f t="shared" si="1066"/>
        <v>1</v>
      </c>
      <c r="N901" s="13">
        <f t="shared" si="1067"/>
        <v>0</v>
      </c>
      <c r="O901" s="13">
        <f t="shared" si="1068"/>
        <v>0</v>
      </c>
      <c r="P901" s="13">
        <f t="shared" si="1069"/>
        <v>0</v>
      </c>
      <c r="Q901" s="13">
        <f t="shared" si="1070"/>
        <v>0</v>
      </c>
      <c r="R901" s="13">
        <f t="shared" si="1071"/>
        <v>0</v>
      </c>
      <c r="S901" s="13">
        <f t="shared" si="1072"/>
        <v>0</v>
      </c>
      <c r="T901" s="13">
        <f t="shared" si="1073"/>
        <v>0</v>
      </c>
      <c r="U901" s="13">
        <f t="shared" si="1074"/>
        <v>0</v>
      </c>
      <c r="V901" s="13">
        <f t="shared" si="1075"/>
        <v>0</v>
      </c>
      <c r="W901" s="13">
        <f t="shared" si="1076"/>
        <v>0</v>
      </c>
      <c r="X901" s="13">
        <f t="shared" si="1077"/>
        <v>0</v>
      </c>
      <c r="Y901" s="13">
        <f t="shared" si="1078"/>
        <v>0</v>
      </c>
      <c r="Z901" s="13">
        <f t="shared" si="1079"/>
        <v>0</v>
      </c>
      <c r="AA901" s="13">
        <f t="shared" si="1080"/>
        <v>0</v>
      </c>
      <c r="AB901" s="13">
        <f t="shared" si="1081"/>
        <v>0</v>
      </c>
      <c r="AC901" s="13">
        <f t="shared" si="1082"/>
        <v>0</v>
      </c>
      <c r="AD901" s="13">
        <f t="shared" si="1083"/>
        <v>0</v>
      </c>
      <c r="AE901" s="13">
        <f t="shared" si="1084"/>
        <v>0</v>
      </c>
      <c r="AF901" s="13">
        <f t="shared" si="1085"/>
        <v>0</v>
      </c>
      <c r="AG901" s="13">
        <f t="shared" si="1086"/>
        <v>0</v>
      </c>
      <c r="AH901" s="13">
        <f t="shared" si="1087"/>
        <v>0</v>
      </c>
      <c r="AI901" s="13">
        <f t="shared" si="1088"/>
        <v>0</v>
      </c>
      <c r="AJ901" s="13">
        <f t="shared" si="1089"/>
        <v>0</v>
      </c>
      <c r="AK901" s="13">
        <f t="shared" si="1090"/>
        <v>0</v>
      </c>
      <c r="AL901" s="13">
        <f t="shared" si="1091"/>
        <v>0</v>
      </c>
      <c r="AM901" s="13">
        <f t="shared" si="1092"/>
        <v>0</v>
      </c>
      <c r="AN901" s="13">
        <f t="shared" si="1093"/>
        <v>0</v>
      </c>
      <c r="AO901" s="13">
        <f t="shared" si="1094"/>
        <v>0</v>
      </c>
      <c r="AP901" s="13">
        <f t="shared" si="1095"/>
        <v>0</v>
      </c>
      <c r="AQ901" s="13">
        <f t="shared" si="1096"/>
        <v>0</v>
      </c>
      <c r="AR901" s="13">
        <f t="shared" si="1097"/>
        <v>0</v>
      </c>
      <c r="AS901" s="13">
        <f t="shared" si="1098"/>
        <v>0</v>
      </c>
      <c r="AT901" s="13">
        <f t="shared" si="1099"/>
        <v>0</v>
      </c>
      <c r="AU901" s="13">
        <f t="shared" si="1100"/>
        <v>0</v>
      </c>
      <c r="AV901" s="13">
        <f t="shared" si="1101"/>
        <v>0</v>
      </c>
      <c r="AW901" s="13">
        <f t="shared" si="1102"/>
        <v>0</v>
      </c>
      <c r="AX901" s="13">
        <f t="shared" si="1103"/>
        <v>0</v>
      </c>
      <c r="AY901" s="13">
        <f t="shared" si="1104"/>
        <v>0</v>
      </c>
      <c r="AZ901" s="13">
        <f t="shared" si="1105"/>
        <v>0</v>
      </c>
      <c r="BA901" s="13">
        <f t="shared" si="1106"/>
        <v>0</v>
      </c>
      <c r="BB901" s="13">
        <f t="shared" si="1107"/>
        <v>0</v>
      </c>
      <c r="BC901" s="13">
        <f t="shared" si="1108"/>
        <v>0</v>
      </c>
      <c r="BD901" s="13">
        <f t="shared" si="1109"/>
        <v>0</v>
      </c>
      <c r="BE901" s="13">
        <f t="shared" si="1110"/>
        <v>0</v>
      </c>
      <c r="BF901" s="13">
        <f t="shared" si="1111"/>
        <v>0</v>
      </c>
      <c r="BG901" s="13">
        <f t="shared" si="1112"/>
        <v>0</v>
      </c>
      <c r="BH901" s="13">
        <f t="shared" si="1113"/>
        <v>0</v>
      </c>
      <c r="BI901" s="13">
        <f t="shared" si="1114"/>
        <v>0</v>
      </c>
      <c r="BJ901" s="14">
        <f t="shared" si="1115"/>
        <v>0</v>
      </c>
      <c r="BK901" s="14">
        <f t="shared" si="1116"/>
        <v>1</v>
      </c>
      <c r="BL901" s="14">
        <f t="shared" si="1117"/>
        <v>0</v>
      </c>
      <c r="BM901" s="14">
        <f t="shared" si="1118"/>
        <v>0</v>
      </c>
      <c r="BN901" s="14">
        <f t="shared" si="1119"/>
        <v>1</v>
      </c>
    </row>
    <row r="902" spans="1:66" x14ac:dyDescent="0.25">
      <c r="A902" t="s">
        <v>178</v>
      </c>
      <c r="B902" t="s">
        <v>270</v>
      </c>
      <c r="C902" t="s">
        <v>272</v>
      </c>
      <c r="D902" s="11"/>
      <c r="E902" s="10">
        <f>VLOOKUP(A902,home!$A$2:$E$405,3,FALSE)</f>
        <v>1.70588235294118</v>
      </c>
      <c r="F902" s="10">
        <f>VLOOKUP(B902,home!$B$2:$E$405,3,FALSE)</f>
        <v>0.28999999999999998</v>
      </c>
      <c r="G902" s="10">
        <f>VLOOKUP(C902,away!$B$2:$E$405,4,FALSE)</f>
        <v>0.28999999999999998</v>
      </c>
      <c r="H902" s="10">
        <f>VLOOKUP(A902,away!$A$2:$E$405,3,FALSE)</f>
        <v>1.1470588235294099</v>
      </c>
      <c r="I902" s="10">
        <f>VLOOKUP(C902,away!$B$2:$E$405,3,FALSE)</f>
        <v>0.59</v>
      </c>
      <c r="J902" s="10">
        <f>VLOOKUP(B902,home!$B$2:$E$405,4,FALSE)</f>
        <v>0.44</v>
      </c>
      <c r="K902" s="12">
        <f t="shared" si="1064"/>
        <v>0.14346470588235322</v>
      </c>
      <c r="L902" s="12">
        <f t="shared" si="1065"/>
        <v>0.29777647058823481</v>
      </c>
      <c r="M902" s="13">
        <f t="shared" si="1066"/>
        <v>0.64323755410109762</v>
      </c>
      <c r="N902" s="13">
        <f t="shared" si="1067"/>
        <v>9.228188651159823E-2</v>
      </c>
      <c r="O902" s="13">
        <f t="shared" si="1068"/>
        <v>0.19154100861003356</v>
      </c>
      <c r="P902" s="13">
        <f t="shared" si="1069"/>
        <v>2.7479374464647748E-2</v>
      </c>
      <c r="Q902" s="13">
        <f t="shared" si="1070"/>
        <v>6.6195968533275694E-3</v>
      </c>
      <c r="R902" s="13">
        <f t="shared" si="1071"/>
        <v>2.8518202758403242E-2</v>
      </c>
      <c r="S902" s="13">
        <f t="shared" si="1072"/>
        <v>2.9348256182880344E-4</v>
      </c>
      <c r="T902" s="13">
        <f t="shared" si="1073"/>
        <v>1.9711601877008683E-3</v>
      </c>
      <c r="U902" s="13">
        <f t="shared" si="1074"/>
        <v>4.0913555710276345E-3</v>
      </c>
      <c r="V902" s="13">
        <f t="shared" si="1075"/>
        <v>1.3930773862314871E-6</v>
      </c>
      <c r="W902" s="13">
        <f t="shared" si="1076"/>
        <v>3.1655950520746354E-4</v>
      </c>
      <c r="X902" s="13">
        <f t="shared" si="1077"/>
        <v>9.4263972191836409E-5</v>
      </c>
      <c r="Y902" s="13">
        <f t="shared" si="1078"/>
        <v>1.4034796471456277E-5</v>
      </c>
      <c r="Z902" s="13">
        <f t="shared" si="1079"/>
        <v>2.8306832549723263E-3</v>
      </c>
      <c r="AA902" s="13">
        <f t="shared" si="1080"/>
        <v>4.0610314062070697E-4</v>
      </c>
      <c r="AB902" s="13">
        <f t="shared" si="1081"/>
        <v>2.9130733813524828E-5</v>
      </c>
      <c r="AC902" s="13">
        <f t="shared" si="1082"/>
        <v>3.7195526472315486E-9</v>
      </c>
      <c r="AD902" s="13">
        <f t="shared" si="1083"/>
        <v>1.1353779077213E-5</v>
      </c>
      <c r="AE902" s="13">
        <f t="shared" si="1084"/>
        <v>3.3808882614510321E-6</v>
      </c>
      <c r="AF902" s="13">
        <f t="shared" si="1085"/>
        <v>5.0337448697404067E-7</v>
      </c>
      <c r="AG902" s="13">
        <f t="shared" si="1086"/>
        <v>4.9964359371764397E-8</v>
      </c>
      <c r="AH902" s="13">
        <f t="shared" si="1087"/>
        <v>2.1072771725471891E-4</v>
      </c>
      <c r="AI902" s="13">
        <f t="shared" si="1088"/>
        <v>3.023198997720793E-5</v>
      </c>
      <c r="AJ902" s="13">
        <f t="shared" si="1089"/>
        <v>2.168611775159193E-6</v>
      </c>
      <c r="AK902" s="13">
        <f t="shared" si="1090"/>
        <v>1.0370641683207385E-7</v>
      </c>
      <c r="AL902" s="13">
        <f t="shared" si="1091"/>
        <v>6.3560331254031986E-12</v>
      </c>
      <c r="AM902" s="13">
        <f t="shared" si="1092"/>
        <v>3.2577331519311604E-7</v>
      </c>
      <c r="AN902" s="13">
        <f t="shared" si="1093"/>
        <v>9.7007628010034645E-8</v>
      </c>
      <c r="AO902" s="13">
        <f t="shared" si="1094"/>
        <v>1.4443294544482251E-8</v>
      </c>
      <c r="AP902" s="13">
        <f t="shared" si="1095"/>
        <v>1.433624424374077E-9</v>
      </c>
      <c r="AQ902" s="13">
        <f t="shared" si="1096"/>
        <v>1.0672490530980058E-10</v>
      </c>
      <c r="AR902" s="13">
        <f t="shared" si="1097"/>
        <v>1.2549951179845138E-5</v>
      </c>
      <c r="AS902" s="13">
        <f t="shared" si="1098"/>
        <v>1.8004750548543743E-6</v>
      </c>
      <c r="AT902" s="13">
        <f t="shared" si="1099"/>
        <v>1.291523120965983E-7</v>
      </c>
      <c r="AU902" s="13">
        <f t="shared" si="1100"/>
        <v>6.1762661563214539E-9</v>
      </c>
      <c r="AV902" s="13">
        <f t="shared" si="1101"/>
        <v>2.2151905189194733E-10</v>
      </c>
      <c r="AW902" s="13">
        <f t="shared" si="1102"/>
        <v>7.5425656962052026E-15</v>
      </c>
      <c r="AX902" s="13">
        <f t="shared" si="1103"/>
        <v>7.7894954747499183E-9</v>
      </c>
      <c r="AY902" s="13">
        <f t="shared" si="1104"/>
        <v>2.3195284701340568E-9</v>
      </c>
      <c r="AZ902" s="13">
        <f t="shared" si="1105"/>
        <v>3.4535050063272359E-10</v>
      </c>
      <c r="BA902" s="13">
        <f t="shared" si="1106"/>
        <v>3.4279084398097457E-11</v>
      </c>
      <c r="BB902" s="13">
        <f t="shared" si="1107"/>
        <v>2.5518761917654211E-12</v>
      </c>
      <c r="BC902" s="13">
        <f t="shared" si="1108"/>
        <v>1.5197773715241057E-13</v>
      </c>
      <c r="BD902" s="13">
        <f t="shared" si="1109"/>
        <v>6.2284669473148894E-7</v>
      </c>
      <c r="BE902" s="13">
        <f t="shared" si="1110"/>
        <v>8.9356517869448886E-8</v>
      </c>
      <c r="BF902" s="13">
        <f t="shared" si="1111"/>
        <v>6.4097532774058626E-9</v>
      </c>
      <c r="BG902" s="13">
        <f t="shared" si="1112"/>
        <v>3.065244562404939E-10</v>
      </c>
      <c r="BH902" s="13">
        <f t="shared" si="1113"/>
        <v>1.0993860240072672E-11</v>
      </c>
      <c r="BI902" s="13">
        <f t="shared" si="1114"/>
        <v>3.1544618517074487E-13</v>
      </c>
      <c r="BJ902" s="14">
        <f t="shared" si="1115"/>
        <v>0.1013132390886269</v>
      </c>
      <c r="BK902" s="14">
        <f t="shared" si="1116"/>
        <v>0.67101181025039758</v>
      </c>
      <c r="BL902" s="14">
        <f t="shared" si="1117"/>
        <v>0.22484423774645426</v>
      </c>
      <c r="BM902" s="14">
        <f t="shared" si="1118"/>
        <v>1.0322344721822108E-2</v>
      </c>
      <c r="BN902" s="14">
        <f t="shared" si="1119"/>
        <v>0.98967762329910791</v>
      </c>
    </row>
    <row r="903" spans="1:66" x14ac:dyDescent="0.25">
      <c r="A903" t="s">
        <v>178</v>
      </c>
      <c r="B903" t="s">
        <v>180</v>
      </c>
      <c r="C903" t="s">
        <v>185</v>
      </c>
      <c r="D903" s="11"/>
      <c r="E903" s="10">
        <f>VLOOKUP(A903,home!$A$2:$E$405,3,FALSE)</f>
        <v>1.70588235294118</v>
      </c>
      <c r="F903" s="10">
        <f>VLOOKUP(B903,home!$B$2:$E$405,3,FALSE)</f>
        <v>1.17</v>
      </c>
      <c r="G903" s="10">
        <f>VLOOKUP(C903,away!$B$2:$E$405,4,FALSE)</f>
        <v>1.76</v>
      </c>
      <c r="H903" s="10">
        <f>VLOOKUP(A903,away!$A$2:$E$405,3,FALSE)</f>
        <v>1.1470588235294099</v>
      </c>
      <c r="I903" s="10">
        <f>VLOOKUP(C903,away!$B$2:$E$405,3,FALSE)</f>
        <v>0.59</v>
      </c>
      <c r="J903" s="10">
        <f>VLOOKUP(B903,home!$B$2:$E$405,4,FALSE)</f>
        <v>0.87</v>
      </c>
      <c r="K903" s="12">
        <f t="shared" si="1064"/>
        <v>3.5127529411764775</v>
      </c>
      <c r="L903" s="12">
        <f t="shared" si="1065"/>
        <v>0.58878529411764613</v>
      </c>
      <c r="M903" s="13">
        <f t="shared" si="1066"/>
        <v>1.6547202324356358E-2</v>
      </c>
      <c r="N903" s="13">
        <f t="shared" si="1067"/>
        <v>5.8126233633125052E-2</v>
      </c>
      <c r="O903" s="13">
        <f t="shared" si="1068"/>
        <v>9.7427493873703565E-3</v>
      </c>
      <c r="P903" s="13">
        <f t="shared" si="1069"/>
        <v>3.4223871565630545E-2</v>
      </c>
      <c r="Q903" s="13">
        <f t="shared" si="1070"/>
        <v>0.10209154907713557</v>
      </c>
      <c r="R903" s="13">
        <f t="shared" si="1071"/>
        <v>2.8681937817786854E-3</v>
      </c>
      <c r="S903" s="13">
        <f t="shared" si="1072"/>
        <v>1.7695942824376119E-2</v>
      </c>
      <c r="T903" s="13">
        <f t="shared" si="1073"/>
        <v>6.0110002750307368E-2</v>
      </c>
      <c r="U903" s="13">
        <f t="shared" si="1074"/>
        <v>1.0075256142807161E-2</v>
      </c>
      <c r="V903" s="13">
        <f t="shared" si="1075"/>
        <v>4.0666402733681639E-3</v>
      </c>
      <c r="W903" s="13">
        <f t="shared" si="1076"/>
        <v>0.1195407964299902</v>
      </c>
      <c r="X903" s="13">
        <f t="shared" si="1077"/>
        <v>7.0383862985089446E-2</v>
      </c>
      <c r="Y903" s="13">
        <f t="shared" si="1078"/>
        <v>2.0720491734405995E-2</v>
      </c>
      <c r="Z903" s="13">
        <f t="shared" si="1079"/>
        <v>5.6291677313032246E-4</v>
      </c>
      <c r="AA903" s="13">
        <f t="shared" si="1080"/>
        <v>1.9773875504511124E-3</v>
      </c>
      <c r="AB903" s="13">
        <f t="shared" si="1081"/>
        <v>3.473036966846448E-3</v>
      </c>
      <c r="AC903" s="13">
        <f t="shared" si="1082"/>
        <v>5.2567864529021776E-4</v>
      </c>
      <c r="AD903" s="13">
        <f t="shared" si="1083"/>
        <v>0.10497932106250668</v>
      </c>
      <c r="AE903" s="13">
        <f t="shared" si="1084"/>
        <v>6.1810280428058799E-2</v>
      </c>
      <c r="AF903" s="13">
        <f t="shared" si="1085"/>
        <v>1.8196492070664389E-2</v>
      </c>
      <c r="AG903" s="13">
        <f t="shared" si="1086"/>
        <v>3.5712756452451837E-3</v>
      </c>
      <c r="AH903" s="13">
        <f t="shared" si="1087"/>
        <v>8.285927945782327E-5</v>
      </c>
      <c r="AI903" s="13">
        <f t="shared" si="1088"/>
        <v>2.9106417761923242E-4</v>
      </c>
      <c r="AJ903" s="13">
        <f t="shared" si="1089"/>
        <v>5.1121827300153568E-4</v>
      </c>
      <c r="AK903" s="13">
        <f t="shared" si="1090"/>
        <v>5.9859449735643461E-4</v>
      </c>
      <c r="AL903" s="13">
        <f t="shared" si="1091"/>
        <v>4.3489547268605978E-5</v>
      </c>
      <c r="AM903" s="13">
        <f t="shared" si="1092"/>
        <v>7.3753283765005992E-2</v>
      </c>
      <c r="AN903" s="13">
        <f t="shared" si="1093"/>
        <v>4.3424848873721271E-2</v>
      </c>
      <c r="AO903" s="13">
        <f t="shared" si="1094"/>
        <v>1.2783956208064154E-2</v>
      </c>
      <c r="AP903" s="13">
        <f t="shared" si="1095"/>
        <v>2.5090018053173877E-3</v>
      </c>
      <c r="AQ903" s="13">
        <f t="shared" si="1096"/>
        <v>3.6931584147137565E-4</v>
      </c>
      <c r="AR903" s="13">
        <f t="shared" si="1097"/>
        <v>9.7572650451901427E-6</v>
      </c>
      <c r="AS903" s="13">
        <f t="shared" si="1098"/>
        <v>3.4274861485330112E-5</v>
      </c>
      <c r="AT903" s="13">
        <f t="shared" si="1099"/>
        <v>6.0199560245504872E-5</v>
      </c>
      <c r="AU903" s="13">
        <f t="shared" si="1100"/>
        <v>7.0488727436642586E-5</v>
      </c>
      <c r="AV903" s="13">
        <f t="shared" si="1101"/>
        <v>6.1902371155713332E-5</v>
      </c>
      <c r="AW903" s="13">
        <f t="shared" si="1102"/>
        <v>2.4985436795919439E-6</v>
      </c>
      <c r="AX903" s="13">
        <f t="shared" si="1103"/>
        <v>4.3179510744491355E-2</v>
      </c>
      <c r="AY903" s="13">
        <f t="shared" si="1104"/>
        <v>2.5423460933551405E-2</v>
      </c>
      <c r="AZ903" s="13">
        <f t="shared" si="1105"/>
        <v>7.4844799616247733E-3</v>
      </c>
      <c r="BA903" s="13">
        <f t="shared" si="1106"/>
        <v>1.4689172451742907E-3</v>
      </c>
      <c r="BB903" s="13">
        <f t="shared" si="1107"/>
        <v>2.1621921805860673E-4</v>
      </c>
      <c r="BC903" s="13">
        <f t="shared" si="1108"/>
        <v>2.546133917970485E-5</v>
      </c>
      <c r="BD903" s="13">
        <f t="shared" si="1109"/>
        <v>9.5748902823601742E-7</v>
      </c>
      <c r="BE903" s="13">
        <f t="shared" si="1110"/>
        <v>3.3634224000802782E-6</v>
      </c>
      <c r="BF903" s="13">
        <f t="shared" si="1111"/>
        <v>5.9074359641504229E-6</v>
      </c>
      <c r="BG903" s="13">
        <f t="shared" si="1112"/>
        <v>6.9171210192936989E-6</v>
      </c>
      <c r="BH903" s="13">
        <f t="shared" si="1113"/>
        <v>6.0745343012493943E-6</v>
      </c>
      <c r="BI903" s="13">
        <f t="shared" si="1114"/>
        <v>4.2676676465982403E-6</v>
      </c>
      <c r="BJ903" s="14">
        <f t="shared" si="1115"/>
        <v>0.83016876175218901</v>
      </c>
      <c r="BK903" s="14">
        <f t="shared" si="1116"/>
        <v>9.8526286113841399E-2</v>
      </c>
      <c r="BL903" s="14">
        <f t="shared" si="1117"/>
        <v>2.9884470512416782E-2</v>
      </c>
      <c r="BM903" s="14">
        <f t="shared" si="1118"/>
        <v>0.71012167299230911</v>
      </c>
      <c r="BN903" s="14">
        <f t="shared" si="1119"/>
        <v>0.22359979976939656</v>
      </c>
    </row>
    <row r="904" spans="1:66" x14ac:dyDescent="0.25">
      <c r="A904" t="s">
        <v>178</v>
      </c>
      <c r="B904" t="s">
        <v>268</v>
      </c>
      <c r="C904" t="s">
        <v>179</v>
      </c>
      <c r="D904" s="11"/>
      <c r="E904" s="10">
        <f>VLOOKUP(A904,home!$A$2:$E$405,3,FALSE)</f>
        <v>1.70588235294118</v>
      </c>
      <c r="F904" s="10">
        <f>VLOOKUP(B904,home!$B$2:$E$405,3,FALSE)</f>
        <v>0.59</v>
      </c>
      <c r="G904" s="10">
        <f>VLOOKUP(C904,away!$B$2:$E$405,4,FALSE)</f>
        <v>1.17</v>
      </c>
      <c r="H904" s="10">
        <f>VLOOKUP(A904,away!$A$2:$E$405,3,FALSE)</f>
        <v>1.1470588235294099</v>
      </c>
      <c r="I904" s="10">
        <f>VLOOKUP(C904,away!$B$2:$E$405,3,FALSE)</f>
        <v>0.59</v>
      </c>
      <c r="J904" s="10">
        <f>VLOOKUP(B904,home!$B$2:$E$405,4,FALSE)</f>
        <v>0.87</v>
      </c>
      <c r="K904" s="12">
        <f t="shared" si="1064"/>
        <v>1.1775705882352965</v>
      </c>
      <c r="L904" s="12">
        <f t="shared" si="1065"/>
        <v>0.58878529411764613</v>
      </c>
      <c r="M904" s="13">
        <f t="shared" si="1066"/>
        <v>0.1709548346273396</v>
      </c>
      <c r="N904" s="13">
        <f t="shared" si="1067"/>
        <v>0.20131138517378416</v>
      </c>
      <c r="O904" s="13">
        <f t="shared" si="1068"/>
        <v>0.10065569258689171</v>
      </c>
      <c r="P904" s="13">
        <f t="shared" si="1069"/>
        <v>0.11852918312877725</v>
      </c>
      <c r="Q904" s="13">
        <f t="shared" si="1070"/>
        <v>0.11852918312877768</v>
      </c>
      <c r="R904" s="13">
        <f t="shared" si="1071"/>
        <v>2.9632295782194198E-2</v>
      </c>
      <c r="S904" s="13">
        <f t="shared" si="1072"/>
        <v>2.0545144692457305E-2</v>
      </c>
      <c r="T904" s="13">
        <f t="shared" si="1073"/>
        <v>6.9788239950001704E-2</v>
      </c>
      <c r="U904" s="13">
        <f t="shared" si="1074"/>
        <v>3.489411997500072E-2</v>
      </c>
      <c r="V904" s="13">
        <f t="shared" si="1075"/>
        <v>1.5827437196548511E-3</v>
      </c>
      <c r="W904" s="13">
        <f t="shared" si="1076"/>
        <v>4.6525493300001317E-2</v>
      </c>
      <c r="X904" s="13">
        <f t="shared" si="1077"/>
        <v>2.7393526256609849E-2</v>
      </c>
      <c r="Y904" s="13">
        <f t="shared" si="1078"/>
        <v>8.0644527069587447E-3</v>
      </c>
      <c r="Z904" s="13">
        <f t="shared" si="1079"/>
        <v>5.8156866625000995E-3</v>
      </c>
      <c r="AA904" s="13">
        <f t="shared" si="1080"/>
        <v>6.848381564152412E-3</v>
      </c>
      <c r="AB904" s="13">
        <f t="shared" si="1081"/>
        <v>4.0322263534793576E-3</v>
      </c>
      <c r="AC904" s="13">
        <f t="shared" si="1082"/>
        <v>6.8585849225118227E-5</v>
      </c>
      <c r="AD904" s="13">
        <f t="shared" si="1083"/>
        <v>1.3696763128304968E-2</v>
      </c>
      <c r="AE904" s="13">
        <f t="shared" si="1084"/>
        <v>8.0644527069587725E-3</v>
      </c>
      <c r="AF904" s="13">
        <f t="shared" si="1085"/>
        <v>2.3741155794822838E-3</v>
      </c>
      <c r="AG904" s="13">
        <f t="shared" si="1086"/>
        <v>4.6594811324492086E-4</v>
      </c>
      <c r="AH904" s="13">
        <f t="shared" si="1087"/>
        <v>8.5604769551904803E-4</v>
      </c>
      <c r="AI904" s="13">
        <f t="shared" si="1088"/>
        <v>1.0080565883698355E-3</v>
      </c>
      <c r="AJ904" s="13">
        <f t="shared" si="1089"/>
        <v>5.935288948705666E-4</v>
      </c>
      <c r="AK904" s="13">
        <f t="shared" si="1090"/>
        <v>2.3297405662245959E-4</v>
      </c>
      <c r="AL904" s="13">
        <f t="shared" si="1091"/>
        <v>1.9021222068549028E-6</v>
      </c>
      <c r="AM904" s="13">
        <f t="shared" si="1092"/>
        <v>3.2257810827835244E-3</v>
      </c>
      <c r="AN904" s="13">
        <f t="shared" si="1093"/>
        <v>1.8992924635858363E-3</v>
      </c>
      <c r="AO904" s="13">
        <f t="shared" si="1094"/>
        <v>5.5913773589390757E-4</v>
      </c>
      <c r="AP904" s="13">
        <f t="shared" si="1095"/>
        <v>1.0973735876018974E-4</v>
      </c>
      <c r="AQ904" s="13">
        <f t="shared" si="1096"/>
        <v>1.6152935763327987E-5</v>
      </c>
      <c r="AR904" s="13">
        <f t="shared" si="1097"/>
        <v>1.0080565883698317E-4</v>
      </c>
      <c r="AS904" s="13">
        <f t="shared" si="1098"/>
        <v>1.1870577897411291E-4</v>
      </c>
      <c r="AT904" s="13">
        <f t="shared" si="1099"/>
        <v>6.989221698673762E-5</v>
      </c>
      <c r="AU904" s="13">
        <f t="shared" si="1100"/>
        <v>2.7434339690047208E-5</v>
      </c>
      <c r="AV904" s="13">
        <f t="shared" si="1101"/>
        <v>8.0764678816639548E-6</v>
      </c>
      <c r="AW904" s="13">
        <f t="shared" si="1102"/>
        <v>3.6633618574865545E-8</v>
      </c>
      <c r="AX904" s="13">
        <f t="shared" si="1103"/>
        <v>6.330974878619468E-4</v>
      </c>
      <c r="AY904" s="13">
        <f t="shared" si="1104"/>
        <v>3.7275849059593925E-4</v>
      </c>
      <c r="AZ904" s="13">
        <f t="shared" si="1105"/>
        <v>1.0973735876018994E-4</v>
      </c>
      <c r="BA904" s="13">
        <f t="shared" si="1106"/>
        <v>2.153724768443737E-5</v>
      </c>
      <c r="BB904" s="13">
        <f t="shared" si="1107"/>
        <v>3.1702036780915111E-6</v>
      </c>
      <c r="BC904" s="13">
        <f t="shared" si="1108"/>
        <v>3.7331386100359081E-7</v>
      </c>
      <c r="BD904" s="13">
        <f t="shared" si="1109"/>
        <v>9.8921482478427037E-6</v>
      </c>
      <c r="BE904" s="13">
        <f t="shared" si="1110"/>
        <v>1.1648702831122892E-5</v>
      </c>
      <c r="BF904" s="13">
        <f t="shared" si="1111"/>
        <v>6.8585849225117739E-6</v>
      </c>
      <c r="BG904" s="13">
        <f t="shared" si="1112"/>
        <v>2.6921559605546424E-6</v>
      </c>
      <c r="BH904" s="13">
        <f t="shared" si="1113"/>
        <v>7.9255091952287215E-7</v>
      </c>
      <c r="BI904" s="13">
        <f t="shared" si="1114"/>
        <v>1.8665693050179498E-7</v>
      </c>
      <c r="BJ904" s="14">
        <f t="shared" si="1115"/>
        <v>0.50316433572335295</v>
      </c>
      <c r="BK904" s="14">
        <f t="shared" si="1116"/>
        <v>0.31205515263025696</v>
      </c>
      <c r="BL904" s="14">
        <f t="shared" si="1117"/>
        <v>0.17911030875928194</v>
      </c>
      <c r="BM904" s="14">
        <f t="shared" si="1118"/>
        <v>0.26016018749064967</v>
      </c>
      <c r="BN904" s="14">
        <f t="shared" si="1119"/>
        <v>0.73961257442776451</v>
      </c>
    </row>
    <row r="905" spans="1:66" x14ac:dyDescent="0.25">
      <c r="A905" t="s">
        <v>28</v>
      </c>
      <c r="B905" t="s">
        <v>275</v>
      </c>
      <c r="C905" t="s">
        <v>277</v>
      </c>
      <c r="D905" s="11"/>
      <c r="E905" s="10">
        <f>VLOOKUP(A905,home!$A$2:$E$405,3,FALSE)</f>
        <v>1.3333333333333299</v>
      </c>
      <c r="F905" s="10">
        <f>VLOOKUP(B905,home!$B$2:$E$405,3,FALSE)</f>
        <v>1.25</v>
      </c>
      <c r="G905" s="10">
        <f>VLOOKUP(C905,away!$B$2:$E$405,4,FALSE)</f>
        <v>1.5</v>
      </c>
      <c r="H905" s="10">
        <f>VLOOKUP(A905,away!$A$2:$E$405,3,FALSE)</f>
        <v>1.13333333333333</v>
      </c>
      <c r="I905" s="10">
        <f>VLOOKUP(C905,away!$B$2:$E$405,3,FALSE)</f>
        <v>0.75</v>
      </c>
      <c r="J905" s="10">
        <f>VLOOKUP(B905,home!$B$2:$E$405,4,FALSE)</f>
        <v>2.06</v>
      </c>
      <c r="K905" s="12">
        <f t="shared" si="1064"/>
        <v>2.4999999999999938</v>
      </c>
      <c r="L905" s="12">
        <f t="shared" si="1065"/>
        <v>1.7509999999999948</v>
      </c>
      <c r="M905" s="13">
        <f t="shared" si="1066"/>
        <v>1.4249976804830594E-2</v>
      </c>
      <c r="N905" s="13">
        <f t="shared" si="1067"/>
        <v>3.5624942012076395E-2</v>
      </c>
      <c r="O905" s="13">
        <f t="shared" si="1068"/>
        <v>2.4951709385258293E-2</v>
      </c>
      <c r="P905" s="13">
        <f t="shared" si="1069"/>
        <v>6.2379273463145569E-2</v>
      </c>
      <c r="Q905" s="13">
        <f t="shared" si="1070"/>
        <v>4.4531177515095395E-2</v>
      </c>
      <c r="R905" s="13">
        <f t="shared" si="1071"/>
        <v>2.1845221566793579E-2</v>
      </c>
      <c r="S905" s="13">
        <f t="shared" si="1072"/>
        <v>6.8266317396229612E-2</v>
      </c>
      <c r="T905" s="13">
        <f t="shared" si="1073"/>
        <v>7.7974091828931794E-2</v>
      </c>
      <c r="U905" s="13">
        <f t="shared" si="1074"/>
        <v>5.4613053916983803E-2</v>
      </c>
      <c r="V905" s="13">
        <f t="shared" si="1075"/>
        <v>3.3203978266888159E-2</v>
      </c>
      <c r="W905" s="13">
        <f t="shared" si="1076"/>
        <v>3.7109314595912733E-2</v>
      </c>
      <c r="X905" s="13">
        <f t="shared" si="1077"/>
        <v>6.4978409857442992E-2</v>
      </c>
      <c r="Y905" s="13">
        <f t="shared" si="1078"/>
        <v>5.68885978301912E-2</v>
      </c>
      <c r="Z905" s="13">
        <f t="shared" si="1079"/>
        <v>1.2750327654485145E-2</v>
      </c>
      <c r="AA905" s="13">
        <f t="shared" si="1080"/>
        <v>3.1875819136212784E-2</v>
      </c>
      <c r="AB905" s="13">
        <f t="shared" si="1081"/>
        <v>3.9844773920265891E-2</v>
      </c>
      <c r="AC905" s="13">
        <f t="shared" si="1082"/>
        <v>9.0844009289563765E-3</v>
      </c>
      <c r="AD905" s="13">
        <f t="shared" si="1083"/>
        <v>2.3193321622445397E-2</v>
      </c>
      <c r="AE905" s="13">
        <f t="shared" si="1084"/>
        <v>4.0611506160901763E-2</v>
      </c>
      <c r="AF905" s="13">
        <f t="shared" si="1085"/>
        <v>3.5555373643869397E-2</v>
      </c>
      <c r="AG905" s="13">
        <f t="shared" si="1086"/>
        <v>2.0752486416805042E-2</v>
      </c>
      <c r="AH905" s="13">
        <f t="shared" si="1087"/>
        <v>5.5814559307508539E-3</v>
      </c>
      <c r="AI905" s="13">
        <f t="shared" si="1088"/>
        <v>1.3953639826877098E-2</v>
      </c>
      <c r="AJ905" s="13">
        <f t="shared" si="1089"/>
        <v>1.7442049783596335E-2</v>
      </c>
      <c r="AK905" s="13">
        <f t="shared" si="1090"/>
        <v>1.4535041486330242E-2</v>
      </c>
      <c r="AL905" s="13">
        <f t="shared" si="1091"/>
        <v>1.5906786026602527E-3</v>
      </c>
      <c r="AM905" s="13">
        <f t="shared" si="1092"/>
        <v>1.1596660811222676E-2</v>
      </c>
      <c r="AN905" s="13">
        <f t="shared" si="1093"/>
        <v>2.0305753080450843E-2</v>
      </c>
      <c r="AO905" s="13">
        <f t="shared" si="1094"/>
        <v>1.7777686821934667E-2</v>
      </c>
      <c r="AP905" s="13">
        <f t="shared" si="1095"/>
        <v>1.0376243208402502E-2</v>
      </c>
      <c r="AQ905" s="13">
        <f t="shared" si="1096"/>
        <v>4.5422004644781796E-3</v>
      </c>
      <c r="AR905" s="13">
        <f t="shared" si="1097"/>
        <v>1.9546258669489421E-3</v>
      </c>
      <c r="AS905" s="13">
        <f t="shared" si="1098"/>
        <v>4.8865646673723426E-3</v>
      </c>
      <c r="AT905" s="13">
        <f t="shared" si="1099"/>
        <v>6.1082058342154149E-3</v>
      </c>
      <c r="AU905" s="13">
        <f t="shared" si="1100"/>
        <v>5.0901715285128326E-3</v>
      </c>
      <c r="AV905" s="13">
        <f t="shared" si="1101"/>
        <v>3.1813572053205116E-3</v>
      </c>
      <c r="AW905" s="13">
        <f t="shared" si="1102"/>
        <v>1.9342209953181162E-4</v>
      </c>
      <c r="AX905" s="13">
        <f t="shared" si="1103"/>
        <v>4.8319420046760986E-3</v>
      </c>
      <c r="AY905" s="13">
        <f t="shared" si="1104"/>
        <v>8.4607304501878224E-3</v>
      </c>
      <c r="AZ905" s="13">
        <f t="shared" si="1105"/>
        <v>7.4073695091394186E-3</v>
      </c>
      <c r="BA905" s="13">
        <f t="shared" si="1106"/>
        <v>4.323434670167694E-3</v>
      </c>
      <c r="BB905" s="13">
        <f t="shared" si="1107"/>
        <v>1.8925835268659016E-3</v>
      </c>
      <c r="BC905" s="13">
        <f t="shared" si="1108"/>
        <v>6.627827511084364E-4</v>
      </c>
      <c r="BD905" s="13">
        <f t="shared" si="1109"/>
        <v>5.7042498217126504E-4</v>
      </c>
      <c r="BE905" s="13">
        <f t="shared" si="1110"/>
        <v>1.4260624554281588E-3</v>
      </c>
      <c r="BF905" s="13">
        <f t="shared" si="1111"/>
        <v>1.7825780692851947E-3</v>
      </c>
      <c r="BG905" s="13">
        <f t="shared" si="1112"/>
        <v>1.4854817244043252E-3</v>
      </c>
      <c r="BH905" s="13">
        <f t="shared" si="1113"/>
        <v>9.2842607775270064E-4</v>
      </c>
      <c r="BI905" s="13">
        <f t="shared" si="1114"/>
        <v>4.6421303887634945E-4</v>
      </c>
      <c r="BJ905" s="14">
        <f t="shared" si="1115"/>
        <v>0.52939660878230643</v>
      </c>
      <c r="BK905" s="14">
        <f t="shared" si="1116"/>
        <v>0.1972353559128984</v>
      </c>
      <c r="BL905" s="14">
        <f t="shared" si="1117"/>
        <v>0.25252087640335691</v>
      </c>
      <c r="BM905" s="14">
        <f t="shared" si="1118"/>
        <v>0.78005355965519108</v>
      </c>
      <c r="BN905" s="14">
        <f t="shared" si="1119"/>
        <v>0.20358230074719982</v>
      </c>
    </row>
    <row r="906" spans="1:66" x14ac:dyDescent="0.25">
      <c r="A906" t="s">
        <v>28</v>
      </c>
      <c r="B906" t="s">
        <v>191</v>
      </c>
      <c r="C906" t="s">
        <v>293</v>
      </c>
      <c r="D906" s="11"/>
      <c r="E906" s="10">
        <f>VLOOKUP(A906,home!$A$2:$E$405,3,FALSE)</f>
        <v>1.3333333333333299</v>
      </c>
      <c r="F906" s="10">
        <f>VLOOKUP(B906,home!$B$2:$E$405,3,FALSE)</f>
        <v>1.5</v>
      </c>
      <c r="G906" s="10">
        <f>VLOOKUP(C906,away!$B$2:$E$405,4,FALSE)</f>
        <v>0.25</v>
      </c>
      <c r="H906" s="10">
        <f>VLOOKUP(A906,away!$A$2:$E$405,3,FALSE)</f>
        <v>1.13333333333333</v>
      </c>
      <c r="I906" s="10">
        <f>VLOOKUP(C906,away!$B$2:$E$405,3,FALSE)</f>
        <v>1.25</v>
      </c>
      <c r="J906" s="10">
        <f>VLOOKUP(B906,home!$B$2:$E$405,4,FALSE)</f>
        <v>0.28999999999999998</v>
      </c>
      <c r="K906" s="12">
        <f t="shared" si="1064"/>
        <v>0.49999999999999872</v>
      </c>
      <c r="L906" s="12">
        <f t="shared" si="1065"/>
        <v>0.41083333333333211</v>
      </c>
      <c r="M906" s="13">
        <f t="shared" si="1066"/>
        <v>0.40218892690681557</v>
      </c>
      <c r="N906" s="13">
        <f t="shared" si="1067"/>
        <v>0.20109446345340729</v>
      </c>
      <c r="O906" s="13">
        <f t="shared" si="1068"/>
        <v>0.16523261747088291</v>
      </c>
      <c r="P906" s="13">
        <f t="shared" si="1069"/>
        <v>8.2616308735441249E-2</v>
      </c>
      <c r="Q906" s="13">
        <f t="shared" si="1070"/>
        <v>5.0273615863351689E-2</v>
      </c>
      <c r="R906" s="13">
        <f t="shared" si="1071"/>
        <v>3.3941533505477094E-2</v>
      </c>
      <c r="S906" s="13">
        <f t="shared" si="1072"/>
        <v>4.242691688184615E-3</v>
      </c>
      <c r="T906" s="13">
        <f t="shared" si="1073"/>
        <v>2.0654077183860257E-2</v>
      </c>
      <c r="U906" s="13">
        <f t="shared" si="1074"/>
        <v>1.6970766752738505E-2</v>
      </c>
      <c r="V906" s="13">
        <f t="shared" si="1075"/>
        <v>9.683550936458357E-5</v>
      </c>
      <c r="W906" s="13">
        <f t="shared" si="1076"/>
        <v>8.3789359772252631E-3</v>
      </c>
      <c r="X906" s="13">
        <f t="shared" si="1077"/>
        <v>3.4423461973100357E-3</v>
      </c>
      <c r="Y906" s="13">
        <f t="shared" si="1078"/>
        <v>7.0711528136410099E-4</v>
      </c>
      <c r="Z906" s="13">
        <f t="shared" si="1079"/>
        <v>4.6481044495000449E-3</v>
      </c>
      <c r="AA906" s="13">
        <f t="shared" si="1080"/>
        <v>2.3240522247500164E-3</v>
      </c>
      <c r="AB906" s="13">
        <f t="shared" si="1081"/>
        <v>5.8101305618750269E-4</v>
      </c>
      <c r="AC906" s="13">
        <f t="shared" si="1082"/>
        <v>1.2432267217900889E-6</v>
      </c>
      <c r="AD906" s="13">
        <f t="shared" si="1083"/>
        <v>1.0473669971531548E-3</v>
      </c>
      <c r="AE906" s="13">
        <f t="shared" si="1084"/>
        <v>4.3029327466375322E-4</v>
      </c>
      <c r="AF906" s="13">
        <f t="shared" si="1085"/>
        <v>8.8389410170512379E-5</v>
      </c>
      <c r="AG906" s="13">
        <f t="shared" si="1086"/>
        <v>1.2104438670572911E-5</v>
      </c>
      <c r="AH906" s="13">
        <f t="shared" si="1087"/>
        <v>4.7739906116739899E-4</v>
      </c>
      <c r="AI906" s="13">
        <f t="shared" si="1088"/>
        <v>2.386995305836989E-4</v>
      </c>
      <c r="AJ906" s="13">
        <f t="shared" si="1089"/>
        <v>5.9674882645924568E-5</v>
      </c>
      <c r="AK906" s="13">
        <f t="shared" si="1090"/>
        <v>9.9458137743207399E-6</v>
      </c>
      <c r="AL906" s="13">
        <f t="shared" si="1091"/>
        <v>1.0215179564041844E-8</v>
      </c>
      <c r="AM906" s="13">
        <f t="shared" si="1092"/>
        <v>1.0473669971531524E-4</v>
      </c>
      <c r="AN906" s="13">
        <f t="shared" si="1093"/>
        <v>4.3029327466375215E-5</v>
      </c>
      <c r="AO906" s="13">
        <f t="shared" si="1094"/>
        <v>8.8389410170512152E-6</v>
      </c>
      <c r="AP906" s="13">
        <f t="shared" si="1095"/>
        <v>1.2104438670572881E-6</v>
      </c>
      <c r="AQ906" s="13">
        <f t="shared" si="1096"/>
        <v>1.243226721790086E-7</v>
      </c>
      <c r="AR906" s="13">
        <f t="shared" si="1097"/>
        <v>3.9226289525921175E-5</v>
      </c>
      <c r="AS906" s="13">
        <f t="shared" si="1098"/>
        <v>1.9613144762960537E-5</v>
      </c>
      <c r="AT906" s="13">
        <f t="shared" si="1099"/>
        <v>4.9032861907401215E-6</v>
      </c>
      <c r="AU906" s="13">
        <f t="shared" si="1100"/>
        <v>8.1721436512335182E-7</v>
      </c>
      <c r="AV906" s="13">
        <f t="shared" si="1101"/>
        <v>1.0215179564041869E-7</v>
      </c>
      <c r="AW906" s="13">
        <f t="shared" si="1102"/>
        <v>5.8288003762414365E-11</v>
      </c>
      <c r="AX906" s="13">
        <f t="shared" si="1103"/>
        <v>8.7280583096095823E-6</v>
      </c>
      <c r="AY906" s="13">
        <f t="shared" si="1104"/>
        <v>3.585777288864593E-6</v>
      </c>
      <c r="AZ906" s="13">
        <f t="shared" si="1105"/>
        <v>7.3657841808759954E-7</v>
      </c>
      <c r="BA906" s="13">
        <f t="shared" si="1106"/>
        <v>1.0087032225477378E-7</v>
      </c>
      <c r="BB906" s="13">
        <f t="shared" si="1107"/>
        <v>1.0360222681584024E-8</v>
      </c>
      <c r="BC906" s="13">
        <f t="shared" si="1108"/>
        <v>8.5126496367015166E-10</v>
      </c>
      <c r="BD906" s="13">
        <f t="shared" si="1109"/>
        <v>2.6859112133720943E-6</v>
      </c>
      <c r="BE906" s="13">
        <f t="shared" si="1110"/>
        <v>1.3429556066860437E-6</v>
      </c>
      <c r="BF906" s="13">
        <f t="shared" si="1111"/>
        <v>3.3573890167151009E-7</v>
      </c>
      <c r="BG906" s="13">
        <f t="shared" si="1112"/>
        <v>5.5956483611918227E-8</v>
      </c>
      <c r="BH906" s="13">
        <f t="shared" si="1113"/>
        <v>6.9945604514897577E-9</v>
      </c>
      <c r="BI906" s="13">
        <f t="shared" si="1114"/>
        <v>6.9945604514897414E-10</v>
      </c>
      <c r="BJ906" s="14">
        <f t="shared" si="1115"/>
        <v>0.28629981030774104</v>
      </c>
      <c r="BK906" s="14">
        <f t="shared" si="1116"/>
        <v>0.48914960205899627</v>
      </c>
      <c r="BL906" s="14">
        <f t="shared" si="1117"/>
        <v>0.21990479264106963</v>
      </c>
      <c r="BM906" s="14">
        <f t="shared" si="1118"/>
        <v>6.4651257802930295E-2</v>
      </c>
      <c r="BN906" s="14">
        <f t="shared" si="1119"/>
        <v>0.93534746593537577</v>
      </c>
    </row>
    <row r="907" spans="1:66" x14ac:dyDescent="0.25">
      <c r="A907" t="s">
        <v>28</v>
      </c>
      <c r="B907" t="s">
        <v>278</v>
      </c>
      <c r="C907" t="s">
        <v>462</v>
      </c>
      <c r="D907" s="11"/>
      <c r="E907" s="10">
        <f>VLOOKUP(A907,home!$A$2:$E$405,3,FALSE)</f>
        <v>1.3333333333333299</v>
      </c>
      <c r="F907" s="10">
        <f>VLOOKUP(B907,home!$B$2:$E$405,3,FALSE)</f>
        <v>1.25</v>
      </c>
      <c r="G907" s="10">
        <f>VLOOKUP(C907,away!$B$2:$E$405,4,FALSE)</f>
        <v>2.25</v>
      </c>
      <c r="H907" s="10">
        <f>VLOOKUP(A907,away!$A$2:$E$405,3,FALSE)</f>
        <v>1.13333333333333</v>
      </c>
      <c r="I907" s="10">
        <f>VLOOKUP(C907,away!$B$2:$E$405,3,FALSE)</f>
        <v>0.5</v>
      </c>
      <c r="J907" s="10">
        <f>VLOOKUP(B907,home!$B$2:$E$405,4,FALSE)</f>
        <v>1.18</v>
      </c>
      <c r="K907" s="12">
        <f t="shared" si="1064"/>
        <v>3.7499999999999907</v>
      </c>
      <c r="L907" s="12">
        <f t="shared" si="1065"/>
        <v>0.66866666666666463</v>
      </c>
      <c r="M907" s="13">
        <f t="shared" si="1066"/>
        <v>1.2050288629621424E-2</v>
      </c>
      <c r="N907" s="13">
        <f t="shared" si="1067"/>
        <v>4.5188582361080226E-2</v>
      </c>
      <c r="O907" s="13">
        <f t="shared" si="1068"/>
        <v>8.0576263303401667E-3</v>
      </c>
      <c r="P907" s="13">
        <f t="shared" si="1069"/>
        <v>3.0216098738775555E-2</v>
      </c>
      <c r="Q907" s="13">
        <f t="shared" si="1070"/>
        <v>8.4728591927025212E-2</v>
      </c>
      <c r="R907" s="13">
        <f t="shared" si="1071"/>
        <v>2.6939330697770543E-3</v>
      </c>
      <c r="S907" s="13">
        <f t="shared" si="1072"/>
        <v>1.8941716896869819E-2</v>
      </c>
      <c r="T907" s="13">
        <f t="shared" si="1073"/>
        <v>5.6655185135204025E-2</v>
      </c>
      <c r="U907" s="13">
        <f t="shared" si="1074"/>
        <v>1.0102249011663929E-2</v>
      </c>
      <c r="V907" s="13">
        <f t="shared" si="1075"/>
        <v>5.2773727909889798E-3</v>
      </c>
      <c r="W907" s="13">
        <f t="shared" si="1076"/>
        <v>0.10591073990878126</v>
      </c>
      <c r="X907" s="13">
        <f t="shared" si="1077"/>
        <v>7.0818981419004862E-2</v>
      </c>
      <c r="Y907" s="13">
        <f t="shared" si="1078"/>
        <v>2.3677146121087216E-2</v>
      </c>
      <c r="Z907" s="13">
        <f t="shared" si="1079"/>
        <v>6.0044774866363938E-4</v>
      </c>
      <c r="AA907" s="13">
        <f t="shared" si="1080"/>
        <v>2.2516790574886422E-3</v>
      </c>
      <c r="AB907" s="13">
        <f t="shared" si="1081"/>
        <v>4.2218982327911943E-3</v>
      </c>
      <c r="AC907" s="13">
        <f t="shared" si="1082"/>
        <v>8.2706326708779931E-4</v>
      </c>
      <c r="AD907" s="13">
        <f t="shared" si="1083"/>
        <v>9.9291318664482181E-2</v>
      </c>
      <c r="AE907" s="13">
        <f t="shared" si="1084"/>
        <v>6.6392795080316883E-2</v>
      </c>
      <c r="AF907" s="13">
        <f t="shared" si="1085"/>
        <v>2.2197324488519209E-2</v>
      </c>
      <c r="AG907" s="13">
        <f t="shared" si="1086"/>
        <v>4.9475369915521561E-3</v>
      </c>
      <c r="AH907" s="13">
        <f t="shared" si="1087"/>
        <v>1.0037484865160472E-4</v>
      </c>
      <c r="AI907" s="13">
        <f t="shared" si="1088"/>
        <v>3.764056824435168E-4</v>
      </c>
      <c r="AJ907" s="13">
        <f t="shared" si="1089"/>
        <v>7.0576065458159221E-4</v>
      </c>
      <c r="AK907" s="13">
        <f t="shared" si="1090"/>
        <v>8.822008182269882E-4</v>
      </c>
      <c r="AL907" s="13">
        <f t="shared" si="1091"/>
        <v>8.2954445688905845E-5</v>
      </c>
      <c r="AM907" s="13">
        <f t="shared" si="1092"/>
        <v>7.4468488998361448E-2</v>
      </c>
      <c r="AN907" s="13">
        <f t="shared" si="1093"/>
        <v>4.9794596310237541E-2</v>
      </c>
      <c r="AO907" s="13">
        <f t="shared" si="1094"/>
        <v>1.6647993366389363E-2</v>
      </c>
      <c r="AP907" s="13">
        <f t="shared" si="1095"/>
        <v>3.7106527436641078E-3</v>
      </c>
      <c r="AQ907" s="13">
        <f t="shared" si="1096"/>
        <v>6.2029745031584788E-4</v>
      </c>
      <c r="AR907" s="13">
        <f t="shared" si="1097"/>
        <v>1.3423463093007904E-5</v>
      </c>
      <c r="AS907" s="13">
        <f t="shared" si="1098"/>
        <v>5.0337986598779517E-5</v>
      </c>
      <c r="AT907" s="13">
        <f t="shared" si="1099"/>
        <v>9.4383724872711355E-5</v>
      </c>
      <c r="AU907" s="13">
        <f t="shared" si="1100"/>
        <v>1.1797965609088891E-4</v>
      </c>
      <c r="AV907" s="13">
        <f t="shared" si="1101"/>
        <v>1.1060592758520808E-4</v>
      </c>
      <c r="AW907" s="13">
        <f t="shared" si="1102"/>
        <v>5.7780075712480562E-6</v>
      </c>
      <c r="AX907" s="13">
        <f t="shared" si="1103"/>
        <v>4.654280562397576E-2</v>
      </c>
      <c r="AY907" s="13">
        <f t="shared" si="1104"/>
        <v>3.1121622693898364E-2</v>
      </c>
      <c r="AZ907" s="13">
        <f t="shared" si="1105"/>
        <v>1.0404995853993321E-2</v>
      </c>
      <c r="BA907" s="13">
        <f t="shared" si="1106"/>
        <v>2.31915796479006E-3</v>
      </c>
      <c r="BB907" s="13">
        <f t="shared" si="1107"/>
        <v>3.8768590644740371E-4</v>
      </c>
      <c r="BC907" s="13">
        <f t="shared" si="1108"/>
        <v>5.1846528555565992E-5</v>
      </c>
      <c r="BD907" s="13">
        <f t="shared" si="1109"/>
        <v>1.4959703869207643E-6</v>
      </c>
      <c r="BE907" s="13">
        <f t="shared" si="1110"/>
        <v>5.609888950952853E-6</v>
      </c>
      <c r="BF907" s="13">
        <f t="shared" si="1111"/>
        <v>1.0518541783036572E-5</v>
      </c>
      <c r="BG907" s="13">
        <f t="shared" si="1112"/>
        <v>1.3148177228795684E-5</v>
      </c>
      <c r="BH907" s="13">
        <f t="shared" si="1113"/>
        <v>1.2326416151995922E-5</v>
      </c>
      <c r="BI907" s="13">
        <f t="shared" si="1114"/>
        <v>9.244812113996919E-6</v>
      </c>
      <c r="BJ907" s="14">
        <f t="shared" si="1115"/>
        <v>0.81587834553768224</v>
      </c>
      <c r="BK907" s="14">
        <f t="shared" si="1116"/>
        <v>9.8517117462930848E-2</v>
      </c>
      <c r="BL907" s="14">
        <f t="shared" si="1117"/>
        <v>2.9831202270820985E-2</v>
      </c>
      <c r="BM907" s="14">
        <f t="shared" si="1118"/>
        <v>0.73077614727715057</v>
      </c>
      <c r="BN907" s="14">
        <f t="shared" si="1119"/>
        <v>0.18293512105661963</v>
      </c>
    </row>
    <row r="908" spans="1:66" x14ac:dyDescent="0.25">
      <c r="A908" t="s">
        <v>28</v>
      </c>
      <c r="B908" t="s">
        <v>189</v>
      </c>
      <c r="C908" t="s">
        <v>294</v>
      </c>
      <c r="D908" s="11"/>
      <c r="E908" s="10">
        <f>VLOOKUP(A908,home!$A$2:$E$405,3,FALSE)</f>
        <v>1.3333333333333299</v>
      </c>
      <c r="F908" s="10">
        <f>VLOOKUP(B908,home!$B$2:$E$405,3,FALSE)</f>
        <v>1</v>
      </c>
      <c r="G908" s="10">
        <f>VLOOKUP(C908,away!$B$2:$E$405,4,FALSE)</f>
        <v>1</v>
      </c>
      <c r="H908" s="10">
        <f>VLOOKUP(A908,away!$A$2:$E$405,3,FALSE)</f>
        <v>1.13333333333333</v>
      </c>
      <c r="I908" s="10">
        <f>VLOOKUP(C908,away!$B$2:$E$405,3,FALSE)</f>
        <v>0</v>
      </c>
      <c r="J908" s="10">
        <f>VLOOKUP(B908,home!$B$2:$E$405,4,FALSE)</f>
        <v>0.28999999999999998</v>
      </c>
      <c r="K908" s="12">
        <f t="shared" si="1064"/>
        <v>1.3333333333333299</v>
      </c>
      <c r="L908" s="12">
        <f t="shared" si="1065"/>
        <v>0</v>
      </c>
      <c r="M908" s="13">
        <f t="shared" si="1066"/>
        <v>0.26359713811572766</v>
      </c>
      <c r="N908" s="13">
        <f t="shared" si="1067"/>
        <v>0.35146285082096934</v>
      </c>
      <c r="O908" s="13">
        <f t="shared" si="1068"/>
        <v>0</v>
      </c>
      <c r="P908" s="13">
        <f t="shared" si="1069"/>
        <v>0</v>
      </c>
      <c r="Q908" s="13">
        <f t="shared" si="1070"/>
        <v>0.23430856721397902</v>
      </c>
      <c r="R908" s="13">
        <f t="shared" si="1071"/>
        <v>0</v>
      </c>
      <c r="S908" s="13">
        <f t="shared" si="1072"/>
        <v>0</v>
      </c>
      <c r="T908" s="13">
        <f t="shared" si="1073"/>
        <v>0</v>
      </c>
      <c r="U908" s="13">
        <f t="shared" si="1074"/>
        <v>0</v>
      </c>
      <c r="V908" s="13">
        <f t="shared" si="1075"/>
        <v>0</v>
      </c>
      <c r="W908" s="13">
        <f t="shared" si="1076"/>
        <v>0.10413714098399041</v>
      </c>
      <c r="X908" s="13">
        <f t="shared" si="1077"/>
        <v>0</v>
      </c>
      <c r="Y908" s="13">
        <f t="shared" si="1078"/>
        <v>0</v>
      </c>
      <c r="Z908" s="13">
        <f t="shared" si="1079"/>
        <v>0</v>
      </c>
      <c r="AA908" s="13">
        <f t="shared" si="1080"/>
        <v>0</v>
      </c>
      <c r="AB908" s="13">
        <f t="shared" si="1081"/>
        <v>0</v>
      </c>
      <c r="AC908" s="13">
        <f t="shared" si="1082"/>
        <v>0</v>
      </c>
      <c r="AD908" s="13">
        <f t="shared" si="1083"/>
        <v>3.4712380327996714E-2</v>
      </c>
      <c r="AE908" s="13">
        <f t="shared" si="1084"/>
        <v>0</v>
      </c>
      <c r="AF908" s="13">
        <f t="shared" si="1085"/>
        <v>0</v>
      </c>
      <c r="AG908" s="13">
        <f t="shared" si="1086"/>
        <v>0</v>
      </c>
      <c r="AH908" s="13">
        <f t="shared" si="1087"/>
        <v>0</v>
      </c>
      <c r="AI908" s="13">
        <f t="shared" si="1088"/>
        <v>0</v>
      </c>
      <c r="AJ908" s="13">
        <f t="shared" si="1089"/>
        <v>0</v>
      </c>
      <c r="AK908" s="13">
        <f t="shared" si="1090"/>
        <v>0</v>
      </c>
      <c r="AL908" s="13">
        <f t="shared" si="1091"/>
        <v>0</v>
      </c>
      <c r="AM908" s="13">
        <f t="shared" si="1092"/>
        <v>9.2566347541324211E-3</v>
      </c>
      <c r="AN908" s="13">
        <f t="shared" si="1093"/>
        <v>0</v>
      </c>
      <c r="AO908" s="13">
        <f t="shared" si="1094"/>
        <v>0</v>
      </c>
      <c r="AP908" s="13">
        <f t="shared" si="1095"/>
        <v>0</v>
      </c>
      <c r="AQ908" s="13">
        <f t="shared" si="1096"/>
        <v>0</v>
      </c>
      <c r="AR908" s="13">
        <f t="shared" si="1097"/>
        <v>0</v>
      </c>
      <c r="AS908" s="13">
        <f t="shared" si="1098"/>
        <v>0</v>
      </c>
      <c r="AT908" s="13">
        <f t="shared" si="1099"/>
        <v>0</v>
      </c>
      <c r="AU908" s="13">
        <f t="shared" si="1100"/>
        <v>0</v>
      </c>
      <c r="AV908" s="13">
        <f t="shared" si="1101"/>
        <v>0</v>
      </c>
      <c r="AW908" s="13">
        <f t="shared" si="1102"/>
        <v>0</v>
      </c>
      <c r="AX908" s="13">
        <f t="shared" si="1103"/>
        <v>2.0570299453627548E-3</v>
      </c>
      <c r="AY908" s="13">
        <f t="shared" si="1104"/>
        <v>0</v>
      </c>
      <c r="AZ908" s="13">
        <f t="shared" si="1105"/>
        <v>0</v>
      </c>
      <c r="BA908" s="13">
        <f t="shared" si="1106"/>
        <v>0</v>
      </c>
      <c r="BB908" s="13">
        <f t="shared" si="1107"/>
        <v>0</v>
      </c>
      <c r="BC908" s="13">
        <f t="shared" si="1108"/>
        <v>0</v>
      </c>
      <c r="BD908" s="13">
        <f t="shared" si="1109"/>
        <v>0</v>
      </c>
      <c r="BE908" s="13">
        <f t="shared" si="1110"/>
        <v>0</v>
      </c>
      <c r="BF908" s="13">
        <f t="shared" si="1111"/>
        <v>0</v>
      </c>
      <c r="BG908" s="13">
        <f t="shared" si="1112"/>
        <v>0</v>
      </c>
      <c r="BH908" s="13">
        <f t="shared" si="1113"/>
        <v>0</v>
      </c>
      <c r="BI908" s="13">
        <f t="shared" si="1114"/>
        <v>0</v>
      </c>
      <c r="BJ908" s="14">
        <f t="shared" si="1115"/>
        <v>0.73593460404643063</v>
      </c>
      <c r="BK908" s="14">
        <f t="shared" si="1116"/>
        <v>0.26359713811572766</v>
      </c>
      <c r="BL908" s="14">
        <f t="shared" si="1117"/>
        <v>0</v>
      </c>
      <c r="BM908" s="14">
        <f t="shared" si="1118"/>
        <v>0.15016318601148229</v>
      </c>
      <c r="BN908" s="14">
        <f t="shared" si="1119"/>
        <v>0.84936855615067608</v>
      </c>
    </row>
    <row r="909" spans="1:66" x14ac:dyDescent="0.25">
      <c r="A909" t="s">
        <v>192</v>
      </c>
      <c r="B909" t="s">
        <v>204</v>
      </c>
      <c r="C909" t="s">
        <v>197</v>
      </c>
      <c r="D909" s="11"/>
      <c r="E909" s="10">
        <f>VLOOKUP(A909,home!$A$2:$E$405,3,FALSE)</f>
        <v>1.56666666666667</v>
      </c>
      <c r="F909" s="10">
        <f>VLOOKUP(B909,home!$B$2:$E$405,3,FALSE)</f>
        <v>0.64</v>
      </c>
      <c r="G909" s="10">
        <f>VLOOKUP(C909,away!$B$2:$E$405,4,FALSE)</f>
        <v>0.85</v>
      </c>
      <c r="H909" s="10">
        <f>VLOOKUP(A909,away!$A$2:$E$405,3,FALSE)</f>
        <v>0.86666666666666703</v>
      </c>
      <c r="I909" s="10">
        <f>VLOOKUP(C909,away!$B$2:$E$405,3,FALSE)</f>
        <v>1.06</v>
      </c>
      <c r="J909" s="10">
        <f>VLOOKUP(B909,home!$B$2:$E$405,4,FALSE)</f>
        <v>0.77</v>
      </c>
      <c r="K909" s="12">
        <f t="shared" si="1064"/>
        <v>0.8522666666666685</v>
      </c>
      <c r="L909" s="12">
        <f t="shared" si="1065"/>
        <v>0.70737333333333363</v>
      </c>
      <c r="M909" s="13">
        <f t="shared" si="1066"/>
        <v>0.21021173380484814</v>
      </c>
      <c r="N909" s="13">
        <f t="shared" si="1067"/>
        <v>0.17915645366407898</v>
      </c>
      <c r="O909" s="13">
        <f t="shared" si="1068"/>
        <v>0.14869817484731485</v>
      </c>
      <c r="P909" s="13">
        <f t="shared" si="1069"/>
        <v>0.12673049781653847</v>
      </c>
      <c r="Q909" s="13">
        <f t="shared" si="1070"/>
        <v>7.6344536788053016E-2</v>
      </c>
      <c r="R909" s="13">
        <f t="shared" si="1071"/>
        <v>5.2592561801163978E-2</v>
      </c>
      <c r="S909" s="13">
        <f t="shared" si="1072"/>
        <v>1.9100526390855129E-2</v>
      </c>
      <c r="T909" s="13">
        <f t="shared" si="1073"/>
        <v>5.4004089469554373E-2</v>
      </c>
      <c r="U909" s="13">
        <f t="shared" si="1074"/>
        <v>4.482288733773878E-2</v>
      </c>
      <c r="V909" s="13">
        <f t="shared" si="1075"/>
        <v>1.2794608846453219E-3</v>
      </c>
      <c r="W909" s="13">
        <f t="shared" si="1076"/>
        <v>2.1688634628854932E-2</v>
      </c>
      <c r="X909" s="13">
        <f t="shared" si="1077"/>
        <v>1.5341961772861882E-2</v>
      </c>
      <c r="Y909" s="13">
        <f t="shared" si="1078"/>
        <v>5.4262473195709447E-3</v>
      </c>
      <c r="Z909" s="13">
        <f t="shared" si="1079"/>
        <v>1.2400858583276239E-2</v>
      </c>
      <c r="AA909" s="13">
        <f t="shared" si="1080"/>
        <v>1.0568838408573585E-2</v>
      </c>
      <c r="AB909" s="13">
        <f t="shared" si="1081"/>
        <v>4.5037343405068334E-3</v>
      </c>
      <c r="AC909" s="13">
        <f t="shared" si="1082"/>
        <v>4.8209343477473465E-5</v>
      </c>
      <c r="AD909" s="13">
        <f t="shared" si="1083"/>
        <v>4.6211250849213662E-3</v>
      </c>
      <c r="AE909" s="13">
        <f t="shared" si="1084"/>
        <v>3.2688606550711108E-3</v>
      </c>
      <c r="AF909" s="13">
        <f t="shared" si="1085"/>
        <v>1.1561524288899179E-3</v>
      </c>
      <c r="AG909" s="13">
        <f t="shared" si="1086"/>
        <v>2.7261046582176376E-4</v>
      </c>
      <c r="AH909" s="13">
        <f t="shared" si="1087"/>
        <v>2.1930091680618484E-3</v>
      </c>
      <c r="AI909" s="13">
        <f t="shared" si="1088"/>
        <v>1.8690286136335155E-3</v>
      </c>
      <c r="AJ909" s="13">
        <f t="shared" si="1089"/>
        <v>7.9645539322303048E-4</v>
      </c>
      <c r="AK909" s="13">
        <f t="shared" si="1090"/>
        <v>2.2626412771029433E-4</v>
      </c>
      <c r="AL909" s="13">
        <f t="shared" si="1091"/>
        <v>1.1625600508067932E-6</v>
      </c>
      <c r="AM909" s="13">
        <f t="shared" si="1092"/>
        <v>7.8768617447513205E-4</v>
      </c>
      <c r="AN909" s="13">
        <f t="shared" si="1093"/>
        <v>5.5718819485905588E-4</v>
      </c>
      <c r="AO909" s="13">
        <f t="shared" si="1094"/>
        <v>1.9707003534571668E-4</v>
      </c>
      <c r="AP909" s="13">
        <f t="shared" si="1095"/>
        <v>4.6467362600872492E-5</v>
      </c>
      <c r="AQ909" s="13">
        <f t="shared" si="1096"/>
        <v>8.2174432935469653E-6</v>
      </c>
      <c r="AR909" s="13">
        <f t="shared" si="1097"/>
        <v>3.1025524104849421E-4</v>
      </c>
      <c r="AS909" s="13">
        <f t="shared" si="1098"/>
        <v>2.6442020010426391E-4</v>
      </c>
      <c r="AT909" s="13">
        <f t="shared" si="1099"/>
        <v>1.1267826127109724E-4</v>
      </c>
      <c r="AU909" s="13">
        <f t="shared" si="1100"/>
        <v>3.2010642046438008E-5</v>
      </c>
      <c r="AV909" s="13">
        <f t="shared" si="1101"/>
        <v>6.8204007986944032E-6</v>
      </c>
      <c r="AW909" s="13">
        <f t="shared" si="1102"/>
        <v>1.9468705739056535E-8</v>
      </c>
      <c r="AX909" s="13">
        <f t="shared" si="1103"/>
        <v>1.1188644504989005E-4</v>
      </c>
      <c r="AY909" s="13">
        <f t="shared" si="1104"/>
        <v>7.914548758975758E-5</v>
      </c>
      <c r="AZ909" s="13">
        <f t="shared" si="1105"/>
        <v>2.7992703687329404E-5</v>
      </c>
      <c r="BA909" s="13">
        <f t="shared" si="1106"/>
        <v>6.6004307054394994E-6</v>
      </c>
      <c r="BB909" s="13">
        <f t="shared" si="1107"/>
        <v>1.1672421673856064E-6</v>
      </c>
      <c r="BC909" s="13">
        <f t="shared" si="1108"/>
        <v>1.6513519655015632E-7</v>
      </c>
      <c r="BD909" s="13">
        <f t="shared" si="1109"/>
        <v>3.6577714007435024E-5</v>
      </c>
      <c r="BE909" s="13">
        <f t="shared" si="1110"/>
        <v>3.1173966391403351E-5</v>
      </c>
      <c r="BF909" s="13">
        <f t="shared" si="1111"/>
        <v>1.3284266211590046E-5</v>
      </c>
      <c r="BG909" s="13">
        <f t="shared" si="1112"/>
        <v>3.7739124277548337E-6</v>
      </c>
      <c r="BH909" s="13">
        <f t="shared" si="1113"/>
        <v>8.0409494127363137E-7</v>
      </c>
      <c r="BI909" s="13">
        <f t="shared" si="1114"/>
        <v>1.3706066305656174E-7</v>
      </c>
      <c r="BJ909" s="14">
        <f t="shared" si="1115"/>
        <v>0.36310425893264892</v>
      </c>
      <c r="BK909" s="14">
        <f t="shared" si="1116"/>
        <v>0.35745073628800506</v>
      </c>
      <c r="BL909" s="14">
        <f t="shared" si="1117"/>
        <v>0.26708288979783829</v>
      </c>
      <c r="BM909" s="14">
        <f t="shared" si="1118"/>
        <v>0.20622565886088712</v>
      </c>
      <c r="BN909" s="14">
        <f t="shared" si="1119"/>
        <v>0.79373395872199737</v>
      </c>
    </row>
    <row r="910" spans="1:66" x14ac:dyDescent="0.25">
      <c r="A910" t="s">
        <v>301</v>
      </c>
      <c r="B910" t="s">
        <v>336</v>
      </c>
      <c r="C910" t="s">
        <v>313</v>
      </c>
      <c r="D910" s="11"/>
      <c r="E910" s="10">
        <f>VLOOKUP(A910,home!$A$2:$E$405,3,FALSE)</f>
        <v>1.23684210526316</v>
      </c>
      <c r="F910" s="10">
        <f>VLOOKUP(B910,home!$B$2:$E$405,3,FALSE)</f>
        <v>0.4</v>
      </c>
      <c r="G910" s="10">
        <f>VLOOKUP(C910,away!$B$2:$E$405,4,FALSE)</f>
        <v>0.81</v>
      </c>
      <c r="H910" s="10">
        <f>VLOOKUP(A910,away!$A$2:$E$405,3,FALSE)</f>
        <v>1.07894736842105</v>
      </c>
      <c r="I910" s="10">
        <f>VLOOKUP(C910,away!$B$2:$E$405,3,FALSE)</f>
        <v>1.62</v>
      </c>
      <c r="J910" s="10">
        <f>VLOOKUP(B910,home!$B$2:$E$405,4,FALSE)</f>
        <v>0.93</v>
      </c>
      <c r="K910" s="12">
        <f t="shared" si="1064"/>
        <v>0.40073684210526389</v>
      </c>
      <c r="L910" s="12">
        <f t="shared" si="1065"/>
        <v>1.6255421052631542</v>
      </c>
      <c r="M910" s="13">
        <f t="shared" si="1066"/>
        <v>0.13182513791501613</v>
      </c>
      <c r="N910" s="13">
        <f t="shared" si="1067"/>
        <v>5.2827189478154443E-2</v>
      </c>
      <c r="O910" s="13">
        <f t="shared" si="1068"/>
        <v>0.21428731221298097</v>
      </c>
      <c r="P910" s="13">
        <f t="shared" si="1069"/>
        <v>8.5872820799454741E-2</v>
      </c>
      <c r="Q910" s="13">
        <f t="shared" si="1070"/>
        <v>1.0584900544386017E-2</v>
      </c>
      <c r="R910" s="13">
        <f t="shared" si="1071"/>
        <v>0.174166524312936</v>
      </c>
      <c r="S910" s="13">
        <f t="shared" si="1072"/>
        <v>1.3984702517074482E-2</v>
      </c>
      <c r="T910" s="13">
        <f t="shared" si="1073"/>
        <v>1.7206201514922356E-2</v>
      </c>
      <c r="U910" s="13">
        <f t="shared" si="1074"/>
        <v>6.979494295361563E-2</v>
      </c>
      <c r="V910" s="13">
        <f t="shared" si="1075"/>
        <v>1.012204392859856E-3</v>
      </c>
      <c r="W910" s="13">
        <f t="shared" si="1076"/>
        <v>1.413919872718514E-3</v>
      </c>
      <c r="X910" s="13">
        <f t="shared" si="1077"/>
        <v>2.298386286572265E-3</v>
      </c>
      <c r="Y910" s="13">
        <f t="shared" si="1078"/>
        <v>1.8680618414913216E-3</v>
      </c>
      <c r="Z910" s="13">
        <f t="shared" si="1079"/>
        <v>9.4371672866005438E-2</v>
      </c>
      <c r="AA910" s="13">
        <f t="shared" si="1080"/>
        <v>3.7818206168514036E-2</v>
      </c>
      <c r="AB910" s="13">
        <f t="shared" si="1081"/>
        <v>7.5775742570280621E-3</v>
      </c>
      <c r="AC910" s="13">
        <f t="shared" si="1082"/>
        <v>4.1210295611690664E-5</v>
      </c>
      <c r="AD910" s="13">
        <f t="shared" si="1083"/>
        <v>1.4165244619577345E-4</v>
      </c>
      <c r="AE910" s="13">
        <f t="shared" si="1084"/>
        <v>2.3026201560475329E-4</v>
      </c>
      <c r="AF910" s="13">
        <f t="shared" si="1085"/>
        <v>1.8715030080414401E-4</v>
      </c>
      <c r="AG910" s="13">
        <f t="shared" si="1086"/>
        <v>1.0140689798993362E-4</v>
      </c>
      <c r="AH910" s="13">
        <f t="shared" si="1087"/>
        <v>3.8351281946953052E-2</v>
      </c>
      <c r="AI910" s="13">
        <f t="shared" si="1088"/>
        <v>1.5368771618110583E-2</v>
      </c>
      <c r="AJ910" s="13">
        <f t="shared" si="1089"/>
        <v>3.0794165026393205E-3</v>
      </c>
      <c r="AK910" s="13">
        <f t="shared" si="1090"/>
        <v>4.1134521493150589E-4</v>
      </c>
      <c r="AL910" s="13">
        <f t="shared" si="1091"/>
        <v>1.0737995457093032E-6</v>
      </c>
      <c r="AM910" s="13">
        <f t="shared" si="1092"/>
        <v>1.1353070792996012E-5</v>
      </c>
      <c r="AN910" s="13">
        <f t="shared" si="1093"/>
        <v>1.8454894598048367E-5</v>
      </c>
      <c r="AO910" s="13">
        <f t="shared" si="1094"/>
        <v>1.499960410866058E-5</v>
      </c>
      <c r="AP910" s="13">
        <f t="shared" si="1095"/>
        <v>8.1274960136353267E-6</v>
      </c>
      <c r="AQ910" s="13">
        <f t="shared" si="1096"/>
        <v>3.3028967451306664E-6</v>
      </c>
      <c r="AR910" s="13">
        <f t="shared" si="1097"/>
        <v>1.2468324719118157E-2</v>
      </c>
      <c r="AS910" s="13">
        <f t="shared" si="1098"/>
        <v>4.9965170742824108E-3</v>
      </c>
      <c r="AT910" s="13">
        <f t="shared" si="1099"/>
        <v>1.0011442369364828E-3</v>
      </c>
      <c r="AU910" s="13">
        <f t="shared" si="1100"/>
        <v>1.3373179333393676E-4</v>
      </c>
      <c r="AV910" s="13">
        <f t="shared" si="1101"/>
        <v>1.3397814137428896E-5</v>
      </c>
      <c r="AW910" s="13">
        <f t="shared" si="1102"/>
        <v>1.9430242007129397E-8</v>
      </c>
      <c r="AX910" s="13">
        <f t="shared" si="1103"/>
        <v>7.58265622963788E-7</v>
      </c>
      <c r="AY910" s="13">
        <f t="shared" si="1104"/>
        <v>1.2325926971012331E-6</v>
      </c>
      <c r="AZ910" s="13">
        <f t="shared" si="1105"/>
        <v>1.0018156638889641E-6</v>
      </c>
      <c r="BA910" s="13">
        <f t="shared" si="1106"/>
        <v>5.428311811212238E-7</v>
      </c>
      <c r="BB910" s="13">
        <f t="shared" si="1107"/>
        <v>2.2059873524056977E-7</v>
      </c>
      <c r="BC910" s="13">
        <f t="shared" si="1108"/>
        <v>7.1718506500268885E-8</v>
      </c>
      <c r="BD910" s="13">
        <f t="shared" si="1109"/>
        <v>3.3779644688366616E-3</v>
      </c>
      <c r="BE910" s="13">
        <f t="shared" si="1110"/>
        <v>1.3536748139853887E-3</v>
      </c>
      <c r="BF910" s="13">
        <f t="shared" si="1111"/>
        <v>2.7123368509696756E-4</v>
      </c>
      <c r="BG910" s="13">
        <f t="shared" si="1112"/>
        <v>3.6231110146110798E-5</v>
      </c>
      <c r="BH910" s="13">
        <f t="shared" si="1113"/>
        <v>3.6297851664801056E-6</v>
      </c>
      <c r="BI910" s="13">
        <f t="shared" si="1114"/>
        <v>2.9091772902715342E-7</v>
      </c>
      <c r="BJ910" s="14">
        <f t="shared" si="1115"/>
        <v>8.6919196983504768E-2</v>
      </c>
      <c r="BK910" s="14">
        <f t="shared" si="1116"/>
        <v>0.23273838231225968</v>
      </c>
      <c r="BL910" s="14">
        <f t="shared" si="1117"/>
        <v>0.58451151560647818</v>
      </c>
      <c r="BM910" s="14">
        <f t="shared" si="1118"/>
        <v>0.32897566934286471</v>
      </c>
      <c r="BN910" s="14">
        <f t="shared" si="1119"/>
        <v>0.66956388526292832</v>
      </c>
    </row>
    <row r="911" spans="1:66" x14ac:dyDescent="0.25">
      <c r="A911" t="s">
        <v>301</v>
      </c>
      <c r="B911" t="s">
        <v>360</v>
      </c>
      <c r="C911" t="s">
        <v>382</v>
      </c>
      <c r="D911" s="11"/>
      <c r="E911" s="10">
        <f>VLOOKUP(A911,home!$A$2:$E$405,3,FALSE)</f>
        <v>1.23684210526316</v>
      </c>
      <c r="F911" s="10">
        <f>VLOOKUP(B911,home!$B$2:$E$405,3,FALSE)</f>
        <v>0.27</v>
      </c>
      <c r="G911" s="10">
        <f>VLOOKUP(C911,away!$B$2:$E$405,4,FALSE)</f>
        <v>0.81</v>
      </c>
      <c r="H911" s="10">
        <f>VLOOKUP(A911,away!$A$2:$E$405,3,FALSE)</f>
        <v>1.07894736842105</v>
      </c>
      <c r="I911" s="10">
        <f>VLOOKUP(C911,away!$B$2:$E$405,3,FALSE)</f>
        <v>2.02</v>
      </c>
      <c r="J911" s="10">
        <f>VLOOKUP(B911,home!$B$2:$E$405,4,FALSE)</f>
        <v>1.24</v>
      </c>
      <c r="K911" s="12">
        <f t="shared" si="1064"/>
        <v>0.2704973684210531</v>
      </c>
      <c r="L911" s="12">
        <f t="shared" si="1065"/>
        <v>2.7025473684210457</v>
      </c>
      <c r="M911" s="13">
        <f t="shared" si="1066"/>
        <v>5.1147342813345265E-2</v>
      </c>
      <c r="N911" s="13">
        <f t="shared" si="1067"/>
        <v>1.3835221632739357E-2</v>
      </c>
      <c r="O911" s="13">
        <f t="shared" si="1068"/>
        <v>0.13822811672193533</v>
      </c>
      <c r="P911" s="13">
        <f t="shared" si="1069"/>
        <v>3.7390341815081676E-2</v>
      </c>
      <c r="Q911" s="13">
        <f t="shared" si="1070"/>
        <v>1.8711955215890107E-3</v>
      </c>
      <c r="R911" s="13">
        <f t="shared" si="1071"/>
        <v>0.18678401654433177</v>
      </c>
      <c r="S911" s="13">
        <f t="shared" si="1072"/>
        <v>6.8333836331956619E-3</v>
      </c>
      <c r="T911" s="13">
        <f t="shared" si="1073"/>
        <v>5.0569945326716268E-3</v>
      </c>
      <c r="U911" s="13">
        <f t="shared" si="1074"/>
        <v>5.0524584938356189E-2</v>
      </c>
      <c r="V911" s="13">
        <f t="shared" si="1075"/>
        <v>5.5504686340139922E-4</v>
      </c>
      <c r="W911" s="13">
        <f t="shared" si="1076"/>
        <v>1.6871782146369576E-4</v>
      </c>
      <c r="X911" s="13">
        <f t="shared" si="1077"/>
        <v>4.5596790440244285E-4</v>
      </c>
      <c r="Y911" s="13">
        <f t="shared" si="1078"/>
        <v>6.1613743006364052E-4</v>
      </c>
      <c r="Z911" s="13">
        <f t="shared" si="1079"/>
        <v>0.16826421745833228</v>
      </c>
      <c r="AA911" s="13">
        <f t="shared" si="1080"/>
        <v>4.5515028021906705E-2</v>
      </c>
      <c r="AB911" s="13">
        <f t="shared" si="1081"/>
        <v>6.1558476517681255E-3</v>
      </c>
      <c r="AC911" s="13">
        <f t="shared" si="1082"/>
        <v>2.5359811972177773E-5</v>
      </c>
      <c r="AD911" s="13">
        <f t="shared" si="1083"/>
        <v>1.1409431677915693E-5</v>
      </c>
      <c r="AE911" s="13">
        <f t="shared" si="1084"/>
        <v>3.0834529556330776E-5</v>
      </c>
      <c r="AF911" s="13">
        <f t="shared" si="1085"/>
        <v>4.1665888354481355E-5</v>
      </c>
      <c r="AG911" s="13">
        <f t="shared" si="1086"/>
        <v>3.7534678975109551E-5</v>
      </c>
      <c r="AH911" s="13">
        <f t="shared" si="1087"/>
        <v>0.11368550452286064</v>
      </c>
      <c r="AI911" s="13">
        <f t="shared" si="1088"/>
        <v>3.0751629801053535E-2</v>
      </c>
      <c r="AJ911" s="13">
        <f t="shared" si="1089"/>
        <v>4.1591174679217061E-3</v>
      </c>
      <c r="AK911" s="13">
        <f t="shared" si="1090"/>
        <v>3.7501011000895182E-4</v>
      </c>
      <c r="AL911" s="13">
        <f t="shared" si="1091"/>
        <v>7.4155331311445667E-7</v>
      </c>
      <c r="AM911" s="13">
        <f t="shared" si="1092"/>
        <v>6.1724424881119889E-7</v>
      </c>
      <c r="AN911" s="13">
        <f t="shared" si="1093"/>
        <v>1.6681318202977308E-6</v>
      </c>
      <c r="AO911" s="13">
        <f t="shared" si="1094"/>
        <v>2.2541026305625211E-6</v>
      </c>
      <c r="AP911" s="13">
        <f t="shared" si="1095"/>
        <v>2.0306063774592323E-6</v>
      </c>
      <c r="AQ911" s="13">
        <f t="shared" si="1096"/>
        <v>1.3719524804253604E-6</v>
      </c>
      <c r="AR911" s="13">
        <f t="shared" si="1097"/>
        <v>6.1448092215175172E-2</v>
      </c>
      <c r="AS911" s="13">
        <f t="shared" si="1098"/>
        <v>1.6621547238699085E-2</v>
      </c>
      <c r="AT911" s="13">
        <f t="shared" si="1099"/>
        <v>2.2480423935771618E-3</v>
      </c>
      <c r="AU911" s="13">
        <f t="shared" si="1100"/>
        <v>2.0269651718719589E-4</v>
      </c>
      <c r="AV911" s="13">
        <f t="shared" si="1101"/>
        <v>1.3707218621812312E-5</v>
      </c>
      <c r="AW911" s="13">
        <f t="shared" si="1102"/>
        <v>1.5058310149953109E-8</v>
      </c>
      <c r="AX911" s="13">
        <f t="shared" si="1103"/>
        <v>2.7827157496076508E-8</v>
      </c>
      <c r="AY911" s="13">
        <f t="shared" si="1104"/>
        <v>7.5204211261659542E-8</v>
      </c>
      <c r="AZ911" s="13">
        <f t="shared" si="1105"/>
        <v>1.0162147161968919E-7</v>
      </c>
      <c r="BA911" s="13">
        <f t="shared" si="1106"/>
        <v>9.1545613566954995E-8</v>
      </c>
      <c r="BB911" s="13">
        <f t="shared" si="1107"/>
        <v>6.1851589258966065E-8</v>
      </c>
      <c r="BC911" s="13">
        <f t="shared" si="1108"/>
        <v>3.343136995689562E-8</v>
      </c>
      <c r="BD911" s="13">
        <f t="shared" si="1109"/>
        <v>2.7677729985102564E-2</v>
      </c>
      <c r="BE911" s="13">
        <f t="shared" si="1110"/>
        <v>7.4867531248387171E-3</v>
      </c>
      <c r="BF911" s="13">
        <f t="shared" si="1111"/>
        <v>1.0125735091434844E-3</v>
      </c>
      <c r="BG911" s="13">
        <f t="shared" si="1112"/>
        <v>9.1299489852061239E-5</v>
      </c>
      <c r="BH911" s="13">
        <f t="shared" si="1113"/>
        <v>6.1740679357918023E-6</v>
      </c>
      <c r="BI911" s="13">
        <f t="shared" si="1114"/>
        <v>3.3401382581689707E-7</v>
      </c>
      <c r="BJ911" s="14">
        <f t="shared" si="1115"/>
        <v>2.2134012890464325E-2</v>
      </c>
      <c r="BK911" s="14">
        <f t="shared" si="1116"/>
        <v>9.5952291694520547E-2</v>
      </c>
      <c r="BL911" s="14">
        <f t="shared" si="1117"/>
        <v>0.692987805554102</v>
      </c>
      <c r="BM911" s="14">
        <f t="shared" si="1118"/>
        <v>0.55008203240249542</v>
      </c>
      <c r="BN911" s="14">
        <f t="shared" si="1119"/>
        <v>0.42925623504902238</v>
      </c>
    </row>
    <row r="912" spans="1:66" x14ac:dyDescent="0.25">
      <c r="A912" t="s">
        <v>301</v>
      </c>
      <c r="B912" t="s">
        <v>319</v>
      </c>
      <c r="C912" t="s">
        <v>372</v>
      </c>
      <c r="D912" s="11"/>
      <c r="E912" s="10">
        <f>VLOOKUP(A912,home!$A$2:$E$405,3,FALSE)</f>
        <v>1.23684210526316</v>
      </c>
      <c r="F912" s="10">
        <f>VLOOKUP(B912,home!$B$2:$E$405,3,FALSE)</f>
        <v>0.81</v>
      </c>
      <c r="G912" s="10">
        <f>VLOOKUP(C912,away!$B$2:$E$405,4,FALSE)</f>
        <v>1.62</v>
      </c>
      <c r="H912" s="10">
        <f>VLOOKUP(A912,away!$A$2:$E$405,3,FALSE)</f>
        <v>1.07894736842105</v>
      </c>
      <c r="I912" s="10">
        <f>VLOOKUP(C912,away!$B$2:$E$405,3,FALSE)</f>
        <v>1.62</v>
      </c>
      <c r="J912" s="10">
        <f>VLOOKUP(B912,home!$B$2:$E$405,4,FALSE)</f>
        <v>1.85</v>
      </c>
      <c r="K912" s="12">
        <f t="shared" si="1064"/>
        <v>1.6229842105263188</v>
      </c>
      <c r="L912" s="12">
        <f t="shared" si="1065"/>
        <v>3.2336052631578873</v>
      </c>
      <c r="M912" s="13">
        <f t="shared" si="1066"/>
        <v>7.7769622473071488E-3</v>
      </c>
      <c r="N912" s="13">
        <f t="shared" si="1067"/>
        <v>1.2621886933238778E-2</v>
      </c>
      <c r="O912" s="13">
        <f t="shared" si="1068"/>
        <v>2.5147626054272586E-2</v>
      </c>
      <c r="P912" s="13">
        <f t="shared" si="1069"/>
        <v>4.0814200018304679E-2</v>
      </c>
      <c r="Q912" s="13">
        <f t="shared" si="1070"/>
        <v>1.0242561599847501E-2</v>
      </c>
      <c r="R912" s="13">
        <f t="shared" si="1071"/>
        <v>4.065874798251113E-2</v>
      </c>
      <c r="S912" s="13">
        <f t="shared" si="1072"/>
        <v>5.3549151653365094E-2</v>
      </c>
      <c r="T912" s="13">
        <f t="shared" si="1073"/>
        <v>3.3120401097485742E-2</v>
      </c>
      <c r="U912" s="13">
        <f t="shared" si="1074"/>
        <v>6.5988505995384389E-2</v>
      </c>
      <c r="V912" s="13">
        <f t="shared" si="1075"/>
        <v>3.1225642507962077E-2</v>
      </c>
      <c r="W912" s="13">
        <f t="shared" si="1076"/>
        <v>5.541171917298561E-3</v>
      </c>
      <c r="X912" s="13">
        <f t="shared" si="1077"/>
        <v>1.7917962675839304E-2</v>
      </c>
      <c r="Y912" s="13">
        <f t="shared" si="1078"/>
        <v>2.8969809206830285E-2</v>
      </c>
      <c r="Z912" s="13">
        <f t="shared" si="1079"/>
        <v>4.3824780489886042E-2</v>
      </c>
      <c r="AA912" s="13">
        <f t="shared" si="1080"/>
        <v>7.1126926764866913E-2</v>
      </c>
      <c r="AB912" s="13">
        <f t="shared" si="1081"/>
        <v>5.7718939541320416E-2</v>
      </c>
      <c r="AC912" s="13">
        <f t="shared" si="1082"/>
        <v>1.024218694340882E-2</v>
      </c>
      <c r="AD912" s="13">
        <f t="shared" si="1083"/>
        <v>2.2483086323968533E-3</v>
      </c>
      <c r="AE912" s="13">
        <f t="shared" si="1084"/>
        <v>7.270142626921776E-3</v>
      </c>
      <c r="AF912" s="13">
        <f t="shared" si="1085"/>
        <v>1.1754385731161384E-2</v>
      </c>
      <c r="AG912" s="13">
        <f t="shared" si="1086"/>
        <v>1.2669681188490475E-2</v>
      </c>
      <c r="AH912" s="13">
        <f t="shared" si="1087"/>
        <v>3.5428010212208649E-2</v>
      </c>
      <c r="AI912" s="13">
        <f t="shared" si="1088"/>
        <v>5.749910118477982E-2</v>
      </c>
      <c r="AJ912" s="13">
        <f t="shared" si="1089"/>
        <v>4.6660066671176406E-2</v>
      </c>
      <c r="AK912" s="13">
        <f t="shared" si="1090"/>
        <v>2.5242850489808209E-2</v>
      </c>
      <c r="AL912" s="13">
        <f t="shared" si="1091"/>
        <v>2.1500768718680716E-3</v>
      </c>
      <c r="AM912" s="13">
        <f t="shared" si="1092"/>
        <v>7.2979388215402285E-4</v>
      </c>
      <c r="AN912" s="13">
        <f t="shared" si="1093"/>
        <v>2.359865338353675E-3</v>
      </c>
      <c r="AO912" s="13">
        <f t="shared" si="1094"/>
        <v>3.8154364892221569E-3</v>
      </c>
      <c r="AP912" s="13">
        <f t="shared" si="1095"/>
        <v>4.1125385042644728E-3</v>
      </c>
      <c r="AQ912" s="13">
        <f t="shared" si="1096"/>
        <v>3.3245815380822667E-3</v>
      </c>
      <c r="AR912" s="13">
        <f t="shared" si="1097"/>
        <v>2.2912040057081851E-2</v>
      </c>
      <c r="AS912" s="13">
        <f t="shared" si="1098"/>
        <v>3.7185879243590382E-2</v>
      </c>
      <c r="AT912" s="13">
        <f t="shared" si="1099"/>
        <v>3.0176047433442783E-2</v>
      </c>
      <c r="AU912" s="13">
        <f t="shared" si="1100"/>
        <v>1.632508284019029E-2</v>
      </c>
      <c r="AV912" s="13">
        <f t="shared" si="1101"/>
        <v>6.623837921290749E-3</v>
      </c>
      <c r="AW912" s="13">
        <f t="shared" si="1102"/>
        <v>3.1343882065669855E-4</v>
      </c>
      <c r="AX912" s="13">
        <f t="shared" si="1103"/>
        <v>1.9740732461244738E-4</v>
      </c>
      <c r="AY912" s="13">
        <f t="shared" si="1104"/>
        <v>6.3833736385272735E-4</v>
      </c>
      <c r="AZ912" s="13">
        <f t="shared" si="1105"/>
        <v>1.0320655297122556E-3</v>
      </c>
      <c r="BA912" s="13">
        <f t="shared" si="1106"/>
        <v>1.1124308429337941E-3</v>
      </c>
      <c r="BB912" s="13">
        <f t="shared" si="1107"/>
        <v>8.992905571524705E-4</v>
      </c>
      <c r="BC912" s="13">
        <f t="shared" si="1108"/>
        <v>5.8159013574328336E-4</v>
      </c>
      <c r="BD912" s="13">
        <f t="shared" si="1109"/>
        <v>1.2348082219710703E-2</v>
      </c>
      <c r="BE912" s="13">
        <f t="shared" si="1110"/>
        <v>2.0040742472871249E-2</v>
      </c>
      <c r="BF912" s="13">
        <f t="shared" si="1111"/>
        <v>1.6262904300347106E-2</v>
      </c>
      <c r="BG912" s="13">
        <f t="shared" si="1112"/>
        <v>8.7981456322546413E-3</v>
      </c>
      <c r="BH912" s="13">
        <f t="shared" si="1113"/>
        <v>3.569812860765095E-3</v>
      </c>
      <c r="BI912" s="13">
        <f t="shared" si="1114"/>
        <v>1.1587499815111073E-3</v>
      </c>
      <c r="BJ912" s="14">
        <f t="shared" si="1115"/>
        <v>0.16115964911559416</v>
      </c>
      <c r="BK912" s="14">
        <f t="shared" si="1116"/>
        <v>0.14639655760606862</v>
      </c>
      <c r="BL912" s="14">
        <f t="shared" si="1117"/>
        <v>0.60087209985938461</v>
      </c>
      <c r="BM912" s="14">
        <f t="shared" si="1118"/>
        <v>0.81466620369225562</v>
      </c>
      <c r="BN912" s="14">
        <f t="shared" si="1119"/>
        <v>0.13726198483548183</v>
      </c>
    </row>
    <row r="913" spans="1:66" x14ac:dyDescent="0.25">
      <c r="A913" t="s">
        <v>301</v>
      </c>
      <c r="B913" t="s">
        <v>368</v>
      </c>
      <c r="C913" t="s">
        <v>322</v>
      </c>
      <c r="D913" s="11"/>
      <c r="E913" s="10">
        <f>VLOOKUP(A913,home!$A$2:$E$405,3,FALSE)</f>
        <v>1.23684210526316</v>
      </c>
      <c r="F913" s="10">
        <f>VLOOKUP(B913,home!$B$2:$E$405,3,FALSE)</f>
        <v>4.04</v>
      </c>
      <c r="G913" s="10">
        <f>VLOOKUP(C913,away!$B$2:$E$405,4,FALSE)</f>
        <v>2.02</v>
      </c>
      <c r="H913" s="10">
        <f>VLOOKUP(A913,away!$A$2:$E$405,3,FALSE)</f>
        <v>1.07894736842105</v>
      </c>
      <c r="I913" s="10">
        <f>VLOOKUP(C913,away!$B$2:$E$405,3,FALSE)</f>
        <v>0.81</v>
      </c>
      <c r="J913" s="10">
        <f>VLOOKUP(B913,home!$B$2:$E$405,4,FALSE)</f>
        <v>1.85</v>
      </c>
      <c r="K913" s="12">
        <f t="shared" si="1064"/>
        <v>10.093621052631596</v>
      </c>
      <c r="L913" s="12">
        <f t="shared" si="1065"/>
        <v>1.6168026315789437</v>
      </c>
      <c r="M913" s="13">
        <f t="shared" si="1066"/>
        <v>8.2078160224121411E-6</v>
      </c>
      <c r="N913" s="13">
        <f t="shared" si="1067"/>
        <v>8.2846584599946115E-5</v>
      </c>
      <c r="O913" s="13">
        <f t="shared" si="1068"/>
        <v>1.327041854455177E-5</v>
      </c>
      <c r="P913" s="13">
        <f t="shared" si="1069"/>
        <v>1.3394657599852047E-4</v>
      </c>
      <c r="Q913" s="13">
        <f t="shared" si="1070"/>
        <v>4.1811101522832049E-4</v>
      </c>
      <c r="R913" s="13">
        <f t="shared" si="1071"/>
        <v>1.072782381249266E-5</v>
      </c>
      <c r="S913" s="13">
        <f t="shared" si="1072"/>
        <v>5.4648170636184242E-4</v>
      </c>
      <c r="T913" s="13">
        <f t="shared" si="1073"/>
        <v>6.7600298971329242E-4</v>
      </c>
      <c r="U913" s="13">
        <f t="shared" si="1074"/>
        <v>1.0828258828269845E-4</v>
      </c>
      <c r="V913" s="13">
        <f t="shared" si="1075"/>
        <v>9.9091664190870121E-4</v>
      </c>
      <c r="W913" s="13">
        <f t="shared" si="1076"/>
        <v>1.4067513818819147E-3</v>
      </c>
      <c r="X913" s="13">
        <f t="shared" si="1077"/>
        <v>2.2744393362039953E-3</v>
      </c>
      <c r="Y913" s="13">
        <f t="shared" si="1078"/>
        <v>1.838659752070643E-3</v>
      </c>
      <c r="Z913" s="13">
        <f t="shared" si="1079"/>
        <v>5.7815912570511292E-6</v>
      </c>
      <c r="AA913" s="13">
        <f t="shared" si="1080"/>
        <v>5.8357191229882045E-5</v>
      </c>
      <c r="AB913" s="13">
        <f t="shared" si="1081"/>
        <v>2.945176869851928E-4</v>
      </c>
      <c r="AC913" s="13">
        <f t="shared" si="1082"/>
        <v>1.0106973868047871E-3</v>
      </c>
      <c r="AD913" s="13">
        <f t="shared" si="1083"/>
        <v>3.5498038409954727E-3</v>
      </c>
      <c r="AE913" s="13">
        <f t="shared" si="1084"/>
        <v>5.7393321917105222E-3</v>
      </c>
      <c r="AF913" s="13">
        <f t="shared" si="1085"/>
        <v>4.6396836955316604E-3</v>
      </c>
      <c r="AG913" s="13">
        <f t="shared" si="1086"/>
        <v>2.5004842695431685E-3</v>
      </c>
      <c r="AH913" s="13">
        <f t="shared" si="1087"/>
        <v>2.3369229897785201E-6</v>
      </c>
      <c r="AI913" s="13">
        <f t="shared" si="1088"/>
        <v>2.3588015088007238E-5</v>
      </c>
      <c r="AJ913" s="13">
        <f t="shared" si="1089"/>
        <v>1.1904424284105084E-4</v>
      </c>
      <c r="AK913" s="13">
        <f t="shared" si="1090"/>
        <v>4.0052915857833948E-4</v>
      </c>
      <c r="AL913" s="13">
        <f t="shared" si="1091"/>
        <v>6.5975871761008332E-4</v>
      </c>
      <c r="AM913" s="13">
        <f t="shared" si="1092"/>
        <v>7.1660749564368765E-3</v>
      </c>
      <c r="AN913" s="13">
        <f t="shared" si="1093"/>
        <v>1.1586128847659107E-2</v>
      </c>
      <c r="AO913" s="13">
        <f t="shared" si="1094"/>
        <v>9.3662418053539805E-3</v>
      </c>
      <c r="AP913" s="13">
        <f t="shared" si="1095"/>
        <v>5.0477881329670099E-3</v>
      </c>
      <c r="AQ913" s="13">
        <f t="shared" si="1096"/>
        <v>2.0403192842585066E-3</v>
      </c>
      <c r="AR913" s="13">
        <f t="shared" si="1097"/>
        <v>7.5566864793424802E-7</v>
      </c>
      <c r="AS913" s="13">
        <f t="shared" si="1098"/>
        <v>7.6274329736027784E-6</v>
      </c>
      <c r="AT913" s="13">
        <f t="shared" si="1099"/>
        <v>3.8494209019946724E-5</v>
      </c>
      <c r="AU913" s="13">
        <f t="shared" si="1100"/>
        <v>1.2951531952271172E-4</v>
      </c>
      <c r="AV913" s="13">
        <f t="shared" si="1101"/>
        <v>3.2681963894318791E-4</v>
      </c>
      <c r="AW913" s="13">
        <f t="shared" si="1102"/>
        <v>2.9907949585200599E-4</v>
      </c>
      <c r="AX913" s="13">
        <f t="shared" si="1103"/>
        <v>1.2055274174171217E-2</v>
      </c>
      <c r="AY913" s="13">
        <f t="shared" si="1104"/>
        <v>1.9490999009205704E-2</v>
      </c>
      <c r="AZ913" s="13">
        <f t="shared" si="1105"/>
        <v>1.5756549245093183E-2</v>
      </c>
      <c r="BA913" s="13">
        <f t="shared" si="1106"/>
        <v>8.4917434280232917E-3</v>
      </c>
      <c r="BB913" s="13">
        <f t="shared" si="1107"/>
        <v>3.4323682802803153E-3</v>
      </c>
      <c r="BC913" s="13">
        <f t="shared" si="1108"/>
        <v>1.1098924136210603E-3</v>
      </c>
      <c r="BD913" s="13">
        <f t="shared" si="1109"/>
        <v>2.0362784309696578E-7</v>
      </c>
      <c r="BE913" s="13">
        <f t="shared" si="1110"/>
        <v>2.0553422839854968E-6</v>
      </c>
      <c r="BF913" s="13">
        <f t="shared" si="1111"/>
        <v>1.0372923073999964E-5</v>
      </c>
      <c r="BG913" s="13">
        <f t="shared" si="1112"/>
        <v>3.4900118239018018E-5</v>
      </c>
      <c r="BH913" s="13">
        <f t="shared" si="1113"/>
        <v>8.8067142049171087E-5</v>
      </c>
      <c r="BI913" s="13">
        <f t="shared" si="1114"/>
        <v>1.7778327180652202E-4</v>
      </c>
      <c r="BJ913" s="14">
        <f t="shared" si="1115"/>
        <v>0.11866949463454919</v>
      </c>
      <c r="BK913" s="14">
        <f t="shared" si="1116"/>
        <v>2.2841007853912049E-2</v>
      </c>
      <c r="BL913" s="14">
        <f t="shared" si="1117"/>
        <v>1.8472487427551709E-3</v>
      </c>
      <c r="BM913" s="14">
        <f t="shared" si="1118"/>
        <v>0.12350450307491352</v>
      </c>
      <c r="BN913" s="14">
        <f t="shared" si="1119"/>
        <v>6.6711023420624365E-4</v>
      </c>
    </row>
    <row r="914" spans="1:66" x14ac:dyDescent="0.25">
      <c r="A914" t="s">
        <v>303</v>
      </c>
      <c r="B914" t="s">
        <v>361</v>
      </c>
      <c r="C914" t="s">
        <v>321</v>
      </c>
      <c r="D914" s="11"/>
      <c r="E914" s="10">
        <f>VLOOKUP(A914,home!$A$2:$E$405,3,FALSE)</f>
        <v>1.21818181818182</v>
      </c>
      <c r="F914" s="10">
        <f>VLOOKUP(B914,home!$B$2:$E$405,3,FALSE)</f>
        <v>1.0900000000000001</v>
      </c>
      <c r="G914" s="10">
        <f>VLOOKUP(C914,away!$B$2:$E$405,4,FALSE)</f>
        <v>1.0900000000000001</v>
      </c>
      <c r="H914" s="10">
        <f>VLOOKUP(A914,away!$A$2:$E$405,3,FALSE)</f>
        <v>0.90909090909090895</v>
      </c>
      <c r="I914" s="10">
        <f>VLOOKUP(C914,away!$B$2:$E$405,3,FALSE)</f>
        <v>0.27</v>
      </c>
      <c r="J914" s="10">
        <f>VLOOKUP(B914,home!$B$2:$E$405,4,FALSE)</f>
        <v>0.73</v>
      </c>
      <c r="K914" s="12">
        <f t="shared" si="1064"/>
        <v>1.4473218181818206</v>
      </c>
      <c r="L914" s="12">
        <f t="shared" si="1065"/>
        <v>0.17918181818181816</v>
      </c>
      <c r="M914" s="13">
        <f t="shared" si="1066"/>
        <v>0.19661581413840379</v>
      </c>
      <c r="N914" s="13">
        <f t="shared" si="1067"/>
        <v>0.28456635760209342</v>
      </c>
      <c r="O914" s="13">
        <f t="shared" si="1068"/>
        <v>3.5229979060617624E-2</v>
      </c>
      <c r="P914" s="13">
        <f t="shared" si="1069"/>
        <v>5.098911734852056E-2</v>
      </c>
      <c r="Q914" s="13">
        <f t="shared" si="1070"/>
        <v>0.20592954903902008</v>
      </c>
      <c r="R914" s="13">
        <f t="shared" si="1071"/>
        <v>3.1562858512944238E-3</v>
      </c>
      <c r="S914" s="13">
        <f t="shared" si="1072"/>
        <v>3.3057998149516351E-3</v>
      </c>
      <c r="T914" s="13">
        <f t="shared" si="1073"/>
        <v>3.6898831014173503E-2</v>
      </c>
      <c r="U914" s="13">
        <f t="shared" si="1074"/>
        <v>4.5681613769970007E-3</v>
      </c>
      <c r="V914" s="13">
        <f t="shared" si="1075"/>
        <v>9.5256164319989348E-5</v>
      </c>
      <c r="W914" s="13">
        <f t="shared" si="1076"/>
        <v>9.9348776444172268E-2</v>
      </c>
      <c r="X914" s="13">
        <f t="shared" si="1077"/>
        <v>1.7801494397405776E-2</v>
      </c>
      <c r="Y914" s="13">
        <f t="shared" si="1078"/>
        <v>1.5948520662403083E-3</v>
      </c>
      <c r="Z914" s="13">
        <f t="shared" si="1079"/>
        <v>1.8851634584549426E-4</v>
      </c>
      <c r="AA914" s="13">
        <f t="shared" si="1080"/>
        <v>2.7284382042609364E-4</v>
      </c>
      <c r="AB914" s="13">
        <f t="shared" si="1081"/>
        <v>1.9744640712938405E-4</v>
      </c>
      <c r="AC914" s="13">
        <f t="shared" si="1082"/>
        <v>1.5439461730119551E-6</v>
      </c>
      <c r="AD914" s="13">
        <f t="shared" si="1083"/>
        <v>3.5947412939329668E-2</v>
      </c>
      <c r="AE914" s="13">
        <f t="shared" si="1084"/>
        <v>6.4411228094017068E-3</v>
      </c>
      <c r="AF914" s="13">
        <f t="shared" si="1085"/>
        <v>5.7706604806048918E-4</v>
      </c>
      <c r="AG914" s="13">
        <f t="shared" si="1086"/>
        <v>3.4466581234158315E-5</v>
      </c>
      <c r="AH914" s="13">
        <f t="shared" si="1087"/>
        <v>8.4446754013970253E-6</v>
      </c>
      <c r="AI914" s="13">
        <f t="shared" si="1088"/>
        <v>1.2222162955905237E-5</v>
      </c>
      <c r="AJ914" s="13">
        <f t="shared" si="1089"/>
        <v>8.8447015557276335E-6</v>
      </c>
      <c r="AK914" s="13">
        <f t="shared" si="1090"/>
        <v>4.2670431789704309E-6</v>
      </c>
      <c r="AL914" s="13">
        <f t="shared" si="1091"/>
        <v>1.6015894334946892E-8</v>
      </c>
      <c r="AM914" s="13">
        <f t="shared" si="1092"/>
        <v>1.040549501085666E-2</v>
      </c>
      <c r="AN914" s="13">
        <f t="shared" si="1093"/>
        <v>1.8644755151271345E-3</v>
      </c>
      <c r="AO914" s="13">
        <f t="shared" si="1094"/>
        <v>1.6704005637798098E-4</v>
      </c>
      <c r="AP914" s="13">
        <f t="shared" si="1095"/>
        <v>9.976847003666683E-6</v>
      </c>
      <c r="AQ914" s="13">
        <f t="shared" si="1096"/>
        <v>4.4691739645970523E-7</v>
      </c>
      <c r="AR914" s="13">
        <f t="shared" si="1097"/>
        <v>3.0262645847551886E-7</v>
      </c>
      <c r="AS914" s="13">
        <f t="shared" si="1098"/>
        <v>4.3799787611071319E-7</v>
      </c>
      <c r="AT914" s="13">
        <f t="shared" si="1099"/>
        <v>3.1696194120616671E-7</v>
      </c>
      <c r="AU914" s="13">
        <f t="shared" si="1100"/>
        <v>1.5291531101364944E-7</v>
      </c>
      <c r="AV914" s="13">
        <f t="shared" si="1101"/>
        <v>5.5329416491028433E-8</v>
      </c>
      <c r="AW914" s="13">
        <f t="shared" si="1102"/>
        <v>1.1537394487721019E-10</v>
      </c>
      <c r="AX914" s="13">
        <f t="shared" si="1103"/>
        <v>2.5100166596991524E-3</v>
      </c>
      <c r="AY914" s="13">
        <f t="shared" si="1104"/>
        <v>4.4974934875154809E-4</v>
      </c>
      <c r="AZ914" s="13">
        <f t="shared" si="1105"/>
        <v>4.0293453017695509E-5</v>
      </c>
      <c r="BA914" s="13">
        <f t="shared" si="1106"/>
        <v>2.4066180575114505E-6</v>
      </c>
      <c r="BB914" s="13">
        <f t="shared" si="1107"/>
        <v>1.0780554980352426E-7</v>
      </c>
      <c r="BC914" s="13">
        <f t="shared" si="1108"/>
        <v>3.8633588847772064E-9</v>
      </c>
      <c r="BD914" s="13">
        <f t="shared" si="1109"/>
        <v>9.0375265099279946E-9</v>
      </c>
      <c r="BE914" s="13">
        <f t="shared" si="1110"/>
        <v>1.3080209300215387E-8</v>
      </c>
      <c r="BF914" s="13">
        <f t="shared" si="1111"/>
        <v>9.4656361532932484E-9</v>
      </c>
      <c r="BG914" s="13">
        <f t="shared" si="1112"/>
        <v>4.5666072425439852E-9</v>
      </c>
      <c r="BH914" s="13">
        <f t="shared" si="1113"/>
        <v>1.6523375743002579E-9</v>
      </c>
      <c r="BI914" s="13">
        <f t="shared" si="1114"/>
        <v>4.7829284445727756E-10</v>
      </c>
      <c r="BJ914" s="14">
        <f t="shared" si="1115"/>
        <v>0.70458994103632788</v>
      </c>
      <c r="BK914" s="14">
        <f t="shared" si="1116"/>
        <v>0.25145729677701489</v>
      </c>
      <c r="BL914" s="14">
        <f t="shared" si="1117"/>
        <v>4.3459799211169457E-2</v>
      </c>
      <c r="BM914" s="14">
        <f t="shared" si="1118"/>
        <v>0.22275870109703017</v>
      </c>
      <c r="BN914" s="14">
        <f t="shared" si="1119"/>
        <v>0.77648710303994983</v>
      </c>
    </row>
    <row r="915" spans="1:66" x14ac:dyDescent="0.25">
      <c r="A915" t="s">
        <v>303</v>
      </c>
      <c r="B915" t="s">
        <v>383</v>
      </c>
      <c r="C915" t="s">
        <v>380</v>
      </c>
      <c r="D915" s="11"/>
      <c r="E915" s="10">
        <f>VLOOKUP(A915,home!$A$2:$E$405,3,FALSE)</f>
        <v>1.21818181818182</v>
      </c>
      <c r="F915" s="10">
        <f>VLOOKUP(B915,home!$B$2:$E$405,3,FALSE)</f>
        <v>0.82</v>
      </c>
      <c r="G915" s="10">
        <f>VLOOKUP(C915,away!$B$2:$E$405,4,FALSE)</f>
        <v>0.27</v>
      </c>
      <c r="H915" s="10">
        <f>VLOOKUP(A915,away!$A$2:$E$405,3,FALSE)</f>
        <v>0.90909090909090895</v>
      </c>
      <c r="I915" s="10">
        <f>VLOOKUP(C915,away!$B$2:$E$405,3,FALSE)</f>
        <v>1.0900000000000001</v>
      </c>
      <c r="J915" s="10">
        <f>VLOOKUP(B915,home!$B$2:$E$405,4,FALSE)</f>
        <v>1.1000000000000001</v>
      </c>
      <c r="K915" s="12">
        <f t="shared" si="1064"/>
        <v>0.26970545454545497</v>
      </c>
      <c r="L915" s="12">
        <f t="shared" si="1065"/>
        <v>1.0900000000000001</v>
      </c>
      <c r="M915" s="13">
        <f t="shared" si="1066"/>
        <v>0.25673638635342344</v>
      </c>
      <c r="N915" s="13">
        <f t="shared" si="1067"/>
        <v>6.9243203779807611E-2</v>
      </c>
      <c r="O915" s="13">
        <f t="shared" si="1068"/>
        <v>0.27984266112523154</v>
      </c>
      <c r="P915" s="13">
        <f t="shared" si="1069"/>
        <v>7.5475092119990289E-2</v>
      </c>
      <c r="Q915" s="13">
        <f t="shared" si="1070"/>
        <v>9.3376348748082875E-3</v>
      </c>
      <c r="R915" s="13">
        <f t="shared" si="1071"/>
        <v>0.15251425031325119</v>
      </c>
      <c r="S915" s="13">
        <f t="shared" si="1072"/>
        <v>5.5470219973798637E-3</v>
      </c>
      <c r="T915" s="13">
        <f t="shared" si="1073"/>
        <v>1.0178022013541033E-2</v>
      </c>
      <c r="U915" s="13">
        <f t="shared" si="1074"/>
        <v>4.1133925205394717E-2</v>
      </c>
      <c r="V915" s="13">
        <f t="shared" si="1075"/>
        <v>1.8118974191143352E-4</v>
      </c>
      <c r="W915" s="13">
        <f t="shared" si="1076"/>
        <v>8.3947035276322069E-4</v>
      </c>
      <c r="X915" s="13">
        <f t="shared" si="1077"/>
        <v>9.1502268451191051E-4</v>
      </c>
      <c r="Y915" s="13">
        <f t="shared" si="1078"/>
        <v>4.9868736305899134E-4</v>
      </c>
      <c r="Z915" s="13">
        <f t="shared" si="1079"/>
        <v>5.5413510947147936E-2</v>
      </c>
      <c r="AA915" s="13">
        <f t="shared" si="1080"/>
        <v>1.4945326157960081E-2</v>
      </c>
      <c r="AB915" s="13">
        <f t="shared" si="1081"/>
        <v>2.0154179923813505E-3</v>
      </c>
      <c r="AC915" s="13">
        <f t="shared" si="1082"/>
        <v>3.3291230783940347E-6</v>
      </c>
      <c r="AD915" s="13">
        <f t="shared" si="1083"/>
        <v>5.6602433267359447E-5</v>
      </c>
      <c r="AE915" s="13">
        <f t="shared" si="1084"/>
        <v>6.1696652261421795E-5</v>
      </c>
      <c r="AF915" s="13">
        <f t="shared" si="1085"/>
        <v>3.3624675482474881E-5</v>
      </c>
      <c r="AG915" s="13">
        <f t="shared" si="1086"/>
        <v>1.2216965425299208E-5</v>
      </c>
      <c r="AH915" s="13">
        <f t="shared" si="1087"/>
        <v>1.5100181733097814E-2</v>
      </c>
      <c r="AI915" s="13">
        <f t="shared" si="1088"/>
        <v>4.0726013780441224E-3</v>
      </c>
      <c r="AJ915" s="13">
        <f t="shared" si="1089"/>
        <v>5.4920140292391811E-4</v>
      </c>
      <c r="AK915" s="13">
        <f t="shared" si="1090"/>
        <v>4.9374204670865636E-5</v>
      </c>
      <c r="AL915" s="13">
        <f t="shared" si="1091"/>
        <v>3.9147683674986807E-8</v>
      </c>
      <c r="AM915" s="13">
        <f t="shared" si="1092"/>
        <v>3.0531969985503929E-6</v>
      </c>
      <c r="AN915" s="13">
        <f t="shared" si="1093"/>
        <v>3.3279847284199283E-6</v>
      </c>
      <c r="AO915" s="13">
        <f t="shared" si="1094"/>
        <v>1.8137516769888609E-6</v>
      </c>
      <c r="AP915" s="13">
        <f t="shared" si="1095"/>
        <v>6.5899644263928623E-7</v>
      </c>
      <c r="AQ915" s="13">
        <f t="shared" si="1096"/>
        <v>1.795765306192055E-7</v>
      </c>
      <c r="AR915" s="13">
        <f t="shared" si="1097"/>
        <v>3.291839617815324E-3</v>
      </c>
      <c r="AS915" s="13">
        <f t="shared" si="1098"/>
        <v>8.8782710041361882E-4</v>
      </c>
      <c r="AT915" s="13">
        <f t="shared" si="1099"/>
        <v>1.1972590583741415E-4</v>
      </c>
      <c r="AU915" s="13">
        <f t="shared" si="1100"/>
        <v>1.076357661824871E-5</v>
      </c>
      <c r="AV915" s="13">
        <f t="shared" si="1101"/>
        <v>7.2574883108989962E-7</v>
      </c>
      <c r="AW915" s="13">
        <f t="shared" si="1102"/>
        <v>3.1968318788224317E-10</v>
      </c>
      <c r="AX915" s="13">
        <f t="shared" si="1103"/>
        <v>1.3724398071847536E-7</v>
      </c>
      <c r="AY915" s="13">
        <f t="shared" si="1104"/>
        <v>1.4959593898313812E-7</v>
      </c>
      <c r="AZ915" s="13">
        <f t="shared" si="1105"/>
        <v>8.1529786745810281E-8</v>
      </c>
      <c r="BA915" s="13">
        <f t="shared" si="1106"/>
        <v>2.9622489184311073E-8</v>
      </c>
      <c r="BB915" s="13">
        <f t="shared" si="1107"/>
        <v>8.0721283027247683E-9</v>
      </c>
      <c r="BC915" s="13">
        <f t="shared" si="1108"/>
        <v>1.7597239699939997E-9</v>
      </c>
      <c r="BD915" s="13">
        <f t="shared" si="1109"/>
        <v>5.980175305697837E-4</v>
      </c>
      <c r="BE915" s="13">
        <f t="shared" si="1110"/>
        <v>1.6128858990847403E-4</v>
      </c>
      <c r="BF915" s="13">
        <f t="shared" si="1111"/>
        <v>2.1750206227130232E-5</v>
      </c>
      <c r="BG915" s="13">
        <f t="shared" si="1112"/>
        <v>1.955383085648515E-6</v>
      </c>
      <c r="BH915" s="13">
        <f t="shared" si="1113"/>
        <v>1.3184437098133173E-7</v>
      </c>
      <c r="BI915" s="13">
        <f t="shared" si="1114"/>
        <v>7.1118292009559342E-9</v>
      </c>
      <c r="BJ915" s="14">
        <f t="shared" si="1115"/>
        <v>9.1185623125352722E-2</v>
      </c>
      <c r="BK915" s="14">
        <f t="shared" si="1116"/>
        <v>0.33794320807940603</v>
      </c>
      <c r="BL915" s="14">
        <f t="shared" si="1117"/>
        <v>0.5153169721284625</v>
      </c>
      <c r="BM915" s="14">
        <f t="shared" si="1118"/>
        <v>0.15670993643760114</v>
      </c>
      <c r="BN915" s="14">
        <f t="shared" si="1119"/>
        <v>0.84314922856651231</v>
      </c>
    </row>
    <row r="916" spans="1:66" x14ac:dyDescent="0.25">
      <c r="A916" t="s">
        <v>303</v>
      </c>
      <c r="B916" t="s">
        <v>364</v>
      </c>
      <c r="C916" t="s">
        <v>308</v>
      </c>
      <c r="D916" s="11"/>
      <c r="E916" s="10">
        <f>VLOOKUP(A916,home!$A$2:$E$405,3,FALSE)</f>
        <v>1.21818181818182</v>
      </c>
      <c r="F916" s="10">
        <f>VLOOKUP(B916,home!$B$2:$E$405,3,FALSE)</f>
        <v>1.0900000000000001</v>
      </c>
      <c r="G916" s="10">
        <f>VLOOKUP(C916,away!$B$2:$E$405,4,FALSE)</f>
        <v>1.0900000000000001</v>
      </c>
      <c r="H916" s="10">
        <f>VLOOKUP(A916,away!$A$2:$E$405,3,FALSE)</f>
        <v>0.90909090909090895</v>
      </c>
      <c r="I916" s="10">
        <f>VLOOKUP(C916,away!$B$2:$E$405,3,FALSE)</f>
        <v>1.0900000000000001</v>
      </c>
      <c r="J916" s="10">
        <f>VLOOKUP(B916,home!$B$2:$E$405,4,FALSE)</f>
        <v>0.37</v>
      </c>
      <c r="K916" s="12">
        <f t="shared" si="1064"/>
        <v>1.4473218181818206</v>
      </c>
      <c r="L916" s="12">
        <f t="shared" si="1065"/>
        <v>0.36663636363636359</v>
      </c>
      <c r="M916" s="13">
        <f t="shared" si="1066"/>
        <v>0.16300764428546521</v>
      </c>
      <c r="N916" s="13">
        <f t="shared" si="1067"/>
        <v>0.23592452010477497</v>
      </c>
      <c r="O916" s="13">
        <f t="shared" si="1068"/>
        <v>5.9764529945752841E-2</v>
      </c>
      <c r="P916" s="13">
        <f t="shared" si="1069"/>
        <v>8.6498508143868849E-2</v>
      </c>
      <c r="Q916" s="13">
        <f t="shared" si="1070"/>
        <v>0.17072935269585823</v>
      </c>
      <c r="R916" s="13">
        <f t="shared" si="1071"/>
        <v>1.0955924966873691E-2</v>
      </c>
      <c r="S916" s="13">
        <f t="shared" si="1072"/>
        <v>1.1474909572357537E-2</v>
      </c>
      <c r="T916" s="13">
        <f t="shared" si="1073"/>
        <v>6.2595589038399665E-2</v>
      </c>
      <c r="U916" s="13">
        <f t="shared" si="1074"/>
        <v>1.585674924291923E-2</v>
      </c>
      <c r="V916" s="13">
        <f t="shared" si="1075"/>
        <v>6.765616991260124E-4</v>
      </c>
      <c r="W916" s="13">
        <f t="shared" si="1076"/>
        <v>8.2366772386924927E-2</v>
      </c>
      <c r="X916" s="13">
        <f t="shared" si="1077"/>
        <v>3.0198653912406202E-2</v>
      </c>
      <c r="Y916" s="13">
        <f t="shared" si="1078"/>
        <v>5.5359623285788275E-3</v>
      </c>
      <c r="Z916" s="13">
        <f t="shared" si="1079"/>
        <v>1.3389468300424724E-3</v>
      </c>
      <c r="AA916" s="13">
        <f t="shared" si="1080"/>
        <v>1.9378869605058561E-3</v>
      </c>
      <c r="AB916" s="13">
        <f t="shared" si="1081"/>
        <v>1.4023730395550892E-3</v>
      </c>
      <c r="AC916" s="13">
        <f t="shared" si="1082"/>
        <v>2.243820293605216E-5</v>
      </c>
      <c r="AD916" s="13">
        <f t="shared" si="1083"/>
        <v>2.9802806692203095E-2</v>
      </c>
      <c r="AE916" s="13">
        <f t="shared" si="1084"/>
        <v>1.0926792671786825E-2</v>
      </c>
      <c r="AF916" s="13">
        <f t="shared" si="1085"/>
        <v>2.003079765696194E-3</v>
      </c>
      <c r="AG916" s="13">
        <f t="shared" si="1086"/>
        <v>2.4480062712281059E-4</v>
      </c>
      <c r="AH916" s="13">
        <f t="shared" si="1087"/>
        <v>1.2272664921730205E-4</v>
      </c>
      <c r="AI916" s="13">
        <f t="shared" si="1088"/>
        <v>1.7762495708454809E-4</v>
      </c>
      <c r="AJ916" s="13">
        <f t="shared" si="1089"/>
        <v>1.2854023792103805E-4</v>
      </c>
      <c r="AK916" s="13">
        <f t="shared" si="1090"/>
        <v>6.2013030285800171E-5</v>
      </c>
      <c r="AL916" s="13">
        <f t="shared" si="1091"/>
        <v>4.7626504582790312E-7</v>
      </c>
      <c r="AM916" s="13">
        <f t="shared" si="1092"/>
        <v>8.6268504737361407E-3</v>
      </c>
      <c r="AN916" s="13">
        <f t="shared" si="1093"/>
        <v>3.1629170873252593E-3</v>
      </c>
      <c r="AO916" s="13">
        <f t="shared" si="1094"/>
        <v>5.7982020969012593E-4</v>
      </c>
      <c r="AP916" s="13">
        <f t="shared" si="1095"/>
        <v>7.0861057747887199E-5</v>
      </c>
      <c r="AQ916" s="13">
        <f t="shared" si="1096"/>
        <v>6.4950601340279329E-6</v>
      </c>
      <c r="AR916" s="13">
        <f t="shared" si="1097"/>
        <v>8.9992104780614457E-6</v>
      </c>
      <c r="AS916" s="13">
        <f t="shared" si="1098"/>
        <v>1.3024753671308782E-5</v>
      </c>
      <c r="AT916" s="13">
        <f t="shared" si="1099"/>
        <v>9.4255050824644868E-6</v>
      </c>
      <c r="AU916" s="13">
        <f t="shared" si="1100"/>
        <v>4.5472463844114962E-6</v>
      </c>
      <c r="AV916" s="13">
        <f t="shared" si="1101"/>
        <v>1.6453322262017895E-6</v>
      </c>
      <c r="AW916" s="13">
        <f t="shared" si="1102"/>
        <v>7.0201574706930934E-9</v>
      </c>
      <c r="AX916" s="13">
        <f t="shared" si="1103"/>
        <v>2.080971485471747E-3</v>
      </c>
      <c r="AY916" s="13">
        <f t="shared" si="1104"/>
        <v>7.6295981826432317E-4</v>
      </c>
      <c r="AZ916" s="13">
        <f t="shared" si="1105"/>
        <v>1.3986440668454616E-4</v>
      </c>
      <c r="BA916" s="13">
        <f t="shared" si="1106"/>
        <v>1.7093125822993169E-5</v>
      </c>
      <c r="BB916" s="13">
        <f t="shared" si="1107"/>
        <v>1.5667403737302601E-6</v>
      </c>
      <c r="BC916" s="13">
        <f t="shared" si="1108"/>
        <v>1.1488479867734805E-7</v>
      </c>
      <c r="BD916" s="13">
        <f t="shared" si="1109"/>
        <v>5.4990630087911771E-7</v>
      </c>
      <c r="BE916" s="13">
        <f t="shared" si="1110"/>
        <v>7.958913872180038E-7</v>
      </c>
      <c r="BF916" s="13">
        <f t="shared" si="1111"/>
        <v>5.7595548481180649E-7</v>
      </c>
      <c r="BG916" s="13">
        <f t="shared" si="1112"/>
        <v>2.7786431315653852E-7</v>
      </c>
      <c r="BH916" s="13">
        <f t="shared" si="1113"/>
        <v>1.0053977073139103E-7</v>
      </c>
      <c r="BI916" s="13">
        <f t="shared" si="1114"/>
        <v>2.9102680754908046E-8</v>
      </c>
      <c r="BJ916" s="14">
        <f t="shared" si="1115"/>
        <v>0.6457778445738015</v>
      </c>
      <c r="BK916" s="14">
        <f t="shared" si="1116"/>
        <v>0.26244349798706379</v>
      </c>
      <c r="BL916" s="14">
        <f t="shared" si="1117"/>
        <v>9.0448340337895394E-2</v>
      </c>
      <c r="BM916" s="14">
        <f t="shared" si="1118"/>
        <v>0.27236519678810223</v>
      </c>
      <c r="BN916" s="14">
        <f t="shared" si="1119"/>
        <v>0.72688048014259377</v>
      </c>
    </row>
    <row r="917" spans="1:66" x14ac:dyDescent="0.25">
      <c r="A917" t="s">
        <v>303</v>
      </c>
      <c r="B917" t="s">
        <v>340</v>
      </c>
      <c r="C917" t="s">
        <v>390</v>
      </c>
      <c r="D917" s="11"/>
      <c r="E917" s="10">
        <f>VLOOKUP(A917,home!$A$2:$E$405,3,FALSE)</f>
        <v>1.21818181818182</v>
      </c>
      <c r="F917" s="10">
        <f>VLOOKUP(B917,home!$B$2:$E$405,3,FALSE)</f>
        <v>0.82</v>
      </c>
      <c r="G917" s="10">
        <f>VLOOKUP(C917,away!$B$2:$E$405,4,FALSE)</f>
        <v>1.0900000000000001</v>
      </c>
      <c r="H917" s="10">
        <f>VLOOKUP(A917,away!$A$2:$E$405,3,FALSE)</f>
        <v>0.90909090909090895</v>
      </c>
      <c r="I917" s="10">
        <f>VLOOKUP(C917,away!$B$2:$E$405,3,FALSE)</f>
        <v>0.82</v>
      </c>
      <c r="J917" s="10">
        <f>VLOOKUP(B917,home!$B$2:$E$405,4,FALSE)</f>
        <v>1.47</v>
      </c>
      <c r="K917" s="12">
        <f t="shared" si="1064"/>
        <v>1.0888109090909108</v>
      </c>
      <c r="L917" s="12">
        <f t="shared" si="1065"/>
        <v>1.0958181818181816</v>
      </c>
      <c r="M917" s="13">
        <f t="shared" si="1066"/>
        <v>0.11251946040616406</v>
      </c>
      <c r="N917" s="13">
        <f t="shared" si="1067"/>
        <v>0.12251241597525424</v>
      </c>
      <c r="O917" s="13">
        <f t="shared" si="1068"/>
        <v>0.12330087052144557</v>
      </c>
      <c r="P917" s="13">
        <f t="shared" si="1069"/>
        <v>0.13425133292415584</v>
      </c>
      <c r="Q917" s="13">
        <f t="shared" si="1070"/>
        <v>6.6696427506470188E-2</v>
      </c>
      <c r="R917" s="13">
        <f t="shared" si="1071"/>
        <v>6.7557667875704747E-2</v>
      </c>
      <c r="S917" s="13">
        <f t="shared" si="1072"/>
        <v>4.0045118255217747E-2</v>
      </c>
      <c r="T917" s="13">
        <f t="shared" si="1073"/>
        <v>7.3087157923908311E-2</v>
      </c>
      <c r="U917" s="13">
        <f t="shared" si="1074"/>
        <v>7.3557525775807903E-2</v>
      </c>
      <c r="V917" s="13">
        <f t="shared" si="1075"/>
        <v>5.3088204411359027E-3</v>
      </c>
      <c r="W917" s="13">
        <f t="shared" si="1076"/>
        <v>2.4206599288811949E-2</v>
      </c>
      <c r="X917" s="13">
        <f t="shared" si="1077"/>
        <v>2.6526031620667193E-2</v>
      </c>
      <c r="Y917" s="13">
        <f t="shared" si="1078"/>
        <v>1.4533853870705556E-2</v>
      </c>
      <c r="Z917" s="13">
        <f t="shared" si="1079"/>
        <v>2.4676973593143789E-2</v>
      </c>
      <c r="AA917" s="13">
        <f t="shared" si="1080"/>
        <v>2.6868558051563286E-2</v>
      </c>
      <c r="AB917" s="13">
        <f t="shared" si="1081"/>
        <v>1.4627389559042265E-2</v>
      </c>
      <c r="AC917" s="13">
        <f t="shared" si="1082"/>
        <v>3.9588497508830463E-4</v>
      </c>
      <c r="AD917" s="13">
        <f t="shared" si="1083"/>
        <v>6.5891023444126827E-3</v>
      </c>
      <c r="AE917" s="13">
        <f t="shared" si="1084"/>
        <v>7.2204581508682232E-3</v>
      </c>
      <c r="AF917" s="13">
        <f t="shared" si="1085"/>
        <v>3.9561546613893425E-3</v>
      </c>
      <c r="AG917" s="13">
        <f t="shared" si="1086"/>
        <v>1.4450754026783981E-3</v>
      </c>
      <c r="AH917" s="13">
        <f t="shared" si="1087"/>
        <v>6.7603690839035252E-3</v>
      </c>
      <c r="AI917" s="13">
        <f t="shared" si="1088"/>
        <v>7.3607636080350852E-3</v>
      </c>
      <c r="AJ917" s="13">
        <f t="shared" si="1089"/>
        <v>4.0072398578339863E-3</v>
      </c>
      <c r="AK917" s="13">
        <f t="shared" si="1090"/>
        <v>1.4543754908511852E-3</v>
      </c>
      <c r="AL917" s="13">
        <f t="shared" si="1091"/>
        <v>1.8893828818020028E-5</v>
      </c>
      <c r="AM917" s="13">
        <f t="shared" si="1092"/>
        <v>1.4348573027426054E-3</v>
      </c>
      <c r="AN917" s="13">
        <f t="shared" si="1093"/>
        <v>1.5723427206599419E-3</v>
      </c>
      <c r="AO917" s="13">
        <f t="shared" si="1094"/>
        <v>8.6150087067431516E-4</v>
      </c>
      <c r="AP917" s="13">
        <f t="shared" si="1095"/>
        <v>3.1468277257903622E-4</v>
      </c>
      <c r="AQ917" s="13">
        <f t="shared" si="1096"/>
        <v>8.6208775924265932E-5</v>
      </c>
      <c r="AR917" s="13">
        <f t="shared" si="1097"/>
        <v>1.4816270715886015E-3</v>
      </c>
      <c r="AS917" s="13">
        <f t="shared" si="1098"/>
        <v>1.6132117187500892E-3</v>
      </c>
      <c r="AT917" s="13">
        <f t="shared" si="1099"/>
        <v>8.7824125902419758E-4</v>
      </c>
      <c r="AU917" s="13">
        <f t="shared" si="1100"/>
        <v>3.1874622121309424E-4</v>
      </c>
      <c r="AV917" s="13">
        <f t="shared" si="1101"/>
        <v>8.6763590722080432E-5</v>
      </c>
      <c r="AW917" s="13">
        <f t="shared" si="1102"/>
        <v>6.261933352348006E-7</v>
      </c>
      <c r="AX917" s="13">
        <f t="shared" si="1103"/>
        <v>2.6038138070248469E-4</v>
      </c>
      <c r="AY917" s="13">
        <f t="shared" si="1104"/>
        <v>2.853306511807045E-4</v>
      </c>
      <c r="AZ917" s="13">
        <f t="shared" si="1105"/>
        <v>1.5633525769691867E-4</v>
      </c>
      <c r="BA917" s="13">
        <f t="shared" si="1106"/>
        <v>5.7105005947838104E-5</v>
      </c>
      <c r="BB917" s="13">
        <f t="shared" si="1107"/>
        <v>1.5644175947619099E-5</v>
      </c>
      <c r="BC917" s="13">
        <f t="shared" si="1108"/>
        <v>3.4286344885927378E-6</v>
      </c>
      <c r="BD917" s="13">
        <f t="shared" si="1109"/>
        <v>2.7059898062013629E-4</v>
      </c>
      <c r="BE917" s="13">
        <f t="shared" si="1110"/>
        <v>2.9463112208808433E-4</v>
      </c>
      <c r="BF917" s="13">
        <f t="shared" si="1111"/>
        <v>1.6039878994360108E-4</v>
      </c>
      <c r="BG917" s="13">
        <f t="shared" si="1112"/>
        <v>5.8214650765191452E-5</v>
      </c>
      <c r="BH917" s="13">
        <f t="shared" si="1113"/>
        <v>1.58461867055145E-5</v>
      </c>
      <c r="BI917" s="13">
        <f t="shared" si="1114"/>
        <v>3.45070019049111E-6</v>
      </c>
      <c r="BJ917" s="14">
        <f t="shared" si="1115"/>
        <v>0.35182109429371045</v>
      </c>
      <c r="BK917" s="14">
        <f t="shared" si="1116"/>
        <v>0.29282484148176058</v>
      </c>
      <c r="BL917" s="14">
        <f t="shared" si="1117"/>
        <v>0.33067649011579864</v>
      </c>
      <c r="BM917" s="14">
        <f t="shared" si="1118"/>
        <v>0.3728765198173733</v>
      </c>
      <c r="BN917" s="14">
        <f t="shared" si="1119"/>
        <v>0.6268381752091946</v>
      </c>
    </row>
    <row r="918" spans="1:66" x14ac:dyDescent="0.25">
      <c r="A918" t="s">
        <v>303</v>
      </c>
      <c r="B918" t="s">
        <v>354</v>
      </c>
      <c r="C918" t="s">
        <v>342</v>
      </c>
      <c r="D918" s="11"/>
      <c r="E918" s="10">
        <f>VLOOKUP(A918,home!$A$2:$E$405,3,FALSE)</f>
        <v>1.21818181818182</v>
      </c>
      <c r="F918" s="10">
        <f>VLOOKUP(B918,home!$B$2:$E$405,3,FALSE)</f>
        <v>0.82</v>
      </c>
      <c r="G918" s="10">
        <f>VLOOKUP(C918,away!$B$2:$E$405,4,FALSE)</f>
        <v>1.64</v>
      </c>
      <c r="H918" s="10">
        <f>VLOOKUP(A918,away!$A$2:$E$405,3,FALSE)</f>
        <v>0.90909090909090895</v>
      </c>
      <c r="I918" s="10">
        <f>VLOOKUP(C918,away!$B$2:$E$405,3,FALSE)</f>
        <v>0.41</v>
      </c>
      <c r="J918" s="10">
        <f>VLOOKUP(B918,home!$B$2:$E$405,4,FALSE)</f>
        <v>0</v>
      </c>
      <c r="K918" s="12">
        <f t="shared" si="1064"/>
        <v>1.6382109090909114</v>
      </c>
      <c r="L918" s="12">
        <f t="shared" si="1065"/>
        <v>0</v>
      </c>
      <c r="M918" s="13">
        <f t="shared" si="1066"/>
        <v>0.19432740085647165</v>
      </c>
      <c r="N918" s="13">
        <f t="shared" si="1067"/>
        <v>0.31834926801835434</v>
      </c>
      <c r="O918" s="13">
        <f t="shared" si="1068"/>
        <v>0</v>
      </c>
      <c r="P918" s="13">
        <f t="shared" si="1069"/>
        <v>0</v>
      </c>
      <c r="Q918" s="13">
        <f t="shared" si="1070"/>
        <v>0.26076162188438728</v>
      </c>
      <c r="R918" s="13">
        <f t="shared" si="1071"/>
        <v>0</v>
      </c>
      <c r="S918" s="13">
        <f t="shared" si="1072"/>
        <v>0</v>
      </c>
      <c r="T918" s="13">
        <f t="shared" si="1073"/>
        <v>0</v>
      </c>
      <c r="U918" s="13">
        <f t="shared" si="1074"/>
        <v>0</v>
      </c>
      <c r="V918" s="13">
        <f t="shared" si="1075"/>
        <v>0</v>
      </c>
      <c r="W918" s="13">
        <f t="shared" si="1076"/>
        <v>0.14239417788108083</v>
      </c>
      <c r="X918" s="13">
        <f t="shared" si="1077"/>
        <v>0</v>
      </c>
      <c r="Y918" s="13">
        <f t="shared" si="1078"/>
        <v>0</v>
      </c>
      <c r="Z918" s="13">
        <f t="shared" si="1079"/>
        <v>0</v>
      </c>
      <c r="AA918" s="13">
        <f t="shared" si="1080"/>
        <v>0</v>
      </c>
      <c r="AB918" s="13">
        <f t="shared" si="1081"/>
        <v>0</v>
      </c>
      <c r="AC918" s="13">
        <f t="shared" si="1082"/>
        <v>0</v>
      </c>
      <c r="AD918" s="13">
        <f t="shared" si="1083"/>
        <v>5.8317923898954606E-2</v>
      </c>
      <c r="AE918" s="13">
        <f t="shared" si="1084"/>
        <v>0</v>
      </c>
      <c r="AF918" s="13">
        <f t="shared" si="1085"/>
        <v>0</v>
      </c>
      <c r="AG918" s="13">
        <f t="shared" si="1086"/>
        <v>0</v>
      </c>
      <c r="AH918" s="13">
        <f t="shared" si="1087"/>
        <v>0</v>
      </c>
      <c r="AI918" s="13">
        <f t="shared" si="1088"/>
        <v>0</v>
      </c>
      <c r="AJ918" s="13">
        <f t="shared" si="1089"/>
        <v>0</v>
      </c>
      <c r="AK918" s="13">
        <f t="shared" si="1090"/>
        <v>0</v>
      </c>
      <c r="AL918" s="13">
        <f t="shared" si="1091"/>
        <v>0</v>
      </c>
      <c r="AM918" s="13">
        <f t="shared" si="1092"/>
        <v>1.9107411825360205E-2</v>
      </c>
      <c r="AN918" s="13">
        <f t="shared" si="1093"/>
        <v>0</v>
      </c>
      <c r="AO918" s="13">
        <f t="shared" si="1094"/>
        <v>0</v>
      </c>
      <c r="AP918" s="13">
        <f t="shared" si="1095"/>
        <v>0</v>
      </c>
      <c r="AQ918" s="13">
        <f t="shared" si="1096"/>
        <v>0</v>
      </c>
      <c r="AR918" s="13">
        <f t="shared" si="1097"/>
        <v>0</v>
      </c>
      <c r="AS918" s="13">
        <f t="shared" si="1098"/>
        <v>0</v>
      </c>
      <c r="AT918" s="13">
        <f t="shared" si="1099"/>
        <v>0</v>
      </c>
      <c r="AU918" s="13">
        <f t="shared" si="1100"/>
        <v>0</v>
      </c>
      <c r="AV918" s="13">
        <f t="shared" si="1101"/>
        <v>0</v>
      </c>
      <c r="AW918" s="13">
        <f t="shared" si="1102"/>
        <v>0</v>
      </c>
      <c r="AX918" s="13">
        <f t="shared" si="1103"/>
        <v>5.2169950827996242E-3</v>
      </c>
      <c r="AY918" s="13">
        <f t="shared" si="1104"/>
        <v>0</v>
      </c>
      <c r="AZ918" s="13">
        <f t="shared" si="1105"/>
        <v>0</v>
      </c>
      <c r="BA918" s="13">
        <f t="shared" si="1106"/>
        <v>0</v>
      </c>
      <c r="BB918" s="13">
        <f t="shared" si="1107"/>
        <v>0</v>
      </c>
      <c r="BC918" s="13">
        <f t="shared" si="1108"/>
        <v>0</v>
      </c>
      <c r="BD918" s="13">
        <f t="shared" si="1109"/>
        <v>0</v>
      </c>
      <c r="BE918" s="13">
        <f t="shared" si="1110"/>
        <v>0</v>
      </c>
      <c r="BF918" s="13">
        <f t="shared" si="1111"/>
        <v>0</v>
      </c>
      <c r="BG918" s="13">
        <f t="shared" si="1112"/>
        <v>0</v>
      </c>
      <c r="BH918" s="13">
        <f t="shared" si="1113"/>
        <v>0</v>
      </c>
      <c r="BI918" s="13">
        <f t="shared" si="1114"/>
        <v>0</v>
      </c>
      <c r="BJ918" s="14">
        <f t="shared" si="1115"/>
        <v>0.80414739859093687</v>
      </c>
      <c r="BK918" s="14">
        <f t="shared" si="1116"/>
        <v>0.19432740085647165</v>
      </c>
      <c r="BL918" s="14">
        <f t="shared" si="1117"/>
        <v>0</v>
      </c>
      <c r="BM918" s="14">
        <f t="shared" si="1118"/>
        <v>0.22503650868819527</v>
      </c>
      <c r="BN918" s="14">
        <f t="shared" si="1119"/>
        <v>0.77343829075921322</v>
      </c>
    </row>
    <row r="919" spans="1:66" x14ac:dyDescent="0.25">
      <c r="A919" t="s">
        <v>35</v>
      </c>
      <c r="B919" t="s">
        <v>295</v>
      </c>
      <c r="C919" t="s">
        <v>214</v>
      </c>
      <c r="D919" s="11"/>
      <c r="E919" s="10">
        <f>VLOOKUP(A919,home!$A$2:$E$405,3,FALSE)</f>
        <v>1.5</v>
      </c>
      <c r="F919" s="10">
        <f>VLOOKUP(B919,home!$B$2:$E$405,3,FALSE)</f>
        <v>1</v>
      </c>
      <c r="G919" s="10">
        <f>VLOOKUP(C919,away!$B$2:$E$405,4,FALSE)</f>
        <v>1</v>
      </c>
      <c r="H919" s="10">
        <f>VLOOKUP(A919,away!$A$2:$E$405,3,FALSE)</f>
        <v>1.0249999999999999</v>
      </c>
      <c r="I919" s="10">
        <f>VLOOKUP(C919,away!$B$2:$E$405,3,FALSE)</f>
        <v>0.67</v>
      </c>
      <c r="J919" s="10">
        <f>VLOOKUP(B919,home!$B$2:$E$405,4,FALSE)</f>
        <v>0.49</v>
      </c>
      <c r="K919" s="12">
        <f t="shared" si="1064"/>
        <v>1.5</v>
      </c>
      <c r="L919" s="12">
        <f t="shared" si="1065"/>
        <v>0.33650749999999996</v>
      </c>
      <c r="M919" s="13">
        <f t="shared" si="1066"/>
        <v>0.15937306568843135</v>
      </c>
      <c r="N919" s="13">
        <f t="shared" si="1067"/>
        <v>0.23905959853264702</v>
      </c>
      <c r="O919" s="13">
        <f t="shared" si="1068"/>
        <v>5.3630231902149807E-2</v>
      </c>
      <c r="P919" s="13">
        <f t="shared" si="1069"/>
        <v>8.0445347853224713E-2</v>
      </c>
      <c r="Q919" s="13">
        <f t="shared" si="1070"/>
        <v>0.17929469889948529</v>
      </c>
      <c r="R919" s="13">
        <f t="shared" si="1071"/>
        <v>9.0234876309063378E-3</v>
      </c>
      <c r="S919" s="13">
        <f t="shared" si="1072"/>
        <v>1.015142358476963E-2</v>
      </c>
      <c r="T919" s="13">
        <f t="shared" si="1073"/>
        <v>6.0334010889918542E-2</v>
      </c>
      <c r="U919" s="13">
        <f t="shared" si="1074"/>
        <v>1.3535231446359507E-2</v>
      </c>
      <c r="V919" s="13">
        <f t="shared" si="1075"/>
        <v>5.6933836199197802E-4</v>
      </c>
      <c r="W919" s="13">
        <f t="shared" si="1076"/>
        <v>8.9647349449742661E-2</v>
      </c>
      <c r="X919" s="13">
        <f t="shared" si="1077"/>
        <v>3.0167005444959278E-2</v>
      </c>
      <c r="Y919" s="13">
        <f t="shared" si="1078"/>
        <v>5.0757117923848167E-3</v>
      </c>
      <c r="Z919" s="13">
        <f t="shared" si="1079"/>
        <v>1.0121570879857383E-3</v>
      </c>
      <c r="AA919" s="13">
        <f t="shared" si="1080"/>
        <v>1.5182356319786076E-3</v>
      </c>
      <c r="AB919" s="13">
        <f t="shared" si="1081"/>
        <v>1.1386767239839558E-3</v>
      </c>
      <c r="AC919" s="13">
        <f t="shared" si="1082"/>
        <v>1.7961246454501453E-5</v>
      </c>
      <c r="AD919" s="13">
        <f t="shared" si="1083"/>
        <v>3.3617756043653503E-2</v>
      </c>
      <c r="AE919" s="13">
        <f t="shared" si="1084"/>
        <v>1.1312627041859731E-2</v>
      </c>
      <c r="AF919" s="13">
        <f t="shared" si="1085"/>
        <v>1.9033919221443064E-3</v>
      </c>
      <c r="AG919" s="13">
        <f t="shared" si="1086"/>
        <v>2.1350188574699181E-4</v>
      </c>
      <c r="AH919" s="13">
        <f t="shared" si="1087"/>
        <v>8.5149612821340176E-5</v>
      </c>
      <c r="AI919" s="13">
        <f t="shared" si="1088"/>
        <v>1.2772441923201026E-4</v>
      </c>
      <c r="AJ919" s="13">
        <f t="shared" si="1089"/>
        <v>9.5793314424007714E-5</v>
      </c>
      <c r="AK919" s="13">
        <f t="shared" si="1090"/>
        <v>4.7896657212003864E-5</v>
      </c>
      <c r="AL919" s="13">
        <f t="shared" si="1091"/>
        <v>3.6264564847728853E-7</v>
      </c>
      <c r="AM919" s="13">
        <f t="shared" si="1092"/>
        <v>1.0085326813096042E-2</v>
      </c>
      <c r="AN919" s="13">
        <f t="shared" si="1093"/>
        <v>3.3937881125579161E-3</v>
      </c>
      <c r="AO919" s="13">
        <f t="shared" si="1094"/>
        <v>5.7101757664329133E-4</v>
      </c>
      <c r="AP919" s="13">
        <f t="shared" si="1095"/>
        <v>6.4050565724097476E-5</v>
      </c>
      <c r="AQ919" s="13">
        <f t="shared" si="1096"/>
        <v>5.3883739363504305E-6</v>
      </c>
      <c r="AR919" s="13">
        <f t="shared" si="1097"/>
        <v>5.7306966672954264E-6</v>
      </c>
      <c r="AS919" s="13">
        <f t="shared" si="1098"/>
        <v>8.5960450009431391E-6</v>
      </c>
      <c r="AT919" s="13">
        <f t="shared" si="1099"/>
        <v>6.4470337507073556E-6</v>
      </c>
      <c r="AU919" s="13">
        <f t="shared" si="1100"/>
        <v>3.2235168753536787E-6</v>
      </c>
      <c r="AV919" s="13">
        <f t="shared" si="1101"/>
        <v>1.2088188282576296E-6</v>
      </c>
      <c r="AW919" s="13">
        <f t="shared" si="1102"/>
        <v>5.0847075231238058E-9</v>
      </c>
      <c r="AX919" s="13">
        <f t="shared" si="1103"/>
        <v>2.5213317032740136E-3</v>
      </c>
      <c r="AY919" s="13">
        <f t="shared" si="1104"/>
        <v>8.4844702813948012E-4</v>
      </c>
      <c r="AZ919" s="13">
        <f t="shared" si="1105"/>
        <v>1.4275439416082302E-4</v>
      </c>
      <c r="BA919" s="13">
        <f t="shared" si="1106"/>
        <v>1.6012641431024389E-5</v>
      </c>
      <c r="BB919" s="13">
        <f t="shared" si="1107"/>
        <v>1.3470934840876093E-6</v>
      </c>
      <c r="BC919" s="13">
        <f t="shared" si="1108"/>
        <v>9.0661412119322239E-8</v>
      </c>
      <c r="BD919" s="13">
        <f t="shared" si="1109"/>
        <v>3.21403734794986E-7</v>
      </c>
      <c r="BE919" s="13">
        <f t="shared" si="1110"/>
        <v>4.8210560219247903E-7</v>
      </c>
      <c r="BF919" s="13">
        <f t="shared" si="1111"/>
        <v>3.615792016443593E-7</v>
      </c>
      <c r="BG919" s="13">
        <f t="shared" si="1112"/>
        <v>1.807896008221797E-7</v>
      </c>
      <c r="BH919" s="13">
        <f t="shared" si="1113"/>
        <v>6.7796100308317398E-8</v>
      </c>
      <c r="BI919" s="13">
        <f t="shared" si="1114"/>
        <v>2.0338830092495197E-8</v>
      </c>
      <c r="BJ919" s="14">
        <f t="shared" si="1115"/>
        <v>0.66827520686640141</v>
      </c>
      <c r="BK919" s="14">
        <f t="shared" si="1116"/>
        <v>0.2514059464086601</v>
      </c>
      <c r="BL919" s="14">
        <f t="shared" si="1117"/>
        <v>7.9229067463259986E-2</v>
      </c>
      <c r="BM919" s="14">
        <f t="shared" si="1118"/>
        <v>0.27824750537603088</v>
      </c>
      <c r="BN919" s="14">
        <f t="shared" si="1119"/>
        <v>0.72082643050684458</v>
      </c>
    </row>
    <row r="920" spans="1:66" x14ac:dyDescent="0.25">
      <c r="A920" t="s">
        <v>35</v>
      </c>
      <c r="B920" t="s">
        <v>284</v>
      </c>
      <c r="C920" t="s">
        <v>282</v>
      </c>
      <c r="D920" s="11"/>
      <c r="E920" s="10">
        <f>VLOOKUP(A920,home!$A$2:$E$405,3,FALSE)</f>
        <v>1.5</v>
      </c>
      <c r="F920" s="10">
        <f>VLOOKUP(B920,home!$B$2:$E$405,3,FALSE)</f>
        <v>0</v>
      </c>
      <c r="G920" s="10">
        <f>VLOOKUP(C920,away!$B$2:$E$405,4,FALSE)</f>
        <v>0.67</v>
      </c>
      <c r="H920" s="10">
        <f>VLOOKUP(A920,away!$A$2:$E$405,3,FALSE)</f>
        <v>1.0249999999999999</v>
      </c>
      <c r="I920" s="10">
        <f>VLOOKUP(C920,away!$B$2:$E$405,3,FALSE)</f>
        <v>1</v>
      </c>
      <c r="J920" s="10">
        <f>VLOOKUP(B920,home!$B$2:$E$405,4,FALSE)</f>
        <v>0.98</v>
      </c>
      <c r="K920" s="12">
        <f t="shared" si="1064"/>
        <v>0</v>
      </c>
      <c r="L920" s="12">
        <f t="shared" si="1065"/>
        <v>1.0044999999999999</v>
      </c>
      <c r="M920" s="13">
        <f t="shared" si="1066"/>
        <v>0.36622770288462358</v>
      </c>
      <c r="N920" s="13">
        <f t="shared" si="1067"/>
        <v>0</v>
      </c>
      <c r="O920" s="13">
        <f t="shared" si="1068"/>
        <v>0.36787572754760439</v>
      </c>
      <c r="P920" s="13">
        <f t="shared" si="1069"/>
        <v>0</v>
      </c>
      <c r="Q920" s="13">
        <f t="shared" si="1070"/>
        <v>0</v>
      </c>
      <c r="R920" s="13">
        <f t="shared" si="1071"/>
        <v>0.18476558416078429</v>
      </c>
      <c r="S920" s="13">
        <f t="shared" si="1072"/>
        <v>0</v>
      </c>
      <c r="T920" s="13">
        <f t="shared" si="1073"/>
        <v>0</v>
      </c>
      <c r="U920" s="13">
        <f t="shared" si="1074"/>
        <v>0</v>
      </c>
      <c r="V920" s="13">
        <f t="shared" si="1075"/>
        <v>0</v>
      </c>
      <c r="W920" s="13">
        <f t="shared" si="1076"/>
        <v>0</v>
      </c>
      <c r="X920" s="13">
        <f t="shared" si="1077"/>
        <v>0</v>
      </c>
      <c r="Y920" s="13">
        <f t="shared" si="1078"/>
        <v>0</v>
      </c>
      <c r="Z920" s="13">
        <f t="shared" si="1079"/>
        <v>6.1865676429835939E-2</v>
      </c>
      <c r="AA920" s="13">
        <f t="shared" si="1080"/>
        <v>0</v>
      </c>
      <c r="AB920" s="13">
        <f t="shared" si="1081"/>
        <v>0</v>
      </c>
      <c r="AC920" s="13">
        <f t="shared" si="1082"/>
        <v>0</v>
      </c>
      <c r="AD920" s="13">
        <f t="shared" si="1083"/>
        <v>0</v>
      </c>
      <c r="AE920" s="13">
        <f t="shared" si="1084"/>
        <v>0</v>
      </c>
      <c r="AF920" s="13">
        <f t="shared" si="1085"/>
        <v>0</v>
      </c>
      <c r="AG920" s="13">
        <f t="shared" si="1086"/>
        <v>0</v>
      </c>
      <c r="AH920" s="13">
        <f t="shared" si="1087"/>
        <v>1.5536017993442548E-2</v>
      </c>
      <c r="AI920" s="13">
        <f t="shared" si="1088"/>
        <v>0</v>
      </c>
      <c r="AJ920" s="13">
        <f t="shared" si="1089"/>
        <v>0</v>
      </c>
      <c r="AK920" s="13">
        <f t="shared" si="1090"/>
        <v>0</v>
      </c>
      <c r="AL920" s="13">
        <f t="shared" si="1091"/>
        <v>0</v>
      </c>
      <c r="AM920" s="13">
        <f t="shared" si="1092"/>
        <v>0</v>
      </c>
      <c r="AN920" s="13">
        <f t="shared" si="1093"/>
        <v>0</v>
      </c>
      <c r="AO920" s="13">
        <f t="shared" si="1094"/>
        <v>0</v>
      </c>
      <c r="AP920" s="13">
        <f t="shared" si="1095"/>
        <v>0</v>
      </c>
      <c r="AQ920" s="13">
        <f t="shared" si="1096"/>
        <v>0</v>
      </c>
      <c r="AR920" s="13">
        <f t="shared" si="1097"/>
        <v>3.1211860148826088E-3</v>
      </c>
      <c r="AS920" s="13">
        <f t="shared" si="1098"/>
        <v>0</v>
      </c>
      <c r="AT920" s="13">
        <f t="shared" si="1099"/>
        <v>0</v>
      </c>
      <c r="AU920" s="13">
        <f t="shared" si="1100"/>
        <v>0</v>
      </c>
      <c r="AV920" s="13">
        <f t="shared" si="1101"/>
        <v>0</v>
      </c>
      <c r="AW920" s="13">
        <f t="shared" si="1102"/>
        <v>0</v>
      </c>
      <c r="AX920" s="13">
        <f t="shared" si="1103"/>
        <v>0</v>
      </c>
      <c r="AY920" s="13">
        <f t="shared" si="1104"/>
        <v>0</v>
      </c>
      <c r="AZ920" s="13">
        <f t="shared" si="1105"/>
        <v>0</v>
      </c>
      <c r="BA920" s="13">
        <f t="shared" si="1106"/>
        <v>0</v>
      </c>
      <c r="BB920" s="13">
        <f t="shared" si="1107"/>
        <v>0</v>
      </c>
      <c r="BC920" s="13">
        <f t="shared" si="1108"/>
        <v>0</v>
      </c>
      <c r="BD920" s="13">
        <f t="shared" si="1109"/>
        <v>5.2253855865826311E-4</v>
      </c>
      <c r="BE920" s="13">
        <f t="shared" si="1110"/>
        <v>0</v>
      </c>
      <c r="BF920" s="13">
        <f t="shared" si="1111"/>
        <v>0</v>
      </c>
      <c r="BG920" s="13">
        <f t="shared" si="1112"/>
        <v>0</v>
      </c>
      <c r="BH920" s="13">
        <f t="shared" si="1113"/>
        <v>0</v>
      </c>
      <c r="BI920" s="13">
        <f t="shared" si="1114"/>
        <v>0</v>
      </c>
      <c r="BJ920" s="14">
        <f t="shared" si="1115"/>
        <v>0</v>
      </c>
      <c r="BK920" s="14">
        <f t="shared" si="1116"/>
        <v>0.36622770288462358</v>
      </c>
      <c r="BL920" s="14">
        <f t="shared" si="1117"/>
        <v>0.57182105427537211</v>
      </c>
      <c r="BM920" s="14">
        <f t="shared" si="1118"/>
        <v>8.1045418996819357E-2</v>
      </c>
      <c r="BN920" s="14">
        <f t="shared" si="1119"/>
        <v>0.91886901459301229</v>
      </c>
    </row>
    <row r="921" spans="1:66" x14ac:dyDescent="0.25">
      <c r="A921" t="s">
        <v>35</v>
      </c>
      <c r="B921" t="s">
        <v>212</v>
      </c>
      <c r="C921" t="s">
        <v>213</v>
      </c>
      <c r="D921" s="11"/>
      <c r="E921" s="10">
        <f>VLOOKUP(A921,home!$A$2:$E$405,3,FALSE)</f>
        <v>1.5</v>
      </c>
      <c r="F921" s="10">
        <f>VLOOKUP(B921,home!$B$2:$E$405,3,FALSE)</f>
        <v>0.67</v>
      </c>
      <c r="G921" s="10">
        <f>VLOOKUP(C921,away!$B$2:$E$405,4,FALSE)</f>
        <v>1.33</v>
      </c>
      <c r="H921" s="10">
        <f>VLOOKUP(A921,away!$A$2:$E$405,3,FALSE)</f>
        <v>1.0249999999999999</v>
      </c>
      <c r="I921" s="10">
        <f>VLOOKUP(C921,away!$B$2:$E$405,3,FALSE)</f>
        <v>0.67</v>
      </c>
      <c r="J921" s="10">
        <f>VLOOKUP(B921,home!$B$2:$E$405,4,FALSE)</f>
        <v>0.98</v>
      </c>
      <c r="K921" s="12">
        <f t="shared" si="1064"/>
        <v>1.3366500000000001</v>
      </c>
      <c r="L921" s="12">
        <f t="shared" si="1065"/>
        <v>0.67301499999999992</v>
      </c>
      <c r="M921" s="13">
        <f t="shared" si="1066"/>
        <v>0.13403356839409816</v>
      </c>
      <c r="N921" s="13">
        <f t="shared" si="1067"/>
        <v>0.17915596919397134</v>
      </c>
      <c r="O921" s="13">
        <f t="shared" si="1068"/>
        <v>9.0206602032753949E-2</v>
      </c>
      <c r="P921" s="13">
        <f t="shared" si="1069"/>
        <v>0.12057465460708058</v>
      </c>
      <c r="Q921" s="13">
        <f t="shared" si="1070"/>
        <v>0.11973441311156091</v>
      </c>
      <c r="R921" s="13">
        <f t="shared" si="1071"/>
        <v>3.0355198133536945E-2</v>
      </c>
      <c r="S921" s="13">
        <f t="shared" si="1072"/>
        <v>2.7116802730473556E-2</v>
      </c>
      <c r="T921" s="13">
        <f t="shared" si="1073"/>
        <v>8.0583056040277143E-2</v>
      </c>
      <c r="U921" s="13">
        <f t="shared" si="1074"/>
        <v>4.0574275585192159E-2</v>
      </c>
      <c r="V921" s="13">
        <f t="shared" si="1075"/>
        <v>2.71043139287947E-3</v>
      </c>
      <c r="W921" s="13">
        <f t="shared" si="1076"/>
        <v>5.3347667761855982E-2</v>
      </c>
      <c r="X921" s="13">
        <f t="shared" si="1077"/>
        <v>3.5903780618745496E-2</v>
      </c>
      <c r="Y921" s="13">
        <f t="shared" si="1078"/>
        <v>1.2081891456562497E-2</v>
      </c>
      <c r="Z921" s="13">
        <f t="shared" si="1079"/>
        <v>6.8098345572807899E-3</v>
      </c>
      <c r="AA921" s="13">
        <f t="shared" si="1080"/>
        <v>9.102365360989368E-3</v>
      </c>
      <c r="AB921" s="13">
        <f t="shared" si="1081"/>
        <v>6.0833383298832203E-3</v>
      </c>
      <c r="AC921" s="13">
        <f t="shared" si="1082"/>
        <v>1.5239154869384791E-4</v>
      </c>
      <c r="AD921" s="13">
        <f t="shared" si="1083"/>
        <v>1.7826790028471203E-2</v>
      </c>
      <c r="AE921" s="13">
        <f t="shared" si="1084"/>
        <v>1.1997697091011542E-2</v>
      </c>
      <c r="AF921" s="13">
        <f t="shared" si="1085"/>
        <v>4.0373150538535662E-3</v>
      </c>
      <c r="AG921" s="13">
        <f t="shared" si="1086"/>
        <v>9.0572453032308601E-4</v>
      </c>
      <c r="AH921" s="13">
        <f t="shared" si="1087"/>
        <v>1.1457802011420825E-3</v>
      </c>
      <c r="AI921" s="13">
        <f t="shared" si="1088"/>
        <v>1.5315071058565647E-3</v>
      </c>
      <c r="AJ921" s="13">
        <f t="shared" si="1089"/>
        <v>1.0235444865215888E-3</v>
      </c>
      <c r="AK921" s="13">
        <f t="shared" si="1090"/>
        <v>4.56040245969694E-4</v>
      </c>
      <c r="AL921" s="13">
        <f t="shared" si="1091"/>
        <v>5.4835690995772624E-6</v>
      </c>
      <c r="AM921" s="13">
        <f t="shared" si="1092"/>
        <v>4.7656357783112044E-3</v>
      </c>
      <c r="AN921" s="13">
        <f t="shared" si="1093"/>
        <v>3.2073443633401141E-3</v>
      </c>
      <c r="AO921" s="13">
        <f t="shared" si="1094"/>
        <v>1.0792954333466733E-3</v>
      </c>
      <c r="AP921" s="13">
        <f t="shared" si="1095"/>
        <v>2.4212733869127047E-4</v>
      </c>
      <c r="AQ921" s="13">
        <f t="shared" si="1096"/>
        <v>4.0738832712326341E-5</v>
      </c>
      <c r="AR921" s="13">
        <f t="shared" si="1097"/>
        <v>1.5422545241432773E-4</v>
      </c>
      <c r="AS921" s="13">
        <f t="shared" si="1098"/>
        <v>2.0614545096961118E-4</v>
      </c>
      <c r="AT921" s="13">
        <f t="shared" si="1099"/>
        <v>1.377721585192654E-4</v>
      </c>
      <c r="AU921" s="13">
        <f t="shared" si="1100"/>
        <v>6.1384385228258724E-5</v>
      </c>
      <c r="AV921" s="13">
        <f t="shared" si="1101"/>
        <v>2.051235962883801E-5</v>
      </c>
      <c r="AW921" s="13">
        <f t="shared" si="1102"/>
        <v>1.3702609024602398E-7</v>
      </c>
      <c r="AX921" s="13">
        <f t="shared" si="1103"/>
        <v>1.0616645105132778E-3</v>
      </c>
      <c r="AY921" s="13">
        <f t="shared" si="1104"/>
        <v>7.1451614054309344E-4</v>
      </c>
      <c r="AZ921" s="13">
        <f t="shared" si="1105"/>
        <v>2.4044004016380495E-4</v>
      </c>
      <c r="BA921" s="13">
        <f t="shared" si="1106"/>
        <v>5.393991787694774E-5</v>
      </c>
      <c r="BB921" s="13">
        <f t="shared" si="1107"/>
        <v>9.0755934574884943E-6</v>
      </c>
      <c r="BC921" s="13">
        <f t="shared" si="1108"/>
        <v>1.2216021061583237E-6</v>
      </c>
      <c r="BD921" s="13">
        <f t="shared" si="1109"/>
        <v>1.7299340476104787E-5</v>
      </c>
      <c r="BE921" s="13">
        <f t="shared" si="1110"/>
        <v>2.3123163447385467E-5</v>
      </c>
      <c r="BF921" s="13">
        <f t="shared" si="1111"/>
        <v>1.5453788210973896E-5</v>
      </c>
      <c r="BG921" s="13">
        <f t="shared" si="1112"/>
        <v>6.8854353373994209E-6</v>
      </c>
      <c r="BH921" s="13">
        <f t="shared" si="1113"/>
        <v>2.3008542859337343E-6</v>
      </c>
      <c r="BI921" s="13">
        <f t="shared" si="1114"/>
        <v>6.150873762586649E-7</v>
      </c>
      <c r="BJ921" s="14">
        <f t="shared" si="1115"/>
        <v>0.52699030443769501</v>
      </c>
      <c r="BK921" s="14">
        <f t="shared" si="1116"/>
        <v>0.28530784838286827</v>
      </c>
      <c r="BL921" s="14">
        <f t="shared" si="1117"/>
        <v>0.18112436895773995</v>
      </c>
      <c r="BM921" s="14">
        <f t="shared" si="1118"/>
        <v>0.32545757174812939</v>
      </c>
      <c r="BN921" s="14">
        <f t="shared" si="1119"/>
        <v>0.67406040547300183</v>
      </c>
    </row>
    <row r="922" spans="1:66" x14ac:dyDescent="0.25">
      <c r="A922" t="s">
        <v>35</v>
      </c>
      <c r="B922" t="s">
        <v>218</v>
      </c>
      <c r="C922" t="s">
        <v>286</v>
      </c>
      <c r="D922" s="11"/>
      <c r="E922" s="10">
        <f>VLOOKUP(A922,home!$A$2:$E$405,3,FALSE)</f>
        <v>1.5</v>
      </c>
      <c r="F922" s="10">
        <f>VLOOKUP(B922,home!$B$2:$E$405,3,FALSE)</f>
        <v>1.33</v>
      </c>
      <c r="G922" s="10">
        <f>VLOOKUP(C922,away!$B$2:$E$405,4,FALSE)</f>
        <v>0.89</v>
      </c>
      <c r="H922" s="10">
        <f>VLOOKUP(A922,away!$A$2:$E$405,3,FALSE)</f>
        <v>1.0249999999999999</v>
      </c>
      <c r="I922" s="10">
        <f>VLOOKUP(C922,away!$B$2:$E$405,3,FALSE)</f>
        <v>1.33</v>
      </c>
      <c r="J922" s="10">
        <f>VLOOKUP(B922,home!$B$2:$E$405,4,FALSE)</f>
        <v>1.46</v>
      </c>
      <c r="K922" s="12">
        <f t="shared" si="1064"/>
        <v>1.7755500000000002</v>
      </c>
      <c r="L922" s="12">
        <f t="shared" si="1065"/>
        <v>1.9903449999999998</v>
      </c>
      <c r="M922" s="13">
        <f t="shared" si="1066"/>
        <v>2.3146886498505128E-2</v>
      </c>
      <c r="N922" s="13">
        <f t="shared" si="1067"/>
        <v>4.1098454322420777E-2</v>
      </c>
      <c r="O922" s="13">
        <f t="shared" si="1068"/>
        <v>4.6070289807867183E-2</v>
      </c>
      <c r="P922" s="13">
        <f t="shared" si="1069"/>
        <v>8.1800103068358568E-2</v>
      </c>
      <c r="Q922" s="13">
        <f t="shared" si="1070"/>
        <v>3.6486180286087119E-2</v>
      </c>
      <c r="R922" s="13">
        <f t="shared" si="1071"/>
        <v>4.5847885483819711E-2</v>
      </c>
      <c r="S922" s="13">
        <f t="shared" si="1072"/>
        <v>7.2269513033926022E-2</v>
      </c>
      <c r="T922" s="13">
        <f t="shared" si="1073"/>
        <v>7.2620086501512054E-2</v>
      </c>
      <c r="U922" s="13">
        <f t="shared" si="1074"/>
        <v>8.1405213070796095E-2</v>
      </c>
      <c r="V922" s="13">
        <f t="shared" si="1075"/>
        <v>2.8377484016920574E-2</v>
      </c>
      <c r="W922" s="13">
        <f t="shared" si="1076"/>
        <v>2.1594345802320669E-2</v>
      </c>
      <c r="X922" s="13">
        <f t="shared" si="1077"/>
        <v>4.2980198195919923E-2</v>
      </c>
      <c r="Y922" s="13">
        <f t="shared" si="1078"/>
        <v>4.2772711289129128E-2</v>
      </c>
      <c r="Z922" s="13">
        <f t="shared" si="1079"/>
        <v>3.0417703211097716E-2</v>
      </c>
      <c r="AA922" s="13">
        <f t="shared" si="1080"/>
        <v>5.4008152936464549E-2</v>
      </c>
      <c r="AB922" s="13">
        <f t="shared" si="1081"/>
        <v>4.7947087973169836E-2</v>
      </c>
      <c r="AC922" s="13">
        <f t="shared" si="1082"/>
        <v>6.2678006325891638E-3</v>
      </c>
      <c r="AD922" s="13">
        <f t="shared" si="1083"/>
        <v>9.5854601723276145E-3</v>
      </c>
      <c r="AE922" s="13">
        <f t="shared" si="1084"/>
        <v>1.9078372726691401E-2</v>
      </c>
      <c r="AF922" s="13">
        <f t="shared" si="1085"/>
        <v>1.8986271882353304E-2</v>
      </c>
      <c r="AG922" s="13">
        <f t="shared" si="1086"/>
        <v>1.259641043656083E-2</v>
      </c>
      <c r="AH922" s="13">
        <f t="shared" si="1087"/>
        <v>1.5135430874423067E-2</v>
      </c>
      <c r="AI922" s="13">
        <f t="shared" si="1088"/>
        <v>2.6873714289081876E-2</v>
      </c>
      <c r="AJ922" s="13">
        <f t="shared" si="1089"/>
        <v>2.3857811702989673E-2</v>
      </c>
      <c r="AK922" s="13">
        <f t="shared" si="1090"/>
        <v>1.4120245856414441E-2</v>
      </c>
      <c r="AL922" s="13">
        <f t="shared" si="1091"/>
        <v>8.8600553303931975E-4</v>
      </c>
      <c r="AM922" s="13">
        <f t="shared" si="1092"/>
        <v>3.4038927617952592E-3</v>
      </c>
      <c r="AN922" s="13">
        <f t="shared" si="1093"/>
        <v>6.7749209389753847E-3</v>
      </c>
      <c r="AO922" s="13">
        <f t="shared" si="1094"/>
        <v>6.7422150081424825E-3</v>
      </c>
      <c r="AP922" s="13">
        <f t="shared" si="1095"/>
        <v>4.4731113101271168E-3</v>
      </c>
      <c r="AQ922" s="13">
        <f t="shared" si="1096"/>
        <v>2.2257586826387385E-3</v>
      </c>
      <c r="AR922" s="13">
        <f t="shared" si="1097"/>
        <v>6.024945832750715E-3</v>
      </c>
      <c r="AS922" s="13">
        <f t="shared" si="1098"/>
        <v>1.0697592573340532E-2</v>
      </c>
      <c r="AT922" s="13">
        <f t="shared" si="1099"/>
        <v>9.4970552467973941E-3</v>
      </c>
      <c r="AU922" s="13">
        <f t="shared" si="1100"/>
        <v>5.6208321478170391E-3</v>
      </c>
      <c r="AV922" s="13">
        <f t="shared" si="1101"/>
        <v>2.4950171300141357E-3</v>
      </c>
      <c r="AW922" s="13">
        <f t="shared" si="1102"/>
        <v>8.6975153135885903E-5</v>
      </c>
      <c r="AX922" s="13">
        <f t="shared" si="1103"/>
        <v>1.0072969655342621E-3</v>
      </c>
      <c r="AY922" s="13">
        <f t="shared" si="1104"/>
        <v>2.0048684788662907E-3</v>
      </c>
      <c r="AZ922" s="13">
        <f t="shared" si="1105"/>
        <v>1.9951899762845641E-3</v>
      </c>
      <c r="BA922" s="13">
        <f t="shared" si="1106"/>
        <v>1.3237054644493669E-3</v>
      </c>
      <c r="BB922" s="13">
        <f t="shared" si="1107"/>
        <v>6.5865763815986858E-4</v>
      </c>
      <c r="BC922" s="13">
        <f t="shared" si="1108"/>
        <v>2.6219118736466073E-4</v>
      </c>
      <c r="BD922" s="13">
        <f t="shared" si="1109"/>
        <v>1.9986201355810364E-3</v>
      </c>
      <c r="BE922" s="13">
        <f t="shared" si="1110"/>
        <v>3.5486499817309089E-3</v>
      </c>
      <c r="BF922" s="13">
        <f t="shared" si="1111"/>
        <v>3.150402737531159E-3</v>
      </c>
      <c r="BG922" s="13">
        <f t="shared" si="1112"/>
        <v>1.8645658602078168E-3</v>
      </c>
      <c r="BH922" s="13">
        <f t="shared" si="1113"/>
        <v>8.2765747827299714E-4</v>
      </c>
      <c r="BI922" s="13">
        <f t="shared" si="1114"/>
        <v>2.9390944710952407E-4</v>
      </c>
      <c r="BJ922" s="14">
        <f t="shared" si="1115"/>
        <v>0.34867030002766081</v>
      </c>
      <c r="BK922" s="14">
        <f t="shared" si="1116"/>
        <v>0.2147526612622051</v>
      </c>
      <c r="BL922" s="14">
        <f t="shared" si="1117"/>
        <v>0.40128508056617973</v>
      </c>
      <c r="BM922" s="14">
        <f t="shared" si="1118"/>
        <v>0.71875805227435452</v>
      </c>
      <c r="BN922" s="14">
        <f t="shared" si="1119"/>
        <v>0.2744497994670585</v>
      </c>
    </row>
    <row r="923" spans="1:66" x14ac:dyDescent="0.25">
      <c r="A923" t="s">
        <v>10</v>
      </c>
      <c r="B923" t="s">
        <v>223</v>
      </c>
      <c r="C923" t="s">
        <v>225</v>
      </c>
      <c r="D923" s="11"/>
      <c r="E923" s="10">
        <f>VLOOKUP(A923,home!$A$2:$E$405,3,FALSE)</f>
        <v>1.57377049180328</v>
      </c>
      <c r="F923" s="10">
        <f>VLOOKUP(B923,home!$B$2:$E$405,3,FALSE)</f>
        <v>0</v>
      </c>
      <c r="G923" s="10">
        <f>VLOOKUP(C923,away!$B$2:$E$405,4,FALSE)</f>
        <v>0.32</v>
      </c>
      <c r="H923" s="10">
        <f>VLOOKUP(A923,away!$A$2:$E$405,3,FALSE)</f>
        <v>1.5409836065573801</v>
      </c>
      <c r="I923" s="10">
        <f>VLOOKUP(C923,away!$B$2:$E$405,3,FALSE)</f>
        <v>0.48</v>
      </c>
      <c r="J923" s="10">
        <f>VLOOKUP(B923,home!$B$2:$E$405,4,FALSE)</f>
        <v>0.97</v>
      </c>
      <c r="K923" s="12">
        <f t="shared" si="1064"/>
        <v>0</v>
      </c>
      <c r="L923" s="12">
        <f t="shared" si="1065"/>
        <v>0.71748196721311608</v>
      </c>
      <c r="M923" s="13">
        <f t="shared" si="1066"/>
        <v>0.48797945851928687</v>
      </c>
      <c r="N923" s="13">
        <f t="shared" si="1067"/>
        <v>0</v>
      </c>
      <c r="O923" s="13">
        <f t="shared" si="1068"/>
        <v>0.3501164618580091</v>
      </c>
      <c r="P923" s="13">
        <f t="shared" si="1069"/>
        <v>0</v>
      </c>
      <c r="Q923" s="13">
        <f t="shared" si="1070"/>
        <v>0</v>
      </c>
      <c r="R923" s="13">
        <f t="shared" si="1071"/>
        <v>0.12560112390379014</v>
      </c>
      <c r="S923" s="13">
        <f t="shared" si="1072"/>
        <v>0</v>
      </c>
      <c r="T923" s="13">
        <f t="shared" si="1073"/>
        <v>0</v>
      </c>
      <c r="U923" s="13">
        <f t="shared" si="1074"/>
        <v>0</v>
      </c>
      <c r="V923" s="13">
        <f t="shared" si="1075"/>
        <v>0</v>
      </c>
      <c r="W923" s="13">
        <f t="shared" si="1076"/>
        <v>0</v>
      </c>
      <c r="X923" s="13">
        <f t="shared" si="1077"/>
        <v>0</v>
      </c>
      <c r="Y923" s="13">
        <f t="shared" si="1078"/>
        <v>0</v>
      </c>
      <c r="Z923" s="13">
        <f t="shared" si="1079"/>
        <v>3.0038847154223232E-2</v>
      </c>
      <c r="AA923" s="13">
        <f t="shared" si="1080"/>
        <v>0</v>
      </c>
      <c r="AB923" s="13">
        <f t="shared" si="1081"/>
        <v>0</v>
      </c>
      <c r="AC923" s="13">
        <f t="shared" si="1082"/>
        <v>0</v>
      </c>
      <c r="AD923" s="13">
        <f t="shared" si="1083"/>
        <v>0</v>
      </c>
      <c r="AE923" s="13">
        <f t="shared" si="1084"/>
        <v>0</v>
      </c>
      <c r="AF923" s="13">
        <f t="shared" si="1085"/>
        <v>0</v>
      </c>
      <c r="AG923" s="13">
        <f t="shared" si="1086"/>
        <v>0</v>
      </c>
      <c r="AH923" s="13">
        <f t="shared" si="1087"/>
        <v>5.3880827872565488E-3</v>
      </c>
      <c r="AI923" s="13">
        <f t="shared" si="1088"/>
        <v>0</v>
      </c>
      <c r="AJ923" s="13">
        <f t="shared" si="1089"/>
        <v>0</v>
      </c>
      <c r="AK923" s="13">
        <f t="shared" si="1090"/>
        <v>0</v>
      </c>
      <c r="AL923" s="13">
        <f t="shared" si="1091"/>
        <v>0</v>
      </c>
      <c r="AM923" s="13">
        <f t="shared" si="1092"/>
        <v>0</v>
      </c>
      <c r="AN923" s="13">
        <f t="shared" si="1093"/>
        <v>0</v>
      </c>
      <c r="AO923" s="13">
        <f t="shared" si="1094"/>
        <v>0</v>
      </c>
      <c r="AP923" s="13">
        <f t="shared" si="1095"/>
        <v>0</v>
      </c>
      <c r="AQ923" s="13">
        <f t="shared" si="1096"/>
        <v>0</v>
      </c>
      <c r="AR923" s="13">
        <f t="shared" si="1097"/>
        <v>7.7317044754159178E-4</v>
      </c>
      <c r="AS923" s="13">
        <f t="shared" si="1098"/>
        <v>0</v>
      </c>
      <c r="AT923" s="13">
        <f t="shared" si="1099"/>
        <v>0</v>
      </c>
      <c r="AU923" s="13">
        <f t="shared" si="1100"/>
        <v>0</v>
      </c>
      <c r="AV923" s="13">
        <f t="shared" si="1101"/>
        <v>0</v>
      </c>
      <c r="AW923" s="13">
        <f t="shared" si="1102"/>
        <v>0</v>
      </c>
      <c r="AX923" s="13">
        <f t="shared" si="1103"/>
        <v>0</v>
      </c>
      <c r="AY923" s="13">
        <f t="shared" si="1104"/>
        <v>0</v>
      </c>
      <c r="AZ923" s="13">
        <f t="shared" si="1105"/>
        <v>0</v>
      </c>
      <c r="BA923" s="13">
        <f t="shared" si="1106"/>
        <v>0</v>
      </c>
      <c r="BB923" s="13">
        <f t="shared" si="1107"/>
        <v>0</v>
      </c>
      <c r="BC923" s="13">
        <f t="shared" si="1108"/>
        <v>0</v>
      </c>
      <c r="BD923" s="13">
        <f t="shared" si="1109"/>
        <v>9.2455975615531079E-5</v>
      </c>
      <c r="BE923" s="13">
        <f t="shared" si="1110"/>
        <v>0</v>
      </c>
      <c r="BF923" s="13">
        <f t="shared" si="1111"/>
        <v>0</v>
      </c>
      <c r="BG923" s="13">
        <f t="shared" si="1112"/>
        <v>0</v>
      </c>
      <c r="BH923" s="13">
        <f t="shared" si="1113"/>
        <v>0</v>
      </c>
      <c r="BI923" s="13">
        <f t="shared" si="1114"/>
        <v>0</v>
      </c>
      <c r="BJ923" s="14">
        <f t="shared" si="1115"/>
        <v>0</v>
      </c>
      <c r="BK923" s="14">
        <f t="shared" si="1116"/>
        <v>0.48797945851928687</v>
      </c>
      <c r="BL923" s="14">
        <f t="shared" si="1117"/>
        <v>0.48197129497221292</v>
      </c>
      <c r="BM923" s="14">
        <f t="shared" si="1118"/>
        <v>3.6292556364636901E-2</v>
      </c>
      <c r="BN923" s="14">
        <f t="shared" si="1119"/>
        <v>0.96369704428108616</v>
      </c>
    </row>
    <row r="924" spans="1:66" x14ac:dyDescent="0.25">
      <c r="A924" t="s">
        <v>61</v>
      </c>
      <c r="B924" t="s">
        <v>337</v>
      </c>
      <c r="C924" t="s">
        <v>67</v>
      </c>
      <c r="D924" s="11"/>
      <c r="E924" s="10">
        <f>VLOOKUP(A924,home!$A$2:$E$405,3,FALSE)</f>
        <v>1.675</v>
      </c>
      <c r="F924" s="10">
        <f>VLOOKUP(B924,home!$B$2:$E$405,3,FALSE)</f>
        <v>1.79</v>
      </c>
      <c r="G924" s="10">
        <f>VLOOKUP(C924,away!$B$2:$E$405,4,FALSE)</f>
        <v>1.49</v>
      </c>
      <c r="H924" s="10">
        <f>VLOOKUP(A924,away!$A$2:$E$405,3,FALSE)</f>
        <v>1.0249999999999999</v>
      </c>
      <c r="I924" s="10">
        <f>VLOOKUP(C924,away!$B$2:$E$405,3,FALSE)</f>
        <v>0.3</v>
      </c>
      <c r="J924" s="10">
        <f>VLOOKUP(B924,home!$B$2:$E$405,4,FALSE)</f>
        <v>0.98</v>
      </c>
      <c r="K924" s="12">
        <f t="shared" si="1064"/>
        <v>4.4673924999999999</v>
      </c>
      <c r="L924" s="12">
        <f t="shared" si="1065"/>
        <v>0.30134999999999995</v>
      </c>
      <c r="M924" s="13">
        <f t="shared" si="1066"/>
        <v>8.4910509458548944E-3</v>
      </c>
      <c r="N924" s="13">
        <f t="shared" si="1067"/>
        <v>3.7932857312630061E-2</v>
      </c>
      <c r="O924" s="13">
        <f t="shared" si="1068"/>
        <v>2.5587782025333723E-3</v>
      </c>
      <c r="P924" s="13">
        <f t="shared" si="1069"/>
        <v>1.1431066551161067E-2</v>
      </c>
      <c r="Q924" s="13">
        <f t="shared" si="1070"/>
        <v>8.4730481131006841E-2</v>
      </c>
      <c r="R924" s="13">
        <f t="shared" si="1071"/>
        <v>3.8554390566671574E-4</v>
      </c>
      <c r="S924" s="13">
        <f t="shared" si="1072"/>
        <v>3.8472647064042948E-3</v>
      </c>
      <c r="T924" s="13">
        <f t="shared" si="1073"/>
        <v>2.553353048882891E-2</v>
      </c>
      <c r="U924" s="13">
        <f t="shared" si="1074"/>
        <v>1.7223759525961931E-3</v>
      </c>
      <c r="V924" s="13">
        <f t="shared" si="1075"/>
        <v>5.7548613605441063E-4</v>
      </c>
      <c r="W924" s="13">
        <f t="shared" si="1076"/>
        <v>0.12617477197535051</v>
      </c>
      <c r="X924" s="13">
        <f t="shared" si="1077"/>
        <v>3.8022767534771865E-2</v>
      </c>
      <c r="Y924" s="13">
        <f t="shared" si="1078"/>
        <v>5.7290804983017498E-3</v>
      </c>
      <c r="Z924" s="13">
        <f t="shared" si="1079"/>
        <v>3.8727885324221591E-5</v>
      </c>
      <c r="AA924" s="13">
        <f t="shared" si="1080"/>
        <v>1.7301266443828757E-4</v>
      </c>
      <c r="AB924" s="13">
        <f t="shared" si="1081"/>
        <v>3.8645773975831135E-4</v>
      </c>
      <c r="AC924" s="13">
        <f t="shared" si="1082"/>
        <v>4.8421717482745094E-5</v>
      </c>
      <c r="AD924" s="13">
        <f t="shared" si="1083"/>
        <v>0.14091805750297276</v>
      </c>
      <c r="AE924" s="13">
        <f t="shared" si="1084"/>
        <v>4.246565662852083E-2</v>
      </c>
      <c r="AF924" s="13">
        <f t="shared" si="1085"/>
        <v>6.3985128125023747E-3</v>
      </c>
      <c r="AG924" s="13">
        <f t="shared" si="1086"/>
        <v>6.4273061201586344E-4</v>
      </c>
      <c r="AH924" s="13">
        <f t="shared" si="1087"/>
        <v>2.9176620606135433E-6</v>
      </c>
      <c r="AI924" s="13">
        <f t="shared" si="1088"/>
        <v>1.3034341607119486E-5</v>
      </c>
      <c r="AJ924" s="13">
        <f t="shared" si="1089"/>
        <v>2.9114759969041771E-5</v>
      </c>
      <c r="AK924" s="13">
        <f t="shared" si="1090"/>
        <v>4.3355686774999149E-5</v>
      </c>
      <c r="AL924" s="13">
        <f t="shared" si="1091"/>
        <v>2.6075070263804663E-6</v>
      </c>
      <c r="AM924" s="13">
        <f t="shared" si="1092"/>
        <v>0.12590725464066982</v>
      </c>
      <c r="AN924" s="13">
        <f t="shared" si="1093"/>
        <v>3.7942151185965847E-2</v>
      </c>
      <c r="AO924" s="13">
        <f t="shared" si="1094"/>
        <v>5.7169336299454027E-3</v>
      </c>
      <c r="AP924" s="13">
        <f t="shared" si="1095"/>
        <v>5.7426598312801554E-4</v>
      </c>
      <c r="AQ924" s="13">
        <f t="shared" si="1096"/>
        <v>4.3263763503906856E-5</v>
      </c>
      <c r="AR924" s="13">
        <f t="shared" si="1097"/>
        <v>1.7584749239317825E-7</v>
      </c>
      <c r="AS924" s="13">
        <f t="shared" si="1098"/>
        <v>7.8557976866109146E-7</v>
      </c>
      <c r="AT924" s="13">
        <f t="shared" si="1099"/>
        <v>1.7547465833341477E-6</v>
      </c>
      <c r="AU924" s="13">
        <f t="shared" si="1100"/>
        <v>2.6130472419291989E-6</v>
      </c>
      <c r="AV924" s="13">
        <f t="shared" si="1101"/>
        <v>2.9183769126850472E-6</v>
      </c>
      <c r="AW924" s="13">
        <f t="shared" si="1102"/>
        <v>9.7509806177912165E-8</v>
      </c>
      <c r="AX924" s="13">
        <f t="shared" si="1103"/>
        <v>9.3746187512886409E-2</v>
      </c>
      <c r="AY924" s="13">
        <f t="shared" si="1104"/>
        <v>2.8250413607008314E-2</v>
      </c>
      <c r="AZ924" s="13">
        <f t="shared" si="1105"/>
        <v>4.2566310702359771E-3</v>
      </c>
      <c r="BA924" s="13">
        <f t="shared" si="1106"/>
        <v>4.2757859100520378E-4</v>
      </c>
      <c r="BB924" s="13">
        <f t="shared" si="1107"/>
        <v>3.2212702099854528E-5</v>
      </c>
      <c r="BC924" s="13">
        <f t="shared" si="1108"/>
        <v>1.9414595555582327E-6</v>
      </c>
      <c r="BD924" s="13">
        <f t="shared" si="1109"/>
        <v>8.8319403054473716E-9</v>
      </c>
      <c r="BE924" s="13">
        <f t="shared" si="1110"/>
        <v>3.945574388100329E-8</v>
      </c>
      <c r="BF924" s="13">
        <f t="shared" si="1111"/>
        <v>8.8132147147957507E-8</v>
      </c>
      <c r="BG924" s="13">
        <f t="shared" si="1112"/>
        <v>1.3124029772589392E-7</v>
      </c>
      <c r="BH924" s="13">
        <f t="shared" si="1113"/>
        <v>1.4657548043960639E-7</v>
      </c>
      <c r="BI924" s="13">
        <f t="shared" si="1114"/>
        <v>1.3096204039995884E-7</v>
      </c>
      <c r="BJ924" s="14">
        <f t="shared" si="1115"/>
        <v>0.80544728064290616</v>
      </c>
      <c r="BK924" s="14">
        <f t="shared" si="1116"/>
        <v>5.2646311170992111E-2</v>
      </c>
      <c r="BL924" s="14">
        <f t="shared" si="1117"/>
        <v>5.3233837110535564E-3</v>
      </c>
      <c r="BM924" s="14">
        <f t="shared" si="1118"/>
        <v>0.689675609264221</v>
      </c>
      <c r="BN924" s="14">
        <f t="shared" si="1119"/>
        <v>0.14552977804885295</v>
      </c>
    </row>
    <row r="925" spans="1:66" x14ac:dyDescent="0.25">
      <c r="A925" t="s">
        <v>143</v>
      </c>
      <c r="B925" t="s">
        <v>151</v>
      </c>
      <c r="C925" t="s">
        <v>144</v>
      </c>
      <c r="D925" s="11"/>
      <c r="E925" s="10">
        <f>VLOOKUP(A925,home!$A$2:$E$405,3,FALSE)</f>
        <v>1.01428571428571</v>
      </c>
      <c r="F925" s="10">
        <f>VLOOKUP(B925,home!$B$2:$E$405,3,FALSE)</f>
        <v>0.99</v>
      </c>
      <c r="G925" s="10">
        <f>VLOOKUP(C925,away!$B$2:$E$405,4,FALSE)</f>
        <v>0.74</v>
      </c>
      <c r="H925" s="10">
        <f>VLOOKUP(A925,away!$A$2:$E$405,3,FALSE)</f>
        <v>1.1000000000000001</v>
      </c>
      <c r="I925" s="10">
        <f>VLOOKUP(C925,away!$B$2:$E$405,3,FALSE)</f>
        <v>2.46</v>
      </c>
      <c r="J925" s="10">
        <f>VLOOKUP(B925,home!$B$2:$E$405,4,FALSE)</f>
        <v>0.91</v>
      </c>
      <c r="K925" s="12">
        <f t="shared" si="1064"/>
        <v>0.74306571428571122</v>
      </c>
      <c r="L925" s="12">
        <f t="shared" si="1065"/>
        <v>2.4624600000000001</v>
      </c>
      <c r="M925" s="13">
        <f t="shared" si="1066"/>
        <v>4.0537584847629732E-2</v>
      </c>
      <c r="N925" s="13">
        <f t="shared" si="1067"/>
        <v>3.0122089440221614E-2</v>
      </c>
      <c r="O925" s="13">
        <f t="shared" si="1068"/>
        <v>9.9822181183894299E-2</v>
      </c>
      <c r="P925" s="13">
        <f t="shared" si="1069"/>
        <v>7.4174440362968108E-2</v>
      </c>
      <c r="Q925" s="13">
        <f t="shared" si="1070"/>
        <v>1.1191345952838173E-2</v>
      </c>
      <c r="R925" s="13">
        <f t="shared" si="1071"/>
        <v>0.12290406413904621</v>
      </c>
      <c r="S925" s="13">
        <f t="shared" si="1072"/>
        <v>3.3930533996040534E-2</v>
      </c>
      <c r="T925" s="13">
        <f t="shared" si="1073"/>
        <v>2.7558241755025886E-2</v>
      </c>
      <c r="U925" s="13">
        <f t="shared" si="1074"/>
        <v>9.1325796208097249E-2</v>
      </c>
      <c r="V925" s="13">
        <f t="shared" si="1075"/>
        <v>6.8983399530005108E-3</v>
      </c>
      <c r="W925" s="13">
        <f t="shared" si="1076"/>
        <v>2.7719684914214011E-3</v>
      </c>
      <c r="X925" s="13">
        <f t="shared" si="1077"/>
        <v>6.8258615313855422E-3</v>
      </c>
      <c r="Y925" s="13">
        <f t="shared" si="1078"/>
        <v>8.4042054932878234E-3</v>
      </c>
      <c r="Z925" s="13">
        <f t="shared" si="1079"/>
        <v>0.10088211392661191</v>
      </c>
      <c r="AA925" s="13">
        <f t="shared" si="1080"/>
        <v>7.4962040043530381E-2</v>
      </c>
      <c r="AB925" s="13">
        <f t="shared" si="1081"/>
        <v>2.7850860914629988E-2</v>
      </c>
      <c r="AC925" s="13">
        <f t="shared" si="1082"/>
        <v>7.8889829551173152E-4</v>
      </c>
      <c r="AD925" s="13">
        <f t="shared" si="1083"/>
        <v>5.1493868676388203E-4</v>
      </c>
      <c r="AE925" s="13">
        <f t="shared" si="1084"/>
        <v>1.2680159186085889E-3</v>
      </c>
      <c r="AF925" s="13">
        <f t="shared" si="1085"/>
        <v>1.5612192394684533E-3</v>
      </c>
      <c r="AG925" s="13">
        <f t="shared" si="1086"/>
        <v>1.2814799761404958E-3</v>
      </c>
      <c r="AH925" s="13">
        <f t="shared" si="1087"/>
        <v>6.2104542564931205E-2</v>
      </c>
      <c r="AI925" s="13">
        <f t="shared" si="1088"/>
        <v>4.6147756281397966E-2</v>
      </c>
      <c r="AJ925" s="13">
        <f t="shared" si="1089"/>
        <v>1.7145407741959946E-2</v>
      </c>
      <c r="AK925" s="13">
        <f t="shared" si="1090"/>
        <v>4.2467215501664109E-3</v>
      </c>
      <c r="AL925" s="13">
        <f t="shared" si="1091"/>
        <v>5.7740084706899975E-5</v>
      </c>
      <c r="AM925" s="13">
        <f t="shared" si="1092"/>
        <v>7.6526656618710053E-5</v>
      </c>
      <c r="AN925" s="13">
        <f t="shared" si="1093"/>
        <v>1.8844383085730876E-4</v>
      </c>
      <c r="AO925" s="13">
        <f t="shared" si="1094"/>
        <v>2.3201769786644435E-4</v>
      </c>
      <c r="AP925" s="13">
        <f t="shared" si="1095"/>
        <v>1.9044476676273483E-4</v>
      </c>
      <c r="AQ925" s="13">
        <f t="shared" si="1096"/>
        <v>1.1724065509064103E-4</v>
      </c>
      <c r="AR925" s="13">
        <f t="shared" si="1097"/>
        <v>3.0585990376888094E-2</v>
      </c>
      <c r="AS925" s="13">
        <f t="shared" si="1098"/>
        <v>2.2727400786538243E-2</v>
      </c>
      <c r="AT925" s="13">
        <f t="shared" si="1099"/>
        <v>8.4439761496533355E-3</v>
      </c>
      <c r="AU925" s="13">
        <f t="shared" si="1100"/>
        <v>2.0914763896845556E-3</v>
      </c>
      <c r="AV925" s="13">
        <f t="shared" si="1101"/>
        <v>3.8852609935316359E-4</v>
      </c>
      <c r="AW925" s="13">
        <f t="shared" si="1102"/>
        <v>2.9347514341339418E-6</v>
      </c>
      <c r="AX925" s="13">
        <f t="shared" si="1103"/>
        <v>9.4773891270465175E-6</v>
      </c>
      <c r="AY925" s="13">
        <f t="shared" si="1104"/>
        <v>2.3337691629786968E-5</v>
      </c>
      <c r="AZ925" s="13">
        <f t="shared" si="1105"/>
        <v>2.8734066065342615E-5</v>
      </c>
      <c r="BA925" s="13">
        <f t="shared" si="1106"/>
        <v>2.3585496107754523E-5</v>
      </c>
      <c r="BB925" s="13">
        <f t="shared" si="1107"/>
        <v>1.4519585186375305E-5</v>
      </c>
      <c r="BC925" s="13">
        <f t="shared" si="1108"/>
        <v>7.1507795476083457E-6</v>
      </c>
      <c r="BD925" s="13">
        <f t="shared" si="1109"/>
        <v>1.2552796310578646E-2</v>
      </c>
      <c r="BE925" s="13">
        <f t="shared" si="1110"/>
        <v>9.327552556803162E-3</v>
      </c>
      <c r="BF925" s="13">
        <f t="shared" si="1111"/>
        <v>3.4654922515792263E-3</v>
      </c>
      <c r="BG925" s="13">
        <f t="shared" si="1112"/>
        <v>8.5836282509043867E-4</v>
      </c>
      <c r="BH925" s="13">
        <f t="shared" si="1113"/>
        <v>1.5945499643553191E-4</v>
      </c>
      <c r="BI925" s="13">
        <f t="shared" si="1114"/>
        <v>2.3697108164558822E-5</v>
      </c>
      <c r="BJ925" s="14">
        <f t="shared" si="1115"/>
        <v>9.2410845100021621E-2</v>
      </c>
      <c r="BK925" s="14">
        <f t="shared" si="1116"/>
        <v>0.15641087523148733</v>
      </c>
      <c r="BL925" s="14">
        <f t="shared" si="1117"/>
        <v>0.63713409647842234</v>
      </c>
      <c r="BM925" s="14">
        <f t="shared" si="1118"/>
        <v>0.60806582186974922</v>
      </c>
      <c r="BN925" s="14">
        <f t="shared" si="1119"/>
        <v>0.37875170592659813</v>
      </c>
    </row>
    <row r="926" spans="1:66" x14ac:dyDescent="0.25">
      <c r="A926" t="s">
        <v>485</v>
      </c>
      <c r="B926" t="s">
        <v>498</v>
      </c>
      <c r="C926" t="s">
        <v>499</v>
      </c>
      <c r="D926" s="11"/>
      <c r="E926" s="10">
        <f>VLOOKUP(A926,home!$A$2:$E$405,3,FALSE)</f>
        <v>1.28571428571429</v>
      </c>
      <c r="F926" s="10">
        <f>VLOOKUP(B926,home!$B$2:$E$405,3,FALSE)</f>
        <v>0</v>
      </c>
      <c r="G926" s="10">
        <f>VLOOKUP(C926,away!$B$2:$E$405,4,FALSE)</f>
        <v>0</v>
      </c>
      <c r="H926" s="10">
        <f>VLOOKUP(A926,away!$A$2:$E$405,3,FALSE)</f>
        <v>0.28571428571428598</v>
      </c>
      <c r="I926" s="10">
        <f>VLOOKUP(C926,away!$B$2:$E$405,3,FALSE)</f>
        <v>0</v>
      </c>
      <c r="J926" s="10">
        <f>VLOOKUP(B926,home!$B$2:$E$405,4,FALSE)</f>
        <v>0</v>
      </c>
      <c r="K926" s="12">
        <f t="shared" si="1064"/>
        <v>0</v>
      </c>
      <c r="L926" s="12">
        <f t="shared" si="1065"/>
        <v>0</v>
      </c>
      <c r="M926" s="13">
        <f t="shared" si="1066"/>
        <v>1</v>
      </c>
      <c r="N926" s="13">
        <f t="shared" si="1067"/>
        <v>0</v>
      </c>
      <c r="O926" s="13">
        <f t="shared" si="1068"/>
        <v>0</v>
      </c>
      <c r="P926" s="13">
        <f t="shared" si="1069"/>
        <v>0</v>
      </c>
      <c r="Q926" s="13">
        <f t="shared" si="1070"/>
        <v>0</v>
      </c>
      <c r="R926" s="13">
        <f t="shared" si="1071"/>
        <v>0</v>
      </c>
      <c r="S926" s="13">
        <f t="shared" si="1072"/>
        <v>0</v>
      </c>
      <c r="T926" s="13">
        <f t="shared" si="1073"/>
        <v>0</v>
      </c>
      <c r="U926" s="13">
        <f t="shared" si="1074"/>
        <v>0</v>
      </c>
      <c r="V926" s="13">
        <f t="shared" si="1075"/>
        <v>0</v>
      </c>
      <c r="W926" s="13">
        <f t="shared" si="1076"/>
        <v>0</v>
      </c>
      <c r="X926" s="13">
        <f t="shared" si="1077"/>
        <v>0</v>
      </c>
      <c r="Y926" s="13">
        <f t="shared" si="1078"/>
        <v>0</v>
      </c>
      <c r="Z926" s="13">
        <f t="shared" si="1079"/>
        <v>0</v>
      </c>
      <c r="AA926" s="13">
        <f t="shared" si="1080"/>
        <v>0</v>
      </c>
      <c r="AB926" s="13">
        <f t="shared" si="1081"/>
        <v>0</v>
      </c>
      <c r="AC926" s="13">
        <f t="shared" si="1082"/>
        <v>0</v>
      </c>
      <c r="AD926" s="13">
        <f t="shared" si="1083"/>
        <v>0</v>
      </c>
      <c r="AE926" s="13">
        <f t="shared" si="1084"/>
        <v>0</v>
      </c>
      <c r="AF926" s="13">
        <f t="shared" si="1085"/>
        <v>0</v>
      </c>
      <c r="AG926" s="13">
        <f t="shared" si="1086"/>
        <v>0</v>
      </c>
      <c r="AH926" s="13">
        <f t="shared" si="1087"/>
        <v>0</v>
      </c>
      <c r="AI926" s="13">
        <f t="shared" si="1088"/>
        <v>0</v>
      </c>
      <c r="AJ926" s="13">
        <f t="shared" si="1089"/>
        <v>0</v>
      </c>
      <c r="AK926" s="13">
        <f t="shared" si="1090"/>
        <v>0</v>
      </c>
      <c r="AL926" s="13">
        <f t="shared" si="1091"/>
        <v>0</v>
      </c>
      <c r="AM926" s="13">
        <f t="shared" si="1092"/>
        <v>0</v>
      </c>
      <c r="AN926" s="13">
        <f t="shared" si="1093"/>
        <v>0</v>
      </c>
      <c r="AO926" s="13">
        <f t="shared" si="1094"/>
        <v>0</v>
      </c>
      <c r="AP926" s="13">
        <f t="shared" si="1095"/>
        <v>0</v>
      </c>
      <c r="AQ926" s="13">
        <f t="shared" si="1096"/>
        <v>0</v>
      </c>
      <c r="AR926" s="13">
        <f t="shared" si="1097"/>
        <v>0</v>
      </c>
      <c r="AS926" s="13">
        <f t="shared" si="1098"/>
        <v>0</v>
      </c>
      <c r="AT926" s="13">
        <f t="shared" si="1099"/>
        <v>0</v>
      </c>
      <c r="AU926" s="13">
        <f t="shared" si="1100"/>
        <v>0</v>
      </c>
      <c r="AV926" s="13">
        <f t="shared" si="1101"/>
        <v>0</v>
      </c>
      <c r="AW926" s="13">
        <f t="shared" si="1102"/>
        <v>0</v>
      </c>
      <c r="AX926" s="13">
        <f t="shared" si="1103"/>
        <v>0</v>
      </c>
      <c r="AY926" s="13">
        <f t="shared" si="1104"/>
        <v>0</v>
      </c>
      <c r="AZ926" s="13">
        <f t="shared" si="1105"/>
        <v>0</v>
      </c>
      <c r="BA926" s="13">
        <f t="shared" si="1106"/>
        <v>0</v>
      </c>
      <c r="BB926" s="13">
        <f t="shared" si="1107"/>
        <v>0</v>
      </c>
      <c r="BC926" s="13">
        <f t="shared" si="1108"/>
        <v>0</v>
      </c>
      <c r="BD926" s="13">
        <f t="shared" si="1109"/>
        <v>0</v>
      </c>
      <c r="BE926" s="13">
        <f t="shared" si="1110"/>
        <v>0</v>
      </c>
      <c r="BF926" s="13">
        <f t="shared" si="1111"/>
        <v>0</v>
      </c>
      <c r="BG926" s="13">
        <f t="shared" si="1112"/>
        <v>0</v>
      </c>
      <c r="BH926" s="13">
        <f t="shared" si="1113"/>
        <v>0</v>
      </c>
      <c r="BI926" s="13">
        <f t="shared" si="1114"/>
        <v>0</v>
      </c>
      <c r="BJ926" s="14">
        <f t="shared" si="1115"/>
        <v>0</v>
      </c>
      <c r="BK926" s="14">
        <f t="shared" si="1116"/>
        <v>1</v>
      </c>
      <c r="BL926" s="14">
        <f t="shared" si="1117"/>
        <v>0</v>
      </c>
      <c r="BM926" s="14">
        <f t="shared" si="1118"/>
        <v>0</v>
      </c>
      <c r="BN926" s="14">
        <f t="shared" si="1119"/>
        <v>1</v>
      </c>
    </row>
    <row r="927" spans="1:66" x14ac:dyDescent="0.25">
      <c r="A927" t="s">
        <v>22</v>
      </c>
      <c r="B927" t="s">
        <v>162</v>
      </c>
      <c r="C927" t="s">
        <v>163</v>
      </c>
      <c r="D927" s="11"/>
      <c r="E927" s="10">
        <f>VLOOKUP(A927,home!$A$2:$E$405,3,FALSE)</f>
        <v>1.8</v>
      </c>
      <c r="F927" s="10">
        <f>VLOOKUP(B927,home!$B$2:$E$405,3,FALSE)</f>
        <v>1.1100000000000001</v>
      </c>
      <c r="G927" s="10">
        <f>VLOOKUP(C927,away!$B$2:$E$405,4,FALSE)</f>
        <v>0.56000000000000005</v>
      </c>
      <c r="H927" s="10">
        <f>VLOOKUP(A927,away!$A$2:$E$405,3,FALSE)</f>
        <v>1.36666666666667</v>
      </c>
      <c r="I927" s="10">
        <f>VLOOKUP(C927,away!$B$2:$E$405,3,FALSE)</f>
        <v>0</v>
      </c>
      <c r="J927" s="10">
        <f>VLOOKUP(B927,home!$B$2:$E$405,4,FALSE)</f>
        <v>0.73</v>
      </c>
      <c r="K927" s="12">
        <f t="shared" si="1064"/>
        <v>1.1188800000000003</v>
      </c>
      <c r="L927" s="12">
        <f t="shared" si="1065"/>
        <v>0</v>
      </c>
      <c r="M927" s="13">
        <f t="shared" si="1066"/>
        <v>0.32664543271212571</v>
      </c>
      <c r="N927" s="13">
        <f t="shared" si="1067"/>
        <v>0.36547704175294332</v>
      </c>
      <c r="O927" s="13">
        <f t="shared" si="1068"/>
        <v>0</v>
      </c>
      <c r="P927" s="13">
        <f t="shared" si="1069"/>
        <v>0</v>
      </c>
      <c r="Q927" s="13">
        <f t="shared" si="1070"/>
        <v>0.20446247623826674</v>
      </c>
      <c r="R927" s="13">
        <f t="shared" si="1071"/>
        <v>0</v>
      </c>
      <c r="S927" s="13">
        <f t="shared" si="1072"/>
        <v>0</v>
      </c>
      <c r="T927" s="13">
        <f t="shared" si="1073"/>
        <v>0</v>
      </c>
      <c r="U927" s="13">
        <f t="shared" si="1074"/>
        <v>0</v>
      </c>
      <c r="V927" s="13">
        <f t="shared" si="1075"/>
        <v>0</v>
      </c>
      <c r="W927" s="13">
        <f t="shared" si="1076"/>
        <v>7.6256325137823919E-2</v>
      </c>
      <c r="X927" s="13">
        <f t="shared" si="1077"/>
        <v>0</v>
      </c>
      <c r="Y927" s="13">
        <f t="shared" si="1078"/>
        <v>0</v>
      </c>
      <c r="Z927" s="13">
        <f t="shared" si="1079"/>
        <v>0</v>
      </c>
      <c r="AA927" s="13">
        <f t="shared" si="1080"/>
        <v>0</v>
      </c>
      <c r="AB927" s="13">
        <f t="shared" si="1081"/>
        <v>0</v>
      </c>
      <c r="AC927" s="13">
        <f t="shared" si="1082"/>
        <v>0</v>
      </c>
      <c r="AD927" s="13">
        <f t="shared" si="1083"/>
        <v>2.133041926755213E-2</v>
      </c>
      <c r="AE927" s="13">
        <f t="shared" si="1084"/>
        <v>0</v>
      </c>
      <c r="AF927" s="13">
        <f t="shared" si="1085"/>
        <v>0</v>
      </c>
      <c r="AG927" s="13">
        <f t="shared" si="1086"/>
        <v>0</v>
      </c>
      <c r="AH927" s="13">
        <f t="shared" si="1087"/>
        <v>0</v>
      </c>
      <c r="AI927" s="13">
        <f t="shared" si="1088"/>
        <v>0</v>
      </c>
      <c r="AJ927" s="13">
        <f t="shared" si="1089"/>
        <v>0</v>
      </c>
      <c r="AK927" s="13">
        <f t="shared" si="1090"/>
        <v>0</v>
      </c>
      <c r="AL927" s="13">
        <f t="shared" si="1091"/>
        <v>0</v>
      </c>
      <c r="AM927" s="13">
        <f t="shared" si="1092"/>
        <v>4.7732359020157432E-3</v>
      </c>
      <c r="AN927" s="13">
        <f t="shared" si="1093"/>
        <v>0</v>
      </c>
      <c r="AO927" s="13">
        <f t="shared" si="1094"/>
        <v>0</v>
      </c>
      <c r="AP927" s="13">
        <f t="shared" si="1095"/>
        <v>0</v>
      </c>
      <c r="AQ927" s="13">
        <f t="shared" si="1096"/>
        <v>0</v>
      </c>
      <c r="AR927" s="13">
        <f t="shared" si="1097"/>
        <v>0</v>
      </c>
      <c r="AS927" s="13">
        <f t="shared" si="1098"/>
        <v>0</v>
      </c>
      <c r="AT927" s="13">
        <f t="shared" si="1099"/>
        <v>0</v>
      </c>
      <c r="AU927" s="13">
        <f t="shared" si="1100"/>
        <v>0</v>
      </c>
      <c r="AV927" s="13">
        <f t="shared" si="1101"/>
        <v>0</v>
      </c>
      <c r="AW927" s="13">
        <f t="shared" si="1102"/>
        <v>0</v>
      </c>
      <c r="AX927" s="13">
        <f t="shared" si="1103"/>
        <v>8.9011303100789579E-4</v>
      </c>
      <c r="AY927" s="13">
        <f t="shared" si="1104"/>
        <v>0</v>
      </c>
      <c r="AZ927" s="13">
        <f t="shared" si="1105"/>
        <v>0</v>
      </c>
      <c r="BA927" s="13">
        <f t="shared" si="1106"/>
        <v>0</v>
      </c>
      <c r="BB927" s="13">
        <f t="shared" si="1107"/>
        <v>0</v>
      </c>
      <c r="BC927" s="13">
        <f t="shared" si="1108"/>
        <v>0</v>
      </c>
      <c r="BD927" s="13">
        <f t="shared" si="1109"/>
        <v>0</v>
      </c>
      <c r="BE927" s="13">
        <f t="shared" si="1110"/>
        <v>0</v>
      </c>
      <c r="BF927" s="13">
        <f t="shared" si="1111"/>
        <v>0</v>
      </c>
      <c r="BG927" s="13">
        <f t="shared" si="1112"/>
        <v>0</v>
      </c>
      <c r="BH927" s="13">
        <f t="shared" si="1113"/>
        <v>0</v>
      </c>
      <c r="BI927" s="13">
        <f t="shared" si="1114"/>
        <v>0</v>
      </c>
      <c r="BJ927" s="14">
        <f t="shared" si="1115"/>
        <v>0.67318961132960975</v>
      </c>
      <c r="BK927" s="14">
        <f t="shared" si="1116"/>
        <v>0.32664543271212571</v>
      </c>
      <c r="BL927" s="14">
        <f t="shared" si="1117"/>
        <v>0</v>
      </c>
      <c r="BM927" s="14">
        <f t="shared" si="1118"/>
        <v>0.10325009333839968</v>
      </c>
      <c r="BN927" s="14">
        <f t="shared" si="1119"/>
        <v>0.89658495070333577</v>
      </c>
    </row>
    <row r="928" spans="1:66" s="10" customFormat="1" x14ac:dyDescent="0.25">
      <c r="A928" t="s">
        <v>28</v>
      </c>
      <c r="B928" t="s">
        <v>279</v>
      </c>
      <c r="C928" t="s">
        <v>463</v>
      </c>
      <c r="D928" s="11"/>
      <c r="E928" s="10">
        <f>VLOOKUP(A928,home!$A$2:$E$405,3,FALSE)</f>
        <v>1.3333333333333299</v>
      </c>
      <c r="F928" s="10">
        <f>VLOOKUP(B928,home!$B$2:$E$405,3,FALSE)</f>
        <v>0.75</v>
      </c>
      <c r="G928" s="10">
        <f>VLOOKUP(C928,away!$B$2:$E$405,4,FALSE)</f>
        <v>1.75</v>
      </c>
      <c r="H928" s="10">
        <f>VLOOKUP(A928,away!$A$2:$E$405,3,FALSE)</f>
        <v>1.13333333333333</v>
      </c>
      <c r="I928" s="10">
        <f>VLOOKUP(C928,away!$B$2:$E$405,3,FALSE)</f>
        <v>0.5</v>
      </c>
      <c r="J928" s="10">
        <f>VLOOKUP(B928,home!$B$2:$E$405,4,FALSE)</f>
        <v>1.47</v>
      </c>
      <c r="K928" s="12">
        <f t="shared" si="1064"/>
        <v>1.7499999999999956</v>
      </c>
      <c r="L928" s="12">
        <f t="shared" si="1065"/>
        <v>0.83299999999999752</v>
      </c>
      <c r="M928" s="13">
        <f t="shared" si="1066"/>
        <v>7.5547022653068133E-2</v>
      </c>
      <c r="N928" s="13">
        <f t="shared" si="1067"/>
        <v>0.13220728964286887</v>
      </c>
      <c r="O928" s="13">
        <f t="shared" si="1068"/>
        <v>6.2930669870005576E-2</v>
      </c>
      <c r="P928" s="13">
        <f t="shared" si="1069"/>
        <v>0.11012867227250947</v>
      </c>
      <c r="Q928" s="13">
        <f t="shared" si="1070"/>
        <v>0.11568137843751</v>
      </c>
      <c r="R928" s="13">
        <f t="shared" si="1071"/>
        <v>2.6210624000857236E-2</v>
      </c>
      <c r="S928" s="13">
        <f t="shared" si="1072"/>
        <v>4.0135018001312445E-2</v>
      </c>
      <c r="T928" s="13">
        <f t="shared" si="1073"/>
        <v>9.6362588238445554E-2</v>
      </c>
      <c r="U928" s="13">
        <f t="shared" si="1074"/>
        <v>4.5868592001500043E-2</v>
      </c>
      <c r="V928" s="13">
        <f t="shared" si="1075"/>
        <v>6.5007580546014333E-3</v>
      </c>
      <c r="W928" s="13">
        <f t="shared" si="1076"/>
        <v>6.7480804088547341E-2</v>
      </c>
      <c r="X928" s="13">
        <f t="shared" si="1077"/>
        <v>5.6211509805759771E-2</v>
      </c>
      <c r="Y928" s="13">
        <f t="shared" si="1078"/>
        <v>2.3412093834098868E-2</v>
      </c>
      <c r="Z928" s="13">
        <f t="shared" si="1079"/>
        <v>7.2778165975713382E-3</v>
      </c>
      <c r="AA928" s="13">
        <f t="shared" si="1080"/>
        <v>1.2736179045749809E-2</v>
      </c>
      <c r="AB928" s="13">
        <f t="shared" si="1081"/>
        <v>1.1144156665031057E-2</v>
      </c>
      <c r="AC928" s="13">
        <f t="shared" si="1082"/>
        <v>5.9228000338094964E-4</v>
      </c>
      <c r="AD928" s="13">
        <f t="shared" si="1083"/>
        <v>2.9522851788739406E-2</v>
      </c>
      <c r="AE928" s="13">
        <f t="shared" si="1084"/>
        <v>2.4592535540019854E-2</v>
      </c>
      <c r="AF928" s="13">
        <f t="shared" si="1085"/>
        <v>1.0242791052418236E-2</v>
      </c>
      <c r="AG928" s="13">
        <f t="shared" si="1086"/>
        <v>2.8440816488881217E-3</v>
      </c>
      <c r="AH928" s="13">
        <f t="shared" si="1087"/>
        <v>1.5156053064442267E-3</v>
      </c>
      <c r="AI928" s="13">
        <f t="shared" si="1088"/>
        <v>2.6523092862773896E-3</v>
      </c>
      <c r="AJ928" s="13">
        <f t="shared" si="1089"/>
        <v>2.3207706254927104E-3</v>
      </c>
      <c r="AK928" s="13">
        <f t="shared" si="1090"/>
        <v>1.3537828648707445E-3</v>
      </c>
      <c r="AL928" s="13">
        <f t="shared" si="1091"/>
        <v>3.4535846997142949E-5</v>
      </c>
      <c r="AM928" s="13">
        <f t="shared" si="1092"/>
        <v>1.0332998126058751E-2</v>
      </c>
      <c r="AN928" s="13">
        <f t="shared" si="1093"/>
        <v>8.6073874390069152E-3</v>
      </c>
      <c r="AO928" s="13">
        <f t="shared" si="1094"/>
        <v>3.5849768683463685E-3</v>
      </c>
      <c r="AP928" s="13">
        <f t="shared" si="1095"/>
        <v>9.9542857711083874E-4</v>
      </c>
      <c r="AQ928" s="13">
        <f t="shared" si="1096"/>
        <v>2.0729800118333156E-4</v>
      </c>
      <c r="AR928" s="13">
        <f t="shared" si="1097"/>
        <v>2.5249984405360749E-4</v>
      </c>
      <c r="AS928" s="13">
        <f t="shared" si="1098"/>
        <v>4.4187472709381195E-4</v>
      </c>
      <c r="AT928" s="13">
        <f t="shared" si="1099"/>
        <v>3.8664038620708454E-4</v>
      </c>
      <c r="AU928" s="13">
        <f t="shared" si="1100"/>
        <v>2.2554022528746543E-4</v>
      </c>
      <c r="AV928" s="13">
        <f t="shared" si="1101"/>
        <v>9.8673848563265941E-5</v>
      </c>
      <c r="AW928" s="13">
        <f t="shared" si="1102"/>
        <v>1.3984619711134684E-6</v>
      </c>
      <c r="AX928" s="13">
        <f t="shared" si="1103"/>
        <v>3.0137911201004639E-3</v>
      </c>
      <c r="AY928" s="13">
        <f t="shared" si="1104"/>
        <v>2.5104880030436794E-3</v>
      </c>
      <c r="AZ928" s="13">
        <f t="shared" si="1105"/>
        <v>1.0456182532676891E-3</v>
      </c>
      <c r="BA928" s="13">
        <f t="shared" si="1106"/>
        <v>2.9033333499066079E-4</v>
      </c>
      <c r="BB928" s="13">
        <f t="shared" si="1107"/>
        <v>6.0461917011804933E-5</v>
      </c>
      <c r="BC928" s="13">
        <f t="shared" si="1108"/>
        <v>1.0072955374166676E-5</v>
      </c>
      <c r="BD928" s="13">
        <f t="shared" si="1109"/>
        <v>3.5055395016109045E-5</v>
      </c>
      <c r="BE928" s="13">
        <f t="shared" si="1110"/>
        <v>6.1346941278190678E-5</v>
      </c>
      <c r="BF928" s="13">
        <f t="shared" si="1111"/>
        <v>5.3678573618416713E-5</v>
      </c>
      <c r="BG928" s="13">
        <f t="shared" si="1112"/>
        <v>3.1312501277409672E-5</v>
      </c>
      <c r="BH928" s="13">
        <f t="shared" si="1113"/>
        <v>1.3699219308866706E-5</v>
      </c>
      <c r="BI928" s="13">
        <f t="shared" si="1114"/>
        <v>4.7947267581033286E-6</v>
      </c>
      <c r="BJ928" s="14">
        <f t="shared" si="1115"/>
        <v>0.58921677867279054</v>
      </c>
      <c r="BK928" s="14">
        <f t="shared" si="1116"/>
        <v>0.23544877483491328</v>
      </c>
      <c r="BL928" s="14">
        <f t="shared" si="1117"/>
        <v>0.16833780605469106</v>
      </c>
      <c r="BM928" s="14">
        <f t="shared" si="1118"/>
        <v>0.47506642974207453</v>
      </c>
      <c r="BN928" s="14">
        <f t="shared" si="1119"/>
        <v>0.52270565687681936</v>
      </c>
    </row>
    <row r="929" spans="1:66" x14ac:dyDescent="0.25">
      <c r="A929" t="s">
        <v>28</v>
      </c>
      <c r="B929" t="s">
        <v>190</v>
      </c>
      <c r="C929" t="s">
        <v>464</v>
      </c>
      <c r="D929" s="11"/>
      <c r="E929" s="10">
        <f>VLOOKUP(A929,home!$A$2:$E$405,3,FALSE)</f>
        <v>1.3333333333333299</v>
      </c>
      <c r="F929" s="10">
        <f>VLOOKUP(B929,home!$B$2:$E$405,3,FALSE)</f>
        <v>1</v>
      </c>
      <c r="G929" s="10">
        <f>VLOOKUP(C929,away!$B$2:$E$405,4,FALSE)</f>
        <v>0.5</v>
      </c>
      <c r="H929" s="10">
        <f>VLOOKUP(A929,away!$A$2:$E$405,3,FALSE)</f>
        <v>1.13333333333333</v>
      </c>
      <c r="I929" s="10">
        <f>VLOOKUP(C929,away!$B$2:$E$405,3,FALSE)</f>
        <v>1.75</v>
      </c>
      <c r="J929" s="10">
        <f>VLOOKUP(B929,home!$B$2:$E$405,4,FALSE)</f>
        <v>1.47</v>
      </c>
      <c r="K929" s="12">
        <f t="shared" ref="K929:K934" si="1120">E929*F929*G929</f>
        <v>0.66666666666666496</v>
      </c>
      <c r="L929" s="12">
        <f t="shared" ref="L929:L934" si="1121">H929*I929*J929</f>
        <v>2.9154999999999913</v>
      </c>
      <c r="M929" s="13">
        <f t="shared" ref="M929:M934" si="1122">_xlfn.POISSON.DIST(0,K929,FALSE) * _xlfn.POISSON.DIST(0,L929,FALSE)</f>
        <v>2.7815366292256265E-2</v>
      </c>
      <c r="N929" s="13">
        <f t="shared" ref="N929:N934" si="1123">_xlfn.POISSON.DIST(1,K929,FALSE) * _xlfn.POISSON.DIST(0,L929,FALSE)</f>
        <v>1.8543577528170794E-2</v>
      </c>
      <c r="O929" s="13">
        <f t="shared" ref="O929:O934" si="1124">_xlfn.POISSON.DIST(0,K929,FALSE) * _xlfn.POISSON.DIST(1,L929,FALSE)</f>
        <v>8.1095700425072914E-2</v>
      </c>
      <c r="P929" s="13">
        <f t="shared" ref="P929:P934" si="1125">_xlfn.POISSON.DIST(1,K929,FALSE) * _xlfn.POISSON.DIST(1,L929,FALSE)</f>
        <v>5.4063800283381792E-2</v>
      </c>
      <c r="Q929" s="13">
        <f t="shared" ref="Q929:Q934" si="1126">_xlfn.POISSON.DIST(2,K929,FALSE) * _xlfn.POISSON.DIST(0,L929,FALSE)</f>
        <v>6.1811925093902499E-3</v>
      </c>
      <c r="R929" s="13">
        <f t="shared" ref="R929:R934" si="1127">_xlfn.POISSON.DIST(0,K929,FALSE) * _xlfn.POISSON.DIST(2,L929,FALSE)</f>
        <v>0.11821725729464969</v>
      </c>
      <c r="S929" s="13">
        <f t="shared" ref="S929:S934" si="1128">_xlfn.POISSON.DIST(2,K929,FALSE) * _xlfn.POISSON.DIST(2,L929,FALSE)</f>
        <v>2.6270501621033129E-2</v>
      </c>
      <c r="T929" s="13">
        <f t="shared" ref="T929:T934" si="1129">_xlfn.POISSON.DIST(2,K929,FALSE) * _xlfn.POISSON.DIST(1,L929,FALSE)</f>
        <v>1.8021266761127221E-2</v>
      </c>
      <c r="U929" s="13">
        <f t="shared" ref="U929:U934" si="1130">_xlfn.POISSON.DIST(1,K929,FALSE) * _xlfn.POISSON.DIST(2,L929,FALSE)</f>
        <v>7.8811504863099568E-2</v>
      </c>
      <c r="V929" s="13">
        <f t="shared" ref="V929:V934" si="1131">_xlfn.POISSON.DIST(3,K929,FALSE) * _xlfn.POISSON.DIST(3,L929,FALSE)</f>
        <v>5.6734553686016032E-3</v>
      </c>
      <c r="W929" s="13">
        <f t="shared" ref="W929:W934" si="1132">_xlfn.POISSON.DIST(3,K929,FALSE) * _xlfn.POISSON.DIST(0,L929,FALSE)</f>
        <v>1.3735983354200517E-3</v>
      </c>
      <c r="X929" s="13">
        <f t="shared" ref="X929:X934" si="1133">_xlfn.POISSON.DIST(3,K929,FALSE) * _xlfn.POISSON.DIST(1,L929,FALSE)</f>
        <v>4.0047259469171495E-3</v>
      </c>
      <c r="Y929" s="13">
        <f t="shared" ref="Y929:Y934" si="1134">_xlfn.POISSON.DIST(3,K929,FALSE) * _xlfn.POISSON.DIST(2,L929,FALSE)</f>
        <v>5.8378892491184574E-3</v>
      </c>
      <c r="Z929" s="13">
        <f t="shared" ref="Z929:Z934" si="1135">_xlfn.POISSON.DIST(0,K929,FALSE) * _xlfn.POISSON.DIST(3,L929,FALSE)</f>
        <v>0.11488747121418337</v>
      </c>
      <c r="AA929" s="13">
        <f t="shared" ref="AA929:AA934" si="1136">_xlfn.POISSON.DIST(1,K929,FALSE) * _xlfn.POISSON.DIST(3,L929,FALSE)</f>
        <v>7.6591647476122043E-2</v>
      </c>
      <c r="AB929" s="13">
        <f t="shared" ref="AB929:AB934" si="1137">_xlfn.POISSON.DIST(2,K929,FALSE) * _xlfn.POISSON.DIST(3,L929,FALSE)</f>
        <v>2.5530549158707287E-2</v>
      </c>
      <c r="AC929" s="13">
        <f t="shared" ref="AC929:AC934" si="1138">_xlfn.POISSON.DIST(4,K929,FALSE) * _xlfn.POISSON.DIST(4,L929,FALSE)</f>
        <v>6.8920663029824506E-4</v>
      </c>
      <c r="AD929" s="13">
        <f t="shared" ref="AD929:AD934" si="1139">_xlfn.POISSON.DIST(4,K929,FALSE) * _xlfn.POISSON.DIST(0,L929,FALSE)</f>
        <v>2.2893305590334138E-4</v>
      </c>
      <c r="AE929" s="13">
        <f t="shared" ref="AE929:AE934" si="1140">_xlfn.POISSON.DIST(4,K929,FALSE) * _xlfn.POISSON.DIST(1,L929,FALSE)</f>
        <v>6.6745432448618981E-4</v>
      </c>
      <c r="AF929" s="13">
        <f t="shared" ref="AF929:AF934" si="1141">_xlfn.POISSON.DIST(4,K929,FALSE) * _xlfn.POISSON.DIST(2,L929,FALSE)</f>
        <v>9.7298154151974033E-4</v>
      </c>
      <c r="AG929" s="13">
        <f t="shared" ref="AG929:AG934" si="1142">_xlfn.POISSON.DIST(4,K929,FALSE) * _xlfn.POISSON.DIST(3,L929,FALSE)</f>
        <v>9.4557589476693149E-4</v>
      </c>
      <c r="AH929" s="13">
        <f t="shared" ref="AH929:AH934" si="1143">_xlfn.POISSON.DIST(0,K929,FALSE) * _xlfn.POISSON.DIST(4,L929,FALSE)</f>
        <v>8.3738605581237649E-2</v>
      </c>
      <c r="AI929" s="13">
        <f t="shared" ref="AI929:AI934" si="1144">_xlfn.POISSON.DIST(1,K929,FALSE) * _xlfn.POISSON.DIST(4,L929,FALSE)</f>
        <v>5.5825737054158282E-2</v>
      </c>
      <c r="AJ929" s="13">
        <f t="shared" ref="AJ929:AJ934" si="1145">_xlfn.POISSON.DIST(2,K929,FALSE) * _xlfn.POISSON.DIST(4,L929,FALSE)</f>
        <v>1.8608579018052716E-2</v>
      </c>
      <c r="AK929" s="13">
        <f t="shared" ref="AK929:AK934" si="1146">_xlfn.POISSON.DIST(3,K929,FALSE) * _xlfn.POISSON.DIST(4,L929,FALSE)</f>
        <v>4.135239781789481E-3</v>
      </c>
      <c r="AL929" s="13">
        <f t="shared" ref="AL929:AL934" si="1147">_xlfn.POISSON.DIST(5,K929,FALSE) * _xlfn.POISSON.DIST(5,L929,FALSE)</f>
        <v>5.3583518150253984E-5</v>
      </c>
      <c r="AM929" s="13">
        <f t="shared" ref="AM929:AM934" si="1148">_xlfn.POISSON.DIST(5,K929,FALSE) * _xlfn.POISSON.DIST(0,L929,FALSE)</f>
        <v>3.0524407453778787E-5</v>
      </c>
      <c r="AN929" s="13">
        <f t="shared" ref="AN929:AN934" si="1149">_xlfn.POISSON.DIST(5,K929,FALSE) * _xlfn.POISSON.DIST(1,L929,FALSE)</f>
        <v>8.8993909931491802E-5</v>
      </c>
      <c r="AO929" s="13">
        <f t="shared" ref="AO929:AO934" si="1150">_xlfn.POISSON.DIST(5,K929,FALSE) * _xlfn.POISSON.DIST(2,L929,FALSE)</f>
        <v>1.2973087220263178E-4</v>
      </c>
      <c r="AP929" s="13">
        <f t="shared" ref="AP929:AP934" si="1151">_xlfn.POISSON.DIST(5,K929,FALSE) * _xlfn.POISSON.DIST(3,L929,FALSE)</f>
        <v>1.2607678596892395E-4</v>
      </c>
      <c r="AQ929" s="13">
        <f t="shared" ref="AQ929:AQ934" si="1152">_xlfn.POISSON.DIST(5,K929,FALSE) * _xlfn.POISSON.DIST(4,L929,FALSE)</f>
        <v>9.189421737309916E-5</v>
      </c>
      <c r="AR929" s="13">
        <f t="shared" ref="AR929:AR934" si="1153">_xlfn.POISSON.DIST(0,K929,FALSE) * _xlfn.POISSON.DIST(5,L929,FALSE)</f>
        <v>4.8827980914419547E-2</v>
      </c>
      <c r="AS929" s="13">
        <f t="shared" ref="AS929:AS934" si="1154">_xlfn.POISSON.DIST(1,K929,FALSE) * _xlfn.POISSON.DIST(5,L929,FALSE)</f>
        <v>3.2551987276279608E-2</v>
      </c>
      <c r="AT929" s="13">
        <f t="shared" ref="AT929:AT934" si="1155">_xlfn.POISSON.DIST(2,K929,FALSE) * _xlfn.POISSON.DIST(5,L929,FALSE)</f>
        <v>1.085066242542651E-2</v>
      </c>
      <c r="AU929" s="13">
        <f t="shared" ref="AU929:AU934" si="1156">_xlfn.POISSON.DIST(3,K929,FALSE) * _xlfn.POISSON.DIST(5,L929,FALSE)</f>
        <v>2.4112583167614403E-3</v>
      </c>
      <c r="AV929" s="13">
        <f t="shared" ref="AV929:AV934" si="1157">_xlfn.POISSON.DIST(4,K929,FALSE) * _xlfn.POISSON.DIST(5,L929,FALSE)</f>
        <v>4.0187638612690564E-4</v>
      </c>
      <c r="AW929" s="13">
        <f t="shared" ref="AW929:AW934" si="1158">_xlfn.POISSON.DIST(6,K929,FALSE) * _xlfn.POISSON.DIST(6,L929,FALSE)</f>
        <v>2.8930138364271192E-6</v>
      </c>
      <c r="AX929" s="13">
        <f t="shared" ref="AX929:AX934" si="1159">_xlfn.POISSON.DIST(6,K929,FALSE) * _xlfn.POISSON.DIST(0,L929,FALSE)</f>
        <v>3.3916008281976317E-6</v>
      </c>
      <c r="AY929" s="13">
        <f t="shared" ref="AY929:AY934" si="1160">_xlfn.POISSON.DIST(6,K929,FALSE) * _xlfn.POISSON.DIST(1,L929,FALSE)</f>
        <v>9.8882122146101671E-6</v>
      </c>
      <c r="AZ929" s="13">
        <f t="shared" ref="AZ929:AZ934" si="1161">_xlfn.POISSON.DIST(6,K929,FALSE) * _xlfn.POISSON.DIST(2,L929,FALSE)</f>
        <v>1.4414541355847927E-5</v>
      </c>
      <c r="BA929" s="13">
        <f t="shared" ref="BA929:BA934" si="1162">_xlfn.POISSON.DIST(6,K929,FALSE) * _xlfn.POISSON.DIST(3,L929,FALSE)</f>
        <v>1.4008531774324836E-5</v>
      </c>
      <c r="BB929" s="13">
        <f t="shared" ref="BB929:BB934" si="1163">_xlfn.POISSON.DIST(6,K929,FALSE) * _xlfn.POISSON.DIST(4,L929,FALSE)</f>
        <v>1.0210468597010984E-5</v>
      </c>
      <c r="BC929" s="13">
        <f t="shared" ref="BC929:BC934" si="1164">_xlfn.POISSON.DIST(6,K929,FALSE) * _xlfn.POISSON.DIST(5,L929,FALSE)</f>
        <v>5.9537242389170888E-6</v>
      </c>
      <c r="BD929" s="13">
        <f t="shared" ref="BD929:BD934" si="1165">_xlfn.POISSON.DIST(0,K929,FALSE) * _xlfn.POISSON.DIST(6,L929,FALSE)</f>
        <v>2.3726329725998287E-2</v>
      </c>
      <c r="BE929" s="13">
        <f t="shared" ref="BE929:BE934" si="1166">_xlfn.POISSON.DIST(1,K929,FALSE) * _xlfn.POISSON.DIST(6,L929,FALSE)</f>
        <v>1.5817553150665482E-2</v>
      </c>
      <c r="BF929" s="13">
        <f t="shared" ref="BF929:BF934" si="1167">_xlfn.POISSON.DIST(2,K929,FALSE) * _xlfn.POISSON.DIST(6,L929,FALSE)</f>
        <v>5.2725177168884809E-3</v>
      </c>
      <c r="BG929" s="13">
        <f t="shared" ref="BG929:BG934" si="1168">_xlfn.POISSON.DIST(3,K929,FALSE) * _xlfn.POISSON.DIST(6,L929,FALSE)</f>
        <v>1.1716706037529926E-3</v>
      </c>
      <c r="BH929" s="13">
        <f t="shared" ref="BH929:BH934" si="1169">_xlfn.POISSON.DIST(4,K929,FALSE) * _xlfn.POISSON.DIST(6,L929,FALSE)</f>
        <v>1.9527843395883161E-4</v>
      </c>
      <c r="BI929" s="13">
        <f t="shared" ref="BI929:BI934" si="1170">_xlfn.POISSON.DIST(5,K929,FALSE) * _xlfn.POISSON.DIST(6,L929,FALSE)</f>
        <v>2.6037124527844161E-5</v>
      </c>
      <c r="BJ929" s="14">
        <f t="shared" ref="BJ929:BJ934" si="1171">SUM(N929,Q929,T929,W929,X929,Y929,AD929,AE929,AF929,AG929,AM929,AN929,AO929,AP929,AQ929,AX929,AY929,AZ929,BA929,BB929,BC929)</f>
        <v>5.7302282418758968E-2</v>
      </c>
      <c r="BK929" s="14">
        <f t="shared" ref="BK929:BK934" si="1172">SUM(M929,P929,S929,V929,AC929,AL929,AY929)</f>
        <v>0.11457580192593589</v>
      </c>
      <c r="BL929" s="14">
        <f t="shared" ref="BL929:BL934" si="1173">SUM(O929,R929,U929,AA929,AB929,AH929,AI929,AJ929,AK929,AR929,AS929,AT929,AU929,AV929,BD929,BE929,BF929,BG929,BH929,BI929)</f>
        <v>0.68380797272769567</v>
      </c>
      <c r="BM929" s="14">
        <f t="shared" ref="BM929:BM934" si="1174">SUM(S929:BI929)</f>
        <v>0.66464963875527394</v>
      </c>
      <c r="BN929" s="14">
        <f t="shared" ref="BN929:BN934" si="1175">SUM(M929:R929)</f>
        <v>0.30591689433292168</v>
      </c>
    </row>
    <row r="930" spans="1:66" x14ac:dyDescent="0.25">
      <c r="A930" t="s">
        <v>301</v>
      </c>
      <c r="B930" t="s">
        <v>341</v>
      </c>
      <c r="C930" t="s">
        <v>334</v>
      </c>
      <c r="D930" s="11"/>
      <c r="E930" s="10">
        <f>VLOOKUP(A930,home!$A$2:$E$405,3,FALSE)</f>
        <v>1.23684210526316</v>
      </c>
      <c r="F930" s="10">
        <f>VLOOKUP(B930,home!$B$2:$E$405,3,FALSE)</f>
        <v>0</v>
      </c>
      <c r="G930" s="10">
        <f>VLOOKUP(C930,away!$B$2:$E$405,4,FALSE)</f>
        <v>0.4</v>
      </c>
      <c r="H930" s="10">
        <f>VLOOKUP(A930,away!$A$2:$E$405,3,FALSE)</f>
        <v>1.07894736842105</v>
      </c>
      <c r="I930" s="10">
        <f>VLOOKUP(C930,away!$B$2:$E$405,3,FALSE)</f>
        <v>0.4</v>
      </c>
      <c r="J930" s="10">
        <f>VLOOKUP(B930,home!$B$2:$E$405,4,FALSE)</f>
        <v>0.93</v>
      </c>
      <c r="K930" s="12">
        <f t="shared" si="1120"/>
        <v>0</v>
      </c>
      <c r="L930" s="12">
        <f t="shared" si="1121"/>
        <v>0.40136842105263065</v>
      </c>
      <c r="M930" s="13">
        <f t="shared" si="1122"/>
        <v>0.6694033932991369</v>
      </c>
      <c r="N930" s="13">
        <f t="shared" si="1123"/>
        <v>0</v>
      </c>
      <c r="O930" s="13">
        <f t="shared" si="1124"/>
        <v>0.26867738301574767</v>
      </c>
      <c r="P930" s="13">
        <f t="shared" si="1125"/>
        <v>0</v>
      </c>
      <c r="Q930" s="13">
        <f t="shared" si="1126"/>
        <v>0</v>
      </c>
      <c r="R930" s="13">
        <f t="shared" si="1127"/>
        <v>5.391930849679176E-2</v>
      </c>
      <c r="S930" s="13">
        <f t="shared" si="1128"/>
        <v>0</v>
      </c>
      <c r="T930" s="13">
        <f t="shared" si="1129"/>
        <v>0</v>
      </c>
      <c r="U930" s="13">
        <f t="shared" si="1130"/>
        <v>0</v>
      </c>
      <c r="V930" s="13">
        <f t="shared" si="1131"/>
        <v>0</v>
      </c>
      <c r="W930" s="13">
        <f t="shared" si="1132"/>
        <v>0</v>
      </c>
      <c r="X930" s="13">
        <f t="shared" si="1133"/>
        <v>0</v>
      </c>
      <c r="Y930" s="13">
        <f t="shared" si="1134"/>
        <v>0</v>
      </c>
      <c r="Z930" s="13">
        <f t="shared" si="1135"/>
        <v>7.2138359052023359E-3</v>
      </c>
      <c r="AA930" s="13">
        <f t="shared" si="1136"/>
        <v>0</v>
      </c>
      <c r="AB930" s="13">
        <f t="shared" si="1137"/>
        <v>0</v>
      </c>
      <c r="AC930" s="13">
        <f t="shared" si="1138"/>
        <v>0</v>
      </c>
      <c r="AD930" s="13">
        <f t="shared" si="1139"/>
        <v>0</v>
      </c>
      <c r="AE930" s="13">
        <f t="shared" si="1140"/>
        <v>0</v>
      </c>
      <c r="AF930" s="13">
        <f t="shared" si="1141"/>
        <v>0</v>
      </c>
      <c r="AG930" s="13">
        <f t="shared" si="1142"/>
        <v>0</v>
      </c>
      <c r="AH930" s="13">
        <f t="shared" si="1143"/>
        <v>7.2385148175095875E-4</v>
      </c>
      <c r="AI930" s="13">
        <f t="shared" si="1144"/>
        <v>0</v>
      </c>
      <c r="AJ930" s="13">
        <f t="shared" si="1145"/>
        <v>0</v>
      </c>
      <c r="AK930" s="13">
        <f t="shared" si="1146"/>
        <v>0</v>
      </c>
      <c r="AL930" s="13">
        <f t="shared" si="1147"/>
        <v>0</v>
      </c>
      <c r="AM930" s="13">
        <f t="shared" si="1148"/>
        <v>0</v>
      </c>
      <c r="AN930" s="13">
        <f t="shared" si="1149"/>
        <v>0</v>
      </c>
      <c r="AO930" s="13">
        <f t="shared" si="1150"/>
        <v>0</v>
      </c>
      <c r="AP930" s="13">
        <f t="shared" si="1151"/>
        <v>0</v>
      </c>
      <c r="AQ930" s="13">
        <f t="shared" si="1152"/>
        <v>0</v>
      </c>
      <c r="AR930" s="13">
        <f t="shared" si="1153"/>
        <v>5.8106225261397882E-5</v>
      </c>
      <c r="AS930" s="13">
        <f t="shared" si="1154"/>
        <v>0</v>
      </c>
      <c r="AT930" s="13">
        <f t="shared" si="1155"/>
        <v>0</v>
      </c>
      <c r="AU930" s="13">
        <f t="shared" si="1156"/>
        <v>0</v>
      </c>
      <c r="AV930" s="13">
        <f t="shared" si="1157"/>
        <v>0</v>
      </c>
      <c r="AW930" s="13">
        <f t="shared" si="1158"/>
        <v>0</v>
      </c>
      <c r="AX930" s="13">
        <f t="shared" si="1159"/>
        <v>0</v>
      </c>
      <c r="AY930" s="13">
        <f t="shared" si="1160"/>
        <v>0</v>
      </c>
      <c r="AZ930" s="13">
        <f t="shared" si="1161"/>
        <v>0</v>
      </c>
      <c r="BA930" s="13">
        <f t="shared" si="1162"/>
        <v>0</v>
      </c>
      <c r="BB930" s="13">
        <f t="shared" si="1163"/>
        <v>0</v>
      </c>
      <c r="BC930" s="13">
        <f t="shared" si="1164"/>
        <v>0</v>
      </c>
      <c r="BD930" s="13">
        <f t="shared" si="1165"/>
        <v>3.8870006477492927E-6</v>
      </c>
      <c r="BE930" s="13">
        <f t="shared" si="1166"/>
        <v>0</v>
      </c>
      <c r="BF930" s="13">
        <f t="shared" si="1167"/>
        <v>0</v>
      </c>
      <c r="BG930" s="13">
        <f t="shared" si="1168"/>
        <v>0</v>
      </c>
      <c r="BH930" s="13">
        <f t="shared" si="1169"/>
        <v>0</v>
      </c>
      <c r="BI930" s="13">
        <f t="shared" si="1170"/>
        <v>0</v>
      </c>
      <c r="BJ930" s="14">
        <f t="shared" si="1171"/>
        <v>0</v>
      </c>
      <c r="BK930" s="14">
        <f t="shared" si="1172"/>
        <v>0.6694033932991369</v>
      </c>
      <c r="BL930" s="14">
        <f t="shared" si="1173"/>
        <v>0.32338253622019958</v>
      </c>
      <c r="BM930" s="14">
        <f t="shared" si="1174"/>
        <v>7.9996806128624417E-3</v>
      </c>
      <c r="BN930" s="14">
        <f t="shared" si="1175"/>
        <v>0.99200008481167634</v>
      </c>
    </row>
    <row r="931" spans="1:66" x14ac:dyDescent="0.25">
      <c r="A931" t="s">
        <v>301</v>
      </c>
      <c r="B931" t="s">
        <v>343</v>
      </c>
      <c r="C931" t="s">
        <v>316</v>
      </c>
      <c r="D931" s="11"/>
      <c r="E931" s="10">
        <f>VLOOKUP(A931,home!$A$2:$E$405,3,FALSE)</f>
        <v>1.23684210526316</v>
      </c>
      <c r="F931" s="10">
        <f>VLOOKUP(B931,home!$B$2:$E$405,3,FALSE)</f>
        <v>0.81</v>
      </c>
      <c r="G931" s="10">
        <f>VLOOKUP(C931,away!$B$2:$E$405,4,FALSE)</f>
        <v>0.81</v>
      </c>
      <c r="H931" s="10">
        <f>VLOOKUP(A931,away!$A$2:$E$405,3,FALSE)</f>
        <v>1.07894736842105</v>
      </c>
      <c r="I931" s="10">
        <f>VLOOKUP(C931,away!$B$2:$E$405,3,FALSE)</f>
        <v>1.21</v>
      </c>
      <c r="J931" s="10">
        <f>VLOOKUP(B931,home!$B$2:$E$405,4,FALSE)</f>
        <v>1.39</v>
      </c>
      <c r="K931" s="12">
        <f t="shared" si="1120"/>
        <v>0.8114921052631594</v>
      </c>
      <c r="L931" s="12">
        <f t="shared" si="1121"/>
        <v>1.8146815789473638</v>
      </c>
      <c r="M931" s="13">
        <f t="shared" si="1122"/>
        <v>7.2354785509828767E-2</v>
      </c>
      <c r="N931" s="13">
        <f t="shared" si="1123"/>
        <v>5.8715337219235296E-2</v>
      </c>
      <c r="O931" s="13">
        <f t="shared" si="1124"/>
        <v>0.13130089641337389</v>
      </c>
      <c r="P931" s="13">
        <f t="shared" si="1125"/>
        <v>0.1065496408534288</v>
      </c>
      <c r="Q931" s="13">
        <f t="shared" si="1126"/>
        <v>2.3823516305636786E-2</v>
      </c>
      <c r="R931" s="13">
        <f t="shared" si="1127"/>
        <v>0.11913465901031282</v>
      </c>
      <c r="S931" s="13">
        <f t="shared" si="1128"/>
        <v>3.9226244283636504E-2</v>
      </c>
      <c r="T931" s="13">
        <f t="shared" si="1129"/>
        <v>4.3232096185591228E-2</v>
      </c>
      <c r="U931" s="13">
        <f t="shared" si="1130"/>
        <v>9.6676835250087384E-2</v>
      </c>
      <c r="V931" s="13">
        <f t="shared" si="1131"/>
        <v>6.418284277951122E-3</v>
      </c>
      <c r="W931" s="13">
        <f t="shared" si="1132"/>
        <v>6.444198467210803E-3</v>
      </c>
      <c r="X931" s="13">
        <f t="shared" si="1133"/>
        <v>1.169416824952828E-2</v>
      </c>
      <c r="Y931" s="13">
        <f t="shared" si="1134"/>
        <v>1.0610595851765056E-2</v>
      </c>
      <c r="Z931" s="13">
        <f t="shared" si="1135"/>
        <v>7.2063823706730104E-2</v>
      </c>
      <c r="AA931" s="13">
        <f t="shared" si="1136"/>
        <v>5.847922401308759E-2</v>
      </c>
      <c r="AB931" s="13">
        <f t="shared" si="1137"/>
        <v>2.372771430426817E-2</v>
      </c>
      <c r="AC931" s="13">
        <f t="shared" si="1138"/>
        <v>5.9072274892757687E-4</v>
      </c>
      <c r="AD931" s="13">
        <f t="shared" si="1139"/>
        <v>1.3073540452226294E-3</v>
      </c>
      <c r="AE931" s="13">
        <f t="shared" si="1140"/>
        <v>2.3724313030278241E-3</v>
      </c>
      <c r="AF931" s="13">
        <f t="shared" si="1141"/>
        <v>2.1526036914613421E-3</v>
      </c>
      <c r="AG931" s="13">
        <f t="shared" si="1142"/>
        <v>1.3020967552229978E-3</v>
      </c>
      <c r="AH931" s="13">
        <f t="shared" si="1143"/>
        <v>3.2693223347278345E-2</v>
      </c>
      <c r="AI931" s="13">
        <f t="shared" si="1144"/>
        <v>2.6530292641921582E-2</v>
      </c>
      <c r="AJ931" s="13">
        <f t="shared" si="1145"/>
        <v>1.0764561514620323E-2</v>
      </c>
      <c r="AK931" s="13">
        <f t="shared" si="1146"/>
        <v>2.9117855619113443E-3</v>
      </c>
      <c r="AL931" s="13">
        <f t="shared" si="1147"/>
        <v>3.4795927483543446E-5</v>
      </c>
      <c r="AM931" s="13">
        <f t="shared" si="1148"/>
        <v>2.1218149729640393E-4</v>
      </c>
      <c r="AN931" s="13">
        <f t="shared" si="1149"/>
        <v>3.8504185453725403E-4</v>
      </c>
      <c r="AO931" s="13">
        <f t="shared" si="1150"/>
        <v>3.4936418027624273E-4</v>
      </c>
      <c r="AP931" s="13">
        <f t="shared" si="1151"/>
        <v>2.113282474304479E-4</v>
      </c>
      <c r="AQ931" s="13">
        <f t="shared" si="1152"/>
        <v>9.5873369430816052E-5</v>
      </c>
      <c r="AR931" s="13">
        <f t="shared" si="1153"/>
        <v>1.186555803294358E-2</v>
      </c>
      <c r="AS931" s="13">
        <f t="shared" si="1154"/>
        <v>9.6288066682755791E-3</v>
      </c>
      <c r="AT931" s="13">
        <f t="shared" si="1155"/>
        <v>3.9068502972054477E-3</v>
      </c>
      <c r="AU931" s="13">
        <f t="shared" si="1156"/>
        <v>1.0567927242090833E-3</v>
      </c>
      <c r="AV931" s="13">
        <f t="shared" si="1157"/>
        <v>2.1439473814880453E-4</v>
      </c>
      <c r="AW931" s="13">
        <f t="shared" si="1158"/>
        <v>1.42334652719683E-6</v>
      </c>
      <c r="AX931" s="13">
        <f t="shared" si="1159"/>
        <v>2.8697268323158028E-5</v>
      </c>
      <c r="AY931" s="13">
        <f t="shared" si="1160"/>
        <v>5.2076404192144572E-5</v>
      </c>
      <c r="AZ931" s="13">
        <f t="shared" si="1161"/>
        <v>4.7251045692651017E-5</v>
      </c>
      <c r="BA931" s="13">
        <f t="shared" si="1162"/>
        <v>2.8581867401484667E-5</v>
      </c>
      <c r="BB931" s="13">
        <f t="shared" si="1163"/>
        <v>1.296674706634759E-5</v>
      </c>
      <c r="BC931" s="13">
        <f t="shared" si="1164"/>
        <v>4.7061034080341492E-6</v>
      </c>
      <c r="BD931" s="13">
        <f t="shared" si="1165"/>
        <v>3.5887015977189387E-3</v>
      </c>
      <c r="BE931" s="13">
        <f t="shared" si="1166"/>
        <v>2.9122030146942054E-3</v>
      </c>
      <c r="BF931" s="13">
        <f t="shared" si="1167"/>
        <v>1.1816148776739599E-3</v>
      </c>
      <c r="BG931" s="13">
        <f t="shared" si="1168"/>
        <v>3.1962371489797084E-4</v>
      </c>
      <c r="BH931" s="13">
        <f t="shared" si="1169"/>
        <v>6.4843030323646537E-5</v>
      </c>
      <c r="BI931" s="13">
        <f t="shared" si="1170"/>
        <v>1.0523921437795765E-5</v>
      </c>
      <c r="BJ931" s="14">
        <f t="shared" si="1171"/>
        <v>0.16308246665895723</v>
      </c>
      <c r="BK931" s="14">
        <f t="shared" si="1172"/>
        <v>0.22522655000544844</v>
      </c>
      <c r="BL931" s="14">
        <f t="shared" si="1173"/>
        <v>0.53696910467439041</v>
      </c>
      <c r="BM931" s="14">
        <f t="shared" si="1174"/>
        <v>0.48541245667604527</v>
      </c>
      <c r="BN931" s="14">
        <f t="shared" si="1175"/>
        <v>0.51187883531181633</v>
      </c>
    </row>
    <row r="932" spans="1:66" x14ac:dyDescent="0.25">
      <c r="A932" t="s">
        <v>303</v>
      </c>
      <c r="B932" t="s">
        <v>353</v>
      </c>
      <c r="C932" t="s">
        <v>346</v>
      </c>
      <c r="D932" s="11"/>
      <c r="E932" s="10">
        <f>VLOOKUP(A932,home!$A$2:$E$405,3,FALSE)</f>
        <v>1.21818181818182</v>
      </c>
      <c r="F932" s="10">
        <f>VLOOKUP(B932,home!$B$2:$E$405,3,FALSE)</f>
        <v>0.82</v>
      </c>
      <c r="G932" s="10">
        <f>VLOOKUP(C932,away!$B$2:$E$405,4,FALSE)</f>
        <v>2.0499999999999998</v>
      </c>
      <c r="H932" s="10">
        <f>VLOOKUP(A932,away!$A$2:$E$405,3,FALSE)</f>
        <v>0.90909090909090895</v>
      </c>
      <c r="I932" s="10">
        <f>VLOOKUP(C932,away!$B$2:$E$405,3,FALSE)</f>
        <v>1.23</v>
      </c>
      <c r="J932" s="10">
        <f>VLOOKUP(B932,home!$B$2:$E$405,4,FALSE)</f>
        <v>1.47</v>
      </c>
      <c r="K932" s="12">
        <f t="shared" si="1120"/>
        <v>2.0477636363636393</v>
      </c>
      <c r="L932" s="12">
        <f t="shared" si="1121"/>
        <v>1.6437272727272723</v>
      </c>
      <c r="M932" s="13">
        <f t="shared" si="1122"/>
        <v>2.4934798797632194E-2</v>
      </c>
      <c r="N932" s="13">
        <f t="shared" si="1123"/>
        <v>5.1060574257835015E-2</v>
      </c>
      <c r="O932" s="13">
        <f t="shared" si="1124"/>
        <v>4.0986008823635234E-2</v>
      </c>
      <c r="P932" s="13">
        <f t="shared" si="1125"/>
        <v>8.3929658468719512E-2</v>
      </c>
      <c r="Q932" s="13">
        <f t="shared" si="1126"/>
        <v>5.2279993608519933E-2</v>
      </c>
      <c r="R932" s="13">
        <f t="shared" si="1127"/>
        <v>3.3684910251824941E-2</v>
      </c>
      <c r="S932" s="13">
        <f t="shared" si="1128"/>
        <v>7.0626071899012252E-2</v>
      </c>
      <c r="T932" s="13">
        <f t="shared" si="1129"/>
        <v>8.5934051312331686E-2</v>
      </c>
      <c r="U932" s="13">
        <f t="shared" si="1130"/>
        <v>6.897873430785989E-2</v>
      </c>
      <c r="V932" s="13">
        <f t="shared" si="1131"/>
        <v>2.6413875740393476E-2</v>
      </c>
      <c r="W932" s="13">
        <f t="shared" si="1132"/>
        <v>3.5685689940283538E-2</v>
      </c>
      <c r="X932" s="13">
        <f t="shared" si="1133"/>
        <v>5.8657541800933313E-2</v>
      </c>
      <c r="Y932" s="13">
        <f t="shared" si="1134"/>
        <v>4.8208500604667061E-2</v>
      </c>
      <c r="Z932" s="13">
        <f t="shared" si="1135"/>
        <v>1.8456268553431712E-2</v>
      </c>
      <c r="AA932" s="13">
        <f t="shared" si="1136"/>
        <v>3.779407560667921E-2</v>
      </c>
      <c r="AB932" s="13">
        <f t="shared" si="1137"/>
        <v>3.869666684866787E-2</v>
      </c>
      <c r="AC932" s="13">
        <f t="shared" si="1138"/>
        <v>5.5567612248412701E-3</v>
      </c>
      <c r="AD932" s="13">
        <f t="shared" si="1139"/>
        <v>1.826896454956509E-2</v>
      </c>
      <c r="AE932" s="13">
        <f t="shared" si="1140"/>
        <v>3.0029195274607842E-2</v>
      </c>
      <c r="AF932" s="13">
        <f t="shared" si="1141"/>
        <v>2.4679903625462928E-2</v>
      </c>
      <c r="AG932" s="13">
        <f t="shared" si="1142"/>
        <v>1.3522343559151363E-2</v>
      </c>
      <c r="AH932" s="13">
        <f t="shared" si="1143"/>
        <v>7.5842679935136112E-3</v>
      </c>
      <c r="AI932" s="13">
        <f t="shared" si="1144"/>
        <v>1.5530788205553796E-2</v>
      </c>
      <c r="AJ932" s="13">
        <f t="shared" si="1145"/>
        <v>1.5901691665699182E-2</v>
      </c>
      <c r="AK932" s="13">
        <f t="shared" si="1146"/>
        <v>1.0854301983228513E-2</v>
      </c>
      <c r="AL932" s="13">
        <f t="shared" si="1147"/>
        <v>7.4815453788612519E-4</v>
      </c>
      <c r="AM932" s="13">
        <f t="shared" si="1148"/>
        <v>7.4821042557231621E-3</v>
      </c>
      <c r="AN932" s="13">
        <f t="shared" si="1149"/>
        <v>1.229853882252095E-2</v>
      </c>
      <c r="AO932" s="13">
        <f t="shared" si="1150"/>
        <v>1.0107721838636423E-2</v>
      </c>
      <c r="AP932" s="13">
        <f t="shared" si="1151"/>
        <v>5.5381126837692448E-3</v>
      </c>
      <c r="AQ932" s="13">
        <f t="shared" si="1152"/>
        <v>2.2757867144370851E-3</v>
      </c>
      <c r="AR932" s="13">
        <f t="shared" si="1153"/>
        <v>2.4932936289221714E-3</v>
      </c>
      <c r="AS932" s="13">
        <f t="shared" si="1154"/>
        <v>5.1056760280839613E-3</v>
      </c>
      <c r="AT932" s="13">
        <f t="shared" si="1155"/>
        <v>5.227608854681938E-3</v>
      </c>
      <c r="AU932" s="13">
        <f t="shared" si="1156"/>
        <v>3.5683024392500822E-3</v>
      </c>
      <c r="AV932" s="13">
        <f t="shared" si="1157"/>
        <v>1.8267599946609979E-3</v>
      </c>
      <c r="AW932" s="13">
        <f t="shared" si="1158"/>
        <v>6.9951720614565356E-5</v>
      </c>
      <c r="AX932" s="13">
        <f t="shared" si="1159"/>
        <v>2.5535968363919236E-3</v>
      </c>
      <c r="AY932" s="13">
        <f t="shared" si="1160"/>
        <v>4.1974167635274867E-3</v>
      </c>
      <c r="AZ932" s="13">
        <f t="shared" si="1161"/>
        <v>3.4497042046063861E-3</v>
      </c>
      <c r="BA932" s="13">
        <f t="shared" si="1162"/>
        <v>1.8901242946511526E-3</v>
      </c>
      <c r="BB932" s="13">
        <f t="shared" si="1163"/>
        <v>7.7671221299062507E-4</v>
      </c>
      <c r="BC932" s="13">
        <f t="shared" si="1164"/>
        <v>2.5534060951060866E-4</v>
      </c>
      <c r="BD932" s="13">
        <f t="shared" si="1165"/>
        <v>6.8304912279608745E-4</v>
      </c>
      <c r="BE932" s="13">
        <f t="shared" si="1166"/>
        <v>1.3987231555119101E-3</v>
      </c>
      <c r="BF932" s="13">
        <f t="shared" si="1167"/>
        <v>1.4321272075985469E-3</v>
      </c>
      <c r="BG932" s="13">
        <f t="shared" si="1168"/>
        <v>9.775526727891018E-4</v>
      </c>
      <c r="BH932" s="13">
        <f t="shared" si="1169"/>
        <v>5.0044920399190142E-4</v>
      </c>
      <c r="BI932" s="13">
        <f t="shared" si="1170"/>
        <v>2.0496033635634888E-4</v>
      </c>
      <c r="BJ932" s="14">
        <f t="shared" si="1171"/>
        <v>0.46915191777012283</v>
      </c>
      <c r="BK932" s="14">
        <f t="shared" si="1172"/>
        <v>0.21640673743201233</v>
      </c>
      <c r="BL932" s="14">
        <f t="shared" si="1173"/>
        <v>0.29342994833130531</v>
      </c>
      <c r="BM932" s="14">
        <f t="shared" si="1174"/>
        <v>0.70644146283579234</v>
      </c>
      <c r="BN932" s="14">
        <f t="shared" si="1175"/>
        <v>0.28687594420816687</v>
      </c>
    </row>
    <row r="933" spans="1:66" x14ac:dyDescent="0.25">
      <c r="A933" t="s">
        <v>35</v>
      </c>
      <c r="B933" t="s">
        <v>300</v>
      </c>
      <c r="C933" t="s">
        <v>475</v>
      </c>
      <c r="D933" s="11"/>
      <c r="E933" s="10">
        <f>VLOOKUP(A933,home!$A$2:$E$405,3,FALSE)</f>
        <v>1.5</v>
      </c>
      <c r="F933" s="10">
        <f>VLOOKUP(B933,home!$B$2:$E$405,3,FALSE)</f>
        <v>0.67</v>
      </c>
      <c r="G933" s="10">
        <f>VLOOKUP(C933,away!$B$2:$E$405,4,FALSE)</f>
        <v>1</v>
      </c>
      <c r="H933" s="10">
        <f>VLOOKUP(A933,away!$A$2:$E$405,3,FALSE)</f>
        <v>1.0249999999999999</v>
      </c>
      <c r="I933" s="10">
        <f>VLOOKUP(C933,away!$B$2:$E$405,3,FALSE)</f>
        <v>0</v>
      </c>
      <c r="J933" s="10">
        <f>VLOOKUP(B933,home!$B$2:$E$405,4,FALSE)</f>
        <v>1.95</v>
      </c>
      <c r="K933" s="12">
        <f t="shared" si="1120"/>
        <v>1.0050000000000001</v>
      </c>
      <c r="L933" s="12">
        <f t="shared" si="1121"/>
        <v>0</v>
      </c>
      <c r="M933" s="13">
        <f t="shared" si="1122"/>
        <v>0.36604463480401533</v>
      </c>
      <c r="N933" s="13">
        <f t="shared" si="1123"/>
        <v>0.36787485797803543</v>
      </c>
      <c r="O933" s="13">
        <f t="shared" si="1124"/>
        <v>0</v>
      </c>
      <c r="P933" s="13">
        <f t="shared" si="1125"/>
        <v>0</v>
      </c>
      <c r="Q933" s="13">
        <f t="shared" si="1126"/>
        <v>0.1848571161339628</v>
      </c>
      <c r="R933" s="13">
        <f t="shared" si="1127"/>
        <v>0</v>
      </c>
      <c r="S933" s="13">
        <f t="shared" si="1128"/>
        <v>0</v>
      </c>
      <c r="T933" s="13">
        <f t="shared" si="1129"/>
        <v>0</v>
      </c>
      <c r="U933" s="13">
        <f t="shared" si="1130"/>
        <v>0</v>
      </c>
      <c r="V933" s="13">
        <f t="shared" si="1131"/>
        <v>0</v>
      </c>
      <c r="W933" s="13">
        <f t="shared" si="1132"/>
        <v>6.1927133904877557E-2</v>
      </c>
      <c r="X933" s="13">
        <f t="shared" si="1133"/>
        <v>0</v>
      </c>
      <c r="Y933" s="13">
        <f t="shared" si="1134"/>
        <v>0</v>
      </c>
      <c r="Z933" s="13">
        <f t="shared" si="1135"/>
        <v>0</v>
      </c>
      <c r="AA933" s="13">
        <f t="shared" si="1136"/>
        <v>0</v>
      </c>
      <c r="AB933" s="13">
        <f t="shared" si="1137"/>
        <v>0</v>
      </c>
      <c r="AC933" s="13">
        <f t="shared" si="1138"/>
        <v>0</v>
      </c>
      <c r="AD933" s="13">
        <f t="shared" si="1139"/>
        <v>1.5559192393600485E-2</v>
      </c>
      <c r="AE933" s="13">
        <f t="shared" si="1140"/>
        <v>0</v>
      </c>
      <c r="AF933" s="13">
        <f t="shared" si="1141"/>
        <v>0</v>
      </c>
      <c r="AG933" s="13">
        <f t="shared" si="1142"/>
        <v>0</v>
      </c>
      <c r="AH933" s="13">
        <f t="shared" si="1143"/>
        <v>0</v>
      </c>
      <c r="AI933" s="13">
        <f t="shared" si="1144"/>
        <v>0</v>
      </c>
      <c r="AJ933" s="13">
        <f t="shared" si="1145"/>
        <v>0</v>
      </c>
      <c r="AK933" s="13">
        <f t="shared" si="1146"/>
        <v>0</v>
      </c>
      <c r="AL933" s="13">
        <f t="shared" si="1147"/>
        <v>0</v>
      </c>
      <c r="AM933" s="13">
        <f t="shared" si="1148"/>
        <v>3.127397671113699E-3</v>
      </c>
      <c r="AN933" s="13">
        <f t="shared" si="1149"/>
        <v>0</v>
      </c>
      <c r="AO933" s="13">
        <f t="shared" si="1150"/>
        <v>0</v>
      </c>
      <c r="AP933" s="13">
        <f t="shared" si="1151"/>
        <v>0</v>
      </c>
      <c r="AQ933" s="13">
        <f t="shared" si="1152"/>
        <v>0</v>
      </c>
      <c r="AR933" s="13">
        <f t="shared" si="1153"/>
        <v>0</v>
      </c>
      <c r="AS933" s="13">
        <f t="shared" si="1154"/>
        <v>0</v>
      </c>
      <c r="AT933" s="13">
        <f t="shared" si="1155"/>
        <v>0</v>
      </c>
      <c r="AU933" s="13">
        <f t="shared" si="1156"/>
        <v>0</v>
      </c>
      <c r="AV933" s="13">
        <f t="shared" si="1157"/>
        <v>0</v>
      </c>
      <c r="AW933" s="13">
        <f t="shared" si="1158"/>
        <v>0</v>
      </c>
      <c r="AX933" s="13">
        <f t="shared" si="1159"/>
        <v>5.2383910991154439E-4</v>
      </c>
      <c r="AY933" s="13">
        <f t="shared" si="1160"/>
        <v>0</v>
      </c>
      <c r="AZ933" s="13">
        <f t="shared" si="1161"/>
        <v>0</v>
      </c>
      <c r="BA933" s="13">
        <f t="shared" si="1162"/>
        <v>0</v>
      </c>
      <c r="BB933" s="13">
        <f t="shared" si="1163"/>
        <v>0</v>
      </c>
      <c r="BC933" s="13">
        <f t="shared" si="1164"/>
        <v>0</v>
      </c>
      <c r="BD933" s="13">
        <f t="shared" si="1165"/>
        <v>0</v>
      </c>
      <c r="BE933" s="13">
        <f t="shared" si="1166"/>
        <v>0</v>
      </c>
      <c r="BF933" s="13">
        <f t="shared" si="1167"/>
        <v>0</v>
      </c>
      <c r="BG933" s="13">
        <f t="shared" si="1168"/>
        <v>0</v>
      </c>
      <c r="BH933" s="13">
        <f t="shared" si="1169"/>
        <v>0</v>
      </c>
      <c r="BI933" s="13">
        <f t="shared" si="1170"/>
        <v>0</v>
      </c>
      <c r="BJ933" s="14">
        <f t="shared" si="1171"/>
        <v>0.63386953719150152</v>
      </c>
      <c r="BK933" s="14">
        <f t="shared" si="1172"/>
        <v>0.36604463480401533</v>
      </c>
      <c r="BL933" s="14">
        <f t="shared" si="1173"/>
        <v>0</v>
      </c>
      <c r="BM933" s="14">
        <f t="shared" si="1174"/>
        <v>8.1137563079503289E-2</v>
      </c>
      <c r="BN933" s="14">
        <f t="shared" si="1175"/>
        <v>0.91877660891601354</v>
      </c>
    </row>
    <row r="934" spans="1:66" s="15" customFormat="1" x14ac:dyDescent="0.25">
      <c r="A934" s="15" t="s">
        <v>35</v>
      </c>
      <c r="B934" s="15" t="s">
        <v>215</v>
      </c>
      <c r="C934" s="15" t="s">
        <v>217</v>
      </c>
      <c r="D934" s="23"/>
      <c r="E934" s="15">
        <f>VLOOKUP(A934,home!$A$2:$E$405,3,FALSE)</f>
        <v>1.5</v>
      </c>
      <c r="F934" s="15">
        <f>VLOOKUP(B934,home!$B$2:$E$405,3,FALSE)</f>
        <v>0.67</v>
      </c>
      <c r="G934" s="15">
        <f>VLOOKUP(C934,away!$B$2:$E$405,4,FALSE)</f>
        <v>1.33</v>
      </c>
      <c r="H934" s="15">
        <f>VLOOKUP(A934,away!$A$2:$E$405,3,FALSE)</f>
        <v>1.0249999999999999</v>
      </c>
      <c r="I934" s="15">
        <f>VLOOKUP(C934,away!$B$2:$E$405,3,FALSE)</f>
        <v>0</v>
      </c>
      <c r="J934" s="15">
        <f>VLOOKUP(B934,home!$B$2:$E$405,4,FALSE)</f>
        <v>0</v>
      </c>
      <c r="K934" s="20">
        <f t="shared" si="1120"/>
        <v>1.3366500000000001</v>
      </c>
      <c r="L934" s="20">
        <f t="shared" si="1121"/>
        <v>0</v>
      </c>
      <c r="M934" s="21">
        <f t="shared" si="1122"/>
        <v>0.26272432249365057</v>
      </c>
      <c r="N934" s="21">
        <f t="shared" si="1123"/>
        <v>0.35117046566113808</v>
      </c>
      <c r="O934" s="21">
        <f t="shared" si="1124"/>
        <v>0</v>
      </c>
      <c r="P934" s="21">
        <f t="shared" si="1125"/>
        <v>0</v>
      </c>
      <c r="Q934" s="21">
        <f t="shared" si="1126"/>
        <v>0.23469600146298014</v>
      </c>
      <c r="R934" s="21">
        <f t="shared" si="1127"/>
        <v>0</v>
      </c>
      <c r="S934" s="21">
        <f t="shared" si="1128"/>
        <v>0</v>
      </c>
      <c r="T934" s="21">
        <f t="shared" si="1129"/>
        <v>0</v>
      </c>
      <c r="U934" s="21">
        <f t="shared" si="1130"/>
        <v>0</v>
      </c>
      <c r="V934" s="21">
        <f t="shared" si="1131"/>
        <v>0</v>
      </c>
      <c r="W934" s="21">
        <f t="shared" si="1132"/>
        <v>0.10456880345183084</v>
      </c>
      <c r="X934" s="21">
        <f t="shared" si="1133"/>
        <v>0</v>
      </c>
      <c r="Y934" s="21">
        <f t="shared" si="1134"/>
        <v>0</v>
      </c>
      <c r="Z934" s="21">
        <f t="shared" si="1135"/>
        <v>0</v>
      </c>
      <c r="AA934" s="21">
        <f t="shared" si="1136"/>
        <v>0</v>
      </c>
      <c r="AB934" s="21">
        <f t="shared" si="1137"/>
        <v>0</v>
      </c>
      <c r="AC934" s="21">
        <f t="shared" si="1138"/>
        <v>0</v>
      </c>
      <c r="AD934" s="21">
        <f t="shared" si="1139"/>
        <v>3.4942972783472429E-2</v>
      </c>
      <c r="AE934" s="21">
        <f t="shared" si="1140"/>
        <v>0</v>
      </c>
      <c r="AF934" s="21">
        <f t="shared" si="1141"/>
        <v>0</v>
      </c>
      <c r="AG934" s="21">
        <f t="shared" si="1142"/>
        <v>0</v>
      </c>
      <c r="AH934" s="21">
        <f t="shared" si="1143"/>
        <v>0</v>
      </c>
      <c r="AI934" s="21">
        <f t="shared" si="1144"/>
        <v>0</v>
      </c>
      <c r="AJ934" s="21">
        <f t="shared" si="1145"/>
        <v>0</v>
      </c>
      <c r="AK934" s="21">
        <f t="shared" si="1146"/>
        <v>0</v>
      </c>
      <c r="AL934" s="21">
        <f t="shared" si="1147"/>
        <v>0</v>
      </c>
      <c r="AM934" s="21">
        <f t="shared" si="1148"/>
        <v>9.3413049142056798E-3</v>
      </c>
      <c r="AN934" s="21">
        <f t="shared" si="1149"/>
        <v>0</v>
      </c>
      <c r="AO934" s="21">
        <f t="shared" si="1150"/>
        <v>0</v>
      </c>
      <c r="AP934" s="21">
        <f t="shared" si="1151"/>
        <v>0</v>
      </c>
      <c r="AQ934" s="21">
        <f t="shared" si="1152"/>
        <v>0</v>
      </c>
      <c r="AR934" s="21">
        <f t="shared" si="1153"/>
        <v>0</v>
      </c>
      <c r="AS934" s="21">
        <f t="shared" si="1154"/>
        <v>0</v>
      </c>
      <c r="AT934" s="21">
        <f t="shared" si="1155"/>
        <v>0</v>
      </c>
      <c r="AU934" s="21">
        <f t="shared" si="1156"/>
        <v>0</v>
      </c>
      <c r="AV934" s="21">
        <f t="shared" si="1157"/>
        <v>0</v>
      </c>
      <c r="AW934" s="21">
        <f t="shared" si="1158"/>
        <v>0</v>
      </c>
      <c r="AX934" s="21">
        <f t="shared" si="1159"/>
        <v>2.0810092022621688E-3</v>
      </c>
      <c r="AY934" s="21">
        <f t="shared" si="1160"/>
        <v>0</v>
      </c>
      <c r="AZ934" s="21">
        <f t="shared" si="1161"/>
        <v>0</v>
      </c>
      <c r="BA934" s="21">
        <f t="shared" si="1162"/>
        <v>0</v>
      </c>
      <c r="BB934" s="21">
        <f t="shared" si="1163"/>
        <v>0</v>
      </c>
      <c r="BC934" s="21">
        <f t="shared" si="1164"/>
        <v>0</v>
      </c>
      <c r="BD934" s="21">
        <f t="shared" si="1165"/>
        <v>0</v>
      </c>
      <c r="BE934" s="21">
        <f t="shared" si="1166"/>
        <v>0</v>
      </c>
      <c r="BF934" s="21">
        <f t="shared" si="1167"/>
        <v>0</v>
      </c>
      <c r="BG934" s="21">
        <f t="shared" si="1168"/>
        <v>0</v>
      </c>
      <c r="BH934" s="21">
        <f t="shared" si="1169"/>
        <v>0</v>
      </c>
      <c r="BI934" s="21">
        <f t="shared" si="1170"/>
        <v>0</v>
      </c>
      <c r="BJ934" s="22">
        <f t="shared" si="1171"/>
        <v>0.73680055747588946</v>
      </c>
      <c r="BK934" s="22">
        <f t="shared" si="1172"/>
        <v>0.26272432249365057</v>
      </c>
      <c r="BL934" s="22">
        <f t="shared" si="1173"/>
        <v>0</v>
      </c>
      <c r="BM934" s="22">
        <f t="shared" si="1174"/>
        <v>0.15093409035177111</v>
      </c>
      <c r="BN934" s="22">
        <f t="shared" si="1175"/>
        <v>0.8485907896177689</v>
      </c>
    </row>
    <row r="935" spans="1:66" x14ac:dyDescent="0.25">
      <c r="A935" t="s">
        <v>10</v>
      </c>
      <c r="B935" t="s">
        <v>221</v>
      </c>
      <c r="C935" t="s">
        <v>11</v>
      </c>
      <c r="D935" s="24" t="s">
        <v>500</v>
      </c>
      <c r="E935" s="10">
        <f>VLOOKUP(A935,home!$A$2:$E$405,3,FALSE)</f>
        <v>1.57377049180328</v>
      </c>
      <c r="F935" s="10">
        <f>VLOOKUP(B935,home!$B$2:$E$405,3,FALSE)</f>
        <v>0.42</v>
      </c>
      <c r="G935" s="10">
        <f>VLOOKUP(C935,away!$B$2:$E$405,4,FALSE)</f>
        <v>0.85</v>
      </c>
      <c r="H935" s="10">
        <f>VLOOKUP(A935,away!$A$2:$E$405,3,FALSE)</f>
        <v>1.5409836065573801</v>
      </c>
      <c r="I935" s="10">
        <f>VLOOKUP(C935,away!$B$2:$E$405,3,FALSE)</f>
        <v>1.91</v>
      </c>
      <c r="J935" s="10">
        <f>VLOOKUP(B935,home!$B$2:$E$405,4,FALSE)</f>
        <v>0.87</v>
      </c>
      <c r="K935" s="12">
        <f t="shared" ref="K935:K998" si="1176">E935*F935*G935</f>
        <v>0.56183606557377086</v>
      </c>
      <c r="L935" s="12">
        <f t="shared" ref="L935:L998" si="1177">H935*I935*J935</f>
        <v>2.5606524590163984</v>
      </c>
      <c r="M935" s="13">
        <f t="shared" ref="M935:M998" si="1178">_xlfn.POISSON.DIST(0,K935,FALSE) * _xlfn.POISSON.DIST(0,L935,FALSE)</f>
        <v>4.4047418834157082E-2</v>
      </c>
      <c r="N935" s="13">
        <f t="shared" ref="N935:N998" si="1179">_xlfn.POISSON.DIST(1,K935,FALSE) * _xlfn.POISSON.DIST(0,L935,FALSE)</f>
        <v>2.4747428496462824E-2</v>
      </c>
      <c r="O935" s="13">
        <f t="shared" ref="O935:O998" si="1180">_xlfn.POISSON.DIST(0,K935,FALSE) * _xlfn.POISSON.DIST(1,L935,FALSE)</f>
        <v>0.11279013135100956</v>
      </c>
      <c r="P935" s="13">
        <f t="shared" ref="P935:P998" si="1181">_xlfn.POISSON.DIST(1,K935,FALSE) * _xlfn.POISSON.DIST(1,L935,FALSE)</f>
        <v>6.336956363380003E-2</v>
      </c>
      <c r="Q935" s="13">
        <f t="shared" ref="Q935:Q998" si="1182">_xlfn.POISSON.DIST(2,K935,FALSE) * _xlfn.POISSON.DIST(0,L935,FALSE)</f>
        <v>6.9519989297604475E-3</v>
      </c>
      <c r="R935" s="13">
        <f t="shared" ref="R935:R998" si="1183">_xlfn.POISSON.DIST(0,K935,FALSE) * _xlfn.POISSON.DIST(2,L935,FALSE)</f>
        <v>0.14440816359837264</v>
      </c>
      <c r="S935" s="13">
        <f t="shared" ref="S935:S998" si="1184">_xlfn.POISSON.DIST(2,K935,FALSE) * _xlfn.POISSON.DIST(2,L935,FALSE)</f>
        <v>2.279192346240394E-2</v>
      </c>
      <c r="T935" s="13">
        <f t="shared" ref="T935:T998" si="1185">_xlfn.POISSON.DIST(2,K935,FALSE) * _xlfn.POISSON.DIST(1,L935,FALSE)</f>
        <v>1.7801653154570458E-2</v>
      </c>
      <c r="U935" s="13">
        <f t="shared" ref="U935:U998" si="1186">_xlfn.POISSON.DIST(1,K935,FALSE) * _xlfn.POISSON.DIST(2,L935,FALSE)</f>
        <v>8.1133714472843094E-2</v>
      </c>
      <c r="V935" s="13">
        <f t="shared" ref="V935:V998" si="1187">_xlfn.POISSON.DIST(3,K935,FALSE) * _xlfn.POISSON.DIST(3,L935,FALSE)</f>
        <v>3.6433317709148698E-3</v>
      </c>
      <c r="W935" s="13">
        <f t="shared" ref="W935:W998" si="1188">_xlfn.POISSON.DIST(3,K935,FALSE) * _xlfn.POISSON.DIST(0,L935,FALSE)</f>
        <v>1.3019612421898922E-3</v>
      </c>
      <c r="X935" s="13">
        <f t="shared" ref="X935:X998" si="1189">_xlfn.POISSON.DIST(3,K935,FALSE) * _xlfn.POISSON.DIST(1,L935,FALSE)</f>
        <v>3.3338702563575919E-3</v>
      </c>
      <c r="Y935" s="13">
        <f t="shared" ref="Y935:Y998" si="1190">_xlfn.POISSON.DIST(3,K935,FALSE) * _xlfn.POISSON.DIST(2,L935,FALSE)</f>
        <v>4.2684415349918499E-3</v>
      </c>
      <c r="Z935" s="13">
        <f t="shared" ref="Z935:Z998" si="1191">_xlfn.POISSON.DIST(0,K935,FALSE) * _xlfn.POISSON.DIST(3,L935,FALSE)</f>
        <v>0.12325970640673838</v>
      </c>
      <c r="AA935" s="13">
        <f t="shared" ref="AA935:AA998" si="1192">_xlfn.POISSON.DIST(1,K935,FALSE) * _xlfn.POISSON.DIST(3,L935,FALSE)</f>
        <v>6.9251748491339998E-2</v>
      </c>
      <c r="AB935" s="13">
        <f t="shared" ref="AB935:AB998" si="1193">_xlfn.POISSON.DIST(2,K935,FALSE) * _xlfn.POISSON.DIST(3,L935,FALSE)</f>
        <v>1.9454064953239394E-2</v>
      </c>
      <c r="AC935" s="13">
        <f t="shared" ref="AC935:AC998" si="1194">_xlfn.POISSON.DIST(4,K935,FALSE) * _xlfn.POISSON.DIST(4,L935,FALSE)</f>
        <v>3.2759630218814228E-4</v>
      </c>
      <c r="AD935" s="13">
        <f t="shared" ref="AD935:AD998" si="1195">_xlfn.POISSON.DIST(4,K935,FALSE) * _xlfn.POISSON.DIST(0,L935,FALSE)</f>
        <v>1.8287219546037704E-4</v>
      </c>
      <c r="AE935" s="13">
        <f t="shared" ref="AE935:AE998" si="1196">_xlfn.POISSON.DIST(4,K935,FALSE) * _xlfn.POISSON.DIST(1,L935,FALSE)</f>
        <v>4.6827213699134193E-4</v>
      </c>
      <c r="AF935" s="13">
        <f t="shared" ref="AF935:AF998" si="1197">_xlfn.POISSON.DIST(4,K935,FALSE) * _xlfn.POISSON.DIST(2,L935,FALSE)</f>
        <v>5.9954109953787185E-4</v>
      </c>
      <c r="AG935" s="13">
        <f t="shared" ref="AG935:AG998" si="1198">_xlfn.POISSON.DIST(4,K935,FALSE) * _xlfn.POISSON.DIST(3,L935,FALSE)</f>
        <v>5.1173879693768216E-4</v>
      </c>
      <c r="AH935" s="13">
        <f t="shared" ref="AH935:AH998" si="1199">_xlfn.POISSON.DIST(0,K935,FALSE) * _xlfn.POISSON.DIST(4,L935,FALSE)</f>
        <v>7.8906317577013482E-2</v>
      </c>
      <c r="AI935" s="13">
        <f t="shared" ref="AI935:AI998" si="1200">_xlfn.POISSON.DIST(1,K935,FALSE) * _xlfn.POISSON.DIST(4,L935,FALSE)</f>
        <v>4.4332415016383728E-2</v>
      </c>
      <c r="AJ935" s="13">
        <f t="shared" ref="AJ935:AJ998" si="1201">_xlfn.POISSON.DIST(2,K935,FALSE) * _xlfn.POISSON.DIST(4,L935,FALSE)</f>
        <v>1.2453774815094297E-2</v>
      </c>
      <c r="AK935" s="13">
        <f t="shared" ref="AK935:AK998" si="1202">_xlfn.POISSON.DIST(3,K935,FALSE) * _xlfn.POISSON.DIST(4,L935,FALSE)</f>
        <v>2.3323266145514323E-3</v>
      </c>
      <c r="AL935" s="13">
        <f t="shared" ref="AL935:AL998" si="1203">_xlfn.POISSON.DIST(5,K935,FALSE) * _xlfn.POISSON.DIST(5,L935,FALSE)</f>
        <v>1.8852078298500226E-5</v>
      </c>
      <c r="AM935" s="13">
        <f t="shared" ref="AM935:AM998" si="1204">_xlfn.POISSON.DIST(5,K935,FALSE) * _xlfn.POISSON.DIST(0,L935,FALSE)</f>
        <v>2.054883896005917E-5</v>
      </c>
      <c r="AN935" s="13">
        <f t="shared" ref="AN935:AN998" si="1205">_xlfn.POISSON.DIST(5,K935,FALSE) * _xlfn.POISSON.DIST(1,L935,FALSE)</f>
        <v>5.2618435013007485E-5</v>
      </c>
      <c r="AO935" s="13">
        <f t="shared" ref="AO935:AO998" si="1206">_xlfn.POISSON.DIST(5,K935,FALSE) * _xlfn.POISSON.DIST(2,L935,FALSE)</f>
        <v>6.7368762502826107E-5</v>
      </c>
      <c r="AP935" s="13">
        <f t="shared" ref="AP935:AP998" si="1207">_xlfn.POISSON.DIST(5,K935,FALSE) * _xlfn.POISSON.DIST(3,L935,FALSE)</f>
        <v>5.7502662454584453E-5</v>
      </c>
      <c r="AQ935" s="13">
        <f t="shared" ref="AQ935:AQ998" si="1208">_xlfn.POISSON.DIST(5,K935,FALSE) * _xlfn.POISSON.DIST(4,L935,FALSE)</f>
        <v>3.6811083503580397E-5</v>
      </c>
      <c r="AR935" s="13">
        <f t="shared" ref="AR935:AR998" si="1209">_xlfn.POISSON.DIST(0,K935,FALSE) * _xlfn.POISSON.DIST(5,L935,FALSE)</f>
        <v>4.0410331227101692E-2</v>
      </c>
      <c r="AS935" s="13">
        <f t="shared" ref="AS935:AS998" si="1210">_xlfn.POISSON.DIST(1,K935,FALSE) * _xlfn.POISSON.DIST(5,L935,FALSE)</f>
        <v>2.2703981505167704E-2</v>
      </c>
      <c r="AT935" s="13">
        <f t="shared" ref="AT935:AT998" si="1211">_xlfn.POISSON.DIST(2,K935,FALSE) * _xlfn.POISSON.DIST(5,L935,FALSE)</f>
        <v>6.3779578208615411E-3</v>
      </c>
      <c r="AU935" s="13">
        <f t="shared" ref="AU935:AU998" si="1212">_xlfn.POISSON.DIST(3,K935,FALSE) * _xlfn.POISSON.DIST(5,L935,FALSE)</f>
        <v>1.1944555761561036E-3</v>
      </c>
      <c r="AV935" s="13">
        <f t="shared" ref="AV935:AV998" si="1213">_xlfn.POISSON.DIST(4,K935,FALSE) * _xlfn.POISSON.DIST(5,L935,FALSE)</f>
        <v>1.6777205535254916E-4</v>
      </c>
      <c r="AW935" s="13">
        <f t="shared" ref="AW935:AW998" si="1214">_xlfn.POISSON.DIST(6,K935,FALSE) * _xlfn.POISSON.DIST(6,L935,FALSE)</f>
        <v>7.5338503051308721E-7</v>
      </c>
      <c r="AX935" s="13">
        <f t="shared" ref="AX935:AX998" si="1215">_xlfn.POISSON.DIST(6,K935,FALSE) * _xlfn.POISSON.DIST(0,L935,FALSE)</f>
        <v>1.9241798055714436E-6</v>
      </c>
      <c r="AY935" s="13">
        <f t="shared" ref="AY935:AY998" si="1216">_xlfn.POISSON.DIST(6,K935,FALSE) * _xlfn.POISSON.DIST(1,L935,FALSE)</f>
        <v>4.927155750726212E-6</v>
      </c>
      <c r="AZ935" s="13">
        <f t="shared" ref="AZ935:AZ998" si="1217">_xlfn.POISSON.DIST(6,K935,FALSE) * _xlfn.POISSON.DIST(2,L935,FALSE)</f>
        <v>6.3083667445269325E-6</v>
      </c>
      <c r="BA935" s="13">
        <f t="shared" ref="BA935:BA998" si="1218">_xlfn.POISSON.DIST(6,K935,FALSE) * _xlfn.POISSON.DIST(3,L935,FALSE)</f>
        <v>5.3845116055833867E-6</v>
      </c>
      <c r="BB935" s="13">
        <f t="shared" ref="BB935:BB998" si="1219">_xlfn.POISSON.DIST(6,K935,FALSE) * _xlfn.POISSON.DIST(4,L935,FALSE)</f>
        <v>3.4469657208598582E-6</v>
      </c>
      <c r="BC935" s="13">
        <f t="shared" ref="BC935:BC998" si="1220">_xlfn.POISSON.DIST(6,K935,FALSE) * _xlfn.POISSON.DIST(5,L935,FALSE)</f>
        <v>1.7652962498530059E-6</v>
      </c>
      <c r="BD935" s="13">
        <f t="shared" ref="BD935:BD998" si="1221">_xlfn.POISSON.DIST(0,K935,FALSE) * _xlfn.POISSON.DIST(6,L935,FALSE)</f>
        <v>1.7246135671057507E-2</v>
      </c>
      <c r="BE935" s="13">
        <f t="shared" ref="BE935:BE998" si="1222">_xlfn.POISSON.DIST(1,K935,FALSE) * _xlfn.POISSON.DIST(6,L935,FALSE)</f>
        <v>9.689501011778413E-3</v>
      </c>
      <c r="BF935" s="13">
        <f t="shared" ref="BF935:BF998" si="1223">_xlfn.POISSON.DIST(2,K935,FALSE) * _xlfn.POISSON.DIST(6,L935,FALSE)</f>
        <v>2.7219555629153275E-3</v>
      </c>
      <c r="BG935" s="13">
        <f t="shared" ref="BG935:BG998" si="1224">_xlfn.POISSON.DIST(3,K935,FALSE) * _xlfn.POISSON.DIST(6,L935,FALSE)</f>
        <v>5.097642680449956E-4</v>
      </c>
      <c r="BH935" s="13">
        <f t="shared" ref="BH935:BH998" si="1225">_xlfn.POISSON.DIST(4,K935,FALSE) * _xlfn.POISSON.DIST(6,L935,FALSE)</f>
        <v>7.1600987682123336E-5</v>
      </c>
      <c r="BI935" s="13">
        <f t="shared" ref="BI935:BI998" si="1226">_xlfn.POISSON.DIST(5,K935,FALSE) * _xlfn.POISSON.DIST(6,L935,FALSE)</f>
        <v>8.0456034421040437E-6</v>
      </c>
      <c r="BJ935" s="14">
        <f t="shared" ref="BJ935:BJ998" si="1227">SUM(N935,Q935,T935,W935,X935,Y935,AD935,AE935,AF935,AG935,AM935,AN935,AO935,AP935,AQ935,AX935,AY935,AZ935,BA935,BB935,BC935)</f>
        <v>6.0426384101571515E-2</v>
      </c>
      <c r="BK935" s="14">
        <f t="shared" ref="BK935:BK998" si="1228">SUM(M935,P935,S935,V935,AC935,AL935,AY935)</f>
        <v>0.13420361323751329</v>
      </c>
      <c r="BL935" s="14">
        <f t="shared" ref="BL935:BL998" si="1229">SUM(O935,R935,U935,AA935,AB935,AH935,AI935,AJ935,AK935,AR935,AS935,AT935,AU935,AV935,BD935,BE935,BF935,BG935,BH935,BI935)</f>
        <v>0.66616415817940755</v>
      </c>
      <c r="BM935" s="14">
        <f t="shared" ref="BM935:BM998" si="1230">SUM(S935:BI935)</f>
        <v>0.58773498331094809</v>
      </c>
      <c r="BN935" s="14">
        <f t="shared" ref="BN935:BN998" si="1231">SUM(M935:R935)</f>
        <v>0.39631470484356257</v>
      </c>
    </row>
    <row r="936" spans="1:66" x14ac:dyDescent="0.25">
      <c r="A936" t="s">
        <v>13</v>
      </c>
      <c r="B936" t="s">
        <v>46</v>
      </c>
      <c r="C936" t="s">
        <v>17</v>
      </c>
      <c r="D936" s="24" t="s">
        <v>500</v>
      </c>
      <c r="E936" s="10">
        <f>VLOOKUP(A936,home!$A$2:$E$405,3,FALSE)</f>
        <v>1.8333333333333299</v>
      </c>
      <c r="F936" s="10">
        <f>VLOOKUP(B936,home!$B$2:$E$405,3,FALSE)</f>
        <v>0.55000000000000004</v>
      </c>
      <c r="G936" s="10">
        <f>VLOOKUP(C936,away!$B$2:$E$405,4,FALSE)</f>
        <v>2.1800000000000002</v>
      </c>
      <c r="H936" s="10">
        <f>VLOOKUP(A936,away!$A$2:$E$405,3,FALSE)</f>
        <v>1.3333333333333299</v>
      </c>
      <c r="I936" s="10">
        <f>VLOOKUP(C936,away!$B$2:$E$405,3,FALSE)</f>
        <v>0.27</v>
      </c>
      <c r="J936" s="10">
        <f>VLOOKUP(B936,home!$B$2:$E$405,4,FALSE)</f>
        <v>1.5</v>
      </c>
      <c r="K936" s="12">
        <f t="shared" si="1176"/>
        <v>2.1981666666666628</v>
      </c>
      <c r="L936" s="12">
        <f t="shared" si="1177"/>
        <v>0.5399999999999987</v>
      </c>
      <c r="M936" s="13">
        <f t="shared" si="1178"/>
        <v>6.4688834442872711E-2</v>
      </c>
      <c r="N936" s="13">
        <f t="shared" si="1179"/>
        <v>0.1421968395778411</v>
      </c>
      <c r="O936" s="13">
        <f t="shared" si="1180"/>
        <v>3.493197059915118E-2</v>
      </c>
      <c r="P936" s="13">
        <f t="shared" si="1181"/>
        <v>7.6786293372034006E-2</v>
      </c>
      <c r="Q936" s="13">
        <f t="shared" si="1182"/>
        <v>0.15628617643267864</v>
      </c>
      <c r="R936" s="13">
        <f t="shared" si="1183"/>
        <v>9.4316320617707974E-3</v>
      </c>
      <c r="S936" s="13">
        <f t="shared" si="1184"/>
        <v>2.2786524523884435E-2</v>
      </c>
      <c r="T936" s="13">
        <f t="shared" si="1185"/>
        <v>8.4394535273646251E-2</v>
      </c>
      <c r="U936" s="13">
        <f t="shared" si="1186"/>
        <v>2.0732299210449136E-2</v>
      </c>
      <c r="V936" s="13">
        <f t="shared" si="1187"/>
        <v>3.005314719455106E-3</v>
      </c>
      <c r="W936" s="13">
        <f t="shared" si="1188"/>
        <v>0.11451435449836637</v>
      </c>
      <c r="X936" s="13">
        <f t="shared" si="1189"/>
        <v>6.1837751429117689E-2</v>
      </c>
      <c r="Y936" s="13">
        <f t="shared" si="1190"/>
        <v>1.6696192885861737E-2</v>
      </c>
      <c r="Z936" s="13">
        <f t="shared" si="1191"/>
        <v>1.6976937711187395E-3</v>
      </c>
      <c r="AA936" s="13">
        <f t="shared" si="1192"/>
        <v>3.7318138578808359E-3</v>
      </c>
      <c r="AB936" s="13">
        <f t="shared" si="1193"/>
        <v>4.1015744142991889E-3</v>
      </c>
      <c r="AC936" s="13">
        <f t="shared" si="1194"/>
        <v>2.2295866407127433E-4</v>
      </c>
      <c r="AD936" s="13">
        <f t="shared" si="1195"/>
        <v>6.2930409228289644E-2</v>
      </c>
      <c r="AE936" s="13">
        <f t="shared" si="1196"/>
        <v>3.3982420983276328E-2</v>
      </c>
      <c r="AF936" s="13">
        <f t="shared" si="1197"/>
        <v>9.1752536654845871E-3</v>
      </c>
      <c r="AG936" s="13">
        <f t="shared" si="1198"/>
        <v>1.651545659787222E-3</v>
      </c>
      <c r="AH936" s="13">
        <f t="shared" si="1199"/>
        <v>2.291886591010292E-4</v>
      </c>
      <c r="AI936" s="13">
        <f t="shared" si="1200"/>
        <v>5.0379487081391144E-4</v>
      </c>
      <c r="AJ936" s="13">
        <f t="shared" si="1201"/>
        <v>5.5371254593038894E-4</v>
      </c>
      <c r="AK936" s="13">
        <f t="shared" si="1202"/>
        <v>4.0571748712643814E-4</v>
      </c>
      <c r="AL936" s="13">
        <f t="shared" si="1203"/>
        <v>1.0586166553569684E-5</v>
      </c>
      <c r="AM936" s="13">
        <f t="shared" si="1204"/>
        <v>2.766630557706367E-2</v>
      </c>
      <c r="AN936" s="13">
        <f t="shared" si="1205"/>
        <v>1.4939805011614345E-2</v>
      </c>
      <c r="AO936" s="13">
        <f t="shared" si="1206"/>
        <v>4.0337473531358642E-3</v>
      </c>
      <c r="AP936" s="13">
        <f t="shared" si="1207"/>
        <v>7.2607452356445389E-4</v>
      </c>
      <c r="AQ936" s="13">
        <f t="shared" si="1208"/>
        <v>9.802006068120099E-5</v>
      </c>
      <c r="AR936" s="13">
        <f t="shared" si="1209"/>
        <v>2.4752375182911099E-5</v>
      </c>
      <c r="AS936" s="13">
        <f t="shared" si="1210"/>
        <v>5.4409846047902316E-5</v>
      </c>
      <c r="AT936" s="13">
        <f t="shared" si="1211"/>
        <v>5.9800954960481884E-5</v>
      </c>
      <c r="AU936" s="13">
        <f t="shared" si="1212"/>
        <v>4.3817488609655229E-5</v>
      </c>
      <c r="AV936" s="13">
        <f t="shared" si="1213"/>
        <v>2.4079535719697577E-5</v>
      </c>
      <c r="AW936" s="13">
        <f t="shared" si="1214"/>
        <v>3.4905237668757514E-7</v>
      </c>
      <c r="AX936" s="13">
        <f t="shared" si="1215"/>
        <v>1.0135858451552564E-2</v>
      </c>
      <c r="AY936" s="13">
        <f t="shared" si="1216"/>
        <v>5.4733635638383711E-3</v>
      </c>
      <c r="AZ936" s="13">
        <f t="shared" si="1217"/>
        <v>1.4778081622363567E-3</v>
      </c>
      <c r="BA936" s="13">
        <f t="shared" si="1218"/>
        <v>2.6600546920254361E-4</v>
      </c>
      <c r="BB936" s="13">
        <f t="shared" si="1219"/>
        <v>3.5910738342343286E-5</v>
      </c>
      <c r="BC936" s="13">
        <f t="shared" si="1220"/>
        <v>3.8783597409730664E-6</v>
      </c>
      <c r="BD936" s="13">
        <f t="shared" si="1221"/>
        <v>2.2277137664619934E-6</v>
      </c>
      <c r="BE936" s="13">
        <f t="shared" si="1222"/>
        <v>4.8968861443111967E-6</v>
      </c>
      <c r="BF936" s="13">
        <f t="shared" si="1223"/>
        <v>5.3820859464433558E-6</v>
      </c>
      <c r="BG936" s="13">
        <f t="shared" si="1224"/>
        <v>3.9435739748689606E-6</v>
      </c>
      <c r="BH936" s="13">
        <f t="shared" si="1225"/>
        <v>2.1671582147727766E-6</v>
      </c>
      <c r="BI936" s="13">
        <f t="shared" si="1226"/>
        <v>9.5275498982126927E-7</v>
      </c>
      <c r="BJ936" s="14">
        <f t="shared" si="1227"/>
        <v>0.74852225690532193</v>
      </c>
      <c r="BK936" s="14">
        <f t="shared" si="1228"/>
        <v>0.17297387545270951</v>
      </c>
      <c r="BL936" s="14">
        <f t="shared" si="1229"/>
        <v>7.4848134080080231E-2</v>
      </c>
      <c r="BM936" s="14">
        <f t="shared" si="1230"/>
        <v>0.50824719921142048</v>
      </c>
      <c r="BN936" s="14">
        <f t="shared" si="1231"/>
        <v>0.4843217464863484</v>
      </c>
    </row>
    <row r="937" spans="1:66" x14ac:dyDescent="0.25">
      <c r="A937" t="s">
        <v>16</v>
      </c>
      <c r="B937" t="s">
        <v>56</v>
      </c>
      <c r="C937" t="s">
        <v>450</v>
      </c>
      <c r="D937" s="24" t="s">
        <v>500</v>
      </c>
      <c r="E937" s="10">
        <f>VLOOKUP(A937,home!$A$2:$E$405,3,FALSE)</f>
        <v>1.4629629629629599</v>
      </c>
      <c r="F937" s="10">
        <f>VLOOKUP(B937,home!$B$2:$E$405,3,FALSE)</f>
        <v>0.91</v>
      </c>
      <c r="G937" s="10">
        <f>VLOOKUP(C937,away!$B$2:$E$405,4,FALSE)</f>
        <v>0.91</v>
      </c>
      <c r="H937" s="10">
        <f>VLOOKUP(A937,away!$A$2:$E$405,3,FALSE)</f>
        <v>1.25925925925926</v>
      </c>
      <c r="I937" s="10">
        <f>VLOOKUP(C937,away!$B$2:$E$405,3,FALSE)</f>
        <v>0.91</v>
      </c>
      <c r="J937" s="10">
        <f>VLOOKUP(B937,home!$B$2:$E$405,4,FALSE)</f>
        <v>0.26</v>
      </c>
      <c r="K937" s="12">
        <f t="shared" si="1176"/>
        <v>1.2114796296296271</v>
      </c>
      <c r="L937" s="12">
        <f t="shared" si="1177"/>
        <v>0.29794074074074095</v>
      </c>
      <c r="M937" s="13">
        <f t="shared" si="1178"/>
        <v>0.2210380610448745</v>
      </c>
      <c r="N937" s="13">
        <f t="shared" si="1179"/>
        <v>0.26778310832869545</v>
      </c>
      <c r="O937" s="13">
        <f t="shared" si="1180"/>
        <v>6.5856243639607001E-2</v>
      </c>
      <c r="P937" s="13">
        <f t="shared" si="1181"/>
        <v>7.9783497653309582E-2</v>
      </c>
      <c r="Q937" s="13">
        <f t="shared" si="1182"/>
        <v>0.16220689044955916</v>
      </c>
      <c r="R937" s="13">
        <f t="shared" si="1183"/>
        <v>9.8106290061936094E-3</v>
      </c>
      <c r="S937" s="13">
        <f t="shared" si="1184"/>
        <v>7.1994461810169557E-3</v>
      </c>
      <c r="T937" s="13">
        <f t="shared" si="1185"/>
        <v>4.8328041093793864E-2</v>
      </c>
      <c r="U937" s="13">
        <f t="shared" si="1186"/>
        <v>1.188537719485711E-2</v>
      </c>
      <c r="V937" s="13">
        <f t="shared" si="1187"/>
        <v>2.8873709943037199E-4</v>
      </c>
      <c r="W937" s="13">
        <f t="shared" si="1188"/>
        <v>6.5503447855068453E-2</v>
      </c>
      <c r="X937" s="13">
        <f t="shared" si="1189"/>
        <v>1.9516145775011588E-2</v>
      </c>
      <c r="Y937" s="13">
        <f t="shared" si="1190"/>
        <v>2.9073274643056173E-3</v>
      </c>
      <c r="Z937" s="13">
        <f t="shared" si="1191"/>
        <v>9.7432869107930804E-4</v>
      </c>
      <c r="AA937" s="13">
        <f t="shared" si="1192"/>
        <v>1.1803793618062794E-3</v>
      </c>
      <c r="AB937" s="13">
        <f t="shared" si="1193"/>
        <v>7.1500277603176365E-4</v>
      </c>
      <c r="AC937" s="13">
        <f t="shared" si="1194"/>
        <v>6.5137129511571137E-6</v>
      </c>
      <c r="AD937" s="13">
        <f t="shared" si="1195"/>
        <v>1.9839023186730479E-2</v>
      </c>
      <c r="AE937" s="13">
        <f t="shared" si="1196"/>
        <v>5.9108532638272124E-3</v>
      </c>
      <c r="AF937" s="13">
        <f t="shared" si="1197"/>
        <v>8.8054199991725293E-4</v>
      </c>
      <c r="AG937" s="13">
        <f t="shared" si="1198"/>
        <v>8.7449778569559947E-5</v>
      </c>
      <c r="AH937" s="13">
        <f t="shared" si="1199"/>
        <v>7.2573052986281376E-5</v>
      </c>
      <c r="AI937" s="13">
        <f t="shared" si="1200"/>
        <v>8.7920775352911458E-5</v>
      </c>
      <c r="AJ937" s="13">
        <f t="shared" si="1201"/>
        <v>5.3257114180647415E-5</v>
      </c>
      <c r="AK937" s="13">
        <f t="shared" si="1202"/>
        <v>2.150663632090449E-5</v>
      </c>
      <c r="AL937" s="13">
        <f t="shared" si="1203"/>
        <v>9.404476305960189E-8</v>
      </c>
      <c r="AM937" s="13">
        <f t="shared" si="1204"/>
        <v>4.8069144924947653E-3</v>
      </c>
      <c r="AN937" s="13">
        <f t="shared" si="1205"/>
        <v>1.4321756645712929E-3</v>
      </c>
      <c r="AO937" s="13">
        <f t="shared" si="1206"/>
        <v>2.1335173918661697E-4</v>
      </c>
      <c r="AP937" s="13">
        <f t="shared" si="1207"/>
        <v>2.118872507052868E-5</v>
      </c>
      <c r="AQ937" s="13">
        <f t="shared" si="1208"/>
        <v>1.5782461107163052E-6</v>
      </c>
      <c r="AR937" s="13">
        <f t="shared" si="1209"/>
        <v>4.3244938329099433E-6</v>
      </c>
      <c r="AS937" s="13">
        <f t="shared" si="1210"/>
        <v>5.239036187029344E-6</v>
      </c>
      <c r="AT937" s="13">
        <f t="shared" si="1211"/>
        <v>3.1734928097392622E-6</v>
      </c>
      <c r="AU937" s="13">
        <f t="shared" si="1212"/>
        <v>1.2815406312584016E-6</v>
      </c>
      <c r="AV937" s="13">
        <f t="shared" si="1213"/>
        <v>3.8814009232806168E-7</v>
      </c>
      <c r="AW937" s="13">
        <f t="shared" si="1214"/>
        <v>9.4292711618723252E-10</v>
      </c>
      <c r="AX937" s="13">
        <f t="shared" si="1215"/>
        <v>9.7057983150480604E-4</v>
      </c>
      <c r="AY937" s="13">
        <f t="shared" si="1216"/>
        <v>2.8917527394656538E-4</v>
      </c>
      <c r="AZ937" s="13">
        <f t="shared" si="1217"/>
        <v>4.3078547661773187E-5</v>
      </c>
      <c r="BA937" s="13">
        <f t="shared" si="1218"/>
        <v>4.2782848001280063E-6</v>
      </c>
      <c r="BB937" s="13">
        <f t="shared" si="1219"/>
        <v>3.1866883561249767E-7</v>
      </c>
      <c r="BC937" s="13">
        <f t="shared" si="1220"/>
        <v>1.8988885786675393E-8</v>
      </c>
      <c r="BD937" s="13">
        <f t="shared" si="1221"/>
        <v>2.1474048265099244E-7</v>
      </c>
      <c r="BE937" s="13">
        <f t="shared" si="1222"/>
        <v>2.6015372038851168E-7</v>
      </c>
      <c r="BF937" s="13">
        <f t="shared" si="1223"/>
        <v>1.5758546641152189E-7</v>
      </c>
      <c r="BG937" s="13">
        <f t="shared" si="1224"/>
        <v>6.363719416108083E-8</v>
      </c>
      <c r="BH937" s="13">
        <f t="shared" si="1225"/>
        <v>1.9273791103233716E-8</v>
      </c>
      <c r="BI937" s="13">
        <f t="shared" si="1226"/>
        <v>4.6699610614608775E-9</v>
      </c>
      <c r="BJ937" s="14">
        <f t="shared" si="1227"/>
        <v>0.60074548765854729</v>
      </c>
      <c r="BK937" s="14">
        <f t="shared" si="1228"/>
        <v>0.3086055250102922</v>
      </c>
      <c r="BL937" s="14">
        <f t="shared" si="1229"/>
        <v>8.9698016321505508E-2</v>
      </c>
      <c r="BM937" s="14">
        <f t="shared" si="1230"/>
        <v>0.19325575322816552</v>
      </c>
      <c r="BN937" s="14">
        <f t="shared" si="1231"/>
        <v>0.8064784301222393</v>
      </c>
    </row>
    <row r="938" spans="1:66" x14ac:dyDescent="0.25">
      <c r="A938" t="s">
        <v>16</v>
      </c>
      <c r="B938" t="s">
        <v>230</v>
      </c>
      <c r="C938" t="s">
        <v>234</v>
      </c>
      <c r="D938" s="24" t="s">
        <v>500</v>
      </c>
      <c r="E938" s="10">
        <f>VLOOKUP(A938,home!$A$2:$E$405,3,FALSE)</f>
        <v>1.4629629629629599</v>
      </c>
      <c r="F938" s="10">
        <f>VLOOKUP(B938,home!$B$2:$E$405,3,FALSE)</f>
        <v>1.1399999999999999</v>
      </c>
      <c r="G938" s="10">
        <f>VLOOKUP(C938,away!$B$2:$E$405,4,FALSE)</f>
        <v>0.68</v>
      </c>
      <c r="H938" s="10">
        <f>VLOOKUP(A938,away!$A$2:$E$405,3,FALSE)</f>
        <v>1.25925925925926</v>
      </c>
      <c r="I938" s="10">
        <f>VLOOKUP(C938,away!$B$2:$E$405,3,FALSE)</f>
        <v>0.91</v>
      </c>
      <c r="J938" s="10">
        <f>VLOOKUP(B938,home!$B$2:$E$405,4,FALSE)</f>
        <v>1.32</v>
      </c>
      <c r="K938" s="12">
        <f t="shared" si="1176"/>
        <v>1.1340888888888865</v>
      </c>
      <c r="L938" s="12">
        <f t="shared" si="1177"/>
        <v>1.5126222222222232</v>
      </c>
      <c r="M938" s="13">
        <f t="shared" si="1178"/>
        <v>7.0883959578972561E-2</v>
      </c>
      <c r="N938" s="13">
        <f t="shared" si="1179"/>
        <v>8.0388710958961732E-2</v>
      </c>
      <c r="O938" s="13">
        <f t="shared" si="1180"/>
        <v>0.10722065245825572</v>
      </c>
      <c r="P938" s="13">
        <f t="shared" si="1181"/>
        <v>0.12159775061232468</v>
      </c>
      <c r="Q938" s="13">
        <f t="shared" si="1182"/>
        <v>4.5583971945329385E-2</v>
      </c>
      <c r="R938" s="13">
        <f t="shared" si="1183"/>
        <v>8.1092170794761734E-2</v>
      </c>
      <c r="S938" s="13">
        <f t="shared" si="1184"/>
        <v>5.2148656204454337E-2</v>
      </c>
      <c r="T938" s="13">
        <f t="shared" si="1185"/>
        <v>6.8951328941659618E-2</v>
      </c>
      <c r="U938" s="13">
        <f t="shared" si="1186"/>
        <v>9.1965729874219138E-2</v>
      </c>
      <c r="V938" s="13">
        <f t="shared" si="1187"/>
        <v>9.9398123192099962E-3</v>
      </c>
      <c r="W938" s="13">
        <f t="shared" si="1188"/>
        <v>1.7232092031540254E-2</v>
      </c>
      <c r="X938" s="13">
        <f t="shared" si="1189"/>
        <v>2.6065645342286285E-2</v>
      </c>
      <c r="Y938" s="13">
        <f t="shared" si="1190"/>
        <v>1.9713737190652711E-2</v>
      </c>
      <c r="Z938" s="13">
        <f t="shared" si="1191"/>
        <v>4.0887273197465511E-2</v>
      </c>
      <c r="AA938" s="13">
        <f t="shared" si="1192"/>
        <v>4.6369802230210012E-2</v>
      </c>
      <c r="AB938" s="13">
        <f t="shared" si="1193"/>
        <v>2.6293738744628144E-2</v>
      </c>
      <c r="AC938" s="13">
        <f t="shared" si="1194"/>
        <v>1.065701982070103E-3</v>
      </c>
      <c r="AD938" s="13">
        <f t="shared" si="1195"/>
        <v>4.8856810263201312E-3</v>
      </c>
      <c r="AE938" s="13">
        <f t="shared" si="1196"/>
        <v>7.3901896911013091E-3</v>
      </c>
      <c r="AF938" s="13">
        <f t="shared" si="1197"/>
        <v>5.5892825765987142E-3</v>
      </c>
      <c r="AG938" s="13">
        <f t="shared" si="1198"/>
        <v>2.818157677214233E-3</v>
      </c>
      <c r="AH938" s="13">
        <f t="shared" si="1199"/>
        <v>1.5461749511139357E-2</v>
      </c>
      <c r="AI938" s="13">
        <f t="shared" si="1200"/>
        <v>1.7534998323366319E-2</v>
      </c>
      <c r="AJ938" s="13">
        <f t="shared" si="1201"/>
        <v>9.9431233826074994E-3</v>
      </c>
      <c r="AK938" s="13">
        <f t="shared" si="1202"/>
        <v>3.758795249688814E-3</v>
      </c>
      <c r="AL938" s="13">
        <f t="shared" si="1203"/>
        <v>7.3126255707228806E-5</v>
      </c>
      <c r="AM938" s="13">
        <f t="shared" si="1204"/>
        <v>1.1081593133209827E-3</v>
      </c>
      <c r="AN938" s="13">
        <f t="shared" si="1205"/>
        <v>1.676226403091838E-3</v>
      </c>
      <c r="AO938" s="13">
        <f t="shared" si="1206"/>
        <v>1.26774865339617E-3</v>
      </c>
      <c r="AP938" s="13">
        <f t="shared" si="1207"/>
        <v>6.3920826177311517E-4</v>
      </c>
      <c r="AQ938" s="13">
        <f t="shared" si="1208"/>
        <v>2.4172015534651352E-4</v>
      </c>
      <c r="AR938" s="13">
        <f t="shared" si="1209"/>
        <v>4.6775571809965942E-3</v>
      </c>
      <c r="AS938" s="13">
        <f t="shared" si="1210"/>
        <v>5.3047656261106593E-3</v>
      </c>
      <c r="AT938" s="13">
        <f t="shared" si="1211"/>
        <v>3.0080378773658981E-3</v>
      </c>
      <c r="AU938" s="13">
        <f t="shared" si="1212"/>
        <v>1.1371274446925251E-3</v>
      </c>
      <c r="AV938" s="13">
        <f t="shared" si="1213"/>
        <v>3.2240090006910115E-4</v>
      </c>
      <c r="AW938" s="13">
        <f t="shared" si="1214"/>
        <v>3.4845636984713335E-6</v>
      </c>
      <c r="AX938" s="13">
        <f t="shared" si="1215"/>
        <v>2.0945852739267737E-4</v>
      </c>
      <c r="AY938" s="13">
        <f t="shared" si="1216"/>
        <v>3.168316231681061E-4</v>
      </c>
      <c r="AZ938" s="13">
        <f t="shared" si="1217"/>
        <v>2.3962327695340734E-4</v>
      </c>
      <c r="BA938" s="13">
        <f t="shared" si="1218"/>
        <v>1.2081983122714473E-4</v>
      </c>
      <c r="BB938" s="13">
        <f t="shared" si="1219"/>
        <v>4.5688690399829408E-5</v>
      </c>
      <c r="BC938" s="13">
        <f t="shared" si="1220"/>
        <v>1.3821945680602612E-5</v>
      </c>
      <c r="BD938" s="13">
        <f t="shared" si="1221"/>
        <v>1.1792294896150986E-3</v>
      </c>
      <c r="BE938" s="13">
        <f t="shared" si="1222"/>
        <v>1.337351061622596E-3</v>
      </c>
      <c r="BF938" s="13">
        <f t="shared" si="1223"/>
        <v>7.583374897649714E-4</v>
      </c>
      <c r="BG938" s="13">
        <f t="shared" si="1224"/>
        <v>2.8667404039011448E-4</v>
      </c>
      <c r="BH938" s="13">
        <f t="shared" si="1225"/>
        <v>8.1278460984828194E-5</v>
      </c>
      <c r="BI938" s="13">
        <f t="shared" si="1226"/>
        <v>1.8435399901776511E-5</v>
      </c>
      <c r="BJ938" s="14">
        <f t="shared" si="1227"/>
        <v>0.28449810406341475</v>
      </c>
      <c r="BK938" s="14">
        <f t="shared" si="1228"/>
        <v>0.25602583857590699</v>
      </c>
      <c r="BL938" s="14">
        <f t="shared" si="1229"/>
        <v>0.41775195554039085</v>
      </c>
      <c r="BM938" s="14">
        <f t="shared" si="1230"/>
        <v>0.49208260796910275</v>
      </c>
      <c r="BN938" s="14">
        <f t="shared" si="1231"/>
        <v>0.50676721634860589</v>
      </c>
    </row>
    <row r="939" spans="1:66" x14ac:dyDescent="0.25">
      <c r="A939" t="s">
        <v>61</v>
      </c>
      <c r="B939" t="s">
        <v>289</v>
      </c>
      <c r="C939" t="s">
        <v>64</v>
      </c>
      <c r="D939" s="24" t="s">
        <v>500</v>
      </c>
      <c r="E939" s="10">
        <f>VLOOKUP(A939,home!$A$2:$E$405,3,FALSE)</f>
        <v>1.675</v>
      </c>
      <c r="F939" s="10">
        <f>VLOOKUP(B939,home!$B$2:$E$405,3,FALSE)</f>
        <v>1.19</v>
      </c>
      <c r="G939" s="10">
        <f>VLOOKUP(C939,away!$B$2:$E$405,4,FALSE)</f>
        <v>1.79</v>
      </c>
      <c r="H939" s="10">
        <f>VLOOKUP(A939,away!$A$2:$E$405,3,FALSE)</f>
        <v>1.0249999999999999</v>
      </c>
      <c r="I939" s="10">
        <f>VLOOKUP(C939,away!$B$2:$E$405,3,FALSE)</f>
        <v>0.6</v>
      </c>
      <c r="J939" s="10">
        <f>VLOOKUP(B939,home!$B$2:$E$405,4,FALSE)</f>
        <v>2.93</v>
      </c>
      <c r="K939" s="12">
        <f t="shared" si="1176"/>
        <v>3.5679175000000001</v>
      </c>
      <c r="L939" s="12">
        <f t="shared" si="1177"/>
        <v>1.8019499999999997</v>
      </c>
      <c r="M939" s="13">
        <f t="shared" si="1178"/>
        <v>4.6547480235382367E-3</v>
      </c>
      <c r="N939" s="13">
        <f t="shared" si="1179"/>
        <v>1.6607756931272491E-2</v>
      </c>
      <c r="O939" s="13">
        <f t="shared" si="1180"/>
        <v>8.3876232010147243E-3</v>
      </c>
      <c r="P939" s="13">
        <f t="shared" si="1181"/>
        <v>2.9926347602306454E-2</v>
      </c>
      <c r="Q939" s="13">
        <f t="shared" si="1182"/>
        <v>2.962755329541672E-2</v>
      </c>
      <c r="R939" s="13">
        <f t="shared" si="1183"/>
        <v>7.557038813534242E-3</v>
      </c>
      <c r="S939" s="13">
        <f t="shared" si="1184"/>
        <v>4.8100685380027701E-2</v>
      </c>
      <c r="T939" s="13">
        <f t="shared" si="1185"/>
        <v>5.3387369660676143E-2</v>
      </c>
      <c r="U939" s="13">
        <f t="shared" si="1186"/>
        <v>2.6962891030988062E-2</v>
      </c>
      <c r="V939" s="13">
        <f t="shared" si="1187"/>
        <v>3.4361039602590335E-2</v>
      </c>
      <c r="W939" s="13">
        <f t="shared" si="1188"/>
        <v>3.523622196163332E-2</v>
      </c>
      <c r="X939" s="13">
        <f t="shared" si="1189"/>
        <v>6.3493910163765141E-2</v>
      </c>
      <c r="Y939" s="13">
        <f t="shared" si="1190"/>
        <v>5.7206425709798309E-2</v>
      </c>
      <c r="Z939" s="13">
        <f t="shared" si="1191"/>
        <v>4.5391353633493399E-3</v>
      </c>
      <c r="AA939" s="13">
        <f t="shared" si="1192"/>
        <v>1.6195260497762969E-2</v>
      </c>
      <c r="AB939" s="13">
        <f t="shared" si="1193"/>
        <v>2.8891676673513621E-2</v>
      </c>
      <c r="AC939" s="13">
        <f t="shared" si="1194"/>
        <v>1.3807143935662619E-2</v>
      </c>
      <c r="AD939" s="13">
        <f t="shared" si="1195"/>
        <v>3.1429983242698967E-2</v>
      </c>
      <c r="AE939" s="13">
        <f t="shared" si="1196"/>
        <v>5.6635258304181382E-2</v>
      </c>
      <c r="AF939" s="13">
        <f t="shared" si="1197"/>
        <v>5.1026951850609834E-2</v>
      </c>
      <c r="AG939" s="13">
        <f t="shared" si="1198"/>
        <v>3.0649338629068778E-2</v>
      </c>
      <c r="AH939" s="13">
        <f t="shared" si="1199"/>
        <v>2.0448237419968358E-3</v>
      </c>
      <c r="AI939" s="13">
        <f t="shared" si="1200"/>
        <v>7.2957624134859962E-3</v>
      </c>
      <c r="AJ939" s="13">
        <f t="shared" si="1201"/>
        <v>1.3015339195459467E-2</v>
      </c>
      <c r="AK939" s="13">
        <f t="shared" si="1202"/>
        <v>1.5479218827971913E-2</v>
      </c>
      <c r="AL939" s="13">
        <f t="shared" si="1203"/>
        <v>3.5507605285979038E-3</v>
      </c>
      <c r="AM939" s="13">
        <f t="shared" si="1204"/>
        <v>2.2427917447266472E-2</v>
      </c>
      <c r="AN939" s="13">
        <f t="shared" si="1205"/>
        <v>4.0413985844101809E-2</v>
      </c>
      <c r="AO939" s="13">
        <f t="shared" si="1206"/>
        <v>3.6411990895889638E-2</v>
      </c>
      <c r="AP939" s="13">
        <f t="shared" si="1207"/>
        <v>2.1870862331616097E-2</v>
      </c>
      <c r="AQ939" s="13">
        <f t="shared" si="1208"/>
        <v>9.8525500946139068E-3</v>
      </c>
      <c r="AR939" s="13">
        <f t="shared" si="1209"/>
        <v>7.3693402837823917E-4</v>
      </c>
      <c r="AS939" s="13">
        <f t="shared" si="1210"/>
        <v>2.6293198161962167E-3</v>
      </c>
      <c r="AT939" s="13">
        <f t="shared" si="1211"/>
        <v>4.6905980926516344E-3</v>
      </c>
      <c r="AU939" s="13">
        <f t="shared" si="1212"/>
        <v>5.5785556734127941E-3</v>
      </c>
      <c r="AV939" s="13">
        <f t="shared" si="1213"/>
        <v>4.9759566029734491E-3</v>
      </c>
      <c r="AW939" s="13">
        <f t="shared" si="1214"/>
        <v>6.3412725919871832E-4</v>
      </c>
      <c r="AX939" s="13">
        <f t="shared" si="1215"/>
        <v>1.3336826524776234E-2</v>
      </c>
      <c r="AY939" s="13">
        <f t="shared" si="1216"/>
        <v>2.4032294556320527E-2</v>
      </c>
      <c r="AZ939" s="13">
        <f t="shared" si="1217"/>
        <v>2.1652496587880894E-2</v>
      </c>
      <c r="BA939" s="13">
        <f t="shared" si="1218"/>
        <v>1.3005572075510652E-2</v>
      </c>
      <c r="BB939" s="13">
        <f t="shared" si="1219"/>
        <v>5.8588476503666038E-3</v>
      </c>
      <c r="BC939" s="13">
        <f t="shared" si="1220"/>
        <v>2.1114701047156193E-3</v>
      </c>
      <c r="BD939" s="13">
        <f t="shared" si="1221"/>
        <v>2.2131971207269469E-4</v>
      </c>
      <c r="BE939" s="13">
        <f t="shared" si="1222"/>
        <v>7.8965047379912865E-4</v>
      </c>
      <c r="BF939" s="13">
        <f t="shared" si="1223"/>
        <v>1.408703872175602E-3</v>
      </c>
      <c r="BG939" s="13">
        <f t="shared" si="1224"/>
        <v>1.6753797326176973E-3</v>
      </c>
      <c r="BH939" s="13">
        <f t="shared" si="1225"/>
        <v>1.4944041667880009E-3</v>
      </c>
      <c r="BI939" s="13">
        <f t="shared" si="1226"/>
        <v>1.0663821557511653E-3</v>
      </c>
      <c r="BJ939" s="14">
        <f t="shared" si="1227"/>
        <v>0.63627558386217953</v>
      </c>
      <c r="BK939" s="14">
        <f t="shared" si="1228"/>
        <v>0.15843301962904377</v>
      </c>
      <c r="BL939" s="14">
        <f t="shared" si="1229"/>
        <v>0.15109683872254445</v>
      </c>
      <c r="BM939" s="14">
        <f t="shared" si="1230"/>
        <v>0.83018534241291242</v>
      </c>
      <c r="BN939" s="14">
        <f t="shared" si="1231"/>
        <v>9.676106786708287E-2</v>
      </c>
    </row>
    <row r="940" spans="1:66" x14ac:dyDescent="0.25">
      <c r="A940" t="s">
        <v>19</v>
      </c>
      <c r="B940" t="s">
        <v>249</v>
      </c>
      <c r="C940" t="s">
        <v>254</v>
      </c>
      <c r="D940" s="24" t="s">
        <v>500</v>
      </c>
      <c r="E940" s="10">
        <f>VLOOKUP(A940,home!$A$2:$E$405,3,FALSE)</f>
        <v>1.5510204081632699</v>
      </c>
      <c r="F940" s="10">
        <f>VLOOKUP(B940,home!$B$2:$E$405,3,FALSE)</f>
        <v>0.86</v>
      </c>
      <c r="G940" s="10">
        <f>VLOOKUP(C940,away!$B$2:$E$405,4,FALSE)</f>
        <v>1.29</v>
      </c>
      <c r="H940" s="10">
        <f>VLOOKUP(A940,away!$A$2:$E$405,3,FALSE)</f>
        <v>1.4285714285714299</v>
      </c>
      <c r="I940" s="10">
        <f>VLOOKUP(C940,away!$B$2:$E$405,3,FALSE)</f>
        <v>0.64</v>
      </c>
      <c r="J940" s="10">
        <f>VLOOKUP(B940,home!$B$2:$E$405,4,FALSE)</f>
        <v>0.93</v>
      </c>
      <c r="K940" s="12">
        <f t="shared" si="1176"/>
        <v>1.7207020408163318</v>
      </c>
      <c r="L940" s="12">
        <f t="shared" si="1177"/>
        <v>0.85028571428571509</v>
      </c>
      <c r="M940" s="13">
        <f t="shared" si="1178"/>
        <v>7.645998437248161E-2</v>
      </c>
      <c r="N940" s="13">
        <f t="shared" si="1179"/>
        <v>0.13156485115051395</v>
      </c>
      <c r="O940" s="13">
        <f t="shared" si="1180"/>
        <v>6.5012832426430134E-2</v>
      </c>
      <c r="P940" s="13">
        <f t="shared" si="1181"/>
        <v>0.11186771343540852</v>
      </c>
      <c r="Q940" s="13">
        <f t="shared" si="1182"/>
        <v>0.11319195393719315</v>
      </c>
      <c r="R940" s="13">
        <f t="shared" si="1183"/>
        <v>2.7639741328722323E-2</v>
      </c>
      <c r="S940" s="13">
        <f t="shared" si="1184"/>
        <v>4.0918087454418453E-2</v>
      </c>
      <c r="T940" s="13">
        <f t="shared" si="1185"/>
        <v>9.6245501404882028E-2</v>
      </c>
      <c r="U940" s="13">
        <f t="shared" si="1186"/>
        <v>4.7559759311968014E-2</v>
      </c>
      <c r="V940" s="13">
        <f t="shared" si="1187"/>
        <v>6.6518641806101063E-3</v>
      </c>
      <c r="W940" s="13">
        <f t="shared" si="1188"/>
        <v>6.4923208714572175E-2</v>
      </c>
      <c r="X940" s="13">
        <f t="shared" si="1189"/>
        <v>5.5203276895590556E-2</v>
      </c>
      <c r="Y940" s="13">
        <f t="shared" si="1190"/>
        <v>2.3469278863039667E-2</v>
      </c>
      <c r="Z940" s="13">
        <f t="shared" si="1191"/>
        <v>7.8338923994550214E-3</v>
      </c>
      <c r="AA940" s="13">
        <f t="shared" si="1192"/>
        <v>1.3479794639277804E-2</v>
      </c>
      <c r="AB940" s="13">
        <f t="shared" si="1193"/>
        <v>1.1597355072795185E-2</v>
      </c>
      <c r="AC940" s="13">
        <f t="shared" si="1194"/>
        <v>6.0826656753441453E-4</v>
      </c>
      <c r="AD940" s="13">
        <f t="shared" si="1195"/>
        <v>2.7928374432877247E-2</v>
      </c>
      <c r="AE940" s="13">
        <f t="shared" si="1196"/>
        <v>2.374709780349793E-2</v>
      </c>
      <c r="AF940" s="13">
        <f t="shared" si="1197"/>
        <v>1.0095909009029987E-2</v>
      </c>
      <c r="AG940" s="13">
        <f t="shared" si="1198"/>
        <v>2.8614690677022164E-3</v>
      </c>
      <c r="AH940" s="13">
        <f t="shared" si="1199"/>
        <v>1.6652616986270116E-3</v>
      </c>
      <c r="AI940" s="13">
        <f t="shared" si="1200"/>
        <v>2.8654192033207701E-3</v>
      </c>
      <c r="AJ940" s="13">
        <f t="shared" si="1201"/>
        <v>2.4652663354741786E-3</v>
      </c>
      <c r="AK940" s="13">
        <f t="shared" si="1202"/>
        <v>1.4139962715354066E-3</v>
      </c>
      <c r="AL940" s="13">
        <f t="shared" si="1203"/>
        <v>3.5597909483104413E-5</v>
      </c>
      <c r="AM940" s="13">
        <f t="shared" si="1204"/>
        <v>9.6112821766669073E-3</v>
      </c>
      <c r="AN940" s="13">
        <f t="shared" si="1205"/>
        <v>8.1723359307887822E-3</v>
      </c>
      <c r="AO940" s="13">
        <f t="shared" si="1206"/>
        <v>3.4744102471467773E-3</v>
      </c>
      <c r="AP940" s="13">
        <f t="shared" si="1207"/>
        <v>9.847471329056019E-4</v>
      </c>
      <c r="AQ940" s="13">
        <f t="shared" si="1208"/>
        <v>2.0932910482336238E-4</v>
      </c>
      <c r="AR940" s="13">
        <f t="shared" si="1209"/>
        <v>2.8318964657794243E-4</v>
      </c>
      <c r="AS940" s="13">
        <f t="shared" si="1210"/>
        <v>4.8728500280472131E-4</v>
      </c>
      <c r="AT940" s="13">
        <f t="shared" si="1211"/>
        <v>4.1923614939263799E-4</v>
      </c>
      <c r="AU940" s="13">
        <f t="shared" si="1212"/>
        <v>2.4046016594796431E-4</v>
      </c>
      <c r="AV940" s="13">
        <f t="shared" si="1213"/>
        <v>1.0344007457042399E-4</v>
      </c>
      <c r="AW940" s="13">
        <f t="shared" si="1214"/>
        <v>1.4467468650571884E-6</v>
      </c>
      <c r="AX940" s="13">
        <f t="shared" si="1215"/>
        <v>2.7563588093753992E-3</v>
      </c>
      <c r="AY940" s="13">
        <f t="shared" si="1216"/>
        <v>2.3436925190574841E-3</v>
      </c>
      <c r="AZ940" s="13">
        <f t="shared" si="1217"/>
        <v>9.9640413381643991E-4</v>
      </c>
      <c r="BA940" s="13">
        <f t="shared" si="1218"/>
        <v>2.8240940021311695E-4</v>
      </c>
      <c r="BB940" s="13">
        <f t="shared" si="1219"/>
        <v>6.0032169645302625E-5</v>
      </c>
      <c r="BC940" s="13">
        <f t="shared" si="1220"/>
        <v>1.0208899249395477E-5</v>
      </c>
      <c r="BD940" s="13">
        <f t="shared" si="1221"/>
        <v>4.0132018486474146E-5</v>
      </c>
      <c r="BE940" s="13">
        <f t="shared" si="1222"/>
        <v>6.9055246111754818E-5</v>
      </c>
      <c r="BF940" s="13">
        <f t="shared" si="1223"/>
        <v>5.9411751456785297E-5</v>
      </c>
      <c r="BG940" s="13">
        <f t="shared" si="1224"/>
        <v>3.4076640660054389E-5</v>
      </c>
      <c r="BH940" s="13">
        <f t="shared" si="1225"/>
        <v>1.4658936281980092E-5</v>
      </c>
      <c r="BI940" s="13">
        <f t="shared" si="1226"/>
        <v>5.0447323153199427E-6</v>
      </c>
      <c r="BJ940" s="14">
        <f t="shared" si="1227"/>
        <v>0.57813213180258771</v>
      </c>
      <c r="BK940" s="14">
        <f t="shared" si="1228"/>
        <v>0.23888520643899369</v>
      </c>
      <c r="BL940" s="14">
        <f t="shared" si="1229"/>
        <v>0.17545541665275688</v>
      </c>
      <c r="BM940" s="14">
        <f t="shared" si="1230"/>
        <v>0.47222732487085117</v>
      </c>
      <c r="BN940" s="14">
        <f t="shared" si="1231"/>
        <v>0.52573707665074965</v>
      </c>
    </row>
    <row r="941" spans="1:66" x14ac:dyDescent="0.25">
      <c r="A941" t="s">
        <v>485</v>
      </c>
      <c r="B941" t="s">
        <v>495</v>
      </c>
      <c r="C941" t="s">
        <v>498</v>
      </c>
      <c r="D941" s="24" t="s">
        <v>500</v>
      </c>
      <c r="E941" s="10">
        <f>VLOOKUP(A941,home!$A$2:$E$405,3,FALSE)</f>
        <v>1.28571428571429</v>
      </c>
      <c r="F941" s="10" t="e">
        <f>VLOOKUP(B941,home!$B$2:$E$405,3,FALSE)</f>
        <v>#N/A</v>
      </c>
      <c r="G941" s="10" t="e">
        <f>VLOOKUP(C941,away!$B$2:$E$405,4,FALSE)</f>
        <v>#N/A</v>
      </c>
      <c r="H941" s="10">
        <f>VLOOKUP(A941,away!$A$2:$E$405,3,FALSE)</f>
        <v>0.28571428571428598</v>
      </c>
      <c r="I941" s="10" t="e">
        <f>VLOOKUP(C941,away!$B$2:$E$405,3,FALSE)</f>
        <v>#N/A</v>
      </c>
      <c r="J941" s="10" t="e">
        <f>VLOOKUP(B941,home!$B$2:$E$405,4,FALSE)</f>
        <v>#N/A</v>
      </c>
      <c r="K941" s="12" t="e">
        <f t="shared" si="1176"/>
        <v>#N/A</v>
      </c>
      <c r="L941" s="12" t="e">
        <f t="shared" si="1177"/>
        <v>#N/A</v>
      </c>
      <c r="M941" s="13" t="e">
        <f t="shared" si="1178"/>
        <v>#N/A</v>
      </c>
      <c r="N941" s="13" t="e">
        <f t="shared" si="1179"/>
        <v>#N/A</v>
      </c>
      <c r="O941" s="13" t="e">
        <f t="shared" si="1180"/>
        <v>#N/A</v>
      </c>
      <c r="P941" s="13" t="e">
        <f t="shared" si="1181"/>
        <v>#N/A</v>
      </c>
      <c r="Q941" s="13" t="e">
        <f t="shared" si="1182"/>
        <v>#N/A</v>
      </c>
      <c r="R941" s="13" t="e">
        <f t="shared" si="1183"/>
        <v>#N/A</v>
      </c>
      <c r="S941" s="13" t="e">
        <f t="shared" si="1184"/>
        <v>#N/A</v>
      </c>
      <c r="T941" s="13" t="e">
        <f t="shared" si="1185"/>
        <v>#N/A</v>
      </c>
      <c r="U941" s="13" t="e">
        <f t="shared" si="1186"/>
        <v>#N/A</v>
      </c>
      <c r="V941" s="13" t="e">
        <f t="shared" si="1187"/>
        <v>#N/A</v>
      </c>
      <c r="W941" s="13" t="e">
        <f t="shared" si="1188"/>
        <v>#N/A</v>
      </c>
      <c r="X941" s="13" t="e">
        <f t="shared" si="1189"/>
        <v>#N/A</v>
      </c>
      <c r="Y941" s="13" t="e">
        <f t="shared" si="1190"/>
        <v>#N/A</v>
      </c>
      <c r="Z941" s="13" t="e">
        <f t="shared" si="1191"/>
        <v>#N/A</v>
      </c>
      <c r="AA941" s="13" t="e">
        <f t="shared" si="1192"/>
        <v>#N/A</v>
      </c>
      <c r="AB941" s="13" t="e">
        <f t="shared" si="1193"/>
        <v>#N/A</v>
      </c>
      <c r="AC941" s="13" t="e">
        <f t="shared" si="1194"/>
        <v>#N/A</v>
      </c>
      <c r="AD941" s="13" t="e">
        <f t="shared" si="1195"/>
        <v>#N/A</v>
      </c>
      <c r="AE941" s="13" t="e">
        <f t="shared" si="1196"/>
        <v>#N/A</v>
      </c>
      <c r="AF941" s="13" t="e">
        <f t="shared" si="1197"/>
        <v>#N/A</v>
      </c>
      <c r="AG941" s="13" t="e">
        <f t="shared" si="1198"/>
        <v>#N/A</v>
      </c>
      <c r="AH941" s="13" t="e">
        <f t="shared" si="1199"/>
        <v>#N/A</v>
      </c>
      <c r="AI941" s="13" t="e">
        <f t="shared" si="1200"/>
        <v>#N/A</v>
      </c>
      <c r="AJ941" s="13" t="e">
        <f t="shared" si="1201"/>
        <v>#N/A</v>
      </c>
      <c r="AK941" s="13" t="e">
        <f t="shared" si="1202"/>
        <v>#N/A</v>
      </c>
      <c r="AL941" s="13" t="e">
        <f t="shared" si="1203"/>
        <v>#N/A</v>
      </c>
      <c r="AM941" s="13" t="e">
        <f t="shared" si="1204"/>
        <v>#N/A</v>
      </c>
      <c r="AN941" s="13" t="e">
        <f t="shared" si="1205"/>
        <v>#N/A</v>
      </c>
      <c r="AO941" s="13" t="e">
        <f t="shared" si="1206"/>
        <v>#N/A</v>
      </c>
      <c r="AP941" s="13" t="e">
        <f t="shared" si="1207"/>
        <v>#N/A</v>
      </c>
      <c r="AQ941" s="13" t="e">
        <f t="shared" si="1208"/>
        <v>#N/A</v>
      </c>
      <c r="AR941" s="13" t="e">
        <f t="shared" si="1209"/>
        <v>#N/A</v>
      </c>
      <c r="AS941" s="13" t="e">
        <f t="shared" si="1210"/>
        <v>#N/A</v>
      </c>
      <c r="AT941" s="13" t="e">
        <f t="shared" si="1211"/>
        <v>#N/A</v>
      </c>
      <c r="AU941" s="13" t="e">
        <f t="shared" si="1212"/>
        <v>#N/A</v>
      </c>
      <c r="AV941" s="13" t="e">
        <f t="shared" si="1213"/>
        <v>#N/A</v>
      </c>
      <c r="AW941" s="13" t="e">
        <f t="shared" si="1214"/>
        <v>#N/A</v>
      </c>
      <c r="AX941" s="13" t="e">
        <f t="shared" si="1215"/>
        <v>#N/A</v>
      </c>
      <c r="AY941" s="13" t="e">
        <f t="shared" si="1216"/>
        <v>#N/A</v>
      </c>
      <c r="AZ941" s="13" t="e">
        <f t="shared" si="1217"/>
        <v>#N/A</v>
      </c>
      <c r="BA941" s="13" t="e">
        <f t="shared" si="1218"/>
        <v>#N/A</v>
      </c>
      <c r="BB941" s="13" t="e">
        <f t="shared" si="1219"/>
        <v>#N/A</v>
      </c>
      <c r="BC941" s="13" t="e">
        <f t="shared" si="1220"/>
        <v>#N/A</v>
      </c>
      <c r="BD941" s="13" t="e">
        <f t="shared" si="1221"/>
        <v>#N/A</v>
      </c>
      <c r="BE941" s="13" t="e">
        <f t="shared" si="1222"/>
        <v>#N/A</v>
      </c>
      <c r="BF941" s="13" t="e">
        <f t="shared" si="1223"/>
        <v>#N/A</v>
      </c>
      <c r="BG941" s="13" t="e">
        <f t="shared" si="1224"/>
        <v>#N/A</v>
      </c>
      <c r="BH941" s="13" t="e">
        <f t="shared" si="1225"/>
        <v>#N/A</v>
      </c>
      <c r="BI941" s="13" t="e">
        <f t="shared" si="1226"/>
        <v>#N/A</v>
      </c>
      <c r="BJ941" s="14" t="e">
        <f t="shared" si="1227"/>
        <v>#N/A</v>
      </c>
      <c r="BK941" s="14" t="e">
        <f t="shared" si="1228"/>
        <v>#N/A</v>
      </c>
      <c r="BL941" s="14" t="e">
        <f t="shared" si="1229"/>
        <v>#N/A</v>
      </c>
      <c r="BM941" s="14" t="e">
        <f t="shared" si="1230"/>
        <v>#N/A</v>
      </c>
      <c r="BN941" s="14" t="e">
        <f t="shared" si="1231"/>
        <v>#N/A</v>
      </c>
    </row>
    <row r="942" spans="1:66" x14ac:dyDescent="0.25">
      <c r="A942" t="s">
        <v>22</v>
      </c>
      <c r="B942" t="s">
        <v>259</v>
      </c>
      <c r="C942" t="s">
        <v>164</v>
      </c>
      <c r="D942" s="24" t="s">
        <v>500</v>
      </c>
      <c r="E942" s="10">
        <f>VLOOKUP(A942,home!$A$2:$E$405,3,FALSE)</f>
        <v>1.8</v>
      </c>
      <c r="F942" s="10">
        <f>VLOOKUP(B942,home!$B$2:$E$405,3,FALSE)</f>
        <v>0</v>
      </c>
      <c r="G942" s="10">
        <f>VLOOKUP(C942,away!$B$2:$E$405,4,FALSE)</f>
        <v>1.1100000000000001</v>
      </c>
      <c r="H942" s="10">
        <f>VLOOKUP(A942,away!$A$2:$E$405,3,FALSE)</f>
        <v>1.36666666666667</v>
      </c>
      <c r="I942" s="10">
        <f>VLOOKUP(C942,away!$B$2:$E$405,3,FALSE)</f>
        <v>0.56000000000000005</v>
      </c>
      <c r="J942" s="10">
        <f>VLOOKUP(B942,home!$B$2:$E$405,4,FALSE)</f>
        <v>0</v>
      </c>
      <c r="K942" s="12">
        <f t="shared" si="1176"/>
        <v>0</v>
      </c>
      <c r="L942" s="12">
        <f t="shared" si="1177"/>
        <v>0</v>
      </c>
      <c r="M942" s="13">
        <f t="shared" si="1178"/>
        <v>1</v>
      </c>
      <c r="N942" s="13">
        <f t="shared" si="1179"/>
        <v>0</v>
      </c>
      <c r="O942" s="13">
        <f t="shared" si="1180"/>
        <v>0</v>
      </c>
      <c r="P942" s="13">
        <f t="shared" si="1181"/>
        <v>0</v>
      </c>
      <c r="Q942" s="13">
        <f t="shared" si="1182"/>
        <v>0</v>
      </c>
      <c r="R942" s="13">
        <f t="shared" si="1183"/>
        <v>0</v>
      </c>
      <c r="S942" s="13">
        <f t="shared" si="1184"/>
        <v>0</v>
      </c>
      <c r="T942" s="13">
        <f t="shared" si="1185"/>
        <v>0</v>
      </c>
      <c r="U942" s="13">
        <f t="shared" si="1186"/>
        <v>0</v>
      </c>
      <c r="V942" s="13">
        <f t="shared" si="1187"/>
        <v>0</v>
      </c>
      <c r="W942" s="13">
        <f t="shared" si="1188"/>
        <v>0</v>
      </c>
      <c r="X942" s="13">
        <f t="shared" si="1189"/>
        <v>0</v>
      </c>
      <c r="Y942" s="13">
        <f t="shared" si="1190"/>
        <v>0</v>
      </c>
      <c r="Z942" s="13">
        <f t="shared" si="1191"/>
        <v>0</v>
      </c>
      <c r="AA942" s="13">
        <f t="shared" si="1192"/>
        <v>0</v>
      </c>
      <c r="AB942" s="13">
        <f t="shared" si="1193"/>
        <v>0</v>
      </c>
      <c r="AC942" s="13">
        <f t="shared" si="1194"/>
        <v>0</v>
      </c>
      <c r="AD942" s="13">
        <f t="shared" si="1195"/>
        <v>0</v>
      </c>
      <c r="AE942" s="13">
        <f t="shared" si="1196"/>
        <v>0</v>
      </c>
      <c r="AF942" s="13">
        <f t="shared" si="1197"/>
        <v>0</v>
      </c>
      <c r="AG942" s="13">
        <f t="shared" si="1198"/>
        <v>0</v>
      </c>
      <c r="AH942" s="13">
        <f t="shared" si="1199"/>
        <v>0</v>
      </c>
      <c r="AI942" s="13">
        <f t="shared" si="1200"/>
        <v>0</v>
      </c>
      <c r="AJ942" s="13">
        <f t="shared" si="1201"/>
        <v>0</v>
      </c>
      <c r="AK942" s="13">
        <f t="shared" si="1202"/>
        <v>0</v>
      </c>
      <c r="AL942" s="13">
        <f t="shared" si="1203"/>
        <v>0</v>
      </c>
      <c r="AM942" s="13">
        <f t="shared" si="1204"/>
        <v>0</v>
      </c>
      <c r="AN942" s="13">
        <f t="shared" si="1205"/>
        <v>0</v>
      </c>
      <c r="AO942" s="13">
        <f t="shared" si="1206"/>
        <v>0</v>
      </c>
      <c r="AP942" s="13">
        <f t="shared" si="1207"/>
        <v>0</v>
      </c>
      <c r="AQ942" s="13">
        <f t="shared" si="1208"/>
        <v>0</v>
      </c>
      <c r="AR942" s="13">
        <f t="shared" si="1209"/>
        <v>0</v>
      </c>
      <c r="AS942" s="13">
        <f t="shared" si="1210"/>
        <v>0</v>
      </c>
      <c r="AT942" s="13">
        <f t="shared" si="1211"/>
        <v>0</v>
      </c>
      <c r="AU942" s="13">
        <f t="shared" si="1212"/>
        <v>0</v>
      </c>
      <c r="AV942" s="13">
        <f t="shared" si="1213"/>
        <v>0</v>
      </c>
      <c r="AW942" s="13">
        <f t="shared" si="1214"/>
        <v>0</v>
      </c>
      <c r="AX942" s="13">
        <f t="shared" si="1215"/>
        <v>0</v>
      </c>
      <c r="AY942" s="13">
        <f t="shared" si="1216"/>
        <v>0</v>
      </c>
      <c r="AZ942" s="13">
        <f t="shared" si="1217"/>
        <v>0</v>
      </c>
      <c r="BA942" s="13">
        <f t="shared" si="1218"/>
        <v>0</v>
      </c>
      <c r="BB942" s="13">
        <f t="shared" si="1219"/>
        <v>0</v>
      </c>
      <c r="BC942" s="13">
        <f t="shared" si="1220"/>
        <v>0</v>
      </c>
      <c r="BD942" s="13">
        <f t="shared" si="1221"/>
        <v>0</v>
      </c>
      <c r="BE942" s="13">
        <f t="shared" si="1222"/>
        <v>0</v>
      </c>
      <c r="BF942" s="13">
        <f t="shared" si="1223"/>
        <v>0</v>
      </c>
      <c r="BG942" s="13">
        <f t="shared" si="1224"/>
        <v>0</v>
      </c>
      <c r="BH942" s="13">
        <f t="shared" si="1225"/>
        <v>0</v>
      </c>
      <c r="BI942" s="13">
        <f t="shared" si="1226"/>
        <v>0</v>
      </c>
      <c r="BJ942" s="14">
        <f t="shared" si="1227"/>
        <v>0</v>
      </c>
      <c r="BK942" s="14">
        <f t="shared" si="1228"/>
        <v>1</v>
      </c>
      <c r="BL942" s="14">
        <f t="shared" si="1229"/>
        <v>0</v>
      </c>
      <c r="BM942" s="14">
        <f t="shared" si="1230"/>
        <v>0</v>
      </c>
      <c r="BN942" s="14">
        <f t="shared" si="1231"/>
        <v>1</v>
      </c>
    </row>
    <row r="943" spans="1:66" x14ac:dyDescent="0.25">
      <c r="A943" t="s">
        <v>25</v>
      </c>
      <c r="B943" t="s">
        <v>479</v>
      </c>
      <c r="C943" t="s">
        <v>27</v>
      </c>
      <c r="D943" s="24" t="s">
        <v>500</v>
      </c>
      <c r="E943" s="10">
        <f>VLOOKUP(A943,home!$A$2:$E$405,3,FALSE)</f>
        <v>1.5333333333333301</v>
      </c>
      <c r="F943" s="10">
        <f>VLOOKUP(B943,home!$B$2:$E$405,3,FALSE)</f>
        <v>0</v>
      </c>
      <c r="G943" s="10">
        <f>VLOOKUP(C943,away!$B$2:$E$405,4,FALSE)</f>
        <v>0</v>
      </c>
      <c r="H943" s="10">
        <f>VLOOKUP(A943,away!$A$2:$E$405,3,FALSE)</f>
        <v>1.2</v>
      </c>
      <c r="I943" s="10">
        <f>VLOOKUP(C943,away!$B$2:$E$405,3,FALSE)</f>
        <v>1.3</v>
      </c>
      <c r="J943" s="10">
        <f>VLOOKUP(B943,home!$B$2:$E$405,4,FALSE)</f>
        <v>0.83</v>
      </c>
      <c r="K943" s="12">
        <f t="shared" si="1176"/>
        <v>0</v>
      </c>
      <c r="L943" s="12">
        <f t="shared" si="1177"/>
        <v>1.2948</v>
      </c>
      <c r="M943" s="13">
        <f t="shared" si="1178"/>
        <v>0.27395264938263436</v>
      </c>
      <c r="N943" s="13">
        <f t="shared" si="1179"/>
        <v>0</v>
      </c>
      <c r="O943" s="13">
        <f t="shared" si="1180"/>
        <v>0.35471389042063495</v>
      </c>
      <c r="P943" s="13">
        <f t="shared" si="1181"/>
        <v>0</v>
      </c>
      <c r="Q943" s="13">
        <f t="shared" si="1182"/>
        <v>0</v>
      </c>
      <c r="R943" s="13">
        <f t="shared" si="1183"/>
        <v>0.22964177265831909</v>
      </c>
      <c r="S943" s="13">
        <f t="shared" si="1184"/>
        <v>0</v>
      </c>
      <c r="T943" s="13">
        <f t="shared" si="1185"/>
        <v>0</v>
      </c>
      <c r="U943" s="13">
        <f t="shared" si="1186"/>
        <v>0</v>
      </c>
      <c r="V943" s="13">
        <f t="shared" si="1187"/>
        <v>0</v>
      </c>
      <c r="W943" s="13">
        <f t="shared" si="1188"/>
        <v>0</v>
      </c>
      <c r="X943" s="13">
        <f t="shared" si="1189"/>
        <v>0</v>
      </c>
      <c r="Y943" s="13">
        <f t="shared" si="1190"/>
        <v>0</v>
      </c>
      <c r="Z943" s="13">
        <f t="shared" si="1191"/>
        <v>9.9113389079330524E-2</v>
      </c>
      <c r="AA943" s="13">
        <f t="shared" si="1192"/>
        <v>0</v>
      </c>
      <c r="AB943" s="13">
        <f t="shared" si="1193"/>
        <v>0</v>
      </c>
      <c r="AC943" s="13">
        <f t="shared" si="1194"/>
        <v>0</v>
      </c>
      <c r="AD943" s="13">
        <f t="shared" si="1195"/>
        <v>0</v>
      </c>
      <c r="AE943" s="13">
        <f t="shared" si="1196"/>
        <v>0</v>
      </c>
      <c r="AF943" s="13">
        <f t="shared" si="1197"/>
        <v>0</v>
      </c>
      <c r="AG943" s="13">
        <f t="shared" si="1198"/>
        <v>0</v>
      </c>
      <c r="AH943" s="13">
        <f t="shared" si="1199"/>
        <v>3.2083004044979296E-2</v>
      </c>
      <c r="AI943" s="13">
        <f t="shared" si="1200"/>
        <v>0</v>
      </c>
      <c r="AJ943" s="13">
        <f t="shared" si="1201"/>
        <v>0</v>
      </c>
      <c r="AK943" s="13">
        <f t="shared" si="1202"/>
        <v>0</v>
      </c>
      <c r="AL943" s="13">
        <f t="shared" si="1203"/>
        <v>0</v>
      </c>
      <c r="AM943" s="13">
        <f t="shared" si="1204"/>
        <v>0</v>
      </c>
      <c r="AN943" s="13">
        <f t="shared" si="1205"/>
        <v>0</v>
      </c>
      <c r="AO943" s="13">
        <f t="shared" si="1206"/>
        <v>0</v>
      </c>
      <c r="AP943" s="13">
        <f t="shared" si="1207"/>
        <v>0</v>
      </c>
      <c r="AQ943" s="13">
        <f t="shared" si="1208"/>
        <v>0</v>
      </c>
      <c r="AR943" s="13">
        <f t="shared" si="1209"/>
        <v>8.3082147274878403E-3</v>
      </c>
      <c r="AS943" s="13">
        <f t="shared" si="1210"/>
        <v>0</v>
      </c>
      <c r="AT943" s="13">
        <f t="shared" si="1211"/>
        <v>0</v>
      </c>
      <c r="AU943" s="13">
        <f t="shared" si="1212"/>
        <v>0</v>
      </c>
      <c r="AV943" s="13">
        <f t="shared" si="1213"/>
        <v>0</v>
      </c>
      <c r="AW943" s="13">
        <f t="shared" si="1214"/>
        <v>0</v>
      </c>
      <c r="AX943" s="13">
        <f t="shared" si="1215"/>
        <v>0</v>
      </c>
      <c r="AY943" s="13">
        <f t="shared" si="1216"/>
        <v>0</v>
      </c>
      <c r="AZ943" s="13">
        <f t="shared" si="1217"/>
        <v>0</v>
      </c>
      <c r="BA943" s="13">
        <f t="shared" si="1218"/>
        <v>0</v>
      </c>
      <c r="BB943" s="13">
        <f t="shared" si="1219"/>
        <v>0</v>
      </c>
      <c r="BC943" s="13">
        <f t="shared" si="1220"/>
        <v>0</v>
      </c>
      <c r="BD943" s="13">
        <f t="shared" si="1221"/>
        <v>1.7929127381918738E-3</v>
      </c>
      <c r="BE943" s="13">
        <f t="shared" si="1222"/>
        <v>0</v>
      </c>
      <c r="BF943" s="13">
        <f t="shared" si="1223"/>
        <v>0</v>
      </c>
      <c r="BG943" s="13">
        <f t="shared" si="1224"/>
        <v>0</v>
      </c>
      <c r="BH943" s="13">
        <f t="shared" si="1225"/>
        <v>0</v>
      </c>
      <c r="BI943" s="13">
        <f t="shared" si="1226"/>
        <v>0</v>
      </c>
      <c r="BJ943" s="14">
        <f t="shared" si="1227"/>
        <v>0</v>
      </c>
      <c r="BK943" s="14">
        <f t="shared" si="1228"/>
        <v>0.27395264938263436</v>
      </c>
      <c r="BL943" s="14">
        <f t="shared" si="1229"/>
        <v>0.62653979458961306</v>
      </c>
      <c r="BM943" s="14">
        <f t="shared" si="1230"/>
        <v>0.14129752058998951</v>
      </c>
      <c r="BN943" s="14">
        <f t="shared" si="1231"/>
        <v>0.85830831246158845</v>
      </c>
    </row>
    <row r="944" spans="1:66" x14ac:dyDescent="0.25">
      <c r="A944" t="s">
        <v>25</v>
      </c>
      <c r="B944" t="s">
        <v>173</v>
      </c>
      <c r="C944" t="s">
        <v>257</v>
      </c>
      <c r="D944" s="24" t="s">
        <v>500</v>
      </c>
      <c r="E944" s="10">
        <f>VLOOKUP(A944,home!$A$2:$E$405,3,FALSE)</f>
        <v>1.5333333333333301</v>
      </c>
      <c r="F944" s="10">
        <f>VLOOKUP(B944,home!$B$2:$E$405,3,FALSE)</f>
        <v>3.26</v>
      </c>
      <c r="G944" s="10">
        <f>VLOOKUP(C944,away!$B$2:$E$405,4,FALSE)</f>
        <v>2.61</v>
      </c>
      <c r="H944" s="10">
        <f>VLOOKUP(A944,away!$A$2:$E$405,3,FALSE)</f>
        <v>1.2</v>
      </c>
      <c r="I944" s="10">
        <f>VLOOKUP(C944,away!$B$2:$E$405,3,FALSE)</f>
        <v>1.3</v>
      </c>
      <c r="J944" s="10">
        <f>VLOOKUP(B944,home!$B$2:$E$405,4,FALSE)</f>
        <v>0.83</v>
      </c>
      <c r="K944" s="12">
        <f t="shared" si="1176"/>
        <v>13.046519999999973</v>
      </c>
      <c r="L944" s="12">
        <f t="shared" si="1177"/>
        <v>1.2948</v>
      </c>
      <c r="M944" s="13">
        <f t="shared" si="1178"/>
        <v>5.9107672832865165E-7</v>
      </c>
      <c r="N944" s="13">
        <f t="shared" si="1179"/>
        <v>7.7114943576743013E-6</v>
      </c>
      <c r="O944" s="13">
        <f t="shared" si="1180"/>
        <v>7.6532614783993808E-7</v>
      </c>
      <c r="P944" s="13">
        <f t="shared" si="1181"/>
        <v>9.9848428943166858E-6</v>
      </c>
      <c r="Q944" s="13">
        <f t="shared" si="1182"/>
        <v>5.0304082683642422E-5</v>
      </c>
      <c r="R944" s="13">
        <f t="shared" si="1183"/>
        <v>4.9547214811157598E-7</v>
      </c>
      <c r="S944" s="13">
        <f t="shared" si="1184"/>
        <v>4.2167574379934306E-5</v>
      </c>
      <c r="T944" s="13">
        <f t="shared" si="1185"/>
        <v>6.5133726258780208E-5</v>
      </c>
      <c r="U944" s="13">
        <f t="shared" si="1186"/>
        <v>6.4641872897806228E-6</v>
      </c>
      <c r="V944" s="13">
        <f t="shared" si="1187"/>
        <v>7.9146822746232434E-5</v>
      </c>
      <c r="W944" s="13">
        <f t="shared" si="1188"/>
        <v>2.1876440693793076E-4</v>
      </c>
      <c r="X944" s="13">
        <f t="shared" si="1189"/>
        <v>2.8325615410323274E-4</v>
      </c>
      <c r="Y944" s="13">
        <f t="shared" si="1190"/>
        <v>1.8338003416643289E-4</v>
      </c>
      <c r="Z944" s="13">
        <f t="shared" si="1191"/>
        <v>2.1384577912495619E-7</v>
      </c>
      <c r="AA944" s="13">
        <f t="shared" si="1192"/>
        <v>2.7899432342693172E-6</v>
      </c>
      <c r="AB944" s="13">
        <f t="shared" si="1193"/>
        <v>1.8199525102379648E-5</v>
      </c>
      <c r="AC944" s="13">
        <f t="shared" si="1194"/>
        <v>8.3562394782066952E-5</v>
      </c>
      <c r="AD944" s="13">
        <f t="shared" si="1195"/>
        <v>7.1352855260096125E-4</v>
      </c>
      <c r="AE944" s="13">
        <f t="shared" si="1196"/>
        <v>9.2387676990772461E-4</v>
      </c>
      <c r="AF944" s="13">
        <f t="shared" si="1197"/>
        <v>5.9811782083826098E-4</v>
      </c>
      <c r="AG944" s="13">
        <f t="shared" si="1198"/>
        <v>2.5814765147379344E-4</v>
      </c>
      <c r="AH944" s="13">
        <f t="shared" si="1199"/>
        <v>6.9221878702748339E-8</v>
      </c>
      <c r="AI944" s="13">
        <f t="shared" si="1200"/>
        <v>9.0310462493297812E-7</v>
      </c>
      <c r="AJ944" s="13">
        <f t="shared" si="1201"/>
        <v>5.8911862756402933E-6</v>
      </c>
      <c r="AK944" s="13">
        <f t="shared" si="1202"/>
        <v>2.5619826522955444E-5</v>
      </c>
      <c r="AL944" s="13">
        <f t="shared" si="1203"/>
        <v>5.6463558369558189E-5</v>
      </c>
      <c r="AM944" s="13">
        <f t="shared" si="1204"/>
        <v>1.8618129064158957E-3</v>
      </c>
      <c r="AN944" s="13">
        <f t="shared" si="1205"/>
        <v>2.4106753512273013E-3</v>
      </c>
      <c r="AO944" s="13">
        <f t="shared" si="1206"/>
        <v>1.5606712223845552E-3</v>
      </c>
      <c r="AP944" s="13">
        <f t="shared" si="1207"/>
        <v>6.7358569958117401E-4</v>
      </c>
      <c r="AQ944" s="13">
        <f t="shared" si="1208"/>
        <v>2.1803969095442608E-4</v>
      </c>
      <c r="AR944" s="13">
        <f t="shared" si="1209"/>
        <v>1.7925697708863713E-8</v>
      </c>
      <c r="AS944" s="13">
        <f t="shared" si="1210"/>
        <v>2.3386797367264405E-7</v>
      </c>
      <c r="AT944" s="13">
        <f t="shared" si="1211"/>
        <v>1.5255815979398107E-6</v>
      </c>
      <c r="AU944" s="13">
        <f t="shared" si="1212"/>
        <v>6.6345102763845438E-6</v>
      </c>
      <c r="AV944" s="13">
        <f t="shared" si="1213"/>
        <v>2.1639317752764063E-5</v>
      </c>
      <c r="AW944" s="13">
        <f t="shared" si="1214"/>
        <v>2.6494950869307833E-5</v>
      </c>
      <c r="AX944" s="13">
        <f t="shared" si="1215"/>
        <v>4.0483632199688445E-3</v>
      </c>
      <c r="AY944" s="13">
        <f t="shared" si="1216"/>
        <v>5.2418206972156597E-3</v>
      </c>
      <c r="AZ944" s="13">
        <f t="shared" si="1217"/>
        <v>3.3935547193774188E-3</v>
      </c>
      <c r="BA944" s="13">
        <f t="shared" si="1218"/>
        <v>1.4646582168832941E-3</v>
      </c>
      <c r="BB944" s="13">
        <f t="shared" si="1219"/>
        <v>4.7410986480512233E-4</v>
      </c>
      <c r="BC944" s="13">
        <f t="shared" si="1220"/>
        <v>1.227754905899345E-4</v>
      </c>
      <c r="BD944" s="13">
        <f t="shared" si="1221"/>
        <v>3.8683655655727845E-9</v>
      </c>
      <c r="BE944" s="13">
        <f t="shared" si="1222"/>
        <v>5.0468708718556525E-8</v>
      </c>
      <c r="BF944" s="13">
        <f t="shared" si="1223"/>
        <v>3.2922050883541072E-7</v>
      </c>
      <c r="BG944" s="13">
        <f t="shared" si="1224"/>
        <v>1.4317273176437828E-6</v>
      </c>
      <c r="BH944" s="13">
        <f t="shared" si="1225"/>
        <v>4.6697647710464792E-6</v>
      </c>
      <c r="BI944" s="13">
        <f t="shared" si="1226"/>
        <v>1.2184835896150643E-5</v>
      </c>
      <c r="BJ944" s="14">
        <f t="shared" si="1227"/>
        <v>2.4772287772732059E-2</v>
      </c>
      <c r="BK944" s="14">
        <f t="shared" si="1228"/>
        <v>5.5137369671160973E-3</v>
      </c>
      <c r="BL944" s="14">
        <f t="shared" si="1229"/>
        <v>1.0991888209104294E-4</v>
      </c>
      <c r="BM944" s="14">
        <f t="shared" si="1230"/>
        <v>2.5110979426412054E-2</v>
      </c>
      <c r="BN944" s="14">
        <f t="shared" si="1231"/>
        <v>6.9852294959913571E-5</v>
      </c>
    </row>
    <row r="945" spans="1:66" x14ac:dyDescent="0.25">
      <c r="A945" t="s">
        <v>178</v>
      </c>
      <c r="B945" t="s">
        <v>180</v>
      </c>
      <c r="C945" t="s">
        <v>468</v>
      </c>
      <c r="D945" s="24" t="s">
        <v>500</v>
      </c>
      <c r="E945" s="10">
        <f>VLOOKUP(A945,home!$A$2:$E$405,3,FALSE)</f>
        <v>1.70588235294118</v>
      </c>
      <c r="F945" s="10">
        <f>VLOOKUP(B945,home!$B$2:$E$405,3,FALSE)</f>
        <v>1.17</v>
      </c>
      <c r="G945" s="10">
        <f>VLOOKUP(C945,away!$B$2:$E$405,4,FALSE)</f>
        <v>1.47</v>
      </c>
      <c r="H945" s="10">
        <f>VLOOKUP(A945,away!$A$2:$E$405,3,FALSE)</f>
        <v>1.1470588235294099</v>
      </c>
      <c r="I945" s="10">
        <f>VLOOKUP(C945,away!$B$2:$E$405,3,FALSE)</f>
        <v>0.28999999999999998</v>
      </c>
      <c r="J945" s="10">
        <f>VLOOKUP(B945,home!$B$2:$E$405,4,FALSE)</f>
        <v>0.87</v>
      </c>
      <c r="K945" s="12">
        <f t="shared" si="1176"/>
        <v>2.9339470588235352</v>
      </c>
      <c r="L945" s="12">
        <f t="shared" si="1177"/>
        <v>0.28940294117647009</v>
      </c>
      <c r="M945" s="13">
        <f t="shared" si="1178"/>
        <v>3.9821432763156465E-2</v>
      </c>
      <c r="N945" s="13">
        <f t="shared" si="1179"/>
        <v>0.11683397553360209</v>
      </c>
      <c r="O945" s="13">
        <f t="shared" si="1180"/>
        <v>1.1524439763518531E-2</v>
      </c>
      <c r="P945" s="13">
        <f t="shared" si="1181"/>
        <v>3.3812096148764188E-2</v>
      </c>
      <c r="Q945" s="13">
        <f t="shared" si="1182"/>
        <v>0.17139234944373638</v>
      </c>
      <c r="R945" s="13">
        <f t="shared" si="1183"/>
        <v>1.6676033814866627E-3</v>
      </c>
      <c r="S945" s="13">
        <f t="shared" si="1184"/>
        <v>7.17740276180518E-3</v>
      </c>
      <c r="T945" s="13">
        <f t="shared" si="1185"/>
        <v>4.9601450024162649E-2</v>
      </c>
      <c r="U945" s="13">
        <f t="shared" si="1186"/>
        <v>4.8926600363969758E-3</v>
      </c>
      <c r="V945" s="13">
        <f t="shared" si="1187"/>
        <v>6.771424203866228E-4</v>
      </c>
      <c r="W945" s="13">
        <f t="shared" si="1188"/>
        <v>0.16761869318510197</v>
      </c>
      <c r="X945" s="13">
        <f t="shared" si="1189"/>
        <v>4.8509342803924861E-2</v>
      </c>
      <c r="Y945" s="13">
        <f t="shared" si="1190"/>
        <v>7.0193732409967423E-3</v>
      </c>
      <c r="Z945" s="13">
        <f t="shared" si="1191"/>
        <v>1.6086977443935575E-4</v>
      </c>
      <c r="AA945" s="13">
        <f t="shared" si="1192"/>
        <v>4.7198340156995327E-4</v>
      </c>
      <c r="AB945" s="13">
        <f t="shared" si="1193"/>
        <v>6.923871564248461E-4</v>
      </c>
      <c r="AC945" s="13">
        <f t="shared" si="1194"/>
        <v>3.5934801681882898E-5</v>
      </c>
      <c r="AD945" s="13">
        <f t="shared" si="1195"/>
        <v>0.12294609296856861</v>
      </c>
      <c r="AE945" s="13">
        <f t="shared" si="1196"/>
        <v>3.5580960911259486E-2</v>
      </c>
      <c r="AF945" s="13">
        <f t="shared" si="1197"/>
        <v>5.1486173688017542E-3</v>
      </c>
      <c r="AG945" s="13">
        <f t="shared" si="1198"/>
        <v>4.9667500317449541E-4</v>
      </c>
      <c r="AH945" s="13">
        <f t="shared" si="1199"/>
        <v>1.1639046467286221E-5</v>
      </c>
      <c r="AI945" s="13">
        <f t="shared" si="1200"/>
        <v>3.4148346150204866E-5</v>
      </c>
      <c r="AJ945" s="13">
        <f t="shared" si="1201"/>
        <v>5.0094719875540788E-5</v>
      </c>
      <c r="AK945" s="13">
        <f t="shared" si="1202"/>
        <v>4.8991752013810597E-5</v>
      </c>
      <c r="AL945" s="13">
        <f t="shared" si="1203"/>
        <v>1.2204794104533255E-6</v>
      </c>
      <c r="AM945" s="13">
        <f t="shared" si="1204"/>
        <v>7.2143465571795379E-2</v>
      </c>
      <c r="AN945" s="13">
        <f t="shared" si="1205"/>
        <v>2.0878531123140996E-2</v>
      </c>
      <c r="AO945" s="13">
        <f t="shared" si="1206"/>
        <v>3.0211541572407359E-3</v>
      </c>
      <c r="AP945" s="13">
        <f t="shared" si="1207"/>
        <v>2.9144363295099626E-4</v>
      </c>
      <c r="AQ945" s="13">
        <f t="shared" si="1208"/>
        <v>2.1086161140793479E-5</v>
      </c>
      <c r="AR945" s="13">
        <f t="shared" si="1209"/>
        <v>6.7367485602444766E-7</v>
      </c>
      <c r="AS945" s="13">
        <f t="shared" si="1210"/>
        <v>1.9765263624362967E-6</v>
      </c>
      <c r="AT945" s="13">
        <f t="shared" si="1211"/>
        <v>2.8995118538785774E-6</v>
      </c>
      <c r="AU945" s="13">
        <f t="shared" si="1212"/>
        <v>2.8356714252370094E-6</v>
      </c>
      <c r="AV945" s="13">
        <f t="shared" si="1213"/>
        <v>2.0799274594660163E-6</v>
      </c>
      <c r="AW945" s="13">
        <f t="shared" si="1214"/>
        <v>2.8786122552029745E-8</v>
      </c>
      <c r="AX945" s="13">
        <f t="shared" si="1215"/>
        <v>3.5277518104617683E-2</v>
      </c>
      <c r="AY945" s="13">
        <f t="shared" si="1216"/>
        <v>1.020941749688253E-2</v>
      </c>
      <c r="AZ945" s="13">
        <f t="shared" si="1217"/>
        <v>1.4773177256481593E-3</v>
      </c>
      <c r="BA945" s="13">
        <f t="shared" si="1218"/>
        <v>1.4251336495157028E-4</v>
      </c>
      <c r="BB945" s="13">
        <f t="shared" si="1219"/>
        <v>1.0310946743485027E-5</v>
      </c>
      <c r="BC945" s="13">
        <f t="shared" si="1220"/>
        <v>5.9680366277570303E-7</v>
      </c>
      <c r="BD945" s="13">
        <f t="shared" si="1221"/>
        <v>3.249391412168499E-8</v>
      </c>
      <c r="BE945" s="13">
        <f t="shared" si="1222"/>
        <v>9.5335423766982218E-8</v>
      </c>
      <c r="BF945" s="13">
        <f t="shared" si="1223"/>
        <v>1.3985454308141645E-7</v>
      </c>
      <c r="BG945" s="13">
        <f t="shared" si="1224"/>
        <v>1.3677527511227707E-7</v>
      </c>
      <c r="BH945" s="13">
        <f t="shared" si="1225"/>
        <v>1.0032285403386128E-7</v>
      </c>
      <c r="BI945" s="13">
        <f t="shared" si="1226"/>
        <v>5.886838850508605E-8</v>
      </c>
      <c r="BJ945" s="14">
        <f t="shared" si="1227"/>
        <v>0.86862088557210426</v>
      </c>
      <c r="BK945" s="14">
        <f t="shared" si="1228"/>
        <v>9.1734646872087322E-2</v>
      </c>
      <c r="BL945" s="14">
        <f t="shared" si="1229"/>
        <v>1.9404976566259474E-2</v>
      </c>
      <c r="BM945" s="14">
        <f t="shared" si="1230"/>
        <v>0.59466009303986611</v>
      </c>
      <c r="BN945" s="14">
        <f t="shared" si="1231"/>
        <v>0.37505189703426428</v>
      </c>
    </row>
    <row r="946" spans="1:66" x14ac:dyDescent="0.25">
      <c r="A946" t="s">
        <v>28</v>
      </c>
      <c r="B946" t="s">
        <v>293</v>
      </c>
      <c r="C946" t="s">
        <v>276</v>
      </c>
      <c r="D946" s="24" t="s">
        <v>500</v>
      </c>
      <c r="E946" s="10">
        <f>VLOOKUP(A946,home!$A$2:$E$405,3,FALSE)</f>
        <v>1.3333333333333299</v>
      </c>
      <c r="F946" s="10">
        <f>VLOOKUP(B946,home!$B$2:$E$405,3,FALSE)</f>
        <v>0</v>
      </c>
      <c r="G946" s="10">
        <f>VLOOKUP(C946,away!$B$2:$E$405,4,FALSE)</f>
        <v>1.87</v>
      </c>
      <c r="H946" s="10">
        <f>VLOOKUP(A946,away!$A$2:$E$405,3,FALSE)</f>
        <v>1.13333333333333</v>
      </c>
      <c r="I946" s="10">
        <f>VLOOKUP(C946,away!$B$2:$E$405,3,FALSE)</f>
        <v>0</v>
      </c>
      <c r="J946" s="10">
        <f>VLOOKUP(B946,home!$B$2:$E$405,4,FALSE)</f>
        <v>0.88</v>
      </c>
      <c r="K946" s="12">
        <f t="shared" si="1176"/>
        <v>0</v>
      </c>
      <c r="L946" s="12">
        <f t="shared" si="1177"/>
        <v>0</v>
      </c>
      <c r="M946" s="13">
        <f t="shared" si="1178"/>
        <v>1</v>
      </c>
      <c r="N946" s="13">
        <f t="shared" si="1179"/>
        <v>0</v>
      </c>
      <c r="O946" s="13">
        <f t="shared" si="1180"/>
        <v>0</v>
      </c>
      <c r="P946" s="13">
        <f t="shared" si="1181"/>
        <v>0</v>
      </c>
      <c r="Q946" s="13">
        <f t="shared" si="1182"/>
        <v>0</v>
      </c>
      <c r="R946" s="13">
        <f t="shared" si="1183"/>
        <v>0</v>
      </c>
      <c r="S946" s="13">
        <f t="shared" si="1184"/>
        <v>0</v>
      </c>
      <c r="T946" s="13">
        <f t="shared" si="1185"/>
        <v>0</v>
      </c>
      <c r="U946" s="13">
        <f t="shared" si="1186"/>
        <v>0</v>
      </c>
      <c r="V946" s="13">
        <f t="shared" si="1187"/>
        <v>0</v>
      </c>
      <c r="W946" s="13">
        <f t="shared" si="1188"/>
        <v>0</v>
      </c>
      <c r="X946" s="13">
        <f t="shared" si="1189"/>
        <v>0</v>
      </c>
      <c r="Y946" s="13">
        <f t="shared" si="1190"/>
        <v>0</v>
      </c>
      <c r="Z946" s="13">
        <f t="shared" si="1191"/>
        <v>0</v>
      </c>
      <c r="AA946" s="13">
        <f t="shared" si="1192"/>
        <v>0</v>
      </c>
      <c r="AB946" s="13">
        <f t="shared" si="1193"/>
        <v>0</v>
      </c>
      <c r="AC946" s="13">
        <f t="shared" si="1194"/>
        <v>0</v>
      </c>
      <c r="AD946" s="13">
        <f t="shared" si="1195"/>
        <v>0</v>
      </c>
      <c r="AE946" s="13">
        <f t="shared" si="1196"/>
        <v>0</v>
      </c>
      <c r="AF946" s="13">
        <f t="shared" si="1197"/>
        <v>0</v>
      </c>
      <c r="AG946" s="13">
        <f t="shared" si="1198"/>
        <v>0</v>
      </c>
      <c r="AH946" s="13">
        <f t="shared" si="1199"/>
        <v>0</v>
      </c>
      <c r="AI946" s="13">
        <f t="shared" si="1200"/>
        <v>0</v>
      </c>
      <c r="AJ946" s="13">
        <f t="shared" si="1201"/>
        <v>0</v>
      </c>
      <c r="AK946" s="13">
        <f t="shared" si="1202"/>
        <v>0</v>
      </c>
      <c r="AL946" s="13">
        <f t="shared" si="1203"/>
        <v>0</v>
      </c>
      <c r="AM946" s="13">
        <f t="shared" si="1204"/>
        <v>0</v>
      </c>
      <c r="AN946" s="13">
        <f t="shared" si="1205"/>
        <v>0</v>
      </c>
      <c r="AO946" s="13">
        <f t="shared" si="1206"/>
        <v>0</v>
      </c>
      <c r="AP946" s="13">
        <f t="shared" si="1207"/>
        <v>0</v>
      </c>
      <c r="AQ946" s="13">
        <f t="shared" si="1208"/>
        <v>0</v>
      </c>
      <c r="AR946" s="13">
        <f t="shared" si="1209"/>
        <v>0</v>
      </c>
      <c r="AS946" s="13">
        <f t="shared" si="1210"/>
        <v>0</v>
      </c>
      <c r="AT946" s="13">
        <f t="shared" si="1211"/>
        <v>0</v>
      </c>
      <c r="AU946" s="13">
        <f t="shared" si="1212"/>
        <v>0</v>
      </c>
      <c r="AV946" s="13">
        <f t="shared" si="1213"/>
        <v>0</v>
      </c>
      <c r="AW946" s="13">
        <f t="shared" si="1214"/>
        <v>0</v>
      </c>
      <c r="AX946" s="13">
        <f t="shared" si="1215"/>
        <v>0</v>
      </c>
      <c r="AY946" s="13">
        <f t="shared" si="1216"/>
        <v>0</v>
      </c>
      <c r="AZ946" s="13">
        <f t="shared" si="1217"/>
        <v>0</v>
      </c>
      <c r="BA946" s="13">
        <f t="shared" si="1218"/>
        <v>0</v>
      </c>
      <c r="BB946" s="13">
        <f t="shared" si="1219"/>
        <v>0</v>
      </c>
      <c r="BC946" s="13">
        <f t="shared" si="1220"/>
        <v>0</v>
      </c>
      <c r="BD946" s="13">
        <f t="shared" si="1221"/>
        <v>0</v>
      </c>
      <c r="BE946" s="13">
        <f t="shared" si="1222"/>
        <v>0</v>
      </c>
      <c r="BF946" s="13">
        <f t="shared" si="1223"/>
        <v>0</v>
      </c>
      <c r="BG946" s="13">
        <f t="shared" si="1224"/>
        <v>0</v>
      </c>
      <c r="BH946" s="13">
        <f t="shared" si="1225"/>
        <v>0</v>
      </c>
      <c r="BI946" s="13">
        <f t="shared" si="1226"/>
        <v>0</v>
      </c>
      <c r="BJ946" s="14">
        <f t="shared" si="1227"/>
        <v>0</v>
      </c>
      <c r="BK946" s="14">
        <f t="shared" si="1228"/>
        <v>1</v>
      </c>
      <c r="BL946" s="14">
        <f t="shared" si="1229"/>
        <v>0</v>
      </c>
      <c r="BM946" s="14">
        <f t="shared" si="1230"/>
        <v>0</v>
      </c>
      <c r="BN946" s="14">
        <f t="shared" si="1231"/>
        <v>1</v>
      </c>
    </row>
    <row r="947" spans="1:66" x14ac:dyDescent="0.25">
      <c r="A947" t="s">
        <v>304</v>
      </c>
      <c r="B947" t="s">
        <v>332</v>
      </c>
      <c r="C947" t="s">
        <v>376</v>
      </c>
      <c r="D947" s="24" t="s">
        <v>500</v>
      </c>
      <c r="E947" s="10">
        <f>VLOOKUP(A947,home!$A$2:$E$405,3,FALSE)</f>
        <v>1.2666666666666699</v>
      </c>
      <c r="F947" s="10">
        <f>VLOOKUP(B947,home!$B$2:$E$405,3,FALSE)</f>
        <v>1.18</v>
      </c>
      <c r="G947" s="10">
        <f>VLOOKUP(C947,away!$B$2:$E$405,4,FALSE)</f>
        <v>0.79</v>
      </c>
      <c r="H947" s="10">
        <f>VLOOKUP(A947,away!$A$2:$E$405,3,FALSE)</f>
        <v>1.2666666666666699</v>
      </c>
      <c r="I947" s="10">
        <f>VLOOKUP(C947,away!$B$2:$E$405,3,FALSE)</f>
        <v>1.32</v>
      </c>
      <c r="J947" s="10">
        <f>VLOOKUP(B947,home!$B$2:$E$405,4,FALSE)</f>
        <v>0</v>
      </c>
      <c r="K947" s="12">
        <f t="shared" si="1176"/>
        <v>1.1807866666666695</v>
      </c>
      <c r="L947" s="12">
        <f t="shared" si="1177"/>
        <v>0</v>
      </c>
      <c r="M947" s="13">
        <f t="shared" si="1178"/>
        <v>0.30703710771404069</v>
      </c>
      <c r="N947" s="13">
        <f t="shared" si="1179"/>
        <v>0.3625453229606373</v>
      </c>
      <c r="O947" s="13">
        <f t="shared" si="1180"/>
        <v>0</v>
      </c>
      <c r="P947" s="13">
        <f t="shared" si="1181"/>
        <v>0</v>
      </c>
      <c r="Q947" s="13">
        <f t="shared" si="1182"/>
        <v>0.21404434170714107</v>
      </c>
      <c r="R947" s="13">
        <f t="shared" si="1183"/>
        <v>0</v>
      </c>
      <c r="S947" s="13">
        <f t="shared" si="1184"/>
        <v>0</v>
      </c>
      <c r="T947" s="13">
        <f t="shared" si="1185"/>
        <v>0</v>
      </c>
      <c r="U947" s="13">
        <f t="shared" si="1186"/>
        <v>0</v>
      </c>
      <c r="V947" s="13">
        <f t="shared" si="1187"/>
        <v>0</v>
      </c>
      <c r="W947" s="13">
        <f t="shared" si="1188"/>
        <v>8.4246901587745546E-2</v>
      </c>
      <c r="X947" s="13">
        <f t="shared" si="1189"/>
        <v>0</v>
      </c>
      <c r="Y947" s="13">
        <f t="shared" si="1190"/>
        <v>0</v>
      </c>
      <c r="Z947" s="13">
        <f t="shared" si="1191"/>
        <v>0</v>
      </c>
      <c r="AA947" s="13">
        <f t="shared" si="1192"/>
        <v>0</v>
      </c>
      <c r="AB947" s="13">
        <f t="shared" si="1193"/>
        <v>0</v>
      </c>
      <c r="AC947" s="13">
        <f t="shared" si="1194"/>
        <v>0</v>
      </c>
      <c r="AD947" s="13">
        <f t="shared" si="1195"/>
        <v>2.4869404525697258E-2</v>
      </c>
      <c r="AE947" s="13">
        <f t="shared" si="1196"/>
        <v>0</v>
      </c>
      <c r="AF947" s="13">
        <f t="shared" si="1197"/>
        <v>0</v>
      </c>
      <c r="AG947" s="13">
        <f t="shared" si="1198"/>
        <v>0</v>
      </c>
      <c r="AH947" s="13">
        <f t="shared" si="1199"/>
        <v>0</v>
      </c>
      <c r="AI947" s="13">
        <f t="shared" si="1200"/>
        <v>0</v>
      </c>
      <c r="AJ947" s="13">
        <f t="shared" si="1201"/>
        <v>0</v>
      </c>
      <c r="AK947" s="13">
        <f t="shared" si="1202"/>
        <v>0</v>
      </c>
      <c r="AL947" s="13">
        <f t="shared" si="1203"/>
        <v>0</v>
      </c>
      <c r="AM947" s="13">
        <f t="shared" si="1204"/>
        <v>5.8730922543766082E-3</v>
      </c>
      <c r="AN947" s="13">
        <f t="shared" si="1205"/>
        <v>0</v>
      </c>
      <c r="AO947" s="13">
        <f t="shared" si="1206"/>
        <v>0</v>
      </c>
      <c r="AP947" s="13">
        <f t="shared" si="1207"/>
        <v>0</v>
      </c>
      <c r="AQ947" s="13">
        <f t="shared" si="1208"/>
        <v>0</v>
      </c>
      <c r="AR947" s="13">
        <f t="shared" si="1209"/>
        <v>0</v>
      </c>
      <c r="AS947" s="13">
        <f t="shared" si="1210"/>
        <v>0</v>
      </c>
      <c r="AT947" s="13">
        <f t="shared" si="1211"/>
        <v>0</v>
      </c>
      <c r="AU947" s="13">
        <f t="shared" si="1212"/>
        <v>0</v>
      </c>
      <c r="AV947" s="13">
        <f t="shared" si="1213"/>
        <v>0</v>
      </c>
      <c r="AW947" s="13">
        <f t="shared" si="1214"/>
        <v>0</v>
      </c>
      <c r="AX947" s="13">
        <f t="shared" si="1215"/>
        <v>1.1558115043451972E-3</v>
      </c>
      <c r="AY947" s="13">
        <f t="shared" si="1216"/>
        <v>0</v>
      </c>
      <c r="AZ947" s="13">
        <f t="shared" si="1217"/>
        <v>0</v>
      </c>
      <c r="BA947" s="13">
        <f t="shared" si="1218"/>
        <v>0</v>
      </c>
      <c r="BB947" s="13">
        <f t="shared" si="1219"/>
        <v>0</v>
      </c>
      <c r="BC947" s="13">
        <f t="shared" si="1220"/>
        <v>0</v>
      </c>
      <c r="BD947" s="13">
        <f t="shared" si="1221"/>
        <v>0</v>
      </c>
      <c r="BE947" s="13">
        <f t="shared" si="1222"/>
        <v>0</v>
      </c>
      <c r="BF947" s="13">
        <f t="shared" si="1223"/>
        <v>0</v>
      </c>
      <c r="BG947" s="13">
        <f t="shared" si="1224"/>
        <v>0</v>
      </c>
      <c r="BH947" s="13">
        <f t="shared" si="1225"/>
        <v>0</v>
      </c>
      <c r="BI947" s="13">
        <f t="shared" si="1226"/>
        <v>0</v>
      </c>
      <c r="BJ947" s="14">
        <f t="shared" si="1227"/>
        <v>0.69273487453994298</v>
      </c>
      <c r="BK947" s="14">
        <f t="shared" si="1228"/>
        <v>0.30703710771404069</v>
      </c>
      <c r="BL947" s="14">
        <f t="shared" si="1229"/>
        <v>0</v>
      </c>
      <c r="BM947" s="14">
        <f t="shared" si="1230"/>
        <v>0.11614520987216462</v>
      </c>
      <c r="BN947" s="14">
        <f t="shared" si="1231"/>
        <v>0.88362677238181908</v>
      </c>
    </row>
    <row r="948" spans="1:66" x14ac:dyDescent="0.25">
      <c r="A948" t="s">
        <v>301</v>
      </c>
      <c r="B948" t="s">
        <v>322</v>
      </c>
      <c r="C948" t="s">
        <v>319</v>
      </c>
      <c r="D948" s="24" t="s">
        <v>500</v>
      </c>
      <c r="E948" s="10">
        <f>VLOOKUP(A948,home!$A$2:$E$405,3,FALSE)</f>
        <v>1.23684210526316</v>
      </c>
      <c r="F948" s="10">
        <f>VLOOKUP(B948,home!$B$2:$E$405,3,FALSE)</f>
        <v>0.4</v>
      </c>
      <c r="G948" s="10">
        <f>VLOOKUP(C948,away!$B$2:$E$405,4,FALSE)</f>
        <v>0.81</v>
      </c>
      <c r="H948" s="10">
        <f>VLOOKUP(A948,away!$A$2:$E$405,3,FALSE)</f>
        <v>1.07894736842105</v>
      </c>
      <c r="I948" s="10">
        <f>VLOOKUP(C948,away!$B$2:$E$405,3,FALSE)</f>
        <v>0.81</v>
      </c>
      <c r="J948" s="10">
        <f>VLOOKUP(B948,home!$B$2:$E$405,4,FALSE)</f>
        <v>1.39</v>
      </c>
      <c r="K948" s="12">
        <f t="shared" si="1176"/>
        <v>0.40073684210526389</v>
      </c>
      <c r="L948" s="12">
        <f t="shared" si="1177"/>
        <v>1.2147868421052603</v>
      </c>
      <c r="M948" s="13">
        <f t="shared" si="1178"/>
        <v>0.19878654180473021</v>
      </c>
      <c r="N948" s="13">
        <f t="shared" si="1179"/>
        <v>7.9661091015853613E-2</v>
      </c>
      <c r="O948" s="13">
        <f t="shared" si="1180"/>
        <v>0.24148327537199357</v>
      </c>
      <c r="P948" s="13">
        <f t="shared" si="1181"/>
        <v>9.6771245193808544E-2</v>
      </c>
      <c r="Q948" s="13">
        <f t="shared" si="1182"/>
        <v>1.5961567026176592E-2</v>
      </c>
      <c r="R948" s="13">
        <f t="shared" si="1183"/>
        <v>0.14667535275518959</v>
      </c>
      <c r="S948" s="13">
        <f t="shared" si="1184"/>
        <v>1.1777298668386737E-2</v>
      </c>
      <c r="T948" s="13">
        <f t="shared" si="1185"/>
        <v>1.9389901602780514E-2</v>
      </c>
      <c r="U948" s="13">
        <f t="shared" si="1186"/>
        <v>5.8778217677790283E-2</v>
      </c>
      <c r="V948" s="13">
        <f t="shared" si="1187"/>
        <v>6.3703387944123334E-4</v>
      </c>
      <c r="W948" s="13">
        <f t="shared" si="1188"/>
        <v>2.1321293217071722E-3</v>
      </c>
      <c r="X948" s="13">
        <f t="shared" si="1189"/>
        <v>2.5900826456766867E-3</v>
      </c>
      <c r="Y948" s="13">
        <f t="shared" si="1190"/>
        <v>1.5731991589666107E-3</v>
      </c>
      <c r="Z948" s="13">
        <f t="shared" si="1191"/>
        <v>5.9393096196050606E-2</v>
      </c>
      <c r="AA948" s="13">
        <f t="shared" si="1192"/>
        <v>2.380100181245948E-2</v>
      </c>
      <c r="AB948" s="13">
        <f t="shared" si="1193"/>
        <v>4.768969152633337E-3</v>
      </c>
      <c r="AC948" s="13">
        <f t="shared" si="1194"/>
        <v>1.9382147674742557E-5</v>
      </c>
      <c r="AD948" s="13">
        <f t="shared" si="1195"/>
        <v>2.1360569283524256E-4</v>
      </c>
      <c r="AE948" s="13">
        <f t="shared" si="1196"/>
        <v>2.5948538505503056E-4</v>
      </c>
      <c r="AF948" s="13">
        <f t="shared" si="1197"/>
        <v>1.576097157417341E-4</v>
      </c>
      <c r="AG948" s="13">
        <f t="shared" si="1198"/>
        <v>6.3820736290336286E-5</v>
      </c>
      <c r="AH948" s="13">
        <f t="shared" si="1199"/>
        <v>1.8037487942713568E-2</v>
      </c>
      <c r="AI948" s="13">
        <f t="shared" si="1200"/>
        <v>7.2282859576748085E-3</v>
      </c>
      <c r="AJ948" s="13">
        <f t="shared" si="1201"/>
        <v>1.4483202442562128E-3</v>
      </c>
      <c r="AK948" s="13">
        <f t="shared" si="1202"/>
        <v>1.9346509368011979E-4</v>
      </c>
      <c r="AL948" s="13">
        <f t="shared" si="1203"/>
        <v>3.7741681061237409E-7</v>
      </c>
      <c r="AM948" s="13">
        <f t="shared" si="1204"/>
        <v>1.7119934160500419E-5</v>
      </c>
      <c r="AN948" s="13">
        <f t="shared" si="1205"/>
        <v>2.0797070755884276E-5</v>
      </c>
      <c r="AO948" s="13">
        <f t="shared" si="1206"/>
        <v>1.2632003954290165E-5</v>
      </c>
      <c r="AP948" s="13">
        <f t="shared" si="1207"/>
        <v>5.1150640643644355E-6</v>
      </c>
      <c r="AQ948" s="13">
        <f t="shared" si="1208"/>
        <v>1.5534281304788432E-6</v>
      </c>
      <c r="AR948" s="13">
        <f t="shared" si="1209"/>
        <v>4.3823406034881407E-3</v>
      </c>
      <c r="AS948" s="13">
        <f t="shared" si="1210"/>
        <v>1.7561653344715139E-3</v>
      </c>
      <c r="AT948" s="13">
        <f t="shared" si="1211"/>
        <v>3.5188007517542448E-4</v>
      </c>
      <c r="AU948" s="13">
        <f t="shared" si="1212"/>
        <v>4.7003770041854171E-5</v>
      </c>
      <c r="AV948" s="13">
        <f t="shared" si="1213"/>
        <v>4.7090355934036603E-6</v>
      </c>
      <c r="AW948" s="13">
        <f t="shared" si="1214"/>
        <v>5.1036171748812373E-9</v>
      </c>
      <c r="AX948" s="13">
        <f t="shared" si="1215"/>
        <v>1.1434313920881622E-6</v>
      </c>
      <c r="AY948" s="13">
        <f t="shared" si="1216"/>
        <v>1.3890254099588003E-6</v>
      </c>
      <c r="AZ948" s="13">
        <f t="shared" si="1217"/>
        <v>8.4368489568390818E-7</v>
      </c>
      <c r="BA948" s="13">
        <f t="shared" si="1218"/>
        <v>3.4163243671992021E-7</v>
      </c>
      <c r="BB948" s="13">
        <f t="shared" si="1219"/>
        <v>1.0375264724092929E-7</v>
      </c>
      <c r="BC948" s="13">
        <f t="shared" si="1220"/>
        <v>2.5207470140373883E-8</v>
      </c>
      <c r="BD948" s="13">
        <f t="shared" si="1221"/>
        <v>8.8726828379016973E-4</v>
      </c>
      <c r="BE948" s="13">
        <f t="shared" si="1222"/>
        <v>3.5556109014622968E-4</v>
      </c>
      <c r="BF948" s="13">
        <f t="shared" si="1223"/>
        <v>7.1243214220352566E-5</v>
      </c>
      <c r="BG948" s="13">
        <f t="shared" si="1224"/>
        <v>9.5165935626976416E-6</v>
      </c>
      <c r="BH948" s="13">
        <f t="shared" si="1225"/>
        <v>9.5341241297868355E-7</v>
      </c>
      <c r="BI948" s="13">
        <f t="shared" si="1226"/>
        <v>7.6413495920207481E-8</v>
      </c>
      <c r="BJ948" s="14">
        <f t="shared" si="1227"/>
        <v>0.12206355653640087</v>
      </c>
      <c r="BK948" s="14">
        <f t="shared" si="1228"/>
        <v>0.30799326813626204</v>
      </c>
      <c r="BL948" s="14">
        <f t="shared" si="1229"/>
        <v>0.51028109383478981</v>
      </c>
      <c r="BM948" s="14">
        <f t="shared" si="1230"/>
        <v>0.22039055761395834</v>
      </c>
      <c r="BN948" s="14">
        <f t="shared" si="1231"/>
        <v>0.77933907316775208</v>
      </c>
    </row>
    <row r="949" spans="1:66" x14ac:dyDescent="0.25">
      <c r="A949" t="s">
        <v>303</v>
      </c>
      <c r="B949" t="s">
        <v>306</v>
      </c>
      <c r="C949" t="s">
        <v>308</v>
      </c>
      <c r="D949" s="24" t="s">
        <v>500</v>
      </c>
      <c r="E949" s="10">
        <f>VLOOKUP(A949,home!$A$2:$E$405,3,FALSE)</f>
        <v>1.21818181818182</v>
      </c>
      <c r="F949" s="10">
        <f>VLOOKUP(B949,home!$B$2:$E$405,3,FALSE)</f>
        <v>0.41</v>
      </c>
      <c r="G949" s="10">
        <f>VLOOKUP(C949,away!$B$2:$E$405,4,FALSE)</f>
        <v>1.0900000000000001</v>
      </c>
      <c r="H949" s="10">
        <f>VLOOKUP(A949,away!$A$2:$E$405,3,FALSE)</f>
        <v>0.90909090909090895</v>
      </c>
      <c r="I949" s="10">
        <f>VLOOKUP(C949,away!$B$2:$E$405,3,FALSE)</f>
        <v>1.0900000000000001</v>
      </c>
      <c r="J949" s="10">
        <f>VLOOKUP(B949,home!$B$2:$E$405,4,FALSE)</f>
        <v>2.2000000000000002</v>
      </c>
      <c r="K949" s="12">
        <f t="shared" si="1176"/>
        <v>0.54440545454545541</v>
      </c>
      <c r="L949" s="12">
        <f t="shared" si="1177"/>
        <v>2.1800000000000002</v>
      </c>
      <c r="M949" s="13">
        <f t="shared" si="1178"/>
        <v>6.558518450198593E-2</v>
      </c>
      <c r="N949" s="13">
        <f t="shared" si="1179"/>
        <v>3.5704932180251205E-2</v>
      </c>
      <c r="O949" s="13">
        <f t="shared" si="1180"/>
        <v>0.14297570221432934</v>
      </c>
      <c r="P949" s="13">
        <f t="shared" si="1181"/>
        <v>7.7836752152947636E-2</v>
      </c>
      <c r="Q949" s="13">
        <f t="shared" si="1182"/>
        <v>9.7189799165521562E-3</v>
      </c>
      <c r="R949" s="13">
        <f t="shared" si="1183"/>
        <v>0.15584351541361902</v>
      </c>
      <c r="S949" s="13">
        <f t="shared" si="1184"/>
        <v>2.3094240077711239E-2</v>
      </c>
      <c r="T949" s="13">
        <f t="shared" si="1185"/>
        <v>2.1187376218083701E-2</v>
      </c>
      <c r="U949" s="13">
        <f t="shared" si="1186"/>
        <v>8.4842059846712933E-2</v>
      </c>
      <c r="V949" s="13">
        <f t="shared" si="1187"/>
        <v>3.0453704424240461E-3</v>
      </c>
      <c r="W949" s="13">
        <f t="shared" si="1188"/>
        <v>1.7636885597295765E-3</v>
      </c>
      <c r="X949" s="13">
        <f t="shared" si="1189"/>
        <v>3.8448410602104771E-3</v>
      </c>
      <c r="Y949" s="13">
        <f t="shared" si="1190"/>
        <v>4.1908767556294206E-3</v>
      </c>
      <c r="Z949" s="13">
        <f t="shared" si="1191"/>
        <v>0.11324628786722983</v>
      </c>
      <c r="AA949" s="13">
        <f t="shared" si="1192"/>
        <v>6.1651896821944739E-2</v>
      </c>
      <c r="AB949" s="13">
        <f t="shared" si="1193"/>
        <v>1.678181445647017E-2</v>
      </c>
      <c r="AC949" s="13">
        <f t="shared" si="1194"/>
        <v>2.2589109314552521E-4</v>
      </c>
      <c r="AD949" s="13">
        <f t="shared" si="1195"/>
        <v>2.4004041800904986E-4</v>
      </c>
      <c r="AE949" s="13">
        <f t="shared" si="1196"/>
        <v>5.2328811125972876E-4</v>
      </c>
      <c r="AF949" s="13">
        <f t="shared" si="1197"/>
        <v>5.7038404127310446E-4</v>
      </c>
      <c r="AG949" s="13">
        <f t="shared" si="1198"/>
        <v>4.1447906999178926E-4</v>
      </c>
      <c r="AH949" s="13">
        <f t="shared" si="1199"/>
        <v>6.1719226887640269E-2</v>
      </c>
      <c r="AI949" s="13">
        <f t="shared" si="1200"/>
        <v>3.3600283767959892E-2</v>
      </c>
      <c r="AJ949" s="13">
        <f t="shared" si="1201"/>
        <v>9.1460888787762446E-3</v>
      </c>
      <c r="AK949" s="13">
        <f t="shared" si="1202"/>
        <v>1.6597268911211055E-3</v>
      </c>
      <c r="AL949" s="13">
        <f t="shared" si="1203"/>
        <v>1.0723537130672702E-5</v>
      </c>
      <c r="AM949" s="13">
        <f t="shared" si="1204"/>
        <v>2.613586257509959E-5</v>
      </c>
      <c r="AN949" s="13">
        <f t="shared" si="1205"/>
        <v>5.6976180413717106E-5</v>
      </c>
      <c r="AO949" s="13">
        <f t="shared" si="1206"/>
        <v>6.2104036650951656E-5</v>
      </c>
      <c r="AP949" s="13">
        <f t="shared" si="1207"/>
        <v>4.5128933299691544E-5</v>
      </c>
      <c r="AQ949" s="13">
        <f t="shared" si="1208"/>
        <v>2.45952686483319E-5</v>
      </c>
      <c r="AR949" s="13">
        <f t="shared" si="1209"/>
        <v>2.6909582923011145E-2</v>
      </c>
      <c r="AS949" s="13">
        <f t="shared" si="1210"/>
        <v>1.4649723722830505E-2</v>
      </c>
      <c r="AT949" s="13">
        <f t="shared" si="1211"/>
        <v>3.987694751146441E-3</v>
      </c>
      <c r="AU949" s="13">
        <f t="shared" si="1212"/>
        <v>7.2364092452880161E-4</v>
      </c>
      <c r="AV949" s="13">
        <f t="shared" si="1213"/>
        <v>9.8488516611448942E-5</v>
      </c>
      <c r="AW949" s="13">
        <f t="shared" si="1214"/>
        <v>3.5352043308306951E-7</v>
      </c>
      <c r="AX949" s="13">
        <f t="shared" si="1215"/>
        <v>2.3714176908557742E-6</v>
      </c>
      <c r="AY949" s="13">
        <f t="shared" si="1216"/>
        <v>5.169690566065588E-6</v>
      </c>
      <c r="AZ949" s="13">
        <f t="shared" si="1217"/>
        <v>5.6349627170114921E-6</v>
      </c>
      <c r="BA949" s="13">
        <f t="shared" si="1218"/>
        <v>4.0947395743616845E-6</v>
      </c>
      <c r="BB949" s="13">
        <f t="shared" si="1219"/>
        <v>2.2316330680271187E-6</v>
      </c>
      <c r="BC949" s="13">
        <f t="shared" si="1220"/>
        <v>9.729920176598232E-7</v>
      </c>
      <c r="BD949" s="13">
        <f t="shared" si="1221"/>
        <v>9.7771484620273932E-3</v>
      </c>
      <c r="BE949" s="13">
        <f t="shared" si="1222"/>
        <v>5.3227329526284225E-3</v>
      </c>
      <c r="BF949" s="13">
        <f t="shared" si="1223"/>
        <v>1.448862426249875E-3</v>
      </c>
      <c r="BG949" s="13">
        <f t="shared" si="1224"/>
        <v>2.629228692454649E-4</v>
      </c>
      <c r="BH949" s="13">
        <f t="shared" si="1225"/>
        <v>3.5784161035493156E-5</v>
      </c>
      <c r="BI949" s="13">
        <f t="shared" si="1226"/>
        <v>3.8962184908110857E-6</v>
      </c>
      <c r="BJ949" s="14">
        <f t="shared" si="1227"/>
        <v>7.8394302048211989E-2</v>
      </c>
      <c r="BK949" s="14">
        <f t="shared" si="1228"/>
        <v>0.16980333149591112</v>
      </c>
      <c r="BL949" s="14">
        <f t="shared" si="1229"/>
        <v>0.63144079310637946</v>
      </c>
      <c r="BM949" s="14">
        <f t="shared" si="1230"/>
        <v>0.50521483196791417</v>
      </c>
      <c r="BN949" s="14">
        <f t="shared" si="1231"/>
        <v>0.48766506637968526</v>
      </c>
    </row>
    <row r="950" spans="1:66" x14ac:dyDescent="0.25">
      <c r="A950" t="s">
        <v>35</v>
      </c>
      <c r="B950" t="s">
        <v>471</v>
      </c>
      <c r="C950" t="s">
        <v>212</v>
      </c>
      <c r="D950" s="24" t="s">
        <v>500</v>
      </c>
      <c r="E950" s="10">
        <f>VLOOKUP(A950,home!$A$2:$E$405,3,FALSE)</f>
        <v>1.5</v>
      </c>
      <c r="F950" s="10">
        <f>VLOOKUP(B950,home!$B$2:$E$405,3,FALSE)</f>
        <v>1</v>
      </c>
      <c r="G950" s="10">
        <f>VLOOKUP(C950,away!$B$2:$E$405,4,FALSE)</f>
        <v>1</v>
      </c>
      <c r="H950" s="10">
        <f>VLOOKUP(A950,away!$A$2:$E$405,3,FALSE)</f>
        <v>1.0249999999999999</v>
      </c>
      <c r="I950" s="10">
        <f>VLOOKUP(C950,away!$B$2:$E$405,3,FALSE)</f>
        <v>1</v>
      </c>
      <c r="J950" s="10">
        <f>VLOOKUP(B950,home!$B$2:$E$405,4,FALSE)</f>
        <v>0.98</v>
      </c>
      <c r="K950" s="12">
        <f t="shared" si="1176"/>
        <v>1.5</v>
      </c>
      <c r="L950" s="12">
        <f t="shared" si="1177"/>
        <v>1.0044999999999999</v>
      </c>
      <c r="M950" s="13">
        <f t="shared" si="1178"/>
        <v>8.1716445995437634E-2</v>
      </c>
      <c r="N950" s="13">
        <f t="shared" si="1179"/>
        <v>0.12257466899315646</v>
      </c>
      <c r="O950" s="13">
        <f t="shared" si="1180"/>
        <v>8.2084170002417106E-2</v>
      </c>
      <c r="P950" s="13">
        <f t="shared" si="1181"/>
        <v>0.12312625500362566</v>
      </c>
      <c r="Q950" s="13">
        <f t="shared" si="1182"/>
        <v>9.1931001744867347E-2</v>
      </c>
      <c r="R950" s="13">
        <f t="shared" si="1183"/>
        <v>4.1226774383713985E-2</v>
      </c>
      <c r="S950" s="13">
        <f t="shared" si="1184"/>
        <v>4.6380121181678238E-2</v>
      </c>
      <c r="T950" s="13">
        <f t="shared" si="1185"/>
        <v>9.2344691252719255E-2</v>
      </c>
      <c r="U950" s="13">
        <f t="shared" si="1186"/>
        <v>6.1840161575570977E-2</v>
      </c>
      <c r="V950" s="13">
        <f t="shared" si="1187"/>
        <v>7.7648052878326341E-3</v>
      </c>
      <c r="W950" s="13">
        <f t="shared" si="1188"/>
        <v>4.5965500872433687E-2</v>
      </c>
      <c r="X950" s="13">
        <f t="shared" si="1189"/>
        <v>4.6172345626359634E-2</v>
      </c>
      <c r="Y950" s="13">
        <f t="shared" si="1190"/>
        <v>2.3190060590839126E-2</v>
      </c>
      <c r="Z950" s="13">
        <f t="shared" si="1191"/>
        <v>1.3804098289480232E-2</v>
      </c>
      <c r="AA950" s="13">
        <f t="shared" si="1192"/>
        <v>2.0706147434220352E-2</v>
      </c>
      <c r="AB950" s="13">
        <f t="shared" si="1193"/>
        <v>1.5529610575665265E-2</v>
      </c>
      <c r="AC950" s="13">
        <f t="shared" si="1194"/>
        <v>7.312262729651138E-4</v>
      </c>
      <c r="AD950" s="13">
        <f t="shared" si="1195"/>
        <v>1.7237062827162634E-2</v>
      </c>
      <c r="AE950" s="13">
        <f t="shared" si="1196"/>
        <v>1.7314629609884866E-2</v>
      </c>
      <c r="AF950" s="13">
        <f t="shared" si="1197"/>
        <v>8.696272721564674E-3</v>
      </c>
      <c r="AG950" s="13">
        <f t="shared" si="1198"/>
        <v>2.911801982937238E-3</v>
      </c>
      <c r="AH950" s="13">
        <f t="shared" si="1199"/>
        <v>3.466554182945723E-3</v>
      </c>
      <c r="AI950" s="13">
        <f t="shared" si="1200"/>
        <v>5.1998312744185845E-3</v>
      </c>
      <c r="AJ950" s="13">
        <f t="shared" si="1201"/>
        <v>3.899873455813939E-3</v>
      </c>
      <c r="AK950" s="13">
        <f t="shared" si="1202"/>
        <v>1.9499367279069699E-3</v>
      </c>
      <c r="AL950" s="13">
        <f t="shared" si="1203"/>
        <v>4.4071007471607377E-5</v>
      </c>
      <c r="AM950" s="13">
        <f t="shared" si="1204"/>
        <v>5.1711188481487853E-3</v>
      </c>
      <c r="AN950" s="13">
        <f t="shared" si="1205"/>
        <v>5.1943888829654545E-3</v>
      </c>
      <c r="AO950" s="13">
        <f t="shared" si="1206"/>
        <v>2.6088818164693994E-3</v>
      </c>
      <c r="AP950" s="13">
        <f t="shared" si="1207"/>
        <v>8.735405948811706E-4</v>
      </c>
      <c r="AQ950" s="13">
        <f t="shared" si="1208"/>
        <v>2.1936788188953394E-4</v>
      </c>
      <c r="AR950" s="13">
        <f t="shared" si="1209"/>
        <v>6.9643073535379592E-4</v>
      </c>
      <c r="AS950" s="13">
        <f t="shared" si="1210"/>
        <v>1.044646103030694E-3</v>
      </c>
      <c r="AT950" s="13">
        <f t="shared" si="1211"/>
        <v>7.834845772730206E-4</v>
      </c>
      <c r="AU950" s="13">
        <f t="shared" si="1212"/>
        <v>3.9174228863651035E-4</v>
      </c>
      <c r="AV950" s="13">
        <f t="shared" si="1213"/>
        <v>1.4690335823869141E-4</v>
      </c>
      <c r="AW950" s="13">
        <f t="shared" si="1214"/>
        <v>1.8445552918845684E-6</v>
      </c>
      <c r="AX950" s="13">
        <f t="shared" si="1215"/>
        <v>1.2927797120371978E-3</v>
      </c>
      <c r="AY950" s="13">
        <f t="shared" si="1216"/>
        <v>1.2985972207413654E-3</v>
      </c>
      <c r="AZ950" s="13">
        <f t="shared" si="1217"/>
        <v>6.5222045411735062E-4</v>
      </c>
      <c r="BA950" s="13">
        <f t="shared" si="1218"/>
        <v>2.1838514872029292E-4</v>
      </c>
      <c r="BB950" s="13">
        <f t="shared" si="1219"/>
        <v>5.4841970472383552E-5</v>
      </c>
      <c r="BC950" s="13">
        <f t="shared" si="1220"/>
        <v>1.1017751867901858E-5</v>
      </c>
      <c r="BD950" s="13">
        <f t="shared" si="1221"/>
        <v>1.1659411227714794E-4</v>
      </c>
      <c r="BE950" s="13">
        <f t="shared" si="1222"/>
        <v>1.7489116841572192E-4</v>
      </c>
      <c r="BF950" s="13">
        <f t="shared" si="1223"/>
        <v>1.3116837631179144E-4</v>
      </c>
      <c r="BG950" s="13">
        <f t="shared" si="1224"/>
        <v>6.5584188155895745E-5</v>
      </c>
      <c r="BH950" s="13">
        <f t="shared" si="1225"/>
        <v>2.4594070558460904E-5</v>
      </c>
      <c r="BI950" s="13">
        <f t="shared" si="1226"/>
        <v>7.3782211675382642E-6</v>
      </c>
      <c r="BJ950" s="14">
        <f t="shared" si="1227"/>
        <v>0.48593317650423573</v>
      </c>
      <c r="BK950" s="14">
        <f t="shared" si="1228"/>
        <v>0.2610615219697523</v>
      </c>
      <c r="BL950" s="14">
        <f t="shared" si="1229"/>
        <v>0.23948647681209217</v>
      </c>
      <c r="BM950" s="14">
        <f t="shared" si="1230"/>
        <v>0.45632920478689271</v>
      </c>
      <c r="BN950" s="14">
        <f t="shared" si="1231"/>
        <v>0.54265931612321827</v>
      </c>
    </row>
    <row r="951" spans="1:66" x14ac:dyDescent="0.25">
      <c r="A951" t="s">
        <v>35</v>
      </c>
      <c r="B951" t="s">
        <v>283</v>
      </c>
      <c r="C951" t="s">
        <v>36</v>
      </c>
      <c r="D951" s="24" t="s">
        <v>500</v>
      </c>
      <c r="E951" s="10">
        <f>VLOOKUP(A951,home!$A$2:$E$405,3,FALSE)</f>
        <v>1.5</v>
      </c>
      <c r="F951" s="10">
        <f>VLOOKUP(B951,home!$B$2:$E$405,3,FALSE)</f>
        <v>1</v>
      </c>
      <c r="G951" s="10">
        <f>VLOOKUP(C951,away!$B$2:$E$405,4,FALSE)</f>
        <v>0.33</v>
      </c>
      <c r="H951" s="10">
        <f>VLOOKUP(A951,away!$A$2:$E$405,3,FALSE)</f>
        <v>1.0249999999999999</v>
      </c>
      <c r="I951" s="10">
        <f>VLOOKUP(C951,away!$B$2:$E$405,3,FALSE)</f>
        <v>0</v>
      </c>
      <c r="J951" s="10">
        <f>VLOOKUP(B951,home!$B$2:$E$405,4,FALSE)</f>
        <v>2.44</v>
      </c>
      <c r="K951" s="12">
        <f t="shared" si="1176"/>
        <v>0.495</v>
      </c>
      <c r="L951" s="12">
        <f t="shared" si="1177"/>
        <v>0</v>
      </c>
      <c r="M951" s="13">
        <f t="shared" si="1178"/>
        <v>0.60957090729630925</v>
      </c>
      <c r="N951" s="13">
        <f t="shared" si="1179"/>
        <v>0.30173759911167308</v>
      </c>
      <c r="O951" s="13">
        <f t="shared" si="1180"/>
        <v>0</v>
      </c>
      <c r="P951" s="13">
        <f t="shared" si="1181"/>
        <v>0</v>
      </c>
      <c r="Q951" s="13">
        <f t="shared" si="1182"/>
        <v>7.4680055780139074E-2</v>
      </c>
      <c r="R951" s="13">
        <f t="shared" si="1183"/>
        <v>0</v>
      </c>
      <c r="S951" s="13">
        <f t="shared" si="1184"/>
        <v>0</v>
      </c>
      <c r="T951" s="13">
        <f t="shared" si="1185"/>
        <v>0</v>
      </c>
      <c r="U951" s="13">
        <f t="shared" si="1186"/>
        <v>0</v>
      </c>
      <c r="V951" s="13">
        <f t="shared" si="1187"/>
        <v>0</v>
      </c>
      <c r="W951" s="13">
        <f t="shared" si="1188"/>
        <v>1.2322209203722947E-2</v>
      </c>
      <c r="X951" s="13">
        <f t="shared" si="1189"/>
        <v>0</v>
      </c>
      <c r="Y951" s="13">
        <f t="shared" si="1190"/>
        <v>0</v>
      </c>
      <c r="Z951" s="13">
        <f t="shared" si="1191"/>
        <v>0</v>
      </c>
      <c r="AA951" s="13">
        <f t="shared" si="1192"/>
        <v>0</v>
      </c>
      <c r="AB951" s="13">
        <f t="shared" si="1193"/>
        <v>0</v>
      </c>
      <c r="AC951" s="13">
        <f t="shared" si="1194"/>
        <v>0</v>
      </c>
      <c r="AD951" s="13">
        <f t="shared" si="1195"/>
        <v>1.5248733889607147E-3</v>
      </c>
      <c r="AE951" s="13">
        <f t="shared" si="1196"/>
        <v>0</v>
      </c>
      <c r="AF951" s="13">
        <f t="shared" si="1197"/>
        <v>0</v>
      </c>
      <c r="AG951" s="13">
        <f t="shared" si="1198"/>
        <v>0</v>
      </c>
      <c r="AH951" s="13">
        <f t="shared" si="1199"/>
        <v>0</v>
      </c>
      <c r="AI951" s="13">
        <f t="shared" si="1200"/>
        <v>0</v>
      </c>
      <c r="AJ951" s="13">
        <f t="shared" si="1201"/>
        <v>0</v>
      </c>
      <c r="AK951" s="13">
        <f t="shared" si="1202"/>
        <v>0</v>
      </c>
      <c r="AL951" s="13">
        <f t="shared" si="1203"/>
        <v>0</v>
      </c>
      <c r="AM951" s="13">
        <f t="shared" si="1204"/>
        <v>1.5096246550711084E-4</v>
      </c>
      <c r="AN951" s="13">
        <f t="shared" si="1205"/>
        <v>0</v>
      </c>
      <c r="AO951" s="13">
        <f t="shared" si="1206"/>
        <v>0</v>
      </c>
      <c r="AP951" s="13">
        <f t="shared" si="1207"/>
        <v>0</v>
      </c>
      <c r="AQ951" s="13">
        <f t="shared" si="1208"/>
        <v>0</v>
      </c>
      <c r="AR951" s="13">
        <f t="shared" si="1209"/>
        <v>0</v>
      </c>
      <c r="AS951" s="13">
        <f t="shared" si="1210"/>
        <v>0</v>
      </c>
      <c r="AT951" s="13">
        <f t="shared" si="1211"/>
        <v>0</v>
      </c>
      <c r="AU951" s="13">
        <f t="shared" si="1212"/>
        <v>0</v>
      </c>
      <c r="AV951" s="13">
        <f t="shared" si="1213"/>
        <v>0</v>
      </c>
      <c r="AW951" s="13">
        <f t="shared" si="1214"/>
        <v>0</v>
      </c>
      <c r="AX951" s="13">
        <f t="shared" si="1215"/>
        <v>1.2454403404336633E-5</v>
      </c>
      <c r="AY951" s="13">
        <f t="shared" si="1216"/>
        <v>0</v>
      </c>
      <c r="AZ951" s="13">
        <f t="shared" si="1217"/>
        <v>0</v>
      </c>
      <c r="BA951" s="13">
        <f t="shared" si="1218"/>
        <v>0</v>
      </c>
      <c r="BB951" s="13">
        <f t="shared" si="1219"/>
        <v>0</v>
      </c>
      <c r="BC951" s="13">
        <f t="shared" si="1220"/>
        <v>0</v>
      </c>
      <c r="BD951" s="13">
        <f t="shared" si="1221"/>
        <v>0</v>
      </c>
      <c r="BE951" s="13">
        <f t="shared" si="1222"/>
        <v>0</v>
      </c>
      <c r="BF951" s="13">
        <f t="shared" si="1223"/>
        <v>0</v>
      </c>
      <c r="BG951" s="13">
        <f t="shared" si="1224"/>
        <v>0</v>
      </c>
      <c r="BH951" s="13">
        <f t="shared" si="1225"/>
        <v>0</v>
      </c>
      <c r="BI951" s="13">
        <f t="shared" si="1226"/>
        <v>0</v>
      </c>
      <c r="BJ951" s="14">
        <f t="shared" si="1227"/>
        <v>0.39042815435340733</v>
      </c>
      <c r="BK951" s="14">
        <f t="shared" si="1228"/>
        <v>0.60957090729630925</v>
      </c>
      <c r="BL951" s="14">
        <f t="shared" si="1229"/>
        <v>0</v>
      </c>
      <c r="BM951" s="14">
        <f t="shared" si="1230"/>
        <v>1.401049946159511E-2</v>
      </c>
      <c r="BN951" s="14">
        <f t="shared" si="1231"/>
        <v>0.98598856218812136</v>
      </c>
    </row>
    <row r="952" spans="1:66" x14ac:dyDescent="0.25">
      <c r="A952" t="s">
        <v>10</v>
      </c>
      <c r="B952" t="s">
        <v>37</v>
      </c>
      <c r="C952" t="s">
        <v>223</v>
      </c>
      <c r="D952" s="24" t="s">
        <v>501</v>
      </c>
      <c r="E952" s="10">
        <f>VLOOKUP(A952,home!$A$2:$E$405,3,FALSE)</f>
        <v>1.57377049180328</v>
      </c>
      <c r="F952" s="10">
        <f>VLOOKUP(B952,home!$B$2:$E$405,3,FALSE)</f>
        <v>0.21</v>
      </c>
      <c r="G952" s="10">
        <f>VLOOKUP(C952,away!$B$2:$E$405,4,FALSE)</f>
        <v>2.12</v>
      </c>
      <c r="H952" s="10">
        <f>VLOOKUP(A952,away!$A$2:$E$405,3,FALSE)</f>
        <v>1.5409836065573801</v>
      </c>
      <c r="I952" s="10">
        <f>VLOOKUP(C952,away!$B$2:$E$405,3,FALSE)</f>
        <v>1.27</v>
      </c>
      <c r="J952" s="10">
        <f>VLOOKUP(B952,home!$B$2:$E$405,4,FALSE)</f>
        <v>1.08</v>
      </c>
      <c r="K952" s="12">
        <f t="shared" si="1176"/>
        <v>0.70064262295082025</v>
      </c>
      <c r="L952" s="12">
        <f t="shared" si="1177"/>
        <v>2.1136131147541026</v>
      </c>
      <c r="M952" s="13">
        <f t="shared" si="1178"/>
        <v>5.9949320159086036E-2</v>
      </c>
      <c r="N952" s="13">
        <f t="shared" si="1179"/>
        <v>4.2003048920380523E-2</v>
      </c>
      <c r="O952" s="13">
        <f t="shared" si="1180"/>
        <v>0.12670966930883679</v>
      </c>
      <c r="P952" s="13">
        <f t="shared" si="1181"/>
        <v>8.8778195057774442E-2</v>
      </c>
      <c r="Q952" s="13">
        <f t="shared" si="1182"/>
        <v>1.4714563183753514E-2</v>
      </c>
      <c r="R952" s="13">
        <f t="shared" si="1183"/>
        <v>0.13390760940865643</v>
      </c>
      <c r="S952" s="13">
        <f t="shared" si="1184"/>
        <v>3.2867628426815856E-2</v>
      </c>
      <c r="T952" s="13">
        <f t="shared" si="1185"/>
        <v>3.1100893723059315E-2</v>
      </c>
      <c r="U952" s="13">
        <f t="shared" si="1186"/>
        <v>9.3821378689154966E-2</v>
      </c>
      <c r="V952" s="13">
        <f t="shared" si="1187"/>
        <v>5.408139778768457E-3</v>
      </c>
      <c r="W952" s="13">
        <f t="shared" si="1188"/>
        <v>3.4365500482135456E-3</v>
      </c>
      <c r="X952" s="13">
        <f t="shared" si="1189"/>
        <v>7.2635372514129942E-3</v>
      </c>
      <c r="Y952" s="13">
        <f t="shared" si="1190"/>
        <v>7.6761537970457365E-3</v>
      </c>
      <c r="Z952" s="13">
        <f t="shared" si="1191"/>
        <v>9.4342959803835363E-2</v>
      </c>
      <c r="AA952" s="13">
        <f t="shared" si="1192"/>
        <v>6.6100698813903014E-2</v>
      </c>
      <c r="AB952" s="13">
        <f t="shared" si="1193"/>
        <v>2.3156483497927587E-2</v>
      </c>
      <c r="AC952" s="13">
        <f t="shared" si="1194"/>
        <v>5.0055289086798575E-4</v>
      </c>
      <c r="AD952" s="13">
        <f t="shared" si="1195"/>
        <v>6.0194835992052659E-4</v>
      </c>
      <c r="AE952" s="13">
        <f t="shared" si="1196"/>
        <v>1.2722859479327479E-3</v>
      </c>
      <c r="AF952" s="13">
        <f t="shared" si="1197"/>
        <v>1.3445601326340056E-3</v>
      </c>
      <c r="AG952" s="13">
        <f t="shared" si="1198"/>
        <v>9.4729330997025008E-4</v>
      </c>
      <c r="AH952" s="13">
        <f t="shared" si="1199"/>
        <v>4.9851129281526373E-2</v>
      </c>
      <c r="AI952" s="13">
        <f t="shared" si="1200"/>
        <v>3.4927825976869074E-2</v>
      </c>
      <c r="AJ952" s="13">
        <f t="shared" si="1201"/>
        <v>1.223596180320167E-2</v>
      </c>
      <c r="AK952" s="13">
        <f t="shared" si="1202"/>
        <v>2.8576787907070894E-3</v>
      </c>
      <c r="AL952" s="13">
        <f t="shared" si="1203"/>
        <v>2.9650499498100344E-5</v>
      </c>
      <c r="AM952" s="13">
        <f t="shared" si="1204"/>
        <v>8.435013555513243E-5</v>
      </c>
      <c r="AN952" s="13">
        <f t="shared" si="1205"/>
        <v>1.7828355274061427E-4</v>
      </c>
      <c r="AO952" s="13">
        <f t="shared" si="1206"/>
        <v>1.8841122760875854E-4</v>
      </c>
      <c r="AP952" s="13">
        <f t="shared" si="1207"/>
        <v>1.3274281388026411E-4</v>
      </c>
      <c r="AQ952" s="13">
        <f t="shared" si="1208"/>
        <v>7.0141738076672254E-5</v>
      </c>
      <c r="AR952" s="13">
        <f t="shared" si="1209"/>
        <v>2.1073200126947283E-2</v>
      </c>
      <c r="AS952" s="13">
        <f t="shared" si="1210"/>
        <v>1.4764782210911901E-2</v>
      </c>
      <c r="AT952" s="13">
        <f t="shared" si="1211"/>
        <v>5.1724178677754629E-3</v>
      </c>
      <c r="AU952" s="13">
        <f t="shared" si="1212"/>
        <v>1.20800547395863E-3</v>
      </c>
      <c r="AV952" s="13">
        <f t="shared" si="1213"/>
        <v>2.115950309533308E-4</v>
      </c>
      <c r="AW952" s="13">
        <f t="shared" si="1214"/>
        <v>1.219695894343884E-6</v>
      </c>
      <c r="AX952" s="13">
        <f t="shared" si="1215"/>
        <v>9.8498833702675378E-6</v>
      </c>
      <c r="AY952" s="13">
        <f t="shared" si="1216"/>
        <v>2.0818842670195808E-5</v>
      </c>
      <c r="AZ952" s="13">
        <f t="shared" si="1217"/>
        <v>2.2001489450864094E-5</v>
      </c>
      <c r="BA952" s="13">
        <f t="shared" si="1218"/>
        <v>1.5500878882490132E-5</v>
      </c>
      <c r="BB952" s="13">
        <f t="shared" si="1219"/>
        <v>8.1907152240615111E-6</v>
      </c>
      <c r="BC952" s="13">
        <f t="shared" si="1220"/>
        <v>3.4624006233585003E-6</v>
      </c>
      <c r="BD952" s="13">
        <f t="shared" si="1221"/>
        <v>7.4234320263589313E-3</v>
      </c>
      <c r="BE952" s="13">
        <f t="shared" si="1222"/>
        <v>5.2011728862452443E-3</v>
      </c>
      <c r="BF952" s="13">
        <f t="shared" si="1223"/>
        <v>1.8220817067197779E-3</v>
      </c>
      <c r="BG952" s="13">
        <f t="shared" si="1224"/>
        <v>4.2554270207561753E-4</v>
      </c>
      <c r="BH952" s="13">
        <f t="shared" si="1225"/>
        <v>7.4538338739960029E-5</v>
      </c>
      <c r="BI952" s="13">
        <f t="shared" si="1226"/>
        <v>1.0444947433032468E-5</v>
      </c>
      <c r="BJ952" s="14">
        <f t="shared" si="1227"/>
        <v>0.11109458835240585</v>
      </c>
      <c r="BK952" s="14">
        <f t="shared" si="1228"/>
        <v>0.18755430565548106</v>
      </c>
      <c r="BL952" s="14">
        <f t="shared" si="1229"/>
        <v>0.60095564888890218</v>
      </c>
      <c r="BM952" s="14">
        <f t="shared" si="1230"/>
        <v>0.52786549751536094</v>
      </c>
      <c r="BN952" s="14">
        <f t="shared" si="1231"/>
        <v>0.46606240603848775</v>
      </c>
    </row>
    <row r="953" spans="1:66" x14ac:dyDescent="0.25">
      <c r="A953" t="s">
        <v>10</v>
      </c>
      <c r="B953" t="s">
        <v>42</v>
      </c>
      <c r="C953" t="s">
        <v>226</v>
      </c>
      <c r="D953" s="24" t="s">
        <v>501</v>
      </c>
      <c r="E953" s="10">
        <f>VLOOKUP(A953,home!$A$2:$E$405,3,FALSE)</f>
        <v>1.57377049180328</v>
      </c>
      <c r="F953" s="10">
        <f>VLOOKUP(B953,home!$B$2:$E$405,3,FALSE)</f>
        <v>1.48</v>
      </c>
      <c r="G953" s="10">
        <f>VLOOKUP(C953,away!$B$2:$E$405,4,FALSE)</f>
        <v>1.48</v>
      </c>
      <c r="H953" s="10">
        <f>VLOOKUP(A953,away!$A$2:$E$405,3,FALSE)</f>
        <v>1.5409836065573801</v>
      </c>
      <c r="I953" s="10">
        <f>VLOOKUP(C953,away!$B$2:$E$405,3,FALSE)</f>
        <v>0.64</v>
      </c>
      <c r="J953" s="10">
        <f>VLOOKUP(B953,home!$B$2:$E$405,4,FALSE)</f>
        <v>1.3</v>
      </c>
      <c r="K953" s="12">
        <f t="shared" si="1176"/>
        <v>3.4471868852459044</v>
      </c>
      <c r="L953" s="12">
        <f t="shared" si="1177"/>
        <v>1.2820983606557403</v>
      </c>
      <c r="M953" s="13">
        <f t="shared" si="1178"/>
        <v>8.8327820512183707E-3</v>
      </c>
      <c r="N953" s="13">
        <f t="shared" si="1179"/>
        <v>3.0448250447195385E-2</v>
      </c>
      <c r="O953" s="13">
        <f t="shared" si="1180"/>
        <v>1.1324495387896521E-2</v>
      </c>
      <c r="P953" s="13">
        <f t="shared" si="1181"/>
        <v>3.9037651983184617E-2</v>
      </c>
      <c r="Q953" s="13">
        <f t="shared" si="1182"/>
        <v>5.2480404810127342E-2</v>
      </c>
      <c r="R953" s="13">
        <f t="shared" si="1183"/>
        <v>7.2595584860378135E-3</v>
      </c>
      <c r="S953" s="13">
        <f t="shared" si="1184"/>
        <v>4.3133020364462364E-2</v>
      </c>
      <c r="T953" s="13">
        <f t="shared" si="1185"/>
        <v>6.7285040973613888E-2</v>
      </c>
      <c r="U953" s="13">
        <f t="shared" si="1186"/>
        <v>2.5025054805745163E-2</v>
      </c>
      <c r="V953" s="13">
        <f t="shared" si="1187"/>
        <v>2.1181345031970819E-2</v>
      </c>
      <c r="W953" s="13">
        <f t="shared" si="1188"/>
        <v>6.0303254397955683E-2</v>
      </c>
      <c r="X953" s="13">
        <f t="shared" si="1189"/>
        <v>7.7314703605825055E-2</v>
      </c>
      <c r="Y953" s="13">
        <f t="shared" si="1190"/>
        <v>4.9562527373806398E-2</v>
      </c>
      <c r="Z953" s="13">
        <f t="shared" si="1191"/>
        <v>3.1024893446778509E-3</v>
      </c>
      <c r="AA953" s="13">
        <f t="shared" si="1192"/>
        <v>1.0694860580588647E-2</v>
      </c>
      <c r="AB953" s="13">
        <f t="shared" si="1193"/>
        <v>1.8433591566469291E-2</v>
      </c>
      <c r="AC953" s="13">
        <f t="shared" si="1194"/>
        <v>5.8508602605264193E-3</v>
      </c>
      <c r="AD953" s="13">
        <f t="shared" si="1195"/>
        <v>5.1969146924570074E-2</v>
      </c>
      <c r="AE953" s="13">
        <f t="shared" si="1196"/>
        <v>6.6629558076668607E-2</v>
      </c>
      <c r="AF953" s="13">
        <f t="shared" si="1197"/>
        <v>4.2712823590656646E-2</v>
      </c>
      <c r="AG953" s="13">
        <f t="shared" si="1198"/>
        <v>1.8254013701519578E-2</v>
      </c>
      <c r="AH953" s="13">
        <f t="shared" si="1199"/>
        <v>9.9442412569084385E-4</v>
      </c>
      <c r="AI953" s="13">
        <f t="shared" si="1200"/>
        <v>3.4279658044536012E-3</v>
      </c>
      <c r="AJ953" s="13">
        <f t="shared" si="1201"/>
        <v>5.9084193820919404E-3</v>
      </c>
      <c r="AK953" s="13">
        <f t="shared" si="1202"/>
        <v>6.7891419354933497E-3</v>
      </c>
      <c r="AL953" s="13">
        <f t="shared" si="1203"/>
        <v>1.0343461225613261E-3</v>
      </c>
      <c r="AM953" s="13">
        <f t="shared" si="1204"/>
        <v>3.5829472343159099E-2</v>
      </c>
      <c r="AN953" s="13">
        <f t="shared" si="1205"/>
        <v>4.593690775432447E-2</v>
      </c>
      <c r="AO953" s="13">
        <f t="shared" si="1206"/>
        <v>2.9447817062706695E-2</v>
      </c>
      <c r="AP953" s="13">
        <f t="shared" si="1207"/>
        <v>1.2584999326995468E-2</v>
      </c>
      <c r="AQ953" s="13">
        <f t="shared" si="1208"/>
        <v>4.0338017514986221E-3</v>
      </c>
      <c r="AR953" s="13">
        <f t="shared" si="1209"/>
        <v>2.5498990826894943E-4</v>
      </c>
      <c r="AS953" s="13">
        <f t="shared" si="1210"/>
        <v>8.789978676547785E-4</v>
      </c>
      <c r="AT953" s="13">
        <f t="shared" si="1211"/>
        <v>1.5150349607693338E-3</v>
      </c>
      <c r="AU953" s="13">
        <f t="shared" si="1212"/>
        <v>1.7408695491510306E-3</v>
      </c>
      <c r="AV953" s="13">
        <f t="shared" si="1213"/>
        <v>1.500275669689346E-3</v>
      </c>
      <c r="AW953" s="13">
        <f t="shared" si="1214"/>
        <v>1.2698416386870671E-4</v>
      </c>
      <c r="AX953" s="13">
        <f t="shared" si="1215"/>
        <v>2.0585147861103131E-2</v>
      </c>
      <c r="AY953" s="13">
        <f t="shared" si="1216"/>
        <v>2.6392184326576345E-2</v>
      </c>
      <c r="AZ953" s="13">
        <f t="shared" si="1217"/>
        <v>1.6918688129613835E-2</v>
      </c>
      <c r="BA953" s="13">
        <f t="shared" si="1218"/>
        <v>7.2304741051412123E-3</v>
      </c>
      <c r="BB953" s="13">
        <f t="shared" si="1219"/>
        <v>2.3175447492413325E-3</v>
      </c>
      <c r="BC953" s="13">
        <f t="shared" si="1220"/>
        <v>5.9426406474972549E-4</v>
      </c>
      <c r="BD953" s="13">
        <f t="shared" si="1221"/>
        <v>5.4487023895896304E-5</v>
      </c>
      <c r="BE953" s="13">
        <f t="shared" si="1222"/>
        <v>1.8782695419001394E-4</v>
      </c>
      <c r="BF953" s="13">
        <f t="shared" si="1223"/>
        <v>3.2373730658974968E-4</v>
      </c>
      <c r="BG953" s="13">
        <f t="shared" si="1224"/>
        <v>3.7199433251367258E-4</v>
      </c>
      <c r="BH953" s="13">
        <f t="shared" si="1225"/>
        <v>3.2058349610673413E-4</v>
      </c>
      <c r="BI953" s="13">
        <f t="shared" si="1226"/>
        <v>2.2102224468108307E-4</v>
      </c>
      <c r="BJ953" s="14">
        <f t="shared" si="1227"/>
        <v>0.71883102537704835</v>
      </c>
      <c r="BK953" s="14">
        <f t="shared" si="1228"/>
        <v>0.14546219014050024</v>
      </c>
      <c r="BL953" s="14">
        <f t="shared" si="1229"/>
        <v>9.7227331387977747E-2</v>
      </c>
      <c r="BM953" s="14">
        <f t="shared" si="1230"/>
        <v>0.78897469292183675</v>
      </c>
      <c r="BN953" s="14">
        <f t="shared" si="1231"/>
        <v>0.14938314316566004</v>
      </c>
    </row>
    <row r="954" spans="1:66" x14ac:dyDescent="0.25">
      <c r="A954" t="s">
        <v>10</v>
      </c>
      <c r="B954" t="s">
        <v>453</v>
      </c>
      <c r="C954" t="s">
        <v>40</v>
      </c>
      <c r="D954" s="24" t="s">
        <v>501</v>
      </c>
      <c r="E954" s="10">
        <f>VLOOKUP(A954,home!$A$2:$E$405,3,FALSE)</f>
        <v>1.57377049180328</v>
      </c>
      <c r="F954" s="10">
        <f>VLOOKUP(B954,home!$B$2:$E$405,3,FALSE)</f>
        <v>1.27</v>
      </c>
      <c r="G954" s="10">
        <f>VLOOKUP(C954,away!$B$2:$E$405,4,FALSE)</f>
        <v>0.42</v>
      </c>
      <c r="H954" s="10">
        <f>VLOOKUP(A954,away!$A$2:$E$405,3,FALSE)</f>
        <v>1.5409836065573801</v>
      </c>
      <c r="I954" s="10">
        <f>VLOOKUP(C954,away!$B$2:$E$405,3,FALSE)</f>
        <v>1.27</v>
      </c>
      <c r="J954" s="10">
        <f>VLOOKUP(B954,home!$B$2:$E$405,4,FALSE)</f>
        <v>0.22</v>
      </c>
      <c r="K954" s="12">
        <f t="shared" si="1176"/>
        <v>0.83944918032786953</v>
      </c>
      <c r="L954" s="12">
        <f t="shared" si="1177"/>
        <v>0.43055081967213199</v>
      </c>
      <c r="M954" s="13">
        <f t="shared" si="1178"/>
        <v>0.28083162177837934</v>
      </c>
      <c r="N954" s="13">
        <f t="shared" si="1179"/>
        <v>0.23574387471200681</v>
      </c>
      <c r="O954" s="13">
        <f t="shared" si="1180"/>
        <v>0.12091228494653539</v>
      </c>
      <c r="P954" s="13">
        <f t="shared" si="1181"/>
        <v>0.10149971848993893</v>
      </c>
      <c r="Q954" s="13">
        <f t="shared" si="1182"/>
        <v>9.8947501197155036E-2</v>
      </c>
      <c r="R954" s="13">
        <f t="shared" si="1183"/>
        <v>2.6029441696080596E-2</v>
      </c>
      <c r="S954" s="13">
        <f t="shared" si="1184"/>
        <v>9.1711474550993689E-3</v>
      </c>
      <c r="T954" s="13">
        <f t="shared" si="1185"/>
        <v>4.2601927744944368E-2</v>
      </c>
      <c r="U954" s="13">
        <f t="shared" si="1186"/>
        <v>2.1850393496166926E-2</v>
      </c>
      <c r="V954" s="13">
        <f t="shared" si="1187"/>
        <v>3.6829853934362497E-4</v>
      </c>
      <c r="W954" s="13">
        <f t="shared" si="1188"/>
        <v>2.7687132925147566E-2</v>
      </c>
      <c r="X954" s="13">
        <f t="shared" si="1189"/>
        <v>1.1920717775293559E-2</v>
      </c>
      <c r="Y954" s="13">
        <f t="shared" si="1190"/>
        <v>2.5662374046163975E-3</v>
      </c>
      <c r="Z954" s="13">
        <f t="shared" si="1191"/>
        <v>3.7356658192851579E-3</v>
      </c>
      <c r="AA954" s="13">
        <f t="shared" si="1192"/>
        <v>3.1359016099777649E-3</v>
      </c>
      <c r="AB954" s="13">
        <f t="shared" si="1193"/>
        <v>1.3162150180423405E-3</v>
      </c>
      <c r="AC954" s="13">
        <f t="shared" si="1194"/>
        <v>8.3195309850857187E-6</v>
      </c>
      <c r="AD954" s="13">
        <f t="shared" si="1195"/>
        <v>5.810485259910971E-3</v>
      </c>
      <c r="AE954" s="13">
        <f t="shared" si="1196"/>
        <v>2.5017091913475094E-3</v>
      </c>
      <c r="AF954" s="13">
        <f t="shared" si="1197"/>
        <v>5.3855647145798836E-4</v>
      </c>
      <c r="AG954" s="13">
        <f t="shared" si="1198"/>
        <v>7.7291976741989361E-5</v>
      </c>
      <c r="AH954" s="13">
        <f t="shared" si="1199"/>
        <v>4.0209849512859767E-4</v>
      </c>
      <c r="AI954" s="13">
        <f t="shared" si="1200"/>
        <v>3.3754125214677114E-4</v>
      </c>
      <c r="AJ954" s="13">
        <f t="shared" si="1201"/>
        <v>1.4167436372072487E-4</v>
      </c>
      <c r="AK954" s="13">
        <f t="shared" si="1202"/>
        <v>3.9642809499611661E-5</v>
      </c>
      <c r="AL954" s="13">
        <f t="shared" si="1203"/>
        <v>1.2027563671172532E-7</v>
      </c>
      <c r="AM954" s="13">
        <f t="shared" si="1204"/>
        <v>9.7552141774788687E-4</v>
      </c>
      <c r="AN954" s="13">
        <f t="shared" si="1205"/>
        <v>4.2001154601907303E-4</v>
      </c>
      <c r="AO954" s="13">
        <f t="shared" si="1206"/>
        <v>9.0418157705135627E-5</v>
      </c>
      <c r="AP954" s="13">
        <f t="shared" si="1207"/>
        <v>1.2976537304396751E-5</v>
      </c>
      <c r="AQ954" s="13">
        <f t="shared" si="1208"/>
        <v>1.3967646932285043E-6</v>
      </c>
      <c r="AR954" s="13">
        <f t="shared" si="1209"/>
        <v>3.4624767333309705E-5</v>
      </c>
      <c r="AS954" s="13">
        <f t="shared" si="1210"/>
        <v>2.9065732556990024E-5</v>
      </c>
      <c r="AT954" s="13">
        <f t="shared" si="1211"/>
        <v>1.2199602685297173E-5</v>
      </c>
      <c r="AU954" s="13">
        <f t="shared" si="1212"/>
        <v>3.4136488248327968E-6</v>
      </c>
      <c r="AV954" s="13">
        <f t="shared" si="1213"/>
        <v>7.1639617698327124E-7</v>
      </c>
      <c r="AW954" s="13">
        <f t="shared" si="1214"/>
        <v>1.2075190573596806E-9</v>
      </c>
      <c r="AX954" s="13">
        <f t="shared" si="1215"/>
        <v>1.364834424201241E-4</v>
      </c>
      <c r="AY954" s="13">
        <f t="shared" si="1216"/>
        <v>5.8763058005658659E-5</v>
      </c>
      <c r="AZ954" s="13">
        <f t="shared" si="1217"/>
        <v>1.2650241395388686E-5</v>
      </c>
      <c r="BA954" s="13">
        <f t="shared" si="1218"/>
        <v>1.8155239339449785E-6</v>
      </c>
      <c r="BB954" s="13">
        <f t="shared" si="1219"/>
        <v>1.9541882947359595E-7</v>
      </c>
      <c r="BC954" s="13">
        <f t="shared" si="1220"/>
        <v>1.6827547441845067E-8</v>
      </c>
      <c r="BD954" s="13">
        <f t="shared" si="1221"/>
        <v>2.4846203260522265E-6</v>
      </c>
      <c r="BE954" s="13">
        <f t="shared" si="1222"/>
        <v>2.0857124961305056E-6</v>
      </c>
      <c r="BF954" s="13">
        <f t="shared" si="1223"/>
        <v>8.7542482263817364E-7</v>
      </c>
      <c r="BG954" s="13">
        <f t="shared" si="1224"/>
        <v>2.4495821660076185E-7</v>
      </c>
      <c r="BH954" s="13">
        <f t="shared" si="1225"/>
        <v>5.1407493535021545E-8</v>
      </c>
      <c r="BI954" s="13">
        <f t="shared" si="1226"/>
        <v>8.6307956621368206E-9</v>
      </c>
      <c r="BJ954" s="14">
        <f t="shared" si="1227"/>
        <v>0.43010568359422413</v>
      </c>
      <c r="BK954" s="14">
        <f t="shared" si="1228"/>
        <v>0.39193798912738875</v>
      </c>
      <c r="BL954" s="14">
        <f t="shared" si="1229"/>
        <v>0.17425096458902678</v>
      </c>
      <c r="BM954" s="14">
        <f t="shared" si="1230"/>
        <v>0.13600709845934186</v>
      </c>
      <c r="BN954" s="14">
        <f t="shared" si="1231"/>
        <v>0.86396444282009599</v>
      </c>
    </row>
    <row r="955" spans="1:66" x14ac:dyDescent="0.25">
      <c r="A955" t="s">
        <v>10</v>
      </c>
      <c r="B955" t="s">
        <v>41</v>
      </c>
      <c r="C955" t="s">
        <v>224</v>
      </c>
      <c r="D955" s="24" t="s">
        <v>501</v>
      </c>
      <c r="E955" s="10">
        <f>VLOOKUP(A955,home!$A$2:$E$405,3,FALSE)</f>
        <v>1.57377049180328</v>
      </c>
      <c r="F955" s="10">
        <f>VLOOKUP(B955,home!$B$2:$E$405,3,FALSE)</f>
        <v>1.27</v>
      </c>
      <c r="G955" s="10">
        <f>VLOOKUP(C955,away!$B$2:$E$405,4,FALSE)</f>
        <v>1.27</v>
      </c>
      <c r="H955" s="10">
        <f>VLOOKUP(A955,away!$A$2:$E$405,3,FALSE)</f>
        <v>1.5409836065573801</v>
      </c>
      <c r="I955" s="10">
        <f>VLOOKUP(C955,away!$B$2:$E$405,3,FALSE)</f>
        <v>1.27</v>
      </c>
      <c r="J955" s="10">
        <f>VLOOKUP(B955,home!$B$2:$E$405,4,FALSE)</f>
        <v>0.65</v>
      </c>
      <c r="K955" s="12">
        <f t="shared" si="1176"/>
        <v>2.5383344262295102</v>
      </c>
      <c r="L955" s="12">
        <f t="shared" si="1177"/>
        <v>1.2720819672131172</v>
      </c>
      <c r="M955" s="13">
        <f t="shared" si="1178"/>
        <v>2.213895852035138E-2</v>
      </c>
      <c r="N955" s="13">
        <f t="shared" si="1179"/>
        <v>5.6196080573075041E-2</v>
      </c>
      <c r="O955" s="13">
        <f t="shared" si="1180"/>
        <v>2.8162569906618182E-2</v>
      </c>
      <c r="P955" s="13">
        <f t="shared" si="1181"/>
        <v>7.1486020725064131E-2</v>
      </c>
      <c r="Q955" s="13">
        <f t="shared" si="1182"/>
        <v>7.1322222968901908E-2</v>
      </c>
      <c r="R955" s="13">
        <f t="shared" si="1183"/>
        <v>1.7912548664293901E-2</v>
      </c>
      <c r="S955" s="13">
        <f t="shared" si="1184"/>
        <v>5.7706544262308805E-2</v>
      </c>
      <c r="T955" s="13">
        <f t="shared" si="1185"/>
        <v>9.0727713700293297E-2</v>
      </c>
      <c r="U955" s="13">
        <f t="shared" si="1186"/>
        <v>4.5468038936088633E-2</v>
      </c>
      <c r="V955" s="13">
        <f t="shared" si="1187"/>
        <v>2.0703629834333857E-2</v>
      </c>
      <c r="W955" s="13">
        <f t="shared" si="1188"/>
        <v>6.0346551305726935E-2</v>
      </c>
      <c r="X955" s="13">
        <f t="shared" si="1189"/>
        <v>7.676575969951642E-2</v>
      </c>
      <c r="Y955" s="13">
        <f t="shared" si="1190"/>
        <v>4.8826169306585149E-2</v>
      </c>
      <c r="Z955" s="13">
        <f t="shared" si="1191"/>
        <v>7.5954100475585607E-3</v>
      </c>
      <c r="AA955" s="13">
        <f t="shared" si="1192"/>
        <v>1.9279690805047416E-2</v>
      </c>
      <c r="AB955" s="13">
        <f t="shared" si="1193"/>
        <v>2.4469151448756204E-2</v>
      </c>
      <c r="AC955" s="13">
        <f t="shared" si="1194"/>
        <v>4.1782117654177607E-3</v>
      </c>
      <c r="AD955" s="13">
        <f t="shared" si="1195"/>
        <v>3.8294932170888023E-2</v>
      </c>
      <c r="AE955" s="13">
        <f t="shared" si="1196"/>
        <v>4.8714292650236121E-2</v>
      </c>
      <c r="AF955" s="13">
        <f t="shared" si="1197"/>
        <v>3.0984286612953937E-2</v>
      </c>
      <c r="AG955" s="13">
        <f t="shared" si="1198"/>
        <v>1.31381840891005E-2</v>
      </c>
      <c r="AH955" s="13">
        <f t="shared" si="1199"/>
        <v>2.4154960387721427E-3</v>
      </c>
      <c r="AI955" s="13">
        <f t="shared" si="1200"/>
        <v>6.1313367516363411E-3</v>
      </c>
      <c r="AJ955" s="13">
        <f t="shared" si="1201"/>
        <v>7.7816915777423725E-3</v>
      </c>
      <c r="AK955" s="13">
        <f t="shared" si="1202"/>
        <v>6.5841785420278987E-3</v>
      </c>
      <c r="AL955" s="13">
        <f t="shared" si="1203"/>
        <v>5.3965272590721721E-4</v>
      </c>
      <c r="AM955" s="13">
        <f t="shared" si="1204"/>
        <v>1.9441068935897809E-2</v>
      </c>
      <c r="AN955" s="13">
        <f t="shared" si="1205"/>
        <v>2.4730633216702706E-2</v>
      </c>
      <c r="AO955" s="13">
        <f t="shared" si="1206"/>
        <v>1.5729696276364624E-2</v>
      </c>
      <c r="AP955" s="13">
        <f t="shared" si="1207"/>
        <v>6.6698209943009193E-3</v>
      </c>
      <c r="AQ955" s="13">
        <f t="shared" si="1208"/>
        <v>2.1211397528474157E-3</v>
      </c>
      <c r="AR955" s="13">
        <f t="shared" si="1209"/>
        <v>6.1454179055935184E-4</v>
      </c>
      <c r="AS955" s="13">
        <f t="shared" si="1210"/>
        <v>1.5599125833335281E-3</v>
      </c>
      <c r="AT955" s="13">
        <f t="shared" si="1211"/>
        <v>1.9797899060920525E-3</v>
      </c>
      <c r="AU955" s="13">
        <f t="shared" si="1212"/>
        <v>1.6751229584450486E-3</v>
      </c>
      <c r="AV955" s="13">
        <f t="shared" si="1213"/>
        <v>1.0630055683971231E-3</v>
      </c>
      <c r="AW955" s="13">
        <f t="shared" si="1214"/>
        <v>4.8403393493317239E-5</v>
      </c>
      <c r="AX955" s="13">
        <f t="shared" si="1215"/>
        <v>8.2246557604484134E-3</v>
      </c>
      <c r="AY955" s="13">
        <f t="shared" si="1216"/>
        <v>1.0462436279401913E-2</v>
      </c>
      <c r="AZ955" s="13">
        <f t="shared" si="1217"/>
        <v>6.6545382620717382E-3</v>
      </c>
      <c r="BA955" s="13">
        <f t="shared" si="1218"/>
        <v>2.8217060411037252E-3</v>
      </c>
      <c r="BB955" s="13">
        <f t="shared" si="1219"/>
        <v>8.9736034291609096E-4</v>
      </c>
      <c r="BC955" s="13">
        <f t="shared" si="1220"/>
        <v>2.2830318206314769E-4</v>
      </c>
      <c r="BD955" s="13">
        <f t="shared" si="1221"/>
        <v>1.3029125497823532E-4</v>
      </c>
      <c r="BE955" s="13">
        <f t="shared" si="1222"/>
        <v>3.3072277794790172E-4</v>
      </c>
      <c r="BF955" s="13">
        <f t="shared" si="1223"/>
        <v>4.1974250640170856E-4</v>
      </c>
      <c r="BG955" s="13">
        <f t="shared" si="1224"/>
        <v>3.5514895138377244E-4</v>
      </c>
      <c r="BH955" s="13">
        <f t="shared" si="1225"/>
        <v>2.253717024341851E-4</v>
      </c>
      <c r="BI955" s="13">
        <f t="shared" si="1226"/>
        <v>1.1441375019732901E-4</v>
      </c>
      <c r="BJ955" s="14">
        <f t="shared" si="1227"/>
        <v>0.63329755212139593</v>
      </c>
      <c r="BK955" s="14">
        <f t="shared" si="1228"/>
        <v>0.18721545411278509</v>
      </c>
      <c r="BL955" s="14">
        <f t="shared" si="1229"/>
        <v>0.16667276642115331</v>
      </c>
      <c r="BM955" s="14">
        <f t="shared" si="1230"/>
        <v>0.7171487484586796</v>
      </c>
      <c r="BN955" s="14">
        <f t="shared" si="1231"/>
        <v>0.26721840135830455</v>
      </c>
    </row>
    <row r="956" spans="1:66" x14ac:dyDescent="0.25">
      <c r="A956" t="s">
        <v>13</v>
      </c>
      <c r="B956" t="s">
        <v>50</v>
      </c>
      <c r="C956" t="s">
        <v>54</v>
      </c>
      <c r="D956" s="24" t="s">
        <v>501</v>
      </c>
      <c r="E956" s="10">
        <f>VLOOKUP(A956,home!$A$2:$E$405,3,FALSE)</f>
        <v>1.8333333333333299</v>
      </c>
      <c r="F956" s="10">
        <f>VLOOKUP(B956,home!$B$2:$E$405,3,FALSE)</f>
        <v>0.27</v>
      </c>
      <c r="G956" s="10">
        <f>VLOOKUP(C956,away!$B$2:$E$405,4,FALSE)</f>
        <v>1.64</v>
      </c>
      <c r="H956" s="10">
        <f>VLOOKUP(A956,away!$A$2:$E$405,3,FALSE)</f>
        <v>1.3333333333333299</v>
      </c>
      <c r="I956" s="10">
        <f>VLOOKUP(C956,away!$B$2:$E$405,3,FALSE)</f>
        <v>0.27</v>
      </c>
      <c r="J956" s="10">
        <f>VLOOKUP(B956,home!$B$2:$E$405,4,FALSE)</f>
        <v>3</v>
      </c>
      <c r="K956" s="12">
        <f t="shared" si="1176"/>
        <v>0.81179999999999852</v>
      </c>
      <c r="L956" s="12">
        <f t="shared" si="1177"/>
        <v>1.0799999999999974</v>
      </c>
      <c r="M956" s="13">
        <f t="shared" si="1178"/>
        <v>0.15080012417002059</v>
      </c>
      <c r="N956" s="13">
        <f t="shared" si="1179"/>
        <v>0.12241954080122247</v>
      </c>
      <c r="O956" s="13">
        <f t="shared" si="1180"/>
        <v>0.1628641341036218</v>
      </c>
      <c r="P956" s="13">
        <f t="shared" si="1181"/>
        <v>0.13221310406531994</v>
      </c>
      <c r="Q956" s="13">
        <f t="shared" si="1182"/>
        <v>4.9690091611216104E-2</v>
      </c>
      <c r="R956" s="13">
        <f t="shared" si="1183"/>
        <v>8.7946632415955558E-2</v>
      </c>
      <c r="S956" s="13">
        <f t="shared" si="1184"/>
        <v>2.8979261427661083E-2</v>
      </c>
      <c r="T956" s="13">
        <f t="shared" si="1185"/>
        <v>5.3665298940113251E-2</v>
      </c>
      <c r="U956" s="13">
        <f t="shared" si="1186"/>
        <v>7.1395076195272578E-2</v>
      </c>
      <c r="V956" s="13">
        <f t="shared" si="1187"/>
        <v>2.8230437312370218E-3</v>
      </c>
      <c r="W956" s="13">
        <f t="shared" si="1188"/>
        <v>1.3446138789995057E-2</v>
      </c>
      <c r="X956" s="13">
        <f t="shared" si="1189"/>
        <v>1.4521829893194626E-2</v>
      </c>
      <c r="Y956" s="13">
        <f t="shared" si="1190"/>
        <v>7.8417881423250776E-3</v>
      </c>
      <c r="Z956" s="13">
        <f t="shared" si="1191"/>
        <v>3.166078766974393E-2</v>
      </c>
      <c r="AA956" s="13">
        <f t="shared" si="1192"/>
        <v>2.5702227430298073E-2</v>
      </c>
      <c r="AB956" s="13">
        <f t="shared" si="1193"/>
        <v>1.0432534113957967E-2</v>
      </c>
      <c r="AC956" s="13">
        <f t="shared" si="1194"/>
        <v>1.5469291581872874E-4</v>
      </c>
      <c r="AD956" s="13">
        <f t="shared" si="1195"/>
        <v>2.7288938674294911E-3</v>
      </c>
      <c r="AE956" s="13">
        <f t="shared" si="1196"/>
        <v>2.947205376823843E-3</v>
      </c>
      <c r="AF956" s="13">
        <f t="shared" si="1197"/>
        <v>1.5914909034848712E-3</v>
      </c>
      <c r="AG956" s="13">
        <f t="shared" si="1198"/>
        <v>5.729367252545524E-4</v>
      </c>
      <c r="AH956" s="13">
        <f t="shared" si="1199"/>
        <v>8.5484126708308388E-3</v>
      </c>
      <c r="AI956" s="13">
        <f t="shared" si="1200"/>
        <v>6.9396014061804618E-3</v>
      </c>
      <c r="AJ956" s="13">
        <f t="shared" si="1201"/>
        <v>2.816784210768644E-3</v>
      </c>
      <c r="AK956" s="13">
        <f t="shared" si="1202"/>
        <v>7.622218074339939E-4</v>
      </c>
      <c r="AL956" s="13">
        <f t="shared" si="1203"/>
        <v>5.4250434314630003E-6</v>
      </c>
      <c r="AM956" s="13">
        <f t="shared" si="1204"/>
        <v>4.4306320831585154E-4</v>
      </c>
      <c r="AN956" s="13">
        <f t="shared" si="1205"/>
        <v>4.7850826498111848E-4</v>
      </c>
      <c r="AO956" s="13">
        <f t="shared" si="1206"/>
        <v>2.5839446308980333E-4</v>
      </c>
      <c r="AP956" s="13">
        <f t="shared" si="1207"/>
        <v>9.302200671232898E-5</v>
      </c>
      <c r="AQ956" s="13">
        <f t="shared" si="1208"/>
        <v>2.5115941812328761E-5</v>
      </c>
      <c r="AR956" s="13">
        <f t="shared" si="1209"/>
        <v>1.8464571368994572E-3</v>
      </c>
      <c r="AS956" s="13">
        <f t="shared" si="1210"/>
        <v>1.4989539037349765E-3</v>
      </c>
      <c r="AT956" s="13">
        <f t="shared" si="1211"/>
        <v>6.084253895260257E-4</v>
      </c>
      <c r="AU956" s="13">
        <f t="shared" si="1212"/>
        <v>1.6463991040574234E-4</v>
      </c>
      <c r="AV956" s="13">
        <f t="shared" si="1213"/>
        <v>3.3413669816845334E-5</v>
      </c>
      <c r="AW956" s="13">
        <f t="shared" si="1214"/>
        <v>1.3212150772984931E-7</v>
      </c>
      <c r="AX956" s="13">
        <f t="shared" si="1215"/>
        <v>5.9946452085134585E-5</v>
      </c>
      <c r="AY956" s="13">
        <f t="shared" si="1216"/>
        <v>6.4742168251945184E-5</v>
      </c>
      <c r="AZ956" s="13">
        <f t="shared" si="1217"/>
        <v>3.4960770856050315E-5</v>
      </c>
      <c r="BA956" s="13">
        <f t="shared" si="1218"/>
        <v>1.2585877508178084E-5</v>
      </c>
      <c r="BB956" s="13">
        <f t="shared" si="1219"/>
        <v>3.3981869272080741E-6</v>
      </c>
      <c r="BC956" s="13">
        <f t="shared" si="1220"/>
        <v>7.3400837627694238E-7</v>
      </c>
      <c r="BD956" s="13">
        <f t="shared" si="1221"/>
        <v>3.3236228464190147E-4</v>
      </c>
      <c r="BE956" s="13">
        <f t="shared" si="1222"/>
        <v>2.6981170267229509E-4</v>
      </c>
      <c r="BF956" s="13">
        <f t="shared" si="1223"/>
        <v>1.0951657011468436E-4</v>
      </c>
      <c r="BG956" s="13">
        <f t="shared" si="1224"/>
        <v>2.9635183873033546E-5</v>
      </c>
      <c r="BH956" s="13">
        <f t="shared" si="1225"/>
        <v>6.0144605670321453E-6</v>
      </c>
      <c r="BI956" s="13">
        <f t="shared" si="1226"/>
        <v>9.7650781766333773E-7</v>
      </c>
      <c r="BJ956" s="14">
        <f t="shared" si="1227"/>
        <v>0.27089968639997553</v>
      </c>
      <c r="BK956" s="14">
        <f t="shared" si="1228"/>
        <v>0.31504039352174079</v>
      </c>
      <c r="BL956" s="14">
        <f t="shared" si="1229"/>
        <v>0.38230783107438965</v>
      </c>
      <c r="BM956" s="14">
        <f t="shared" si="1230"/>
        <v>0.29391046145174921</v>
      </c>
      <c r="BN956" s="14">
        <f t="shared" si="1231"/>
        <v>0.70593362716735641</v>
      </c>
    </row>
    <row r="957" spans="1:66" x14ac:dyDescent="0.25">
      <c r="A957" t="s">
        <v>13</v>
      </c>
      <c r="B957" t="s">
        <v>227</v>
      </c>
      <c r="C957" t="s">
        <v>55</v>
      </c>
      <c r="D957" s="24" t="s">
        <v>501</v>
      </c>
      <c r="E957" s="10">
        <f>VLOOKUP(A957,home!$A$2:$E$405,3,FALSE)</f>
        <v>1.8333333333333299</v>
      </c>
      <c r="F957" s="10">
        <f>VLOOKUP(B957,home!$B$2:$E$405,3,FALSE)</f>
        <v>2.1800000000000002</v>
      </c>
      <c r="G957" s="10">
        <f>VLOOKUP(C957,away!$B$2:$E$405,4,FALSE)</f>
        <v>0.82</v>
      </c>
      <c r="H957" s="10">
        <f>VLOOKUP(A957,away!$A$2:$E$405,3,FALSE)</f>
        <v>1.3333333333333299</v>
      </c>
      <c r="I957" s="10">
        <f>VLOOKUP(C957,away!$B$2:$E$405,3,FALSE)</f>
        <v>0.27</v>
      </c>
      <c r="J957" s="10">
        <f>VLOOKUP(B957,home!$B$2:$E$405,4,FALSE)</f>
        <v>0.75</v>
      </c>
      <c r="K957" s="12">
        <f t="shared" si="1176"/>
        <v>3.2772666666666606</v>
      </c>
      <c r="L957" s="12">
        <f t="shared" si="1177"/>
        <v>0.26999999999999935</v>
      </c>
      <c r="M957" s="13">
        <f t="shared" si="1178"/>
        <v>2.8803261069613117E-2</v>
      </c>
      <c r="N957" s="13">
        <f t="shared" si="1179"/>
        <v>9.4395967394740557E-2</v>
      </c>
      <c r="O957" s="13">
        <f t="shared" si="1180"/>
        <v>7.7768804887955222E-3</v>
      </c>
      <c r="P957" s="13">
        <f t="shared" si="1181"/>
        <v>2.5486911196579889E-2</v>
      </c>
      <c r="Q957" s="13">
        <f t="shared" si="1182"/>
        <v>0.15468037870526816</v>
      </c>
      <c r="R957" s="13">
        <f t="shared" si="1183"/>
        <v>1.0498788659873929E-3</v>
      </c>
      <c r="S957" s="13">
        <f t="shared" si="1184"/>
        <v>5.6380998038069972E-3</v>
      </c>
      <c r="T957" s="13">
        <f t="shared" si="1185"/>
        <v>4.1763702250422301E-2</v>
      </c>
      <c r="U957" s="13">
        <f t="shared" si="1186"/>
        <v>3.4407330115382765E-3</v>
      </c>
      <c r="V957" s="13">
        <f t="shared" si="1187"/>
        <v>5.543266965106938E-4</v>
      </c>
      <c r="W957" s="13">
        <f t="shared" si="1188"/>
        <v>0.16897628303938358</v>
      </c>
      <c r="X957" s="13">
        <f t="shared" si="1189"/>
        <v>4.5623596420633461E-2</v>
      </c>
      <c r="Y957" s="13">
        <f t="shared" si="1190"/>
        <v>6.1591855167855017E-3</v>
      </c>
      <c r="Z957" s="13">
        <f t="shared" si="1191"/>
        <v>9.448909793886513E-5</v>
      </c>
      <c r="AA957" s="13">
        <f t="shared" si="1192"/>
        <v>3.0966597103844414E-4</v>
      </c>
      <c r="AB957" s="13">
        <f t="shared" si="1193"/>
        <v>5.0742898234262845E-4</v>
      </c>
      <c r="AC957" s="13">
        <f t="shared" si="1194"/>
        <v>3.0656414332990212E-5</v>
      </c>
      <c r="AD957" s="13">
        <f t="shared" si="1195"/>
        <v>0.13844508496555072</v>
      </c>
      <c r="AE957" s="13">
        <f t="shared" si="1196"/>
        <v>3.7380172940698599E-2</v>
      </c>
      <c r="AF957" s="13">
        <f t="shared" si="1197"/>
        <v>5.0463233469942989E-3</v>
      </c>
      <c r="AG957" s="13">
        <f t="shared" si="1198"/>
        <v>4.5416910122948577E-4</v>
      </c>
      <c r="AH957" s="13">
        <f t="shared" si="1199"/>
        <v>6.3780141108733811E-6</v>
      </c>
      <c r="AI957" s="13">
        <f t="shared" si="1200"/>
        <v>2.090245304509493E-5</v>
      </c>
      <c r="AJ957" s="13">
        <f t="shared" si="1201"/>
        <v>3.4251456308127339E-5</v>
      </c>
      <c r="AK957" s="13">
        <f t="shared" si="1202"/>
        <v>3.7417052014471741E-5</v>
      </c>
      <c r="AL957" s="13">
        <f t="shared" si="1203"/>
        <v>1.0850678439807311E-6</v>
      </c>
      <c r="AM957" s="13">
        <f t="shared" si="1204"/>
        <v>9.0744292424286555E-2</v>
      </c>
      <c r="AN957" s="13">
        <f t="shared" si="1205"/>
        <v>2.4500958954557311E-2</v>
      </c>
      <c r="AO957" s="13">
        <f t="shared" si="1206"/>
        <v>3.3076294588652291E-3</v>
      </c>
      <c r="AP957" s="13">
        <f t="shared" si="1207"/>
        <v>2.9768665129786988E-4</v>
      </c>
      <c r="AQ957" s="13">
        <f t="shared" si="1208"/>
        <v>2.0093848962606167E-5</v>
      </c>
      <c r="AR957" s="13">
        <f t="shared" si="1209"/>
        <v>3.444127619871619E-7</v>
      </c>
      <c r="AS957" s="13">
        <f t="shared" si="1210"/>
        <v>1.1287324644351241E-6</v>
      </c>
      <c r="AT957" s="13">
        <f t="shared" si="1211"/>
        <v>1.8495786406388728E-6</v>
      </c>
      <c r="AU957" s="13">
        <f t="shared" si="1212"/>
        <v>2.0205208087814701E-6</v>
      </c>
      <c r="AV957" s="13">
        <f t="shared" si="1213"/>
        <v>1.6554463739814686E-6</v>
      </c>
      <c r="AW957" s="13">
        <f t="shared" si="1214"/>
        <v>2.6670425071124245E-8</v>
      </c>
      <c r="AX957" s="13">
        <f t="shared" si="1215"/>
        <v>4.9565540792061061E-2</v>
      </c>
      <c r="AY957" s="13">
        <f t="shared" si="1216"/>
        <v>1.3382696013856454E-2</v>
      </c>
      <c r="AZ957" s="13">
        <f t="shared" si="1217"/>
        <v>1.8066639618706168E-3</v>
      </c>
      <c r="BA957" s="13">
        <f t="shared" si="1218"/>
        <v>1.6259975656835512E-4</v>
      </c>
      <c r="BB957" s="13">
        <f t="shared" si="1219"/>
        <v>1.0975483568363943E-5</v>
      </c>
      <c r="BC957" s="13">
        <f t="shared" si="1220"/>
        <v>5.9267611269165186E-7</v>
      </c>
      <c r="BD957" s="13">
        <f t="shared" si="1221"/>
        <v>1.5498574289422236E-8</v>
      </c>
      <c r="BE957" s="13">
        <f t="shared" si="1222"/>
        <v>5.0792960899580414E-8</v>
      </c>
      <c r="BF957" s="13">
        <f t="shared" si="1223"/>
        <v>8.3231038828749005E-8</v>
      </c>
      <c r="BG957" s="13">
        <f t="shared" si="1224"/>
        <v>9.0923436395165864E-8</v>
      </c>
      <c r="BH957" s="13">
        <f t="shared" si="1225"/>
        <v>7.4495086829165847E-8</v>
      </c>
      <c r="BI957" s="13">
        <f t="shared" si="1226"/>
        <v>4.882805297913274E-8</v>
      </c>
      <c r="BJ957" s="14">
        <f t="shared" si="1227"/>
        <v>0.87672459370371381</v>
      </c>
      <c r="BK957" s="14">
        <f t="shared" si="1228"/>
        <v>7.3897036262544125E-2</v>
      </c>
      <c r="BL957" s="14">
        <f t="shared" si="1229"/>
        <v>1.3190898755380877E-2</v>
      </c>
      <c r="BM957" s="14">
        <f t="shared" si="1230"/>
        <v>0.63833107075516182</v>
      </c>
      <c r="BN957" s="14">
        <f t="shared" si="1231"/>
        <v>0.31219327772098465</v>
      </c>
    </row>
    <row r="958" spans="1:66" x14ac:dyDescent="0.25">
      <c r="A958" t="s">
        <v>13</v>
      </c>
      <c r="B958" t="s">
        <v>48</v>
      </c>
      <c r="C958" t="s">
        <v>47</v>
      </c>
      <c r="D958" s="24" t="s">
        <v>501</v>
      </c>
      <c r="E958" s="10">
        <f>VLOOKUP(A958,home!$A$2:$E$405,3,FALSE)</f>
        <v>1.8333333333333299</v>
      </c>
      <c r="F958" s="10">
        <f>VLOOKUP(B958,home!$B$2:$E$405,3,FALSE)</f>
        <v>0.27</v>
      </c>
      <c r="G958" s="10">
        <f>VLOOKUP(C958,away!$B$2:$E$405,4,FALSE)</f>
        <v>0.82</v>
      </c>
      <c r="H958" s="10">
        <f>VLOOKUP(A958,away!$A$2:$E$405,3,FALSE)</f>
        <v>1.3333333333333299</v>
      </c>
      <c r="I958" s="10">
        <f>VLOOKUP(C958,away!$B$2:$E$405,3,FALSE)</f>
        <v>1.64</v>
      </c>
      <c r="J958" s="10">
        <f>VLOOKUP(B958,home!$B$2:$E$405,4,FALSE)</f>
        <v>0.37</v>
      </c>
      <c r="K958" s="12">
        <f t="shared" si="1176"/>
        <v>0.40589999999999926</v>
      </c>
      <c r="L958" s="12">
        <f t="shared" si="1177"/>
        <v>0.80906666666666449</v>
      </c>
      <c r="M958" s="13">
        <f t="shared" si="1178"/>
        <v>0.29671990479269666</v>
      </c>
      <c r="N958" s="13">
        <f t="shared" si="1179"/>
        <v>0.12043860935535534</v>
      </c>
      <c r="O958" s="13">
        <f t="shared" si="1180"/>
        <v>0.24006618430427715</v>
      </c>
      <c r="P958" s="13">
        <f t="shared" si="1181"/>
        <v>9.7442864209105903E-2</v>
      </c>
      <c r="Q958" s="13">
        <f t="shared" si="1182"/>
        <v>2.4443015768669321E-2</v>
      </c>
      <c r="R958" s="13">
        <f t="shared" si="1183"/>
        <v>9.7114773757223299E-2</v>
      </c>
      <c r="S958" s="13">
        <f t="shared" si="1184"/>
        <v>8.0000630492821252E-3</v>
      </c>
      <c r="T958" s="13">
        <f t="shared" si="1185"/>
        <v>1.9776029291238006E-2</v>
      </c>
      <c r="U958" s="13">
        <f t="shared" si="1186"/>
        <v>3.9418886668056867E-2</v>
      </c>
      <c r="V958" s="13">
        <f t="shared" si="1187"/>
        <v>2.9191355393270291E-4</v>
      </c>
      <c r="W958" s="13">
        <f t="shared" si="1188"/>
        <v>3.3071400335009534E-3</v>
      </c>
      <c r="X958" s="13">
        <f t="shared" si="1189"/>
        <v>2.6756967631044975E-3</v>
      </c>
      <c r="Y958" s="13">
        <f t="shared" si="1190"/>
        <v>1.0824085305678696E-3</v>
      </c>
      <c r="Z958" s="13">
        <f t="shared" si="1191"/>
        <v>2.6190775429281308E-2</v>
      </c>
      <c r="AA958" s="13">
        <f t="shared" si="1192"/>
        <v>1.0630835746745263E-2</v>
      </c>
      <c r="AB958" s="13">
        <f t="shared" si="1193"/>
        <v>2.1575281148019472E-3</v>
      </c>
      <c r="AC958" s="13">
        <f t="shared" si="1194"/>
        <v>5.9915286136042391E-6</v>
      </c>
      <c r="AD958" s="13">
        <f t="shared" si="1195"/>
        <v>3.3559203489950858E-4</v>
      </c>
      <c r="AE958" s="13">
        <f t="shared" si="1196"/>
        <v>2.7151632903602837E-4</v>
      </c>
      <c r="AF958" s="13">
        <f t="shared" si="1197"/>
        <v>1.0983740563937437E-4</v>
      </c>
      <c r="AG958" s="13">
        <f t="shared" si="1198"/>
        <v>2.9621927885320973E-5</v>
      </c>
      <c r="AH958" s="13">
        <f t="shared" si="1199"/>
        <v>5.297520843495951E-3</v>
      </c>
      <c r="AI958" s="13">
        <f t="shared" si="1200"/>
        <v>2.1502637103750027E-3</v>
      </c>
      <c r="AJ958" s="13">
        <f t="shared" si="1201"/>
        <v>4.3639602002060597E-4</v>
      </c>
      <c r="AK958" s="13">
        <f t="shared" si="1202"/>
        <v>5.9044381508787878E-5</v>
      </c>
      <c r="AL958" s="13">
        <f t="shared" si="1203"/>
        <v>7.8704758214088065E-8</v>
      </c>
      <c r="AM958" s="13">
        <f t="shared" si="1204"/>
        <v>2.7243361393142056E-5</v>
      </c>
      <c r="AN958" s="13">
        <f t="shared" si="1205"/>
        <v>2.204169559114474E-5</v>
      </c>
      <c r="AO958" s="13">
        <f t="shared" si="1206"/>
        <v>8.9166005898043948E-6</v>
      </c>
      <c r="AP958" s="13">
        <f t="shared" si="1207"/>
        <v>2.4047081057303517E-6</v>
      </c>
      <c r="AQ958" s="13">
        <f t="shared" si="1208"/>
        <v>4.8639229285239118E-7</v>
      </c>
      <c r="AR958" s="13">
        <f t="shared" si="1209"/>
        <v>8.5720950608888949E-4</v>
      </c>
      <c r="AS958" s="13">
        <f t="shared" si="1210"/>
        <v>3.4794133852147956E-4</v>
      </c>
      <c r="AT958" s="13">
        <f t="shared" si="1211"/>
        <v>7.0614694652934145E-5</v>
      </c>
      <c r="AU958" s="13">
        <f t="shared" si="1212"/>
        <v>9.5541681865419727E-6</v>
      </c>
      <c r="AV958" s="13">
        <f t="shared" si="1213"/>
        <v>9.6950921672934488E-7</v>
      </c>
      <c r="AW958" s="13">
        <f t="shared" si="1214"/>
        <v>7.1796264417410272E-10</v>
      </c>
      <c r="AX958" s="13">
        <f t="shared" si="1215"/>
        <v>1.8430133982460564E-6</v>
      </c>
      <c r="AY958" s="13">
        <f t="shared" si="1216"/>
        <v>1.4911207067409386E-6</v>
      </c>
      <c r="AZ958" s="13">
        <f t="shared" si="1217"/>
        <v>6.0320802990026601E-7</v>
      </c>
      <c r="BA958" s="13">
        <f t="shared" si="1218"/>
        <v>1.6267850335265798E-7</v>
      </c>
      <c r="BB958" s="13">
        <f t="shared" si="1219"/>
        <v>3.2904438611464199E-8</v>
      </c>
      <c r="BC958" s="13">
        <f t="shared" si="1220"/>
        <v>5.324376893183047E-9</v>
      </c>
      <c r="BD958" s="13">
        <f t="shared" si="1221"/>
        <v>1.1558993962105254E-4</v>
      </c>
      <c r="BE958" s="13">
        <f t="shared" si="1222"/>
        <v>4.6917956492185137E-5</v>
      </c>
      <c r="BF958" s="13">
        <f t="shared" si="1223"/>
        <v>9.521999270088956E-6</v>
      </c>
      <c r="BG958" s="13">
        <f t="shared" si="1224"/>
        <v>1.2883265012430333E-6</v>
      </c>
      <c r="BH958" s="13">
        <f t="shared" si="1225"/>
        <v>1.3073293171363656E-7</v>
      </c>
      <c r="BI958" s="13">
        <f t="shared" si="1226"/>
        <v>1.0612899396512997E-8</v>
      </c>
      <c r="BJ958" s="14">
        <f t="shared" si="1227"/>
        <v>0.17253469844732267</v>
      </c>
      <c r="BK958" s="14">
        <f t="shared" si="1228"/>
        <v>0.40246230695909596</v>
      </c>
      <c r="BL958" s="14">
        <f t="shared" si="1229"/>
        <v>0.39879118233088717</v>
      </c>
      <c r="BM958" s="14">
        <f t="shared" si="1230"/>
        <v>0.12375212057651527</v>
      </c>
      <c r="BN958" s="14">
        <f t="shared" si="1231"/>
        <v>0.87622535218732767</v>
      </c>
    </row>
    <row r="959" spans="1:66" x14ac:dyDescent="0.25">
      <c r="A959" t="s">
        <v>13</v>
      </c>
      <c r="B959" t="s">
        <v>44</v>
      </c>
      <c r="C959" t="s">
        <v>228</v>
      </c>
      <c r="D959" s="24" t="s">
        <v>501</v>
      </c>
      <c r="E959" s="10">
        <f>VLOOKUP(A959,home!$A$2:$E$405,3,FALSE)</f>
        <v>1.8333333333333299</v>
      </c>
      <c r="F959" s="10">
        <f>VLOOKUP(B959,home!$B$2:$E$405,3,FALSE)</f>
        <v>1.0900000000000001</v>
      </c>
      <c r="G959" s="10">
        <f>VLOOKUP(C959,away!$B$2:$E$405,4,FALSE)</f>
        <v>0.55000000000000004</v>
      </c>
      <c r="H959" s="10">
        <f>VLOOKUP(A959,away!$A$2:$E$405,3,FALSE)</f>
        <v>1.3333333333333299</v>
      </c>
      <c r="I959" s="10">
        <f>VLOOKUP(C959,away!$B$2:$E$405,3,FALSE)</f>
        <v>0.82</v>
      </c>
      <c r="J959" s="10">
        <f>VLOOKUP(B959,home!$B$2:$E$405,4,FALSE)</f>
        <v>0</v>
      </c>
      <c r="K959" s="12">
        <f t="shared" si="1176"/>
        <v>1.0990833333333314</v>
      </c>
      <c r="L959" s="12">
        <f t="shared" si="1177"/>
        <v>0</v>
      </c>
      <c r="M959" s="13">
        <f t="shared" si="1178"/>
        <v>0.33317635541963303</v>
      </c>
      <c r="N959" s="13">
        <f t="shared" si="1179"/>
        <v>0.36618857930246101</v>
      </c>
      <c r="O959" s="13">
        <f t="shared" si="1180"/>
        <v>0</v>
      </c>
      <c r="P959" s="13">
        <f t="shared" si="1181"/>
        <v>0</v>
      </c>
      <c r="Q959" s="13">
        <f t="shared" si="1182"/>
        <v>0.2012358821841729</v>
      </c>
      <c r="R959" s="13">
        <f t="shared" si="1183"/>
        <v>0</v>
      </c>
      <c r="S959" s="13">
        <f t="shared" si="1184"/>
        <v>0</v>
      </c>
      <c r="T959" s="13">
        <f t="shared" si="1185"/>
        <v>0</v>
      </c>
      <c r="U959" s="13">
        <f t="shared" si="1186"/>
        <v>0</v>
      </c>
      <c r="V959" s="13">
        <f t="shared" si="1187"/>
        <v>0</v>
      </c>
      <c r="W959" s="13">
        <f t="shared" si="1188"/>
        <v>7.3725001392418124E-2</v>
      </c>
      <c r="X959" s="13">
        <f t="shared" si="1189"/>
        <v>0</v>
      </c>
      <c r="Y959" s="13">
        <f t="shared" si="1190"/>
        <v>0</v>
      </c>
      <c r="Z959" s="13">
        <f t="shared" si="1191"/>
        <v>0</v>
      </c>
      <c r="AA959" s="13">
        <f t="shared" si="1192"/>
        <v>0</v>
      </c>
      <c r="AB959" s="13">
        <f t="shared" si="1193"/>
        <v>0</v>
      </c>
      <c r="AC959" s="13">
        <f t="shared" si="1194"/>
        <v>0</v>
      </c>
      <c r="AD959" s="13">
        <f t="shared" si="1195"/>
        <v>2.0257480070095847E-2</v>
      </c>
      <c r="AE959" s="13">
        <f t="shared" si="1196"/>
        <v>0</v>
      </c>
      <c r="AF959" s="13">
        <f t="shared" si="1197"/>
        <v>0</v>
      </c>
      <c r="AG959" s="13">
        <f t="shared" si="1198"/>
        <v>0</v>
      </c>
      <c r="AH959" s="13">
        <f t="shared" si="1199"/>
        <v>0</v>
      </c>
      <c r="AI959" s="13">
        <f t="shared" si="1200"/>
        <v>0</v>
      </c>
      <c r="AJ959" s="13">
        <f t="shared" si="1201"/>
        <v>0</v>
      </c>
      <c r="AK959" s="13">
        <f t="shared" si="1202"/>
        <v>0</v>
      </c>
      <c r="AL959" s="13">
        <f t="shared" si="1203"/>
        <v>0</v>
      </c>
      <c r="AM959" s="13">
        <f t="shared" si="1204"/>
        <v>4.4529317440748957E-3</v>
      </c>
      <c r="AN959" s="13">
        <f t="shared" si="1205"/>
        <v>0</v>
      </c>
      <c r="AO959" s="13">
        <f t="shared" si="1206"/>
        <v>0</v>
      </c>
      <c r="AP959" s="13">
        <f t="shared" si="1207"/>
        <v>0</v>
      </c>
      <c r="AQ959" s="13">
        <f t="shared" si="1208"/>
        <v>0</v>
      </c>
      <c r="AR959" s="13">
        <f t="shared" si="1209"/>
        <v>0</v>
      </c>
      <c r="AS959" s="13">
        <f t="shared" si="1210"/>
        <v>0</v>
      </c>
      <c r="AT959" s="13">
        <f t="shared" si="1211"/>
        <v>0</v>
      </c>
      <c r="AU959" s="13">
        <f t="shared" si="1212"/>
        <v>0</v>
      </c>
      <c r="AV959" s="13">
        <f t="shared" si="1213"/>
        <v>0</v>
      </c>
      <c r="AW959" s="13">
        <f t="shared" si="1214"/>
        <v>0</v>
      </c>
      <c r="AX959" s="13">
        <f t="shared" si="1215"/>
        <v>8.1569051073060667E-4</v>
      </c>
      <c r="AY959" s="13">
        <f t="shared" si="1216"/>
        <v>0</v>
      </c>
      <c r="AZ959" s="13">
        <f t="shared" si="1217"/>
        <v>0</v>
      </c>
      <c r="BA959" s="13">
        <f t="shared" si="1218"/>
        <v>0</v>
      </c>
      <c r="BB959" s="13">
        <f t="shared" si="1219"/>
        <v>0</v>
      </c>
      <c r="BC959" s="13">
        <f t="shared" si="1220"/>
        <v>0</v>
      </c>
      <c r="BD959" s="13">
        <f t="shared" si="1221"/>
        <v>0</v>
      </c>
      <c r="BE959" s="13">
        <f t="shared" si="1222"/>
        <v>0</v>
      </c>
      <c r="BF959" s="13">
        <f t="shared" si="1223"/>
        <v>0</v>
      </c>
      <c r="BG959" s="13">
        <f t="shared" si="1224"/>
        <v>0</v>
      </c>
      <c r="BH959" s="13">
        <f t="shared" si="1225"/>
        <v>0</v>
      </c>
      <c r="BI959" s="13">
        <f t="shared" si="1226"/>
        <v>0</v>
      </c>
      <c r="BJ959" s="14">
        <f t="shared" si="1227"/>
        <v>0.66667556520395344</v>
      </c>
      <c r="BK959" s="14">
        <f t="shared" si="1228"/>
        <v>0.33317635541963303</v>
      </c>
      <c r="BL959" s="14">
        <f t="shared" si="1229"/>
        <v>0</v>
      </c>
      <c r="BM959" s="14">
        <f t="shared" si="1230"/>
        <v>9.9251103717319475E-2</v>
      </c>
      <c r="BN959" s="14">
        <f t="shared" si="1231"/>
        <v>0.90060081690626692</v>
      </c>
    </row>
    <row r="960" spans="1:66" x14ac:dyDescent="0.25">
      <c r="A960" t="s">
        <v>13</v>
      </c>
      <c r="B960" t="s">
        <v>45</v>
      </c>
      <c r="C960" t="s">
        <v>52</v>
      </c>
      <c r="D960" s="24" t="s">
        <v>501</v>
      </c>
      <c r="E960" s="10">
        <f>VLOOKUP(A960,home!$A$2:$E$405,3,FALSE)</f>
        <v>1.8333333333333299</v>
      </c>
      <c r="F960" s="10">
        <f>VLOOKUP(B960,home!$B$2:$E$405,3,FALSE)</f>
        <v>1.36</v>
      </c>
      <c r="G960" s="10">
        <f>VLOOKUP(C960,away!$B$2:$E$405,4,FALSE)</f>
        <v>0.55000000000000004</v>
      </c>
      <c r="H960" s="10">
        <f>VLOOKUP(A960,away!$A$2:$E$405,3,FALSE)</f>
        <v>1.3333333333333299</v>
      </c>
      <c r="I960" s="10">
        <f>VLOOKUP(C960,away!$B$2:$E$405,3,FALSE)</f>
        <v>0</v>
      </c>
      <c r="J960" s="10">
        <f>VLOOKUP(B960,home!$B$2:$E$405,4,FALSE)</f>
        <v>0.75</v>
      </c>
      <c r="K960" s="12">
        <f t="shared" si="1176"/>
        <v>1.3713333333333309</v>
      </c>
      <c r="L960" s="12">
        <f t="shared" si="1177"/>
        <v>0</v>
      </c>
      <c r="M960" s="13">
        <f t="shared" si="1178"/>
        <v>0.25376837604589564</v>
      </c>
      <c r="N960" s="13">
        <f t="shared" si="1179"/>
        <v>0.34800103301760427</v>
      </c>
      <c r="O960" s="13">
        <f t="shared" si="1180"/>
        <v>0</v>
      </c>
      <c r="P960" s="13">
        <f t="shared" si="1181"/>
        <v>0</v>
      </c>
      <c r="Q960" s="13">
        <f t="shared" si="1182"/>
        <v>0.23861270830573694</v>
      </c>
      <c r="R960" s="13">
        <f t="shared" si="1183"/>
        <v>0</v>
      </c>
      <c r="S960" s="13">
        <f t="shared" si="1184"/>
        <v>0</v>
      </c>
      <c r="T960" s="13">
        <f t="shared" si="1185"/>
        <v>0</v>
      </c>
      <c r="U960" s="13">
        <f t="shared" si="1186"/>
        <v>0</v>
      </c>
      <c r="V960" s="13">
        <f t="shared" si="1187"/>
        <v>0</v>
      </c>
      <c r="W960" s="13">
        <f t="shared" si="1188"/>
        <v>0.10907252021886658</v>
      </c>
      <c r="X960" s="13">
        <f t="shared" si="1189"/>
        <v>0</v>
      </c>
      <c r="Y960" s="13">
        <f t="shared" si="1190"/>
        <v>0</v>
      </c>
      <c r="Z960" s="13">
        <f t="shared" si="1191"/>
        <v>0</v>
      </c>
      <c r="AA960" s="13">
        <f t="shared" si="1192"/>
        <v>0</v>
      </c>
      <c r="AB960" s="13">
        <f t="shared" si="1193"/>
        <v>0</v>
      </c>
      <c r="AC960" s="13">
        <f t="shared" si="1194"/>
        <v>0</v>
      </c>
      <c r="AD960" s="13">
        <f t="shared" si="1195"/>
        <v>3.7393695681701394E-2</v>
      </c>
      <c r="AE960" s="13">
        <f t="shared" si="1196"/>
        <v>0</v>
      </c>
      <c r="AF960" s="13">
        <f t="shared" si="1197"/>
        <v>0</v>
      </c>
      <c r="AG960" s="13">
        <f t="shared" si="1198"/>
        <v>0</v>
      </c>
      <c r="AH960" s="13">
        <f t="shared" si="1199"/>
        <v>0</v>
      </c>
      <c r="AI960" s="13">
        <f t="shared" si="1200"/>
        <v>0</v>
      </c>
      <c r="AJ960" s="13">
        <f t="shared" si="1201"/>
        <v>0</v>
      </c>
      <c r="AK960" s="13">
        <f t="shared" si="1202"/>
        <v>0</v>
      </c>
      <c r="AL960" s="13">
        <f t="shared" si="1203"/>
        <v>0</v>
      </c>
      <c r="AM960" s="13">
        <f t="shared" si="1204"/>
        <v>1.0255844268967952E-2</v>
      </c>
      <c r="AN960" s="13">
        <f t="shared" si="1205"/>
        <v>0</v>
      </c>
      <c r="AO960" s="13">
        <f t="shared" si="1206"/>
        <v>0</v>
      </c>
      <c r="AP960" s="13">
        <f t="shared" si="1207"/>
        <v>0</v>
      </c>
      <c r="AQ960" s="13">
        <f t="shared" si="1208"/>
        <v>0</v>
      </c>
      <c r="AR960" s="13">
        <f t="shared" si="1209"/>
        <v>0</v>
      </c>
      <c r="AS960" s="13">
        <f t="shared" si="1210"/>
        <v>0</v>
      </c>
      <c r="AT960" s="13">
        <f t="shared" si="1211"/>
        <v>0</v>
      </c>
      <c r="AU960" s="13">
        <f t="shared" si="1212"/>
        <v>0</v>
      </c>
      <c r="AV960" s="13">
        <f t="shared" si="1213"/>
        <v>0</v>
      </c>
      <c r="AW960" s="13">
        <f t="shared" si="1214"/>
        <v>0</v>
      </c>
      <c r="AX960" s="13">
        <f t="shared" si="1215"/>
        <v>2.3440301845852251E-3</v>
      </c>
      <c r="AY960" s="13">
        <f t="shared" si="1216"/>
        <v>0</v>
      </c>
      <c r="AZ960" s="13">
        <f t="shared" si="1217"/>
        <v>0</v>
      </c>
      <c r="BA960" s="13">
        <f t="shared" si="1218"/>
        <v>0</v>
      </c>
      <c r="BB960" s="13">
        <f t="shared" si="1219"/>
        <v>0</v>
      </c>
      <c r="BC960" s="13">
        <f t="shared" si="1220"/>
        <v>0</v>
      </c>
      <c r="BD960" s="13">
        <f t="shared" si="1221"/>
        <v>0</v>
      </c>
      <c r="BE960" s="13">
        <f t="shared" si="1222"/>
        <v>0</v>
      </c>
      <c r="BF960" s="13">
        <f t="shared" si="1223"/>
        <v>0</v>
      </c>
      <c r="BG960" s="13">
        <f t="shared" si="1224"/>
        <v>0</v>
      </c>
      <c r="BH960" s="13">
        <f t="shared" si="1225"/>
        <v>0</v>
      </c>
      <c r="BI960" s="13">
        <f t="shared" si="1226"/>
        <v>0</v>
      </c>
      <c r="BJ960" s="14">
        <f t="shared" si="1227"/>
        <v>0.74567983167746232</v>
      </c>
      <c r="BK960" s="14">
        <f t="shared" si="1228"/>
        <v>0.25376837604589564</v>
      </c>
      <c r="BL960" s="14">
        <f t="shared" si="1229"/>
        <v>0</v>
      </c>
      <c r="BM960" s="14">
        <f t="shared" si="1230"/>
        <v>0.15906609035412114</v>
      </c>
      <c r="BN960" s="14">
        <f t="shared" si="1231"/>
        <v>0.84038211736923696</v>
      </c>
    </row>
    <row r="961" spans="1:66" x14ac:dyDescent="0.25">
      <c r="A961" t="s">
        <v>16</v>
      </c>
      <c r="B961" t="s">
        <v>58</v>
      </c>
      <c r="C961" t="s">
        <v>235</v>
      </c>
      <c r="D961" s="24" t="s">
        <v>501</v>
      </c>
      <c r="E961" s="10">
        <f>VLOOKUP(A961,home!$A$2:$E$405,3,FALSE)</f>
        <v>1.4629629629629599</v>
      </c>
      <c r="F961" s="10">
        <f>VLOOKUP(B961,home!$B$2:$E$405,3,FALSE)</f>
        <v>1.37</v>
      </c>
      <c r="G961" s="10">
        <f>VLOOKUP(C961,away!$B$2:$E$405,4,FALSE)</f>
        <v>0.46</v>
      </c>
      <c r="H961" s="10">
        <f>VLOOKUP(A961,away!$A$2:$E$405,3,FALSE)</f>
        <v>1.25925925925926</v>
      </c>
      <c r="I961" s="10">
        <f>VLOOKUP(C961,away!$B$2:$E$405,3,FALSE)</f>
        <v>1.1399999999999999</v>
      </c>
      <c r="J961" s="10">
        <f>VLOOKUP(B961,home!$B$2:$E$405,4,FALSE)</f>
        <v>1.99</v>
      </c>
      <c r="K961" s="12">
        <f t="shared" si="1176"/>
        <v>0.92195925925925748</v>
      </c>
      <c r="L961" s="12">
        <f t="shared" si="1177"/>
        <v>2.8567555555555568</v>
      </c>
      <c r="M961" s="13">
        <f t="shared" si="1178"/>
        <v>2.2852041666206285E-2</v>
      </c>
      <c r="N961" s="13">
        <f t="shared" si="1179"/>
        <v>2.1068651407137231E-2</v>
      </c>
      <c r="O961" s="13">
        <f t="shared" si="1180"/>
        <v>6.5282696985721853E-2</v>
      </c>
      <c r="P961" s="13">
        <f t="shared" si="1181"/>
        <v>6.0187986955402679E-2</v>
      </c>
      <c r="Q961" s="13">
        <f t="shared" si="1182"/>
        <v>9.7122191224578765E-3</v>
      </c>
      <c r="R961" s="13">
        <f t="shared" si="1183"/>
        <v>9.3248353647805482E-2</v>
      </c>
      <c r="S961" s="13">
        <f t="shared" si="1184"/>
        <v>3.9630964124103128E-2</v>
      </c>
      <c r="T961" s="13">
        <f t="shared" si="1185"/>
        <v>2.7745435934854453E-2</v>
      </c>
      <c r="U961" s="13">
        <f t="shared" si="1186"/>
        <v>8.5971183056276004E-2</v>
      </c>
      <c r="V961" s="13">
        <f t="shared" si="1187"/>
        <v>1.1597835358885908E-2</v>
      </c>
      <c r="W961" s="13">
        <f t="shared" si="1188"/>
        <v>2.9847567826349537E-3</v>
      </c>
      <c r="X961" s="13">
        <f t="shared" si="1189"/>
        <v>8.5267205207745327E-3</v>
      </c>
      <c r="Y961" s="13">
        <f t="shared" si="1190"/>
        <v>1.2179378109196112E-2</v>
      </c>
      <c r="Z961" s="13">
        <f t="shared" si="1191"/>
        <v>8.8795917443259181E-2</v>
      </c>
      <c r="AA961" s="13">
        <f t="shared" si="1192"/>
        <v>8.1866218271233415E-2</v>
      </c>
      <c r="AB961" s="13">
        <f t="shared" si="1193"/>
        <v>3.7738658977851523E-2</v>
      </c>
      <c r="AC961" s="13">
        <f t="shared" si="1194"/>
        <v>1.9091575423756703E-3</v>
      </c>
      <c r="AD961" s="13">
        <f t="shared" si="1195"/>
        <v>6.8795603809679155E-4</v>
      </c>
      <c r="AE961" s="13">
        <f t="shared" si="1196"/>
        <v>1.9653222338109995E-3</v>
      </c>
      <c r="AF961" s="13">
        <f t="shared" si="1197"/>
        <v>2.8072226049482151E-3</v>
      </c>
      <c r="AG961" s="13">
        <f t="shared" si="1198"/>
        <v>2.6731829241223182E-3</v>
      </c>
      <c r="AH961" s="13">
        <f t="shared" si="1199"/>
        <v>6.3417057616670811E-2</v>
      </c>
      <c r="AI961" s="13">
        <f t="shared" si="1200"/>
        <v>5.8467943464667466E-2</v>
      </c>
      <c r="AJ961" s="13">
        <f t="shared" si="1201"/>
        <v>2.695253092354848E-2</v>
      </c>
      <c r="AK961" s="13">
        <f t="shared" si="1202"/>
        <v>8.2830451484789975E-3</v>
      </c>
      <c r="AL961" s="13">
        <f t="shared" si="1203"/>
        <v>2.0113449981362948E-4</v>
      </c>
      <c r="AM961" s="13">
        <f t="shared" si="1204"/>
        <v>1.2685348785733031E-4</v>
      </c>
      <c r="AN961" s="13">
        <f t="shared" si="1205"/>
        <v>3.623894061780277E-4</v>
      </c>
      <c r="AO961" s="13">
        <f t="shared" si="1206"/>
        <v>5.1762897468678008E-4</v>
      </c>
      <c r="AP961" s="13">
        <f t="shared" si="1207"/>
        <v>4.9291314971766187E-4</v>
      </c>
      <c r="AQ961" s="13">
        <f t="shared" si="1208"/>
        <v>3.5203309471557959E-4</v>
      </c>
      <c r="AR961" s="13">
        <f t="shared" si="1209"/>
        <v>3.6233406332682232E-2</v>
      </c>
      <c r="AS961" s="13">
        <f t="shared" si="1210"/>
        <v>3.3405724462919395E-2</v>
      </c>
      <c r="AT961" s="13">
        <f t="shared" si="1211"/>
        <v>1.5399358490426012E-2</v>
      </c>
      <c r="AU961" s="13">
        <f t="shared" si="1212"/>
        <v>4.7325270489669748E-3</v>
      </c>
      <c r="AV961" s="13">
        <f t="shared" si="1213"/>
        <v>1.0907992831224978E-3</v>
      </c>
      <c r="AW961" s="13">
        <f t="shared" si="1214"/>
        <v>1.4715291851880554E-5</v>
      </c>
      <c r="AX961" s="13">
        <f t="shared" si="1215"/>
        <v>1.9492291283232905E-5</v>
      </c>
      <c r="AY961" s="13">
        <f t="shared" si="1216"/>
        <v>5.568471141388275E-5</v>
      </c>
      <c r="AZ961" s="13">
        <f t="shared" si="1217"/>
        <v>7.9538804345558742E-5</v>
      </c>
      <c r="BA961" s="13">
        <f t="shared" si="1218"/>
        <v>7.5740973732140468E-5</v>
      </c>
      <c r="BB961" s="13">
        <f t="shared" si="1219"/>
        <v>5.4093361873119942E-5</v>
      </c>
      <c r="BC961" s="13">
        <f t="shared" si="1220"/>
        <v>3.0906302409942504E-5</v>
      </c>
      <c r="BD961" s="13">
        <f t="shared" si="1221"/>
        <v>1.7251664139598642E-2</v>
      </c>
      <c r="BE961" s="13">
        <f t="shared" si="1222"/>
        <v>1.5905331491133858E-2</v>
      </c>
      <c r="BF961" s="13">
        <f t="shared" si="1223"/>
        <v>7.3320338199193563E-3</v>
      </c>
      <c r="BG961" s="13">
        <f t="shared" si="1224"/>
        <v>2.2532788231588914E-3</v>
      </c>
      <c r="BH961" s="13">
        <f t="shared" si="1225"/>
        <v>5.1935781867603562E-4</v>
      </c>
      <c r="BI961" s="13">
        <f t="shared" si="1226"/>
        <v>9.5765349959412336E-5</v>
      </c>
      <c r="BJ961" s="14">
        <f t="shared" si="1227"/>
        <v>9.2518120236246754E-2</v>
      </c>
      <c r="BK961" s="14">
        <f t="shared" si="1228"/>
        <v>0.13643480485820117</v>
      </c>
      <c r="BL961" s="14">
        <f t="shared" si="1229"/>
        <v>0.65544693515281727</v>
      </c>
      <c r="BM961" s="14">
        <f t="shared" si="1230"/>
        <v>0.70080285848623114</v>
      </c>
      <c r="BN961" s="14">
        <f t="shared" si="1231"/>
        <v>0.27235194978473143</v>
      </c>
    </row>
    <row r="962" spans="1:66" x14ac:dyDescent="0.25">
      <c r="A962" t="s">
        <v>16</v>
      </c>
      <c r="B962" t="s">
        <v>233</v>
      </c>
      <c r="C962" t="s">
        <v>59</v>
      </c>
      <c r="D962" s="24" t="s">
        <v>501</v>
      </c>
      <c r="E962" s="10">
        <f>VLOOKUP(A962,home!$A$2:$E$405,3,FALSE)</f>
        <v>1.4629629629629599</v>
      </c>
      <c r="F962" s="10">
        <f>VLOOKUP(B962,home!$B$2:$E$405,3,FALSE)</f>
        <v>0.68</v>
      </c>
      <c r="G962" s="10">
        <f>VLOOKUP(C962,away!$B$2:$E$405,4,FALSE)</f>
        <v>1.59</v>
      </c>
      <c r="H962" s="10">
        <f>VLOOKUP(A962,away!$A$2:$E$405,3,FALSE)</f>
        <v>1.25925925925926</v>
      </c>
      <c r="I962" s="10">
        <f>VLOOKUP(C962,away!$B$2:$E$405,3,FALSE)</f>
        <v>0.23</v>
      </c>
      <c r="J962" s="10">
        <f>VLOOKUP(B962,home!$B$2:$E$405,4,FALSE)</f>
        <v>1.59</v>
      </c>
      <c r="K962" s="12">
        <f t="shared" si="1176"/>
        <v>1.5817555555555525</v>
      </c>
      <c r="L962" s="12">
        <f t="shared" si="1177"/>
        <v>0.46051111111111137</v>
      </c>
      <c r="M962" s="13">
        <f t="shared" si="1178"/>
        <v>0.12973431291084439</v>
      </c>
      <c r="N962" s="13">
        <f t="shared" si="1179"/>
        <v>0.20520797019291054</v>
      </c>
      <c r="O962" s="13">
        <f t="shared" si="1180"/>
        <v>5.974409258780955E-2</v>
      </c>
      <c r="P962" s="13">
        <f t="shared" si="1181"/>
        <v>9.4500550362393049E-2</v>
      </c>
      <c r="Q962" s="13">
        <f t="shared" si="1182"/>
        <v>0.16229442344845724</v>
      </c>
      <c r="R962" s="13">
        <f t="shared" si="1183"/>
        <v>1.3756409229968644E-2</v>
      </c>
      <c r="S962" s="13">
        <f t="shared" si="1184"/>
        <v>1.720892842152769E-2</v>
      </c>
      <c r="T962" s="13">
        <f t="shared" si="1185"/>
        <v>7.4738385269386254E-2</v>
      </c>
      <c r="U962" s="13">
        <f t="shared" si="1186"/>
        <v>2.1759276723998577E-2</v>
      </c>
      <c r="V962" s="13">
        <f t="shared" si="1187"/>
        <v>1.3928065499517238E-3</v>
      </c>
      <c r="W962" s="13">
        <f t="shared" si="1188"/>
        <v>8.5570035308427536E-2</v>
      </c>
      <c r="X962" s="13">
        <f t="shared" si="1189"/>
        <v>3.9405952037700996E-2</v>
      </c>
      <c r="Y962" s="13">
        <f t="shared" si="1190"/>
        <v>9.0734393786364234E-3</v>
      </c>
      <c r="Z962" s="13">
        <f t="shared" si="1191"/>
        <v>2.111659766464003E-3</v>
      </c>
      <c r="AA962" s="13">
        <f t="shared" si="1192"/>
        <v>3.3401295670475767E-3</v>
      </c>
      <c r="AB962" s="13">
        <f t="shared" si="1193"/>
        <v>2.6416342494764338E-3</v>
      </c>
      <c r="AC962" s="13">
        <f t="shared" si="1194"/>
        <v>6.3408911723895653E-5</v>
      </c>
      <c r="AD962" s="13">
        <f t="shared" si="1195"/>
        <v>3.3837719684547511E-2</v>
      </c>
      <c r="AE962" s="13">
        <f t="shared" si="1196"/>
        <v>1.55826458893973E-2</v>
      </c>
      <c r="AF962" s="13">
        <f t="shared" si="1197"/>
        <v>3.587990786288671E-3</v>
      </c>
      <c r="AG962" s="13">
        <f t="shared" si="1198"/>
        <v>5.5076987455007537E-4</v>
      </c>
      <c r="AH962" s="13">
        <f t="shared" si="1199"/>
        <v>2.4311069633574197E-4</v>
      </c>
      <c r="AI962" s="13">
        <f t="shared" si="1200"/>
        <v>3.8454169454403867E-4</v>
      </c>
      <c r="AJ962" s="13">
        <f t="shared" si="1201"/>
        <v>3.041254808438898E-4</v>
      </c>
      <c r="AK962" s="13">
        <f t="shared" si="1202"/>
        <v>1.6035072297027549E-4</v>
      </c>
      <c r="AL962" s="13">
        <f t="shared" si="1203"/>
        <v>1.8475226549837937E-6</v>
      </c>
      <c r="AM962" s="13">
        <f t="shared" si="1204"/>
        <v>1.0704600219672898E-2</v>
      </c>
      <c r="AN962" s="13">
        <f t="shared" si="1205"/>
        <v>4.9295873411618132E-3</v>
      </c>
      <c r="AO962" s="13">
        <f t="shared" si="1206"/>
        <v>1.1350648718988479E-3</v>
      </c>
      <c r="AP962" s="13">
        <f t="shared" si="1207"/>
        <v>1.7423666178044325E-4</v>
      </c>
      <c r="AQ962" s="13">
        <f t="shared" si="1208"/>
        <v>2.0059479678200706E-5</v>
      </c>
      <c r="AR962" s="13">
        <f t="shared" si="1209"/>
        <v>2.239103537851371E-5</v>
      </c>
      <c r="AS962" s="13">
        <f t="shared" si="1210"/>
        <v>3.5417144604604979E-5</v>
      </c>
      <c r="AT962" s="13">
        <f t="shared" si="1211"/>
        <v>2.8010632620124147E-5</v>
      </c>
      <c r="AU962" s="13">
        <f t="shared" si="1212"/>
        <v>1.4768657920502319E-5</v>
      </c>
      <c r="AV962" s="13">
        <f t="shared" si="1213"/>
        <v>5.8401016784635148E-6</v>
      </c>
      <c r="AW962" s="13">
        <f t="shared" si="1214"/>
        <v>3.7382363271187243E-8</v>
      </c>
      <c r="AX962" s="13">
        <f t="shared" si="1215"/>
        <v>2.8220101445781349E-3</v>
      </c>
      <c r="AY962" s="13">
        <f t="shared" si="1216"/>
        <v>1.2995670272465049E-3</v>
      </c>
      <c r="AZ962" s="13">
        <f t="shared" si="1217"/>
        <v>2.9923252784032594E-4</v>
      </c>
      <c r="BA962" s="13">
        <f t="shared" si="1218"/>
        <v>4.5933301292111691E-5</v>
      </c>
      <c r="BB962" s="13">
        <f t="shared" si="1219"/>
        <v>5.28819890375795E-6</v>
      </c>
      <c r="BC962" s="13">
        <f t="shared" si="1220"/>
        <v>4.8705487058922708E-7</v>
      </c>
      <c r="BD962" s="13">
        <f t="shared" si="1221"/>
        <v>1.7185534301812583E-6</v>
      </c>
      <c r="BE962" s="13">
        <f t="shared" si="1222"/>
        <v>2.718331435708256E-6</v>
      </c>
      <c r="BF962" s="13">
        <f t="shared" si="1223"/>
        <v>2.149867925136418E-6</v>
      </c>
      <c r="BG962" s="13">
        <f t="shared" si="1224"/>
        <v>1.1335218447650726E-6</v>
      </c>
      <c r="BH962" s="13">
        <f t="shared" si="1225"/>
        <v>4.4823861882518311E-7</v>
      </c>
      <c r="BI962" s="13">
        <f t="shared" si="1226"/>
        <v>1.4180078510825616E-7</v>
      </c>
      <c r="BJ962" s="14">
        <f t="shared" si="1227"/>
        <v>0.65128539869922619</v>
      </c>
      <c r="BK962" s="14">
        <f t="shared" si="1228"/>
        <v>0.24420142170634224</v>
      </c>
      <c r="BL962" s="14">
        <f t="shared" si="1229"/>
        <v>0.10244840883923664</v>
      </c>
      <c r="BM962" s="14">
        <f t="shared" si="1230"/>
        <v>0.33350960063400248</v>
      </c>
      <c r="BN962" s="14">
        <f t="shared" si="1231"/>
        <v>0.66523775873238344</v>
      </c>
    </row>
    <row r="963" spans="1:66" x14ac:dyDescent="0.25">
      <c r="A963" t="s">
        <v>16</v>
      </c>
      <c r="B963" t="s">
        <v>236</v>
      </c>
      <c r="C963" t="s">
        <v>231</v>
      </c>
      <c r="D963" s="24" t="s">
        <v>501</v>
      </c>
      <c r="E963" s="10">
        <f>VLOOKUP(A963,home!$A$2:$E$405,3,FALSE)</f>
        <v>1.4629629629629599</v>
      </c>
      <c r="F963" s="10">
        <f>VLOOKUP(B963,home!$B$2:$E$405,3,FALSE)</f>
        <v>0</v>
      </c>
      <c r="G963" s="10">
        <f>VLOOKUP(C963,away!$B$2:$E$405,4,FALSE)</f>
        <v>0.68</v>
      </c>
      <c r="H963" s="10">
        <f>VLOOKUP(A963,away!$A$2:$E$405,3,FALSE)</f>
        <v>1.25925925925926</v>
      </c>
      <c r="I963" s="10">
        <f>VLOOKUP(C963,away!$B$2:$E$405,3,FALSE)</f>
        <v>0.68</v>
      </c>
      <c r="J963" s="10">
        <f>VLOOKUP(B963,home!$B$2:$E$405,4,FALSE)</f>
        <v>1.06</v>
      </c>
      <c r="K963" s="12">
        <f t="shared" si="1176"/>
        <v>0</v>
      </c>
      <c r="L963" s="12">
        <f t="shared" si="1177"/>
        <v>0.90767407407407474</v>
      </c>
      <c r="M963" s="13">
        <f t="shared" si="1178"/>
        <v>0.40346155522100896</v>
      </c>
      <c r="N963" s="13">
        <f t="shared" si="1179"/>
        <v>0</v>
      </c>
      <c r="O963" s="13">
        <f t="shared" si="1180"/>
        <v>0.36621159355971544</v>
      </c>
      <c r="P963" s="13">
        <f t="shared" si="1181"/>
        <v>0</v>
      </c>
      <c r="Q963" s="13">
        <f t="shared" si="1182"/>
        <v>0</v>
      </c>
      <c r="R963" s="13">
        <f t="shared" si="1183"/>
        <v>0.16620038454975306</v>
      </c>
      <c r="S963" s="13">
        <f t="shared" si="1184"/>
        <v>0</v>
      </c>
      <c r="T963" s="13">
        <f t="shared" si="1185"/>
        <v>0</v>
      </c>
      <c r="U963" s="13">
        <f t="shared" si="1186"/>
        <v>0</v>
      </c>
      <c r="V963" s="13">
        <f t="shared" si="1187"/>
        <v>0</v>
      </c>
      <c r="W963" s="13">
        <f t="shared" si="1188"/>
        <v>0</v>
      </c>
      <c r="X963" s="13">
        <f t="shared" si="1189"/>
        <v>0</v>
      </c>
      <c r="Y963" s="13">
        <f t="shared" si="1190"/>
        <v>0</v>
      </c>
      <c r="Z963" s="13">
        <f t="shared" si="1191"/>
        <v>5.028526005231742E-2</v>
      </c>
      <c r="AA963" s="13">
        <f t="shared" si="1192"/>
        <v>0</v>
      </c>
      <c r="AB963" s="13">
        <f t="shared" si="1193"/>
        <v>0</v>
      </c>
      <c r="AC963" s="13">
        <f t="shared" si="1194"/>
        <v>0</v>
      </c>
      <c r="AD963" s="13">
        <f t="shared" si="1195"/>
        <v>0</v>
      </c>
      <c r="AE963" s="13">
        <f t="shared" si="1196"/>
        <v>0</v>
      </c>
      <c r="AF963" s="13">
        <f t="shared" si="1197"/>
        <v>0</v>
      </c>
      <c r="AG963" s="13">
        <f t="shared" si="1198"/>
        <v>0</v>
      </c>
      <c r="AH963" s="13">
        <f t="shared" si="1199"/>
        <v>1.1410656714390318E-2</v>
      </c>
      <c r="AI963" s="13">
        <f t="shared" si="1200"/>
        <v>0</v>
      </c>
      <c r="AJ963" s="13">
        <f t="shared" si="1201"/>
        <v>0</v>
      </c>
      <c r="AK963" s="13">
        <f t="shared" si="1202"/>
        <v>0</v>
      </c>
      <c r="AL963" s="13">
        <f t="shared" si="1203"/>
        <v>0</v>
      </c>
      <c r="AM963" s="13">
        <f t="shared" si="1204"/>
        <v>0</v>
      </c>
      <c r="AN963" s="13">
        <f t="shared" si="1205"/>
        <v>0</v>
      </c>
      <c r="AO963" s="13">
        <f t="shared" si="1206"/>
        <v>0</v>
      </c>
      <c r="AP963" s="13">
        <f t="shared" si="1207"/>
        <v>0</v>
      </c>
      <c r="AQ963" s="13">
        <f t="shared" si="1208"/>
        <v>0</v>
      </c>
      <c r="AR963" s="13">
        <f t="shared" si="1209"/>
        <v>2.0714314535622714E-3</v>
      </c>
      <c r="AS963" s="13">
        <f t="shared" si="1210"/>
        <v>0</v>
      </c>
      <c r="AT963" s="13">
        <f t="shared" si="1211"/>
        <v>0</v>
      </c>
      <c r="AU963" s="13">
        <f t="shared" si="1212"/>
        <v>0</v>
      </c>
      <c r="AV963" s="13">
        <f t="shared" si="1213"/>
        <v>0</v>
      </c>
      <c r="AW963" s="13">
        <f t="shared" si="1214"/>
        <v>0</v>
      </c>
      <c r="AX963" s="13">
        <f t="shared" si="1215"/>
        <v>0</v>
      </c>
      <c r="AY963" s="13">
        <f t="shared" si="1216"/>
        <v>0</v>
      </c>
      <c r="AZ963" s="13">
        <f t="shared" si="1217"/>
        <v>0</v>
      </c>
      <c r="BA963" s="13">
        <f t="shared" si="1218"/>
        <v>0</v>
      </c>
      <c r="BB963" s="13">
        <f t="shared" si="1219"/>
        <v>0</v>
      </c>
      <c r="BC963" s="13">
        <f t="shared" si="1220"/>
        <v>0</v>
      </c>
      <c r="BD963" s="13">
        <f t="shared" si="1221"/>
        <v>3.1336410443667486E-4</v>
      </c>
      <c r="BE963" s="13">
        <f t="shared" si="1222"/>
        <v>0</v>
      </c>
      <c r="BF963" s="13">
        <f t="shared" si="1223"/>
        <v>0</v>
      </c>
      <c r="BG963" s="13">
        <f t="shared" si="1224"/>
        <v>0</v>
      </c>
      <c r="BH963" s="13">
        <f t="shared" si="1225"/>
        <v>0</v>
      </c>
      <c r="BI963" s="13">
        <f t="shared" si="1226"/>
        <v>0</v>
      </c>
      <c r="BJ963" s="14">
        <f t="shared" si="1227"/>
        <v>0</v>
      </c>
      <c r="BK963" s="14">
        <f t="shared" si="1228"/>
        <v>0.40346155522100896</v>
      </c>
      <c r="BL963" s="14">
        <f t="shared" si="1229"/>
        <v>0.54620743038185782</v>
      </c>
      <c r="BM963" s="14">
        <f t="shared" si="1230"/>
        <v>6.408071232470669E-2</v>
      </c>
      <c r="BN963" s="14">
        <f t="shared" si="1231"/>
        <v>0.93587353333047751</v>
      </c>
    </row>
    <row r="964" spans="1:66" x14ac:dyDescent="0.25">
      <c r="A964" t="s">
        <v>16</v>
      </c>
      <c r="B964" t="s">
        <v>49</v>
      </c>
      <c r="C964" t="s">
        <v>287</v>
      </c>
      <c r="D964" s="24" t="s">
        <v>501</v>
      </c>
      <c r="E964" s="10">
        <f>VLOOKUP(A964,home!$A$2:$E$405,3,FALSE)</f>
        <v>1.4629629629629599</v>
      </c>
      <c r="F964" s="10">
        <f>VLOOKUP(B964,home!$B$2:$E$405,3,FALSE)</f>
        <v>1.1399999999999999</v>
      </c>
      <c r="G964" s="10">
        <f>VLOOKUP(C964,away!$B$2:$E$405,4,FALSE)</f>
        <v>0.91</v>
      </c>
      <c r="H964" s="10">
        <f>VLOOKUP(A964,away!$A$2:$E$405,3,FALSE)</f>
        <v>1.25925925925926</v>
      </c>
      <c r="I964" s="10">
        <f>VLOOKUP(C964,away!$B$2:$E$405,3,FALSE)</f>
        <v>1.1399999999999999</v>
      </c>
      <c r="J964" s="10">
        <f>VLOOKUP(B964,home!$B$2:$E$405,4,FALSE)</f>
        <v>1.32</v>
      </c>
      <c r="K964" s="12">
        <f t="shared" si="1176"/>
        <v>1.5176777777777746</v>
      </c>
      <c r="L964" s="12">
        <f t="shared" si="1177"/>
        <v>1.8949333333333342</v>
      </c>
      <c r="M964" s="13">
        <f t="shared" si="1178"/>
        <v>3.2955038668310586E-2</v>
      </c>
      <c r="N964" s="13">
        <f t="shared" si="1179"/>
        <v>5.0015129852702241E-2</v>
      </c>
      <c r="O964" s="13">
        <f t="shared" si="1180"/>
        <v>6.2447601273870702E-2</v>
      </c>
      <c r="P964" s="13">
        <f t="shared" si="1181"/>
        <v>9.477533672888061E-2</v>
      </c>
      <c r="Q964" s="13">
        <f t="shared" si="1182"/>
        <v>3.7953425565057992E-2</v>
      </c>
      <c r="R964" s="13">
        <f t="shared" si="1183"/>
        <v>5.9167020620283402E-2</v>
      </c>
      <c r="S964" s="13">
        <f t="shared" si="1184"/>
        <v>6.8141055321459157E-2</v>
      </c>
      <c r="T964" s="13">
        <f t="shared" si="1185"/>
        <v>7.1919211217413931E-2</v>
      </c>
      <c r="U964" s="13">
        <f t="shared" si="1186"/>
        <v>8.9796472372723479E-2</v>
      </c>
      <c r="V964" s="13">
        <f t="shared" si="1187"/>
        <v>2.1774082116859161E-2</v>
      </c>
      <c r="W964" s="13">
        <f t="shared" si="1188"/>
        <v>1.9200356856877127E-2</v>
      </c>
      <c r="X964" s="13">
        <f t="shared" si="1189"/>
        <v>3.6383396219991718E-2</v>
      </c>
      <c r="Y964" s="13">
        <f t="shared" si="1190"/>
        <v>3.4472055138568172E-2</v>
      </c>
      <c r="Z964" s="13">
        <f t="shared" si="1191"/>
        <v>3.7372519869131919E-2</v>
      </c>
      <c r="AA964" s="13">
        <f t="shared" si="1192"/>
        <v>5.6719442904939847E-2</v>
      </c>
      <c r="AB964" s="13">
        <f t="shared" si="1193"/>
        <v>4.304091903238124E-2</v>
      </c>
      <c r="AC964" s="13">
        <f t="shared" si="1194"/>
        <v>3.9137527370207894E-3</v>
      </c>
      <c r="AD964" s="13">
        <f t="shared" si="1195"/>
        <v>7.2849887317713875E-3</v>
      </c>
      <c r="AE964" s="13">
        <f t="shared" si="1196"/>
        <v>1.3804567980791334E-2</v>
      </c>
      <c r="AF964" s="13">
        <f t="shared" si="1197"/>
        <v>1.3079368009533772E-2</v>
      </c>
      <c r="AG964" s="13">
        <f t="shared" si="1198"/>
        <v>8.2615101400664026E-3</v>
      </c>
      <c r="AH964" s="13">
        <f t="shared" si="1199"/>
        <v>1.7704608412670089E-2</v>
      </c>
      <c r="AI964" s="13">
        <f t="shared" si="1200"/>
        <v>2.6869890752166833E-2</v>
      </c>
      <c r="AJ964" s="13">
        <f t="shared" si="1201"/>
        <v>2.0389918042940072E-2</v>
      </c>
      <c r="AK964" s="13">
        <f t="shared" si="1202"/>
        <v>1.0315108501493411E-2</v>
      </c>
      <c r="AL964" s="13">
        <f t="shared" si="1203"/>
        <v>4.5022217968920884E-4</v>
      </c>
      <c r="AM964" s="13">
        <f t="shared" si="1204"/>
        <v>2.2112531019141844E-3</v>
      </c>
      <c r="AN964" s="13">
        <f t="shared" si="1205"/>
        <v>4.1901772112539204E-3</v>
      </c>
      <c r="AO964" s="13">
        <f t="shared" si="1206"/>
        <v>3.970053235089384E-3</v>
      </c>
      <c r="AP964" s="13">
        <f t="shared" si="1207"/>
        <v>2.5076620700929045E-3</v>
      </c>
      <c r="AQ964" s="13">
        <f t="shared" si="1208"/>
        <v>1.1879631113386785E-3</v>
      </c>
      <c r="AR964" s="13">
        <f t="shared" si="1209"/>
        <v>6.7098105269564751E-3</v>
      </c>
      <c r="AS964" s="13">
        <f t="shared" si="1210"/>
        <v>1.0183330329861221E-2</v>
      </c>
      <c r="AT964" s="13">
        <f t="shared" si="1211"/>
        <v>7.7275070727003958E-3</v>
      </c>
      <c r="AU964" s="13">
        <f t="shared" si="1212"/>
        <v>3.909288587285991E-3</v>
      </c>
      <c r="AV964" s="13">
        <f t="shared" si="1213"/>
        <v>1.4832601039610552E-3</v>
      </c>
      <c r="AW964" s="13">
        <f t="shared" si="1214"/>
        <v>3.5966476689923348E-5</v>
      </c>
      <c r="AX964" s="13">
        <f t="shared" si="1215"/>
        <v>5.5932828230288853E-4</v>
      </c>
      <c r="AY964" s="13">
        <f t="shared" si="1216"/>
        <v>1.0598898064118208E-3</v>
      </c>
      <c r="AZ964" s="13">
        <f t="shared" si="1217"/>
        <v>1.004210261914987E-3</v>
      </c>
      <c r="BA964" s="13">
        <f t="shared" si="1218"/>
        <v>6.3430383299270239E-4</v>
      </c>
      <c r="BB964" s="13">
        <f t="shared" si="1219"/>
        <v>3.0049086914974284E-4</v>
      </c>
      <c r="BC964" s="13">
        <f t="shared" si="1220"/>
        <v>1.1388203286283076E-4</v>
      </c>
      <c r="BD964" s="13">
        <f t="shared" si="1221"/>
        <v>2.1191072713134538E-3</v>
      </c>
      <c r="BE964" s="13">
        <f t="shared" si="1222"/>
        <v>3.2161220143997258E-3</v>
      </c>
      <c r="BF964" s="13">
        <f t="shared" si="1223"/>
        <v>2.4405184559381783E-3</v>
      </c>
      <c r="BG964" s="13">
        <f t="shared" si="1224"/>
        <v>1.2346402089446333E-3</v>
      </c>
      <c r="BH964" s="13">
        <f t="shared" si="1225"/>
        <v>4.684465021665448E-4</v>
      </c>
      <c r="BI964" s="13">
        <f t="shared" si="1226"/>
        <v>1.4219016928317859E-4</v>
      </c>
      <c r="BJ964" s="14">
        <f t="shared" si="1227"/>
        <v>0.31011322352809811</v>
      </c>
      <c r="BK964" s="14">
        <f t="shared" si="1228"/>
        <v>0.22306937755863138</v>
      </c>
      <c r="BL964" s="14">
        <f t="shared" si="1229"/>
        <v>0.42608520315628001</v>
      </c>
      <c r="BM964" s="14">
        <f t="shared" si="1230"/>
        <v>0.65830284807331385</v>
      </c>
      <c r="BN964" s="14">
        <f t="shared" si="1231"/>
        <v>0.33731355270910551</v>
      </c>
    </row>
    <row r="965" spans="1:66" x14ac:dyDescent="0.25">
      <c r="A965" t="s">
        <v>61</v>
      </c>
      <c r="B965" t="s">
        <v>62</v>
      </c>
      <c r="C965" t="s">
        <v>318</v>
      </c>
      <c r="D965" s="24" t="s">
        <v>501</v>
      </c>
      <c r="E965" s="10">
        <f>VLOOKUP(A965,home!$A$2:$E$405,3,FALSE)</f>
        <v>1.675</v>
      </c>
      <c r="F965" s="10">
        <f>VLOOKUP(B965,home!$B$2:$E$405,3,FALSE)</f>
        <v>0</v>
      </c>
      <c r="G965" s="10">
        <f>VLOOKUP(C965,away!$B$2:$E$405,4,FALSE)</f>
        <v>0.3</v>
      </c>
      <c r="H965" s="10">
        <f>VLOOKUP(A965,away!$A$2:$E$405,3,FALSE)</f>
        <v>1.0249999999999999</v>
      </c>
      <c r="I965" s="10">
        <f>VLOOKUP(C965,away!$B$2:$E$405,3,FALSE)</f>
        <v>0.3</v>
      </c>
      <c r="J965" s="10">
        <f>VLOOKUP(B965,home!$B$2:$E$405,4,FALSE)</f>
        <v>0.98</v>
      </c>
      <c r="K965" s="12">
        <f t="shared" si="1176"/>
        <v>0</v>
      </c>
      <c r="L965" s="12">
        <f t="shared" si="1177"/>
        <v>0.30134999999999995</v>
      </c>
      <c r="M965" s="13">
        <f t="shared" si="1178"/>
        <v>0.73981879085072189</v>
      </c>
      <c r="N965" s="13">
        <f t="shared" si="1179"/>
        <v>0</v>
      </c>
      <c r="O965" s="13">
        <f t="shared" si="1180"/>
        <v>0.222944392622865</v>
      </c>
      <c r="P965" s="13">
        <f t="shared" si="1181"/>
        <v>0</v>
      </c>
      <c r="Q965" s="13">
        <f t="shared" si="1182"/>
        <v>0</v>
      </c>
      <c r="R965" s="13">
        <f t="shared" si="1183"/>
        <v>3.3592146358450176E-2</v>
      </c>
      <c r="S965" s="13">
        <f t="shared" si="1184"/>
        <v>0</v>
      </c>
      <c r="T965" s="13">
        <f t="shared" si="1185"/>
        <v>0</v>
      </c>
      <c r="U965" s="13">
        <f t="shared" si="1186"/>
        <v>0</v>
      </c>
      <c r="V965" s="13">
        <f t="shared" si="1187"/>
        <v>0</v>
      </c>
      <c r="W965" s="13">
        <f t="shared" si="1188"/>
        <v>0</v>
      </c>
      <c r="X965" s="13">
        <f t="shared" si="1189"/>
        <v>0</v>
      </c>
      <c r="Y965" s="13">
        <f t="shared" si="1190"/>
        <v>0</v>
      </c>
      <c r="Z965" s="13">
        <f t="shared" si="1191"/>
        <v>3.3743311017063195E-3</v>
      </c>
      <c r="AA965" s="13">
        <f t="shared" si="1192"/>
        <v>0</v>
      </c>
      <c r="AB965" s="13">
        <f t="shared" si="1193"/>
        <v>0</v>
      </c>
      <c r="AC965" s="13">
        <f t="shared" si="1194"/>
        <v>0</v>
      </c>
      <c r="AD965" s="13">
        <f t="shared" si="1195"/>
        <v>0</v>
      </c>
      <c r="AE965" s="13">
        <f t="shared" si="1196"/>
        <v>0</v>
      </c>
      <c r="AF965" s="13">
        <f t="shared" si="1197"/>
        <v>0</v>
      </c>
      <c r="AG965" s="13">
        <f t="shared" si="1198"/>
        <v>0</v>
      </c>
      <c r="AH965" s="13">
        <f t="shared" si="1199"/>
        <v>2.5421366937479977E-4</v>
      </c>
      <c r="AI965" s="13">
        <f t="shared" si="1200"/>
        <v>0</v>
      </c>
      <c r="AJ965" s="13">
        <f t="shared" si="1201"/>
        <v>0</v>
      </c>
      <c r="AK965" s="13">
        <f t="shared" si="1202"/>
        <v>0</v>
      </c>
      <c r="AL965" s="13">
        <f t="shared" si="1203"/>
        <v>0</v>
      </c>
      <c r="AM965" s="13">
        <f t="shared" si="1204"/>
        <v>0</v>
      </c>
      <c r="AN965" s="13">
        <f t="shared" si="1205"/>
        <v>0</v>
      </c>
      <c r="AO965" s="13">
        <f t="shared" si="1206"/>
        <v>0</v>
      </c>
      <c r="AP965" s="13">
        <f t="shared" si="1207"/>
        <v>0</v>
      </c>
      <c r="AQ965" s="13">
        <f t="shared" si="1208"/>
        <v>0</v>
      </c>
      <c r="AR965" s="13">
        <f t="shared" si="1209"/>
        <v>1.5321457853219183E-5</v>
      </c>
      <c r="AS965" s="13">
        <f t="shared" si="1210"/>
        <v>0</v>
      </c>
      <c r="AT965" s="13">
        <f t="shared" si="1211"/>
        <v>0</v>
      </c>
      <c r="AU965" s="13">
        <f t="shared" si="1212"/>
        <v>0</v>
      </c>
      <c r="AV965" s="13">
        <f t="shared" si="1213"/>
        <v>0</v>
      </c>
      <c r="AW965" s="13">
        <f t="shared" si="1214"/>
        <v>0</v>
      </c>
      <c r="AX965" s="13">
        <f t="shared" si="1215"/>
        <v>0</v>
      </c>
      <c r="AY965" s="13">
        <f t="shared" si="1216"/>
        <v>0</v>
      </c>
      <c r="AZ965" s="13">
        <f t="shared" si="1217"/>
        <v>0</v>
      </c>
      <c r="BA965" s="13">
        <f t="shared" si="1218"/>
        <v>0</v>
      </c>
      <c r="BB965" s="13">
        <f t="shared" si="1219"/>
        <v>0</v>
      </c>
      <c r="BC965" s="13">
        <f t="shared" si="1220"/>
        <v>0</v>
      </c>
      <c r="BD965" s="13">
        <f t="shared" si="1221"/>
        <v>7.6952022067793296E-7</v>
      </c>
      <c r="BE965" s="13">
        <f t="shared" si="1222"/>
        <v>0</v>
      </c>
      <c r="BF965" s="13">
        <f t="shared" si="1223"/>
        <v>0</v>
      </c>
      <c r="BG965" s="13">
        <f t="shared" si="1224"/>
        <v>0</v>
      </c>
      <c r="BH965" s="13">
        <f t="shared" si="1225"/>
        <v>0</v>
      </c>
      <c r="BI965" s="13">
        <f t="shared" si="1226"/>
        <v>0</v>
      </c>
      <c r="BJ965" s="14">
        <f t="shared" si="1227"/>
        <v>0</v>
      </c>
      <c r="BK965" s="14">
        <f t="shared" si="1228"/>
        <v>0.73981879085072189</v>
      </c>
      <c r="BL965" s="14">
        <f t="shared" si="1229"/>
        <v>0.25680684362876383</v>
      </c>
      <c r="BM965" s="14">
        <f t="shared" si="1230"/>
        <v>3.6446357491550165E-3</v>
      </c>
      <c r="BN965" s="14">
        <f t="shared" si="1231"/>
        <v>0.99635532983203712</v>
      </c>
    </row>
    <row r="966" spans="1:66" x14ac:dyDescent="0.25">
      <c r="A966" t="s">
        <v>61</v>
      </c>
      <c r="B966" t="s">
        <v>67</v>
      </c>
      <c r="C966" t="s">
        <v>288</v>
      </c>
      <c r="D966" s="24" t="s">
        <v>501</v>
      </c>
      <c r="E966" s="10">
        <f>VLOOKUP(A966,home!$A$2:$E$405,3,FALSE)</f>
        <v>1.675</v>
      </c>
      <c r="F966" s="10">
        <f>VLOOKUP(B966,home!$B$2:$E$405,3,FALSE)</f>
        <v>0.6</v>
      </c>
      <c r="G966" s="10">
        <f>VLOOKUP(C966,away!$B$2:$E$405,4,FALSE)</f>
        <v>2.09</v>
      </c>
      <c r="H966" s="10">
        <f>VLOOKUP(A966,away!$A$2:$E$405,3,FALSE)</f>
        <v>1.0249999999999999</v>
      </c>
      <c r="I966" s="10">
        <f>VLOOKUP(C966,away!$B$2:$E$405,3,FALSE)</f>
        <v>0</v>
      </c>
      <c r="J966" s="10">
        <f>VLOOKUP(B966,home!$B$2:$E$405,4,FALSE)</f>
        <v>1.46</v>
      </c>
      <c r="K966" s="12">
        <f t="shared" si="1176"/>
        <v>2.1004499999999995</v>
      </c>
      <c r="L966" s="12">
        <f t="shared" si="1177"/>
        <v>0</v>
      </c>
      <c r="M966" s="13">
        <f t="shared" si="1178"/>
        <v>0.12240133525712189</v>
      </c>
      <c r="N966" s="13">
        <f t="shared" si="1179"/>
        <v>0.25709788464082156</v>
      </c>
      <c r="O966" s="13">
        <f t="shared" si="1180"/>
        <v>0</v>
      </c>
      <c r="P966" s="13">
        <f t="shared" si="1181"/>
        <v>0</v>
      </c>
      <c r="Q966" s="13">
        <f t="shared" si="1182"/>
        <v>0.27001062589690689</v>
      </c>
      <c r="R966" s="13">
        <f t="shared" si="1183"/>
        <v>0</v>
      </c>
      <c r="S966" s="13">
        <f t="shared" si="1184"/>
        <v>0</v>
      </c>
      <c r="T966" s="13">
        <f t="shared" si="1185"/>
        <v>0</v>
      </c>
      <c r="U966" s="13">
        <f t="shared" si="1186"/>
        <v>0</v>
      </c>
      <c r="V966" s="13">
        <f t="shared" si="1187"/>
        <v>0</v>
      </c>
      <c r="W966" s="13">
        <f t="shared" si="1188"/>
        <v>0.18904793972171929</v>
      </c>
      <c r="X966" s="13">
        <f t="shared" si="1189"/>
        <v>0</v>
      </c>
      <c r="Y966" s="13">
        <f t="shared" si="1190"/>
        <v>0</v>
      </c>
      <c r="Z966" s="13">
        <f t="shared" si="1191"/>
        <v>0</v>
      </c>
      <c r="AA966" s="13">
        <f t="shared" si="1192"/>
        <v>0</v>
      </c>
      <c r="AB966" s="13">
        <f t="shared" si="1193"/>
        <v>0</v>
      </c>
      <c r="AC966" s="13">
        <f t="shared" si="1194"/>
        <v>0</v>
      </c>
      <c r="AD966" s="13">
        <f t="shared" si="1195"/>
        <v>9.9271436247121314E-2</v>
      </c>
      <c r="AE966" s="13">
        <f t="shared" si="1196"/>
        <v>0</v>
      </c>
      <c r="AF966" s="13">
        <f t="shared" si="1197"/>
        <v>0</v>
      </c>
      <c r="AG966" s="13">
        <f t="shared" si="1198"/>
        <v>0</v>
      </c>
      <c r="AH966" s="13">
        <f t="shared" si="1199"/>
        <v>0</v>
      </c>
      <c r="AI966" s="13">
        <f t="shared" si="1200"/>
        <v>0</v>
      </c>
      <c r="AJ966" s="13">
        <f t="shared" si="1201"/>
        <v>0</v>
      </c>
      <c r="AK966" s="13">
        <f t="shared" si="1202"/>
        <v>0</v>
      </c>
      <c r="AL966" s="13">
        <f t="shared" si="1203"/>
        <v>0</v>
      </c>
      <c r="AM966" s="13">
        <f t="shared" si="1204"/>
        <v>4.1702937653053163E-2</v>
      </c>
      <c r="AN966" s="13">
        <f t="shared" si="1205"/>
        <v>0</v>
      </c>
      <c r="AO966" s="13">
        <f t="shared" si="1206"/>
        <v>0</v>
      </c>
      <c r="AP966" s="13">
        <f t="shared" si="1207"/>
        <v>0</v>
      </c>
      <c r="AQ966" s="13">
        <f t="shared" si="1208"/>
        <v>0</v>
      </c>
      <c r="AR966" s="13">
        <f t="shared" si="1209"/>
        <v>0</v>
      </c>
      <c r="AS966" s="13">
        <f t="shared" si="1210"/>
        <v>0</v>
      </c>
      <c r="AT966" s="13">
        <f t="shared" si="1211"/>
        <v>0</v>
      </c>
      <c r="AU966" s="13">
        <f t="shared" si="1212"/>
        <v>0</v>
      </c>
      <c r="AV966" s="13">
        <f t="shared" si="1213"/>
        <v>0</v>
      </c>
      <c r="AW966" s="13">
        <f t="shared" si="1214"/>
        <v>0</v>
      </c>
      <c r="AX966" s="13">
        <f t="shared" si="1215"/>
        <v>1.4599155898892584E-2</v>
      </c>
      <c r="AY966" s="13">
        <f t="shared" si="1216"/>
        <v>0</v>
      </c>
      <c r="AZ966" s="13">
        <f t="shared" si="1217"/>
        <v>0</v>
      </c>
      <c r="BA966" s="13">
        <f t="shared" si="1218"/>
        <v>0</v>
      </c>
      <c r="BB966" s="13">
        <f t="shared" si="1219"/>
        <v>0</v>
      </c>
      <c r="BC966" s="13">
        <f t="shared" si="1220"/>
        <v>0</v>
      </c>
      <c r="BD966" s="13">
        <f t="shared" si="1221"/>
        <v>0</v>
      </c>
      <c r="BE966" s="13">
        <f t="shared" si="1222"/>
        <v>0</v>
      </c>
      <c r="BF966" s="13">
        <f t="shared" si="1223"/>
        <v>0</v>
      </c>
      <c r="BG966" s="13">
        <f t="shared" si="1224"/>
        <v>0</v>
      </c>
      <c r="BH966" s="13">
        <f t="shared" si="1225"/>
        <v>0</v>
      </c>
      <c r="BI966" s="13">
        <f t="shared" si="1226"/>
        <v>0</v>
      </c>
      <c r="BJ966" s="14">
        <f t="shared" si="1227"/>
        <v>0.87172998005851488</v>
      </c>
      <c r="BK966" s="14">
        <f t="shared" si="1228"/>
        <v>0.12240133525712189</v>
      </c>
      <c r="BL966" s="14">
        <f t="shared" si="1229"/>
        <v>0</v>
      </c>
      <c r="BM966" s="14">
        <f t="shared" si="1230"/>
        <v>0.34462146952078637</v>
      </c>
      <c r="BN966" s="14">
        <f t="shared" si="1231"/>
        <v>0.64950984579485027</v>
      </c>
    </row>
    <row r="967" spans="1:66" x14ac:dyDescent="0.25">
      <c r="A967" t="s">
        <v>61</v>
      </c>
      <c r="B967" t="s">
        <v>239</v>
      </c>
      <c r="C967" t="s">
        <v>242</v>
      </c>
      <c r="D967" s="24" t="s">
        <v>501</v>
      </c>
      <c r="E967" s="10">
        <f>VLOOKUP(A967,home!$A$2:$E$405,3,FALSE)</f>
        <v>1.675</v>
      </c>
      <c r="F967" s="10">
        <f>VLOOKUP(B967,home!$B$2:$E$405,3,FALSE)</f>
        <v>0.9</v>
      </c>
      <c r="G967" s="10">
        <f>VLOOKUP(C967,away!$B$2:$E$405,4,FALSE)</f>
        <v>1.49</v>
      </c>
      <c r="H967" s="10">
        <f>VLOOKUP(A967,away!$A$2:$E$405,3,FALSE)</f>
        <v>1.0249999999999999</v>
      </c>
      <c r="I967" s="10">
        <f>VLOOKUP(C967,away!$B$2:$E$405,3,FALSE)</f>
        <v>0.6</v>
      </c>
      <c r="J967" s="10">
        <f>VLOOKUP(B967,home!$B$2:$E$405,4,FALSE)</f>
        <v>0.49</v>
      </c>
      <c r="K967" s="12">
        <f t="shared" si="1176"/>
        <v>2.246175</v>
      </c>
      <c r="L967" s="12">
        <f t="shared" si="1177"/>
        <v>0.30134999999999995</v>
      </c>
      <c r="M967" s="13">
        <f t="shared" si="1178"/>
        <v>7.827515747142913E-2</v>
      </c>
      <c r="N967" s="13">
        <f t="shared" si="1179"/>
        <v>0.17581970183338733</v>
      </c>
      <c r="O967" s="13">
        <f t="shared" si="1180"/>
        <v>2.3588218704015163E-2</v>
      </c>
      <c r="P967" s="13">
        <f t="shared" si="1181"/>
        <v>5.2983267147491263E-2</v>
      </c>
      <c r="Q967" s="13">
        <f t="shared" si="1182"/>
        <v>0.19746090938280442</v>
      </c>
      <c r="R967" s="13">
        <f t="shared" si="1183"/>
        <v>3.5541548532274838E-3</v>
      </c>
      <c r="S967" s="13">
        <f t="shared" si="1184"/>
        <v>8.9658925267799058E-3</v>
      </c>
      <c r="T967" s="13">
        <f t="shared" si="1185"/>
        <v>5.9504845042508102E-2</v>
      </c>
      <c r="U967" s="13">
        <f t="shared" si="1186"/>
        <v>7.9832537774482439E-3</v>
      </c>
      <c r="V967" s="13">
        <f t="shared" si="1187"/>
        <v>6.7431963275827941E-4</v>
      </c>
      <c r="W967" s="13">
        <f t="shared" si="1188"/>
        <v>0.14784391937764024</v>
      </c>
      <c r="X967" s="13">
        <f t="shared" si="1189"/>
        <v>4.4552765104451879E-2</v>
      </c>
      <c r="Y967" s="13">
        <f t="shared" si="1190"/>
        <v>6.7129878821132853E-3</v>
      </c>
      <c r="Z967" s="13">
        <f t="shared" si="1191"/>
        <v>3.570148550067007E-4</v>
      </c>
      <c r="AA967" s="13">
        <f t="shared" si="1192"/>
        <v>8.0191784194467595E-4</v>
      </c>
      <c r="AB967" s="13">
        <f t="shared" si="1193"/>
        <v>9.0062390431504139E-4</v>
      </c>
      <c r="AC967" s="13">
        <f t="shared" si="1194"/>
        <v>2.8527295887484249E-5</v>
      </c>
      <c r="AD967" s="13">
        <f t="shared" si="1195"/>
        <v>8.3020828902017785E-2</v>
      </c>
      <c r="AE967" s="13">
        <f t="shared" si="1196"/>
        <v>2.5018326789623055E-2</v>
      </c>
      <c r="AF967" s="13">
        <f t="shared" si="1197"/>
        <v>3.7696363890264528E-3</v>
      </c>
      <c r="AG967" s="13">
        <f t="shared" si="1198"/>
        <v>3.7865997527770711E-4</v>
      </c>
      <c r="AH967" s="13">
        <f t="shared" si="1199"/>
        <v>2.6896606639067306E-5</v>
      </c>
      <c r="AI967" s="13">
        <f t="shared" si="1200"/>
        <v>6.0414485417507007E-5</v>
      </c>
      <c r="AJ967" s="13">
        <f t="shared" si="1201"/>
        <v>6.7850753391334408E-5</v>
      </c>
      <c r="AK967" s="13">
        <f t="shared" si="1202"/>
        <v>5.0801555332926857E-5</v>
      </c>
      <c r="AL967" s="13">
        <f t="shared" si="1203"/>
        <v>7.7238776021820307E-7</v>
      </c>
      <c r="AM967" s="13">
        <f t="shared" si="1204"/>
        <v>3.7295862071797956E-2</v>
      </c>
      <c r="AN967" s="13">
        <f t="shared" si="1205"/>
        <v>1.1239108035336313E-2</v>
      </c>
      <c r="AO967" s="13">
        <f t="shared" si="1206"/>
        <v>1.6934526032242984E-3</v>
      </c>
      <c r="AP967" s="13">
        <f t="shared" si="1207"/>
        <v>1.7010731399388074E-4</v>
      </c>
      <c r="AQ967" s="13">
        <f t="shared" si="1208"/>
        <v>1.2815459768013988E-5</v>
      </c>
      <c r="AR967" s="13">
        <f t="shared" si="1209"/>
        <v>1.6210584821365866E-6</v>
      </c>
      <c r="AS967" s="13">
        <f t="shared" si="1210"/>
        <v>3.6411810361131477E-6</v>
      </c>
      <c r="AT967" s="13">
        <f t="shared" si="1211"/>
        <v>4.0893649068957252E-6</v>
      </c>
      <c r="AU967" s="13">
        <f t="shared" si="1212"/>
        <v>3.0618097399155019E-6</v>
      </c>
      <c r="AV967" s="13">
        <f t="shared" si="1213"/>
        <v>1.7193401231386758E-6</v>
      </c>
      <c r="AW967" s="13">
        <f t="shared" si="1214"/>
        <v>1.4522710072133389E-8</v>
      </c>
      <c r="AX967" s="13">
        <f t="shared" si="1215"/>
        <v>1.3962172164853456E-2</v>
      </c>
      <c r="AY967" s="13">
        <f t="shared" si="1216"/>
        <v>4.2075005818785882E-3</v>
      </c>
      <c r="AZ967" s="13">
        <f t="shared" si="1217"/>
        <v>6.3396515017455606E-4</v>
      </c>
      <c r="BA967" s="13">
        <f t="shared" si="1218"/>
        <v>6.3681799335034146E-5</v>
      </c>
      <c r="BB967" s="13">
        <f t="shared" si="1219"/>
        <v>4.7976275574031338E-6</v>
      </c>
      <c r="BC967" s="13">
        <f t="shared" si="1220"/>
        <v>2.8915301288468688E-7</v>
      </c>
      <c r="BD967" s="13">
        <f t="shared" si="1221"/>
        <v>8.1417662265310002E-8</v>
      </c>
      <c r="BE967" s="13">
        <f t="shared" si="1222"/>
        <v>1.8287831753878272E-7</v>
      </c>
      <c r="BF967" s="13">
        <f t="shared" si="1223"/>
        <v>2.0538835244883767E-7</v>
      </c>
      <c r="BG967" s="13">
        <f t="shared" si="1224"/>
        <v>1.5377939418725597E-7</v>
      </c>
      <c r="BH967" s="13">
        <f t="shared" si="1225"/>
        <v>8.635385768463994E-8</v>
      </c>
      <c r="BI967" s="13">
        <f t="shared" si="1226"/>
        <v>3.8793175256959225E-8</v>
      </c>
      <c r="BJ967" s="14">
        <f t="shared" si="1227"/>
        <v>0.81336633263978264</v>
      </c>
      <c r="BK967" s="14">
        <f t="shared" si="1228"/>
        <v>0.14513543704398485</v>
      </c>
      <c r="BL967" s="14">
        <f t="shared" si="1229"/>
        <v>3.7049013846779014E-2</v>
      </c>
      <c r="BM967" s="14">
        <f t="shared" si="1230"/>
        <v>0.46001890293402986</v>
      </c>
      <c r="BN967" s="14">
        <f t="shared" si="1231"/>
        <v>0.53168140939235486</v>
      </c>
    </row>
    <row r="968" spans="1:66" x14ac:dyDescent="0.25">
      <c r="A968" t="s">
        <v>61</v>
      </c>
      <c r="B968" t="s">
        <v>241</v>
      </c>
      <c r="C968" t="s">
        <v>71</v>
      </c>
      <c r="D968" s="24" t="s">
        <v>501</v>
      </c>
      <c r="E968" s="10">
        <f>VLOOKUP(A968,home!$A$2:$E$405,3,FALSE)</f>
        <v>1.675</v>
      </c>
      <c r="F968" s="10">
        <f>VLOOKUP(B968,home!$B$2:$E$405,3,FALSE)</f>
        <v>2.99</v>
      </c>
      <c r="G968" s="10">
        <f>VLOOKUP(C968,away!$B$2:$E$405,4,FALSE)</f>
        <v>1.49</v>
      </c>
      <c r="H968" s="10">
        <f>VLOOKUP(A968,away!$A$2:$E$405,3,FALSE)</f>
        <v>1.0249999999999999</v>
      </c>
      <c r="I968" s="10">
        <f>VLOOKUP(C968,away!$B$2:$E$405,3,FALSE)</f>
        <v>0.9</v>
      </c>
      <c r="J968" s="10">
        <f>VLOOKUP(B968,home!$B$2:$E$405,4,FALSE)</f>
        <v>0</v>
      </c>
      <c r="K968" s="12">
        <f t="shared" si="1176"/>
        <v>7.4622925000000002</v>
      </c>
      <c r="L968" s="12">
        <f t="shared" si="1177"/>
        <v>0</v>
      </c>
      <c r="M968" s="13">
        <f t="shared" si="1178"/>
        <v>5.7433799125554614E-4</v>
      </c>
      <c r="N968" s="13">
        <f t="shared" si="1179"/>
        <v>4.2858780846113291E-3</v>
      </c>
      <c r="O968" s="13">
        <f t="shared" si="1180"/>
        <v>0</v>
      </c>
      <c r="P968" s="13">
        <f t="shared" si="1181"/>
        <v>0</v>
      </c>
      <c r="Q968" s="13">
        <f t="shared" si="1182"/>
        <v>1.5991237943354743E-2</v>
      </c>
      <c r="R968" s="13">
        <f t="shared" si="1183"/>
        <v>0</v>
      </c>
      <c r="S968" s="13">
        <f t="shared" si="1184"/>
        <v>0</v>
      </c>
      <c r="T968" s="13">
        <f t="shared" si="1185"/>
        <v>0</v>
      </c>
      <c r="U968" s="13">
        <f t="shared" si="1186"/>
        <v>0</v>
      </c>
      <c r="V968" s="13">
        <f t="shared" si="1187"/>
        <v>0</v>
      </c>
      <c r="W968" s="13">
        <f t="shared" si="1188"/>
        <v>3.9777098323470504E-2</v>
      </c>
      <c r="X968" s="13">
        <f t="shared" si="1189"/>
        <v>0</v>
      </c>
      <c r="Y968" s="13">
        <f t="shared" si="1190"/>
        <v>0</v>
      </c>
      <c r="Z968" s="13">
        <f t="shared" si="1191"/>
        <v>0</v>
      </c>
      <c r="AA968" s="13">
        <f t="shared" si="1192"/>
        <v>0</v>
      </c>
      <c r="AB968" s="13">
        <f t="shared" si="1193"/>
        <v>0</v>
      </c>
      <c r="AC968" s="13">
        <f t="shared" si="1194"/>
        <v>0</v>
      </c>
      <c r="AD968" s="13">
        <f t="shared" si="1195"/>
        <v>7.4207085622749136E-2</v>
      </c>
      <c r="AE968" s="13">
        <f t="shared" si="1196"/>
        <v>0</v>
      </c>
      <c r="AF968" s="13">
        <f t="shared" si="1197"/>
        <v>0</v>
      </c>
      <c r="AG968" s="13">
        <f t="shared" si="1198"/>
        <v>0</v>
      </c>
      <c r="AH968" s="13">
        <f t="shared" si="1199"/>
        <v>0</v>
      </c>
      <c r="AI968" s="13">
        <f t="shared" si="1200"/>
        <v>0</v>
      </c>
      <c r="AJ968" s="13">
        <f t="shared" si="1201"/>
        <v>0</v>
      </c>
      <c r="AK968" s="13">
        <f t="shared" si="1202"/>
        <v>0</v>
      </c>
      <c r="AL968" s="13">
        <f t="shared" si="1203"/>
        <v>0</v>
      </c>
      <c r="AM968" s="13">
        <f t="shared" si="1204"/>
        <v>0.11075099569789973</v>
      </c>
      <c r="AN968" s="13">
        <f t="shared" si="1205"/>
        <v>0</v>
      </c>
      <c r="AO968" s="13">
        <f t="shared" si="1206"/>
        <v>0</v>
      </c>
      <c r="AP968" s="13">
        <f t="shared" si="1207"/>
        <v>0</v>
      </c>
      <c r="AQ968" s="13">
        <f t="shared" si="1208"/>
        <v>0</v>
      </c>
      <c r="AR968" s="13">
        <f t="shared" si="1209"/>
        <v>0</v>
      </c>
      <c r="AS968" s="13">
        <f t="shared" si="1210"/>
        <v>0</v>
      </c>
      <c r="AT968" s="13">
        <f t="shared" si="1211"/>
        <v>0</v>
      </c>
      <c r="AU968" s="13">
        <f t="shared" si="1212"/>
        <v>0</v>
      </c>
      <c r="AV968" s="13">
        <f t="shared" si="1213"/>
        <v>0</v>
      </c>
      <c r="AW968" s="13">
        <f t="shared" si="1214"/>
        <v>0</v>
      </c>
      <c r="AX968" s="13">
        <f t="shared" si="1215"/>
        <v>0.13774272076066155</v>
      </c>
      <c r="AY968" s="13">
        <f t="shared" si="1216"/>
        <v>0</v>
      </c>
      <c r="AZ968" s="13">
        <f t="shared" si="1217"/>
        <v>0</v>
      </c>
      <c r="BA968" s="13">
        <f t="shared" si="1218"/>
        <v>0</v>
      </c>
      <c r="BB968" s="13">
        <f t="shared" si="1219"/>
        <v>0</v>
      </c>
      <c r="BC968" s="13">
        <f t="shared" si="1220"/>
        <v>0</v>
      </c>
      <c r="BD968" s="13">
        <f t="shared" si="1221"/>
        <v>0</v>
      </c>
      <c r="BE968" s="13">
        <f t="shared" si="1222"/>
        <v>0</v>
      </c>
      <c r="BF968" s="13">
        <f t="shared" si="1223"/>
        <v>0</v>
      </c>
      <c r="BG968" s="13">
        <f t="shared" si="1224"/>
        <v>0</v>
      </c>
      <c r="BH968" s="13">
        <f t="shared" si="1225"/>
        <v>0</v>
      </c>
      <c r="BI968" s="13">
        <f t="shared" si="1226"/>
        <v>0</v>
      </c>
      <c r="BJ968" s="14">
        <f t="shared" si="1227"/>
        <v>0.38275501643274701</v>
      </c>
      <c r="BK968" s="14">
        <f t="shared" si="1228"/>
        <v>5.7433799125554614E-4</v>
      </c>
      <c r="BL968" s="14">
        <f t="shared" si="1229"/>
        <v>0</v>
      </c>
      <c r="BM968" s="14">
        <f t="shared" si="1230"/>
        <v>0.3624779004047809</v>
      </c>
      <c r="BN968" s="14">
        <f t="shared" si="1231"/>
        <v>2.0851454019221619E-2</v>
      </c>
    </row>
    <row r="969" spans="1:66" x14ac:dyDescent="0.25">
      <c r="A969" t="s">
        <v>61</v>
      </c>
      <c r="B969" t="s">
        <v>82</v>
      </c>
      <c r="C969" t="s">
        <v>87</v>
      </c>
      <c r="D969" s="24" t="s">
        <v>501</v>
      </c>
      <c r="E969" s="10">
        <f>VLOOKUP(A969,home!$A$2:$E$405,3,FALSE)</f>
        <v>1.675</v>
      </c>
      <c r="F969" s="10">
        <f>VLOOKUP(B969,home!$B$2:$E$405,3,FALSE)</f>
        <v>0.3</v>
      </c>
      <c r="G969" s="10">
        <f>VLOOKUP(C969,away!$B$2:$E$405,4,FALSE)</f>
        <v>0.9</v>
      </c>
      <c r="H969" s="10">
        <f>VLOOKUP(A969,away!$A$2:$E$405,3,FALSE)</f>
        <v>1.0249999999999999</v>
      </c>
      <c r="I969" s="10">
        <f>VLOOKUP(C969,away!$B$2:$E$405,3,FALSE)</f>
        <v>0</v>
      </c>
      <c r="J969" s="10">
        <f>VLOOKUP(B969,home!$B$2:$E$405,4,FALSE)</f>
        <v>2.44</v>
      </c>
      <c r="K969" s="12">
        <f t="shared" si="1176"/>
        <v>0.45224999999999999</v>
      </c>
      <c r="L969" s="12">
        <f t="shared" si="1177"/>
        <v>0</v>
      </c>
      <c r="M969" s="13">
        <f t="shared" si="1178"/>
        <v>0.63619510106706656</v>
      </c>
      <c r="N969" s="13">
        <f t="shared" si="1179"/>
        <v>0.2877192344575808</v>
      </c>
      <c r="O969" s="13">
        <f t="shared" si="1180"/>
        <v>0</v>
      </c>
      <c r="P969" s="13">
        <f t="shared" si="1181"/>
        <v>0</v>
      </c>
      <c r="Q969" s="13">
        <f t="shared" si="1182"/>
        <v>6.5060511891720463E-2</v>
      </c>
      <c r="R969" s="13">
        <f t="shared" si="1183"/>
        <v>0</v>
      </c>
      <c r="S969" s="13">
        <f t="shared" si="1184"/>
        <v>0</v>
      </c>
      <c r="T969" s="13">
        <f t="shared" si="1185"/>
        <v>0</v>
      </c>
      <c r="U969" s="13">
        <f t="shared" si="1186"/>
        <v>0</v>
      </c>
      <c r="V969" s="13">
        <f t="shared" si="1187"/>
        <v>0</v>
      </c>
      <c r="W969" s="13">
        <f t="shared" si="1188"/>
        <v>9.8078721676768624E-3</v>
      </c>
      <c r="X969" s="13">
        <f t="shared" si="1189"/>
        <v>0</v>
      </c>
      <c r="Y969" s="13">
        <f t="shared" si="1190"/>
        <v>0</v>
      </c>
      <c r="Z969" s="13">
        <f t="shared" si="1191"/>
        <v>0</v>
      </c>
      <c r="AA969" s="13">
        <f t="shared" si="1192"/>
        <v>0</v>
      </c>
      <c r="AB969" s="13">
        <f t="shared" si="1193"/>
        <v>0</v>
      </c>
      <c r="AC969" s="13">
        <f t="shared" si="1194"/>
        <v>0</v>
      </c>
      <c r="AD969" s="13">
        <f t="shared" si="1195"/>
        <v>1.1089025469579647E-3</v>
      </c>
      <c r="AE969" s="13">
        <f t="shared" si="1196"/>
        <v>0</v>
      </c>
      <c r="AF969" s="13">
        <f t="shared" si="1197"/>
        <v>0</v>
      </c>
      <c r="AG969" s="13">
        <f t="shared" si="1198"/>
        <v>0</v>
      </c>
      <c r="AH969" s="13">
        <f t="shared" si="1199"/>
        <v>0</v>
      </c>
      <c r="AI969" s="13">
        <f t="shared" si="1200"/>
        <v>0</v>
      </c>
      <c r="AJ969" s="13">
        <f t="shared" si="1201"/>
        <v>0</v>
      </c>
      <c r="AK969" s="13">
        <f t="shared" si="1202"/>
        <v>0</v>
      </c>
      <c r="AL969" s="13">
        <f t="shared" si="1203"/>
        <v>0</v>
      </c>
      <c r="AM969" s="13">
        <f t="shared" si="1204"/>
        <v>1.0030023537234793E-4</v>
      </c>
      <c r="AN969" s="13">
        <f t="shared" si="1205"/>
        <v>0</v>
      </c>
      <c r="AO969" s="13">
        <f t="shared" si="1206"/>
        <v>0</v>
      </c>
      <c r="AP969" s="13">
        <f t="shared" si="1207"/>
        <v>0</v>
      </c>
      <c r="AQ969" s="13">
        <f t="shared" si="1208"/>
        <v>0</v>
      </c>
      <c r="AR969" s="13">
        <f t="shared" si="1209"/>
        <v>0</v>
      </c>
      <c r="AS969" s="13">
        <f t="shared" si="1210"/>
        <v>0</v>
      </c>
      <c r="AT969" s="13">
        <f t="shared" si="1211"/>
        <v>0</v>
      </c>
      <c r="AU969" s="13">
        <f t="shared" si="1212"/>
        <v>0</v>
      </c>
      <c r="AV969" s="13">
        <f t="shared" si="1213"/>
        <v>0</v>
      </c>
      <c r="AW969" s="13">
        <f t="shared" si="1214"/>
        <v>0</v>
      </c>
      <c r="AX969" s="13">
        <f t="shared" si="1215"/>
        <v>7.560130241190727E-6</v>
      </c>
      <c r="AY969" s="13">
        <f t="shared" si="1216"/>
        <v>0</v>
      </c>
      <c r="AZ969" s="13">
        <f t="shared" si="1217"/>
        <v>0</v>
      </c>
      <c r="BA969" s="13">
        <f t="shared" si="1218"/>
        <v>0</v>
      </c>
      <c r="BB969" s="13">
        <f t="shared" si="1219"/>
        <v>0</v>
      </c>
      <c r="BC969" s="13">
        <f t="shared" si="1220"/>
        <v>0</v>
      </c>
      <c r="BD969" s="13">
        <f t="shared" si="1221"/>
        <v>0</v>
      </c>
      <c r="BE969" s="13">
        <f t="shared" si="1222"/>
        <v>0</v>
      </c>
      <c r="BF969" s="13">
        <f t="shared" si="1223"/>
        <v>0</v>
      </c>
      <c r="BG969" s="13">
        <f t="shared" si="1224"/>
        <v>0</v>
      </c>
      <c r="BH969" s="13">
        <f t="shared" si="1225"/>
        <v>0</v>
      </c>
      <c r="BI969" s="13">
        <f t="shared" si="1226"/>
        <v>0</v>
      </c>
      <c r="BJ969" s="14">
        <f t="shared" si="1227"/>
        <v>0.36380438142954957</v>
      </c>
      <c r="BK969" s="14">
        <f t="shared" si="1228"/>
        <v>0.63619510106706656</v>
      </c>
      <c r="BL969" s="14">
        <f t="shared" si="1229"/>
        <v>0</v>
      </c>
      <c r="BM969" s="14">
        <f t="shared" si="1230"/>
        <v>1.1024635080248367E-2</v>
      </c>
      <c r="BN969" s="14">
        <f t="shared" si="1231"/>
        <v>0.98897484741636776</v>
      </c>
    </row>
    <row r="970" spans="1:66" x14ac:dyDescent="0.25">
      <c r="A970" t="s">
        <v>61</v>
      </c>
      <c r="B970" t="s">
        <v>311</v>
      </c>
      <c r="C970" t="s">
        <v>337</v>
      </c>
      <c r="D970" s="24" t="s">
        <v>501</v>
      </c>
      <c r="E970" s="10">
        <f>VLOOKUP(A970,home!$A$2:$E$405,3,FALSE)</f>
        <v>1.675</v>
      </c>
      <c r="F970" s="10">
        <f>VLOOKUP(B970,home!$B$2:$E$405,3,FALSE)</f>
        <v>0.9</v>
      </c>
      <c r="G970" s="10">
        <f>VLOOKUP(C970,away!$B$2:$E$405,4,FALSE)</f>
        <v>0.6</v>
      </c>
      <c r="H970" s="10">
        <f>VLOOKUP(A970,away!$A$2:$E$405,3,FALSE)</f>
        <v>1.0249999999999999</v>
      </c>
      <c r="I970" s="10">
        <f>VLOOKUP(C970,away!$B$2:$E$405,3,FALSE)</f>
        <v>1.19</v>
      </c>
      <c r="J970" s="10">
        <f>VLOOKUP(B970,home!$B$2:$E$405,4,FALSE)</f>
        <v>0.49</v>
      </c>
      <c r="K970" s="12">
        <f t="shared" si="1176"/>
        <v>0.90449999999999997</v>
      </c>
      <c r="L970" s="12">
        <f t="shared" si="1177"/>
        <v>0.59767749999999997</v>
      </c>
      <c r="M970" s="13">
        <f t="shared" si="1178"/>
        <v>0.22264482282748399</v>
      </c>
      <c r="N970" s="13">
        <f t="shared" si="1179"/>
        <v>0.20138224224745926</v>
      </c>
      <c r="O970" s="13">
        <f t="shared" si="1180"/>
        <v>0.13306980109547356</v>
      </c>
      <c r="P970" s="13">
        <f t="shared" si="1181"/>
        <v>0.12036163509085582</v>
      </c>
      <c r="Q970" s="13">
        <f t="shared" si="1182"/>
        <v>9.1075119056413426E-2</v>
      </c>
      <c r="R970" s="13">
        <f t="shared" si="1183"/>
        <v>3.9766413022119945E-2</v>
      </c>
      <c r="S970" s="13">
        <f t="shared" si="1184"/>
        <v>1.6266853881630006E-2</v>
      </c>
      <c r="T970" s="13">
        <f t="shared" si="1185"/>
        <v>5.4433549469839533E-2</v>
      </c>
      <c r="U970" s="13">
        <f t="shared" si="1186"/>
        <v>3.5968720578507488E-2</v>
      </c>
      <c r="V970" s="13">
        <f t="shared" si="1187"/>
        <v>9.7709442236421106E-4</v>
      </c>
      <c r="W970" s="13">
        <f t="shared" si="1188"/>
        <v>2.7459148395508653E-2</v>
      </c>
      <c r="X970" s="13">
        <f t="shared" si="1189"/>
        <v>1.6411715165156621E-2</v>
      </c>
      <c r="Y970" s="13">
        <f t="shared" si="1190"/>
        <v>4.9044564453114481E-3</v>
      </c>
      <c r="Z970" s="13">
        <f t="shared" si="1191"/>
        <v>7.9224967730093659E-3</v>
      </c>
      <c r="AA970" s="13">
        <f t="shared" si="1192"/>
        <v>7.1658983311869706E-3</v>
      </c>
      <c r="AB970" s="13">
        <f t="shared" si="1193"/>
        <v>3.2407775202793069E-3</v>
      </c>
      <c r="AC970" s="13">
        <f t="shared" si="1194"/>
        <v>3.3013534971414279E-5</v>
      </c>
      <c r="AD970" s="13">
        <f t="shared" si="1195"/>
        <v>6.2091999309343924E-3</v>
      </c>
      <c r="AE970" s="13">
        <f t="shared" si="1196"/>
        <v>3.7110990917210399E-3</v>
      </c>
      <c r="AF970" s="13">
        <f t="shared" si="1197"/>
        <v>1.1090202136960507E-3</v>
      </c>
      <c r="AG970" s="13">
        <f t="shared" si="1198"/>
        <v>2.2094547625710716E-4</v>
      </c>
      <c r="AH970" s="13">
        <f t="shared" si="1199"/>
        <v>1.1837745162625757E-3</v>
      </c>
      <c r="AI970" s="13">
        <f t="shared" si="1200"/>
        <v>1.0707240499594998E-3</v>
      </c>
      <c r="AJ970" s="13">
        <f t="shared" si="1201"/>
        <v>4.8423495159418366E-4</v>
      </c>
      <c r="AK970" s="13">
        <f t="shared" si="1202"/>
        <v>1.4599683790564639E-4</v>
      </c>
      <c r="AL970" s="13">
        <f t="shared" si="1203"/>
        <v>7.138837541922067E-7</v>
      </c>
      <c r="AM970" s="13">
        <f t="shared" si="1204"/>
        <v>1.1232442675060317E-3</v>
      </c>
      <c r="AN970" s="13">
        <f t="shared" si="1205"/>
        <v>6.7133782569233627E-4</v>
      </c>
      <c r="AO970" s="13">
        <f t="shared" si="1206"/>
        <v>2.0062175665761564E-4</v>
      </c>
      <c r="AP970" s="13">
        <f t="shared" si="1207"/>
        <v>3.9969036654910691E-5</v>
      </c>
      <c r="AQ970" s="13">
        <f t="shared" si="1208"/>
        <v>5.9721484763288445E-6</v>
      </c>
      <c r="AR970" s="13">
        <f t="shared" si="1209"/>
        <v>1.4150307868870515E-4</v>
      </c>
      <c r="AS970" s="13">
        <f t="shared" si="1210"/>
        <v>1.279895346739338E-4</v>
      </c>
      <c r="AT970" s="13">
        <f t="shared" si="1211"/>
        <v>5.7883267056286557E-5</v>
      </c>
      <c r="AU970" s="13">
        <f t="shared" si="1212"/>
        <v>1.7451805017470398E-5</v>
      </c>
      <c r="AV970" s="13">
        <f t="shared" si="1213"/>
        <v>3.9462894095754926E-6</v>
      </c>
      <c r="AW970" s="13">
        <f t="shared" si="1214"/>
        <v>1.0720140469592339E-8</v>
      </c>
      <c r="AX970" s="13">
        <f t="shared" si="1215"/>
        <v>1.6932907332653423E-4</v>
      </c>
      <c r="AY970" s="13">
        <f t="shared" si="1216"/>
        <v>1.0120417722311966E-4</v>
      </c>
      <c r="AZ970" s="13">
        <f t="shared" si="1217"/>
        <v>3.0243729816135546E-5</v>
      </c>
      <c r="BA970" s="13">
        <f t="shared" si="1218"/>
        <v>6.0253322757277851E-6</v>
      </c>
      <c r="BB970" s="13">
        <f t="shared" si="1219"/>
        <v>9.0030138280657295E-7</v>
      </c>
      <c r="BC970" s="13">
        <f t="shared" si="1220"/>
        <v>1.0761797594447513E-7</v>
      </c>
      <c r="BD970" s="13">
        <f t="shared" si="1221"/>
        <v>1.4095534385494763E-5</v>
      </c>
      <c r="BE970" s="13">
        <f t="shared" si="1222"/>
        <v>1.2749410851680012E-5</v>
      </c>
      <c r="BF970" s="13">
        <f t="shared" si="1223"/>
        <v>5.7659210576722839E-6</v>
      </c>
      <c r="BG970" s="13">
        <f t="shared" si="1224"/>
        <v>1.738425198888194E-6</v>
      </c>
      <c r="BH970" s="13">
        <f t="shared" si="1225"/>
        <v>3.9310139809859271E-7</v>
      </c>
      <c r="BI970" s="13">
        <f t="shared" si="1226"/>
        <v>7.1112042916035429E-8</v>
      </c>
      <c r="BJ970" s="14">
        <f t="shared" si="1227"/>
        <v>0.40926545075928505</v>
      </c>
      <c r="BK970" s="14">
        <f t="shared" si="1228"/>
        <v>0.3603853378182828</v>
      </c>
      <c r="BL970" s="14">
        <f t="shared" si="1229"/>
        <v>0.22247992838306996</v>
      </c>
      <c r="BM970" s="14">
        <f t="shared" si="1230"/>
        <v>0.19165198693675847</v>
      </c>
      <c r="BN970" s="14">
        <f t="shared" si="1231"/>
        <v>0.80830003333980593</v>
      </c>
    </row>
    <row r="971" spans="1:66" x14ac:dyDescent="0.25">
      <c r="A971" t="s">
        <v>72</v>
      </c>
      <c r="B971" t="s">
        <v>102</v>
      </c>
      <c r="C971" t="s">
        <v>237</v>
      </c>
      <c r="D971" s="24" t="s">
        <v>501</v>
      </c>
      <c r="E971" s="10">
        <f>VLOOKUP(A971,home!$A$2:$E$405,3,FALSE)</f>
        <v>1.3571428571428601</v>
      </c>
      <c r="F971" s="10">
        <f>VLOOKUP(B971,home!$B$2:$E$405,3,FALSE)</f>
        <v>0</v>
      </c>
      <c r="G971" s="10">
        <f>VLOOKUP(C971,away!$B$2:$E$405,4,FALSE)</f>
        <v>0.98</v>
      </c>
      <c r="H971" s="10">
        <f>VLOOKUP(A971,away!$A$2:$E$405,3,FALSE)</f>
        <v>1.2380952380952399</v>
      </c>
      <c r="I971" s="10">
        <f>VLOOKUP(C971,away!$B$2:$E$405,3,FALSE)</f>
        <v>0</v>
      </c>
      <c r="J971" s="10">
        <f>VLOOKUP(B971,home!$B$2:$E$405,4,FALSE)</f>
        <v>1.08</v>
      </c>
      <c r="K971" s="12">
        <f t="shared" si="1176"/>
        <v>0</v>
      </c>
      <c r="L971" s="12">
        <f t="shared" si="1177"/>
        <v>0</v>
      </c>
      <c r="M971" s="13">
        <f t="shared" si="1178"/>
        <v>1</v>
      </c>
      <c r="N971" s="13">
        <f t="shared" si="1179"/>
        <v>0</v>
      </c>
      <c r="O971" s="13">
        <f t="shared" si="1180"/>
        <v>0</v>
      </c>
      <c r="P971" s="13">
        <f t="shared" si="1181"/>
        <v>0</v>
      </c>
      <c r="Q971" s="13">
        <f t="shared" si="1182"/>
        <v>0</v>
      </c>
      <c r="R971" s="13">
        <f t="shared" si="1183"/>
        <v>0</v>
      </c>
      <c r="S971" s="13">
        <f t="shared" si="1184"/>
        <v>0</v>
      </c>
      <c r="T971" s="13">
        <f t="shared" si="1185"/>
        <v>0</v>
      </c>
      <c r="U971" s="13">
        <f t="shared" si="1186"/>
        <v>0</v>
      </c>
      <c r="V971" s="13">
        <f t="shared" si="1187"/>
        <v>0</v>
      </c>
      <c r="W971" s="13">
        <f t="shared" si="1188"/>
        <v>0</v>
      </c>
      <c r="X971" s="13">
        <f t="shared" si="1189"/>
        <v>0</v>
      </c>
      <c r="Y971" s="13">
        <f t="shared" si="1190"/>
        <v>0</v>
      </c>
      <c r="Z971" s="13">
        <f t="shared" si="1191"/>
        <v>0</v>
      </c>
      <c r="AA971" s="13">
        <f t="shared" si="1192"/>
        <v>0</v>
      </c>
      <c r="AB971" s="13">
        <f t="shared" si="1193"/>
        <v>0</v>
      </c>
      <c r="AC971" s="13">
        <f t="shared" si="1194"/>
        <v>0</v>
      </c>
      <c r="AD971" s="13">
        <f t="shared" si="1195"/>
        <v>0</v>
      </c>
      <c r="AE971" s="13">
        <f t="shared" si="1196"/>
        <v>0</v>
      </c>
      <c r="AF971" s="13">
        <f t="shared" si="1197"/>
        <v>0</v>
      </c>
      <c r="AG971" s="13">
        <f t="shared" si="1198"/>
        <v>0</v>
      </c>
      <c r="AH971" s="13">
        <f t="shared" si="1199"/>
        <v>0</v>
      </c>
      <c r="AI971" s="13">
        <f t="shared" si="1200"/>
        <v>0</v>
      </c>
      <c r="AJ971" s="13">
        <f t="shared" si="1201"/>
        <v>0</v>
      </c>
      <c r="AK971" s="13">
        <f t="shared" si="1202"/>
        <v>0</v>
      </c>
      <c r="AL971" s="13">
        <f t="shared" si="1203"/>
        <v>0</v>
      </c>
      <c r="AM971" s="13">
        <f t="shared" si="1204"/>
        <v>0</v>
      </c>
      <c r="AN971" s="13">
        <f t="shared" si="1205"/>
        <v>0</v>
      </c>
      <c r="AO971" s="13">
        <f t="shared" si="1206"/>
        <v>0</v>
      </c>
      <c r="AP971" s="13">
        <f t="shared" si="1207"/>
        <v>0</v>
      </c>
      <c r="AQ971" s="13">
        <f t="shared" si="1208"/>
        <v>0</v>
      </c>
      <c r="AR971" s="13">
        <f t="shared" si="1209"/>
        <v>0</v>
      </c>
      <c r="AS971" s="13">
        <f t="shared" si="1210"/>
        <v>0</v>
      </c>
      <c r="AT971" s="13">
        <f t="shared" si="1211"/>
        <v>0</v>
      </c>
      <c r="AU971" s="13">
        <f t="shared" si="1212"/>
        <v>0</v>
      </c>
      <c r="AV971" s="13">
        <f t="shared" si="1213"/>
        <v>0</v>
      </c>
      <c r="AW971" s="13">
        <f t="shared" si="1214"/>
        <v>0</v>
      </c>
      <c r="AX971" s="13">
        <f t="shared" si="1215"/>
        <v>0</v>
      </c>
      <c r="AY971" s="13">
        <f t="shared" si="1216"/>
        <v>0</v>
      </c>
      <c r="AZ971" s="13">
        <f t="shared" si="1217"/>
        <v>0</v>
      </c>
      <c r="BA971" s="13">
        <f t="shared" si="1218"/>
        <v>0</v>
      </c>
      <c r="BB971" s="13">
        <f t="shared" si="1219"/>
        <v>0</v>
      </c>
      <c r="BC971" s="13">
        <f t="shared" si="1220"/>
        <v>0</v>
      </c>
      <c r="BD971" s="13">
        <f t="shared" si="1221"/>
        <v>0</v>
      </c>
      <c r="BE971" s="13">
        <f t="shared" si="1222"/>
        <v>0</v>
      </c>
      <c r="BF971" s="13">
        <f t="shared" si="1223"/>
        <v>0</v>
      </c>
      <c r="BG971" s="13">
        <f t="shared" si="1224"/>
        <v>0</v>
      </c>
      <c r="BH971" s="13">
        <f t="shared" si="1225"/>
        <v>0</v>
      </c>
      <c r="BI971" s="13">
        <f t="shared" si="1226"/>
        <v>0</v>
      </c>
      <c r="BJ971" s="14">
        <f t="shared" si="1227"/>
        <v>0</v>
      </c>
      <c r="BK971" s="14">
        <f t="shared" si="1228"/>
        <v>1</v>
      </c>
      <c r="BL971" s="14">
        <f t="shared" si="1229"/>
        <v>0</v>
      </c>
      <c r="BM971" s="14">
        <f t="shared" si="1230"/>
        <v>0</v>
      </c>
      <c r="BN971" s="14">
        <f t="shared" si="1231"/>
        <v>1</v>
      </c>
    </row>
    <row r="972" spans="1:66" x14ac:dyDescent="0.25">
      <c r="A972" t="s">
        <v>72</v>
      </c>
      <c r="B972" t="s">
        <v>89</v>
      </c>
      <c r="C972" t="s">
        <v>75</v>
      </c>
      <c r="D972" s="24" t="s">
        <v>501</v>
      </c>
      <c r="E972" s="10">
        <f>VLOOKUP(A972,home!$A$2:$E$405,3,FALSE)</f>
        <v>1.3571428571428601</v>
      </c>
      <c r="F972" s="10">
        <f>VLOOKUP(B972,home!$B$2:$E$405,3,FALSE)</f>
        <v>0.49</v>
      </c>
      <c r="G972" s="10">
        <f>VLOOKUP(C972,away!$B$2:$E$405,4,FALSE)</f>
        <v>0.74</v>
      </c>
      <c r="H972" s="10">
        <f>VLOOKUP(A972,away!$A$2:$E$405,3,FALSE)</f>
        <v>1.2380952380952399</v>
      </c>
      <c r="I972" s="10">
        <f>VLOOKUP(C972,away!$B$2:$E$405,3,FALSE)</f>
        <v>0.98</v>
      </c>
      <c r="J972" s="10">
        <f>VLOOKUP(B972,home!$B$2:$E$405,4,FALSE)</f>
        <v>0.54</v>
      </c>
      <c r="K972" s="12">
        <f t="shared" si="1176"/>
        <v>0.49210000000000109</v>
      </c>
      <c r="L972" s="12">
        <f t="shared" si="1177"/>
        <v>0.655200000000001</v>
      </c>
      <c r="M972" s="13">
        <f t="shared" si="1178"/>
        <v>0.3174928438368288</v>
      </c>
      <c r="N972" s="13">
        <f t="shared" si="1179"/>
        <v>0.15623822845210378</v>
      </c>
      <c r="O972" s="13">
        <f t="shared" si="1180"/>
        <v>0.20802131128189053</v>
      </c>
      <c r="P972" s="13">
        <f t="shared" si="1181"/>
        <v>0.10236728728181856</v>
      </c>
      <c r="Q972" s="13">
        <f t="shared" si="1182"/>
        <v>3.8442416110640226E-2</v>
      </c>
      <c r="R972" s="13">
        <f t="shared" si="1183"/>
        <v>6.8147781575947433E-2</v>
      </c>
      <c r="S972" s="13">
        <f t="shared" si="1184"/>
        <v>8.2514155112925515E-3</v>
      </c>
      <c r="T972" s="13">
        <f t="shared" si="1185"/>
        <v>2.5187471035691512E-2</v>
      </c>
      <c r="U972" s="13">
        <f t="shared" si="1186"/>
        <v>3.3535523313523809E-2</v>
      </c>
      <c r="V972" s="13">
        <f t="shared" si="1187"/>
        <v>2.9560597052219549E-4</v>
      </c>
      <c r="W972" s="13">
        <f t="shared" si="1188"/>
        <v>6.3058376560153661E-3</v>
      </c>
      <c r="X972" s="13">
        <f t="shared" si="1189"/>
        <v>4.1315848322212743E-3</v>
      </c>
      <c r="Y972" s="13">
        <f t="shared" si="1190"/>
        <v>1.3535071910356913E-3</v>
      </c>
      <c r="Z972" s="13">
        <f t="shared" si="1191"/>
        <v>1.4883475496186944E-2</v>
      </c>
      <c r="AA972" s="13">
        <f t="shared" si="1192"/>
        <v>7.3241582916736114E-3</v>
      </c>
      <c r="AB972" s="13">
        <f t="shared" si="1193"/>
        <v>1.8021091476662962E-3</v>
      </c>
      <c r="AC972" s="13">
        <f t="shared" si="1194"/>
        <v>5.9569022369481879E-6</v>
      </c>
      <c r="AD972" s="13">
        <f t="shared" si="1195"/>
        <v>7.7577567763129193E-4</v>
      </c>
      <c r="AE972" s="13">
        <f t="shared" si="1196"/>
        <v>5.0828822398402325E-4</v>
      </c>
      <c r="AF972" s="13">
        <f t="shared" si="1197"/>
        <v>1.6651522217716623E-4</v>
      </c>
      <c r="AG972" s="13">
        <f t="shared" si="1198"/>
        <v>3.6366924523493166E-5</v>
      </c>
      <c r="AH972" s="13">
        <f t="shared" si="1199"/>
        <v>2.4379132862754243E-3</v>
      </c>
      <c r="AI972" s="13">
        <f t="shared" si="1200"/>
        <v>1.199697128176139E-3</v>
      </c>
      <c r="AJ972" s="13">
        <f t="shared" si="1201"/>
        <v>2.9518547838773969E-4</v>
      </c>
      <c r="AK972" s="13">
        <f t="shared" si="1202"/>
        <v>4.8420257971535674E-5</v>
      </c>
      <c r="AL972" s="13">
        <f t="shared" si="1203"/>
        <v>7.6825910811744476E-8</v>
      </c>
      <c r="AM972" s="13">
        <f t="shared" si="1204"/>
        <v>7.6351842192471931E-5</v>
      </c>
      <c r="AN972" s="13">
        <f t="shared" si="1205"/>
        <v>5.0025727004507684E-5</v>
      </c>
      <c r="AO972" s="13">
        <f t="shared" si="1206"/>
        <v>1.6388428166676742E-5</v>
      </c>
      <c r="AP972" s="13">
        <f t="shared" si="1207"/>
        <v>3.5792327116022063E-6</v>
      </c>
      <c r="AQ972" s="13">
        <f t="shared" si="1208"/>
        <v>5.8627831816044214E-7</v>
      </c>
      <c r="AR972" s="13">
        <f t="shared" si="1209"/>
        <v>3.1946415703353222E-4</v>
      </c>
      <c r="AS972" s="13">
        <f t="shared" si="1210"/>
        <v>1.5720831167620155E-4</v>
      </c>
      <c r="AT972" s="13">
        <f t="shared" si="1211"/>
        <v>3.8681105087929479E-5</v>
      </c>
      <c r="AU972" s="13">
        <f t="shared" si="1212"/>
        <v>6.3449906045900462E-6</v>
      </c>
      <c r="AV972" s="13">
        <f t="shared" si="1213"/>
        <v>7.8059246912969195E-7</v>
      </c>
      <c r="AW972" s="13">
        <f t="shared" si="1214"/>
        <v>6.8806975893036432E-10</v>
      </c>
      <c r="AX972" s="13">
        <f t="shared" si="1215"/>
        <v>6.2621235904859199E-6</v>
      </c>
      <c r="AY972" s="13">
        <f t="shared" si="1216"/>
        <v>4.1029433764863807E-6</v>
      </c>
      <c r="AZ972" s="13">
        <f t="shared" si="1217"/>
        <v>1.3441242501369403E-6</v>
      </c>
      <c r="BA972" s="13">
        <f t="shared" si="1218"/>
        <v>2.935567362299082E-7</v>
      </c>
      <c r="BB972" s="13">
        <f t="shared" si="1219"/>
        <v>4.8084593394459024E-8</v>
      </c>
      <c r="BC972" s="13">
        <f t="shared" si="1220"/>
        <v>6.3010051184099224E-9</v>
      </c>
      <c r="BD972" s="13">
        <f t="shared" si="1221"/>
        <v>3.4885485948061754E-5</v>
      </c>
      <c r="BE972" s="13">
        <f t="shared" si="1222"/>
        <v>1.716714763504123E-5</v>
      </c>
      <c r="BF972" s="13">
        <f t="shared" si="1223"/>
        <v>4.2239766756019041E-6</v>
      </c>
      <c r="BG972" s="13">
        <f t="shared" si="1224"/>
        <v>6.9287297402123392E-7</v>
      </c>
      <c r="BH972" s="13">
        <f t="shared" si="1225"/>
        <v>8.5240697628962464E-8</v>
      </c>
      <c r="BI972" s="13">
        <f t="shared" si="1226"/>
        <v>8.3893894606425065E-9</v>
      </c>
      <c r="BJ972" s="14">
        <f t="shared" si="1227"/>
        <v>0.23330497996796912</v>
      </c>
      <c r="BK972" s="14">
        <f t="shared" si="1228"/>
        <v>0.4284172892719863</v>
      </c>
      <c r="BL972" s="14">
        <f t="shared" si="1229"/>
        <v>0.32339164203170367</v>
      </c>
      <c r="BM972" s="14">
        <f t="shared" si="1230"/>
        <v>0.10928341597331002</v>
      </c>
      <c r="BN972" s="14">
        <f t="shared" si="1231"/>
        <v>0.8907098685392294</v>
      </c>
    </row>
    <row r="973" spans="1:66" x14ac:dyDescent="0.25">
      <c r="A973" t="s">
        <v>72</v>
      </c>
      <c r="B973" t="s">
        <v>81</v>
      </c>
      <c r="C973" t="s">
        <v>77</v>
      </c>
      <c r="D973" s="24" t="s">
        <v>501</v>
      </c>
      <c r="E973" s="10">
        <f>VLOOKUP(A973,home!$A$2:$E$405,3,FALSE)</f>
        <v>1.3571428571428601</v>
      </c>
      <c r="F973" s="10">
        <f>VLOOKUP(B973,home!$B$2:$E$405,3,FALSE)</f>
        <v>1.23</v>
      </c>
      <c r="G973" s="10">
        <f>VLOOKUP(C973,away!$B$2:$E$405,4,FALSE)</f>
        <v>0.25</v>
      </c>
      <c r="H973" s="10">
        <f>VLOOKUP(A973,away!$A$2:$E$405,3,FALSE)</f>
        <v>1.2380952380952399</v>
      </c>
      <c r="I973" s="10">
        <f>VLOOKUP(C973,away!$B$2:$E$405,3,FALSE)</f>
        <v>0.98</v>
      </c>
      <c r="J973" s="10">
        <f>VLOOKUP(B973,home!$B$2:$E$405,4,FALSE)</f>
        <v>1.08</v>
      </c>
      <c r="K973" s="12">
        <f t="shared" si="1176"/>
        <v>0.41732142857142945</v>
      </c>
      <c r="L973" s="12">
        <f t="shared" si="1177"/>
        <v>1.310400000000002</v>
      </c>
      <c r="M973" s="13">
        <f t="shared" si="1178"/>
        <v>0.17768882573129197</v>
      </c>
      <c r="N973" s="13">
        <f t="shared" si="1179"/>
        <v>7.4153354595362542E-2</v>
      </c>
      <c r="O973" s="13">
        <f t="shared" si="1180"/>
        <v>0.23284343723828541</v>
      </c>
      <c r="P973" s="13">
        <f t="shared" si="1181"/>
        <v>9.7170555861763236E-2</v>
      </c>
      <c r="Q973" s="13">
        <f t="shared" si="1182"/>
        <v>1.547289193655023E-2</v>
      </c>
      <c r="R973" s="13">
        <f t="shared" si="1183"/>
        <v>0.15255902007852482</v>
      </c>
      <c r="S973" s="13">
        <f t="shared" si="1184"/>
        <v>1.3284623959363074E-2</v>
      </c>
      <c r="T973" s="13">
        <f t="shared" si="1185"/>
        <v>2.0275677593655457E-2</v>
      </c>
      <c r="U973" s="13">
        <f t="shared" si="1186"/>
        <v>6.3666148200627368E-2</v>
      </c>
      <c r="V973" s="13">
        <f t="shared" si="1187"/>
        <v>8.0720032101882231E-4</v>
      </c>
      <c r="W973" s="13">
        <f t="shared" si="1188"/>
        <v>2.1523897890308313E-3</v>
      </c>
      <c r="X973" s="13">
        <f t="shared" si="1189"/>
        <v>2.8204915795460063E-3</v>
      </c>
      <c r="Y973" s="13">
        <f t="shared" si="1190"/>
        <v>1.847986082918546E-3</v>
      </c>
      <c r="Z973" s="13">
        <f t="shared" si="1191"/>
        <v>6.6637779970299765E-2</v>
      </c>
      <c r="AA973" s="13">
        <f t="shared" si="1192"/>
        <v>2.7809373534034083E-2</v>
      </c>
      <c r="AB973" s="13">
        <f t="shared" si="1193"/>
        <v>5.8027237454498009E-3</v>
      </c>
      <c r="AC973" s="13">
        <f t="shared" si="1194"/>
        <v>2.7588997071982023E-5</v>
      </c>
      <c r="AD973" s="13">
        <f t="shared" si="1195"/>
        <v>2.2455959540022602E-4</v>
      </c>
      <c r="AE973" s="13">
        <f t="shared" si="1196"/>
        <v>2.9426289381245666E-4</v>
      </c>
      <c r="AF973" s="13">
        <f t="shared" si="1197"/>
        <v>1.928010480259219E-4</v>
      </c>
      <c r="AG973" s="13">
        <f t="shared" si="1198"/>
        <v>8.4215497777722828E-5</v>
      </c>
      <c r="AH973" s="13">
        <f t="shared" si="1199"/>
        <v>2.1830536718270222E-2</v>
      </c>
      <c r="AI973" s="13">
        <f t="shared" si="1200"/>
        <v>9.1103507697495728E-3</v>
      </c>
      <c r="AJ973" s="13">
        <f t="shared" si="1201"/>
        <v>1.9009722990093567E-3</v>
      </c>
      <c r="AK973" s="13">
        <f t="shared" si="1202"/>
        <v>2.6443882516576642E-4</v>
      </c>
      <c r="AL973" s="13">
        <f t="shared" si="1203"/>
        <v>6.0349055043160061E-7</v>
      </c>
      <c r="AM973" s="13">
        <f t="shared" si="1204"/>
        <v>1.8742706230368912E-5</v>
      </c>
      <c r="AN973" s="13">
        <f t="shared" si="1205"/>
        <v>2.4560442244275463E-5</v>
      </c>
      <c r="AO973" s="13">
        <f t="shared" si="1206"/>
        <v>1.6092001758449307E-5</v>
      </c>
      <c r="AP973" s="13">
        <f t="shared" si="1207"/>
        <v>7.0289863680906703E-6</v>
      </c>
      <c r="AQ973" s="13">
        <f t="shared" si="1208"/>
        <v>2.3026959341865059E-6</v>
      </c>
      <c r="AR973" s="13">
        <f t="shared" si="1209"/>
        <v>5.7213470631242705E-3</v>
      </c>
      <c r="AS973" s="13">
        <f t="shared" si="1210"/>
        <v>2.3876407297359729E-3</v>
      </c>
      <c r="AT973" s="13">
        <f t="shared" si="1211"/>
        <v>4.9820682012437321E-4</v>
      </c>
      <c r="AU973" s="13">
        <f t="shared" si="1212"/>
        <v>6.9304127299444206E-5</v>
      </c>
      <c r="AV973" s="13">
        <f t="shared" si="1213"/>
        <v>7.2305243526250636E-6</v>
      </c>
      <c r="AW973" s="13">
        <f t="shared" si="1214"/>
        <v>9.1673232063312478E-9</v>
      </c>
      <c r="AX973" s="13">
        <f t="shared" si="1215"/>
        <v>1.303622156558697E-6</v>
      </c>
      <c r="AY973" s="13">
        <f t="shared" si="1216"/>
        <v>1.7082664739545194E-6</v>
      </c>
      <c r="AZ973" s="13">
        <f t="shared" si="1217"/>
        <v>1.1192561937350027E-6</v>
      </c>
      <c r="BA973" s="13">
        <f t="shared" si="1218"/>
        <v>4.888911054234501E-7</v>
      </c>
      <c r="BB973" s="13">
        <f t="shared" si="1219"/>
        <v>1.6016072613672238E-7</v>
      </c>
      <c r="BC973" s="13">
        <f t="shared" si="1220"/>
        <v>4.1974923105912287E-8</v>
      </c>
      <c r="BD973" s="13">
        <f t="shared" si="1221"/>
        <v>1.2495421985863414E-3</v>
      </c>
      <c r="BE973" s="13">
        <f t="shared" si="1222"/>
        <v>5.2146073537433679E-4</v>
      </c>
      <c r="BF973" s="13">
        <f t="shared" si="1223"/>
        <v>1.0880836951516316E-4</v>
      </c>
      <c r="BG973" s="13">
        <f t="shared" si="1224"/>
        <v>1.5136021402198622E-5</v>
      </c>
      <c r="BH973" s="13">
        <f t="shared" si="1225"/>
        <v>1.5791465186133146E-6</v>
      </c>
      <c r="BI973" s="13">
        <f t="shared" si="1226"/>
        <v>1.3180233621426165E-7</v>
      </c>
      <c r="BJ973" s="14">
        <f t="shared" si="1227"/>
        <v>0.11759217961619423</v>
      </c>
      <c r="BK973" s="14">
        <f t="shared" si="1228"/>
        <v>0.28898110662753351</v>
      </c>
      <c r="BL973" s="14">
        <f t="shared" si="1229"/>
        <v>0.52636738894748591</v>
      </c>
      <c r="BM973" s="14">
        <f t="shared" si="1230"/>
        <v>0.24968867062058436</v>
      </c>
      <c r="BN973" s="14">
        <f t="shared" si="1231"/>
        <v>0.74988808544177821</v>
      </c>
    </row>
    <row r="974" spans="1:66" x14ac:dyDescent="0.25">
      <c r="A974" t="s">
        <v>72</v>
      </c>
      <c r="B974" t="s">
        <v>83</v>
      </c>
      <c r="C974" t="s">
        <v>76</v>
      </c>
      <c r="D974" s="24" t="s">
        <v>501</v>
      </c>
      <c r="E974" s="10">
        <f>VLOOKUP(A974,home!$A$2:$E$405,3,FALSE)</f>
        <v>1.3571428571428601</v>
      </c>
      <c r="F974" s="10">
        <f>VLOOKUP(B974,home!$B$2:$E$405,3,FALSE)</f>
        <v>0.49</v>
      </c>
      <c r="G974" s="10">
        <f>VLOOKUP(C974,away!$B$2:$E$405,4,FALSE)</f>
        <v>0.98</v>
      </c>
      <c r="H974" s="10">
        <f>VLOOKUP(A974,away!$A$2:$E$405,3,FALSE)</f>
        <v>1.2380952380952399</v>
      </c>
      <c r="I974" s="10">
        <f>VLOOKUP(C974,away!$B$2:$E$405,3,FALSE)</f>
        <v>0.74</v>
      </c>
      <c r="J974" s="10">
        <f>VLOOKUP(B974,home!$B$2:$E$405,4,FALSE)</f>
        <v>0.54</v>
      </c>
      <c r="K974" s="12">
        <f t="shared" si="1176"/>
        <v>0.65170000000000139</v>
      </c>
      <c r="L974" s="12">
        <f t="shared" si="1177"/>
        <v>0.49474285714285793</v>
      </c>
      <c r="M974" s="13">
        <f t="shared" si="1178"/>
        <v>0.31776509722347179</v>
      </c>
      <c r="N974" s="13">
        <f t="shared" si="1179"/>
        <v>0.20708751386053703</v>
      </c>
      <c r="O974" s="13">
        <f t="shared" si="1180"/>
        <v>0.15721201210061844</v>
      </c>
      <c r="P974" s="13">
        <f t="shared" si="1181"/>
        <v>0.10245506828597327</v>
      </c>
      <c r="Q974" s="13">
        <f t="shared" si="1182"/>
        <v>6.7479466391456119E-2</v>
      </c>
      <c r="R974" s="13">
        <f t="shared" si="1183"/>
        <v>3.8889760021918754E-2</v>
      </c>
      <c r="S974" s="13">
        <f t="shared" si="1184"/>
        <v>8.2584911851578229E-3</v>
      </c>
      <c r="T974" s="13">
        <f t="shared" si="1185"/>
        <v>3.3384984000984455E-2</v>
      </c>
      <c r="U974" s="13">
        <f t="shared" si="1186"/>
        <v>2.5344456606284507E-2</v>
      </c>
      <c r="V974" s="13">
        <f t="shared" si="1187"/>
        <v>2.9585945568933803E-4</v>
      </c>
      <c r="W974" s="13">
        <f t="shared" si="1188"/>
        <v>1.4658789415770689E-2</v>
      </c>
      <c r="X974" s="13">
        <f t="shared" si="1189"/>
        <v>7.2523313578138748E-3</v>
      </c>
      <c r="Y974" s="13">
        <f t="shared" si="1190"/>
        <v>1.7940195684557887E-3</v>
      </c>
      <c r="Z974" s="13">
        <f t="shared" si="1191"/>
        <v>6.4134769956147265E-3</v>
      </c>
      <c r="AA974" s="13">
        <f t="shared" si="1192"/>
        <v>4.1796629580421263E-3</v>
      </c>
      <c r="AB974" s="13">
        <f t="shared" si="1193"/>
        <v>1.3619431748780294E-3</v>
      </c>
      <c r="AC974" s="13">
        <f t="shared" si="1194"/>
        <v>5.9620103420264353E-6</v>
      </c>
      <c r="AD974" s="13">
        <f t="shared" si="1195"/>
        <v>2.3882832655644439E-3</v>
      </c>
      <c r="AE974" s="13">
        <f t="shared" si="1196"/>
        <v>1.1815860864718276E-3</v>
      </c>
      <c r="AF974" s="13">
        <f t="shared" si="1197"/>
        <v>2.9229063819065989E-4</v>
      </c>
      <c r="AG974" s="13">
        <f t="shared" si="1198"/>
        <v>4.820290181818548E-5</v>
      </c>
      <c r="AH974" s="13">
        <f t="shared" si="1199"/>
        <v>7.9325548325760535E-4</v>
      </c>
      <c r="AI974" s="13">
        <f t="shared" si="1200"/>
        <v>5.1696459843898258E-4</v>
      </c>
      <c r="AJ974" s="13">
        <f t="shared" si="1201"/>
        <v>1.6845291440134279E-4</v>
      </c>
      <c r="AK974" s="13">
        <f t="shared" si="1202"/>
        <v>3.6593588105118458E-5</v>
      </c>
      <c r="AL974" s="13">
        <f t="shared" si="1203"/>
        <v>7.6891789822268497E-8</v>
      </c>
      <c r="AM974" s="13">
        <f t="shared" si="1204"/>
        <v>3.1128884083367027E-4</v>
      </c>
      <c r="AN974" s="13">
        <f t="shared" si="1205"/>
        <v>1.5400793051073834E-4</v>
      </c>
      <c r="AO974" s="13">
        <f t="shared" si="1206"/>
        <v>3.8097161781770697E-5</v>
      </c>
      <c r="AP974" s="13">
        <f t="shared" si="1207"/>
        <v>6.2827662229823099E-6</v>
      </c>
      <c r="AQ974" s="13">
        <f t="shared" si="1208"/>
        <v>7.7708842797972732E-7</v>
      </c>
      <c r="AR974" s="13">
        <f t="shared" si="1209"/>
        <v>7.8491496846221274E-5</v>
      </c>
      <c r="AS974" s="13">
        <f t="shared" si="1210"/>
        <v>5.1152908494682513E-5</v>
      </c>
      <c r="AT974" s="13">
        <f t="shared" si="1211"/>
        <v>1.6668175232992329E-5</v>
      </c>
      <c r="AU974" s="13">
        <f t="shared" si="1212"/>
        <v>3.6208832664470428E-6</v>
      </c>
      <c r="AV974" s="13">
        <f t="shared" si="1213"/>
        <v>5.8993240618588549E-7</v>
      </c>
      <c r="AW974" s="13">
        <f t="shared" si="1214"/>
        <v>6.8865978584199981E-10</v>
      </c>
      <c r="AX974" s="13">
        <f t="shared" si="1215"/>
        <v>3.3811156261883897E-5</v>
      </c>
      <c r="AY974" s="13">
        <f t="shared" si="1216"/>
        <v>1.6727828052308068E-5</v>
      </c>
      <c r="AZ974" s="13">
        <f t="shared" si="1217"/>
        <v>4.13798672219667E-6</v>
      </c>
      <c r="BA974" s="13">
        <f t="shared" si="1218"/>
        <v>6.8241312458626336E-7</v>
      </c>
      <c r="BB974" s="13">
        <f t="shared" si="1219"/>
        <v>8.4404754752398232E-8</v>
      </c>
      <c r="BC974" s="13">
        <f t="shared" si="1220"/>
        <v>8.3517299045287469E-9</v>
      </c>
      <c r="BD974" s="13">
        <f t="shared" si="1221"/>
        <v>6.4721845685198525E-6</v>
      </c>
      <c r="BE974" s="13">
        <f t="shared" si="1222"/>
        <v>4.2179226833043975E-6</v>
      </c>
      <c r="BF974" s="13">
        <f t="shared" si="1223"/>
        <v>1.3744101063547405E-6</v>
      </c>
      <c r="BG974" s="13">
        <f t="shared" si="1224"/>
        <v>2.9856768877046221E-7</v>
      </c>
      <c r="BH974" s="13">
        <f t="shared" si="1225"/>
        <v>4.8644140692927644E-8</v>
      </c>
      <c r="BI974" s="13">
        <f t="shared" si="1226"/>
        <v>6.3402772979162037E-9</v>
      </c>
      <c r="BJ974" s="14">
        <f t="shared" si="1227"/>
        <v>0.33613337341548583</v>
      </c>
      <c r="BK974" s="14">
        <f t="shared" si="1228"/>
        <v>0.42879728288047636</v>
      </c>
      <c r="BL974" s="14">
        <f t="shared" si="1229"/>
        <v>0.22866604291165635</v>
      </c>
      <c r="BM974" s="14">
        <f t="shared" si="1230"/>
        <v>0.10910453117986543</v>
      </c>
      <c r="BN974" s="14">
        <f t="shared" si="1231"/>
        <v>0.8908889178839754</v>
      </c>
    </row>
    <row r="975" spans="1:66" x14ac:dyDescent="0.25">
      <c r="A975" t="s">
        <v>72</v>
      </c>
      <c r="B975" t="s">
        <v>68</v>
      </c>
      <c r="C975" t="s">
        <v>367</v>
      </c>
      <c r="D975" s="24" t="s">
        <v>501</v>
      </c>
      <c r="E975" s="10">
        <f>VLOOKUP(A975,home!$A$2:$E$405,3,FALSE)</f>
        <v>1.3571428571428601</v>
      </c>
      <c r="F975" s="10">
        <f>VLOOKUP(B975,home!$B$2:$E$405,3,FALSE)</f>
        <v>1.47</v>
      </c>
      <c r="G975" s="10">
        <f>VLOOKUP(C975,away!$B$2:$E$405,4,FALSE)</f>
        <v>2.21</v>
      </c>
      <c r="H975" s="10">
        <f>VLOOKUP(A975,away!$A$2:$E$405,3,FALSE)</f>
        <v>1.2380952380952399</v>
      </c>
      <c r="I975" s="10">
        <f>VLOOKUP(C975,away!$B$2:$E$405,3,FALSE)</f>
        <v>0.74</v>
      </c>
      <c r="J975" s="10">
        <f>VLOOKUP(B975,home!$B$2:$E$405,4,FALSE)</f>
        <v>0.27</v>
      </c>
      <c r="K975" s="12">
        <f t="shared" si="1176"/>
        <v>4.4089500000000097</v>
      </c>
      <c r="L975" s="12">
        <f t="shared" si="1177"/>
        <v>0.24737142857142896</v>
      </c>
      <c r="M975" s="13">
        <f t="shared" si="1178"/>
        <v>9.5013495879933667E-3</v>
      </c>
      <c r="N975" s="13">
        <f t="shared" si="1179"/>
        <v>4.1890975265983448E-2</v>
      </c>
      <c r="O975" s="13">
        <f t="shared" si="1180"/>
        <v>2.3503624209384772E-3</v>
      </c>
      <c r="P975" s="13">
        <f t="shared" si="1181"/>
        <v>1.0362630395796721E-2</v>
      </c>
      <c r="Q975" s="13">
        <f t="shared" si="1182"/>
        <v>9.234760769947907E-2</v>
      </c>
      <c r="R975" s="13">
        <f t="shared" si="1183"/>
        <v>2.9070625486407668E-4</v>
      </c>
      <c r="S975" s="13">
        <f t="shared" si="1184"/>
        <v>2.8254962025497125E-3</v>
      </c>
      <c r="T975" s="13">
        <f t="shared" si="1185"/>
        <v>2.2844159641774029E-2</v>
      </c>
      <c r="U975" s="13">
        <f t="shared" si="1186"/>
        <v>1.2817093423829736E-3</v>
      </c>
      <c r="V975" s="13">
        <f t="shared" si="1187"/>
        <v>3.4240250188305162E-4</v>
      </c>
      <c r="W975" s="13">
        <f t="shared" si="1188"/>
        <v>0.13571866165553972</v>
      </c>
      <c r="X975" s="13">
        <f t="shared" si="1189"/>
        <v>3.3572919217533283E-2</v>
      </c>
      <c r="Y975" s="13">
        <f t="shared" si="1190"/>
        <v>4.1524904940771941E-3</v>
      </c>
      <c r="Z975" s="13">
        <f t="shared" si="1191"/>
        <v>2.3970807186792198E-5</v>
      </c>
      <c r="AA975" s="13">
        <f t="shared" si="1192"/>
        <v>1.0568609034620769E-4</v>
      </c>
      <c r="AB975" s="13">
        <f t="shared" si="1193"/>
        <v>2.3298234401595674E-4</v>
      </c>
      <c r="AC975" s="13">
        <f t="shared" si="1194"/>
        <v>2.3340043306149892E-5</v>
      </c>
      <c r="AD975" s="13">
        <f t="shared" si="1195"/>
        <v>0.14959419832654827</v>
      </c>
      <c r="AE975" s="13">
        <f t="shared" si="1196"/>
        <v>3.7005330546035921E-2</v>
      </c>
      <c r="AF975" s="13">
        <f t="shared" si="1197"/>
        <v>4.5770307409654211E-3</v>
      </c>
      <c r="AG975" s="13">
        <f t="shared" si="1198"/>
        <v>3.7740887766932088E-4</v>
      </c>
      <c r="AH975" s="13">
        <f t="shared" si="1199"/>
        <v>1.4824232044517653E-6</v>
      </c>
      <c r="AI975" s="13">
        <f t="shared" si="1200"/>
        <v>6.5359297872676253E-6</v>
      </c>
      <c r="AJ975" s="13">
        <f t="shared" si="1201"/>
        <v>1.4408293817786831E-5</v>
      </c>
      <c r="AK975" s="13">
        <f t="shared" si="1202"/>
        <v>2.1175149009310465E-5</v>
      </c>
      <c r="AL975" s="13">
        <f t="shared" si="1203"/>
        <v>1.018231104807085E-6</v>
      </c>
      <c r="AM975" s="13">
        <f t="shared" si="1204"/>
        <v>0.13191066814236727</v>
      </c>
      <c r="AN975" s="13">
        <f t="shared" si="1205"/>
        <v>3.2630930422189078E-2</v>
      </c>
      <c r="AO975" s="13">
        <f t="shared" si="1206"/>
        <v>4.0359799370759068E-3</v>
      </c>
      <c r="AP975" s="13">
        <f t="shared" si="1207"/>
        <v>3.3279537424003115E-4</v>
      </c>
      <c r="AQ975" s="13">
        <f t="shared" si="1208"/>
        <v>2.0581016786929955E-5</v>
      </c>
      <c r="AR975" s="13">
        <f t="shared" si="1209"/>
        <v>7.3341829166533756E-8</v>
      </c>
      <c r="AS975" s="13">
        <f t="shared" si="1210"/>
        <v>3.2336045770378969E-7</v>
      </c>
      <c r="AT975" s="13">
        <f t="shared" si="1211"/>
        <v>7.1284004499656346E-7</v>
      </c>
      <c r="AU975" s="13">
        <f t="shared" si="1212"/>
        <v>1.0476253721292018E-6</v>
      </c>
      <c r="AV975" s="13">
        <f t="shared" si="1213"/>
        <v>1.1547319711122636E-6</v>
      </c>
      <c r="AW975" s="13">
        <f t="shared" si="1214"/>
        <v>3.0848110631548045E-8</v>
      </c>
      <c r="AX975" s="13">
        <f t="shared" si="1215"/>
        <v>9.6931256717715256E-2</v>
      </c>
      <c r="AY975" s="13">
        <f t="shared" si="1216"/>
        <v>2.3978023447485144E-2</v>
      </c>
      <c r="AZ975" s="13">
        <f t="shared" si="1217"/>
        <v>2.9657389572618101E-3</v>
      </c>
      <c r="BA975" s="13">
        <f t="shared" si="1218"/>
        <v>2.4454636087593146E-4</v>
      </c>
      <c r="BB975" s="13">
        <f t="shared" si="1219"/>
        <v>1.5123445660455839E-5</v>
      </c>
      <c r="BC975" s="13">
        <f t="shared" si="1220"/>
        <v>7.4822167158986796E-7</v>
      </c>
      <c r="BD975" s="13">
        <f t="shared" si="1221"/>
        <v>3.023778842494526E-9</v>
      </c>
      <c r="BE975" s="13">
        <f t="shared" si="1222"/>
        <v>1.333168972761627E-8</v>
      </c>
      <c r="BF975" s="13">
        <f t="shared" si="1223"/>
        <v>2.9389376712286946E-8</v>
      </c>
      <c r="BG975" s="13">
        <f t="shared" si="1224"/>
        <v>4.3192097485212608E-8</v>
      </c>
      <c r="BH975" s="13">
        <f t="shared" si="1225"/>
        <v>4.7607949551857131E-8</v>
      </c>
      <c r="BI975" s="13">
        <f t="shared" si="1226"/>
        <v>4.1980213835332187E-8</v>
      </c>
      <c r="BJ975" s="14">
        <f t="shared" si="1227"/>
        <v>0.81514717450893515</v>
      </c>
      <c r="BK975" s="14">
        <f t="shared" si="1228"/>
        <v>4.7034260410118954E-2</v>
      </c>
      <c r="BL975" s="14">
        <f t="shared" si="1229"/>
        <v>4.3085386731477725E-3</v>
      </c>
      <c r="BM975" s="14">
        <f t="shared" si="1230"/>
        <v>0.68579232017495917</v>
      </c>
      <c r="BN975" s="14">
        <f t="shared" si="1231"/>
        <v>0.15674363162505517</v>
      </c>
    </row>
    <row r="976" spans="1:66" x14ac:dyDescent="0.25">
      <c r="A976" t="s">
        <v>72</v>
      </c>
      <c r="B976" t="s">
        <v>88</v>
      </c>
      <c r="C976" t="s">
        <v>85</v>
      </c>
      <c r="D976" s="24" t="s">
        <v>501</v>
      </c>
      <c r="E976" s="10">
        <f>VLOOKUP(A976,home!$A$2:$E$405,3,FALSE)</f>
        <v>1.3571428571428601</v>
      </c>
      <c r="F976" s="10">
        <f>VLOOKUP(B976,home!$B$2:$E$405,3,FALSE)</f>
        <v>1.47</v>
      </c>
      <c r="G976" s="10">
        <f>VLOOKUP(C976,away!$B$2:$E$405,4,FALSE)</f>
        <v>0.98</v>
      </c>
      <c r="H976" s="10">
        <f>VLOOKUP(A976,away!$A$2:$E$405,3,FALSE)</f>
        <v>1.2380952380952399</v>
      </c>
      <c r="I976" s="10">
        <f>VLOOKUP(C976,away!$B$2:$E$405,3,FALSE)</f>
        <v>0.49</v>
      </c>
      <c r="J976" s="10">
        <f>VLOOKUP(B976,home!$B$2:$E$405,4,FALSE)</f>
        <v>1.35</v>
      </c>
      <c r="K976" s="12">
        <f t="shared" si="1176"/>
        <v>1.9551000000000043</v>
      </c>
      <c r="L976" s="12">
        <f t="shared" si="1177"/>
        <v>0.81900000000000128</v>
      </c>
      <c r="M976" s="13">
        <f t="shared" si="1178"/>
        <v>6.2405616477808998E-2</v>
      </c>
      <c r="N976" s="13">
        <f t="shared" si="1179"/>
        <v>0.12200922077576465</v>
      </c>
      <c r="O976" s="13">
        <f t="shared" si="1180"/>
        <v>5.1110199895325642E-2</v>
      </c>
      <c r="P976" s="13">
        <f t="shared" si="1181"/>
        <v>9.9925551815351385E-2</v>
      </c>
      <c r="Q976" s="13">
        <f t="shared" si="1182"/>
        <v>0.11927011376934903</v>
      </c>
      <c r="R976" s="13">
        <f t="shared" si="1183"/>
        <v>2.0929626857135886E-2</v>
      </c>
      <c r="S976" s="13">
        <f t="shared" si="1184"/>
        <v>4.0000870391021286E-2</v>
      </c>
      <c r="T976" s="13">
        <f t="shared" si="1185"/>
        <v>9.7682223177096988E-2</v>
      </c>
      <c r="U976" s="13">
        <f t="shared" si="1186"/>
        <v>4.0919513468386466E-2</v>
      </c>
      <c r="V976" s="13">
        <f t="shared" si="1187"/>
        <v>7.1167188548352271E-3</v>
      </c>
      <c r="W976" s="13">
        <f t="shared" si="1188"/>
        <v>7.7728333143484929E-2</v>
      </c>
      <c r="X976" s="13">
        <f t="shared" si="1189"/>
        <v>6.3659504844514242E-2</v>
      </c>
      <c r="Y976" s="13">
        <f t="shared" si="1190"/>
        <v>2.6068567233828627E-2</v>
      </c>
      <c r="Z976" s="13">
        <f t="shared" si="1191"/>
        <v>5.713788131998106E-3</v>
      </c>
      <c r="AA976" s="13">
        <f t="shared" si="1192"/>
        <v>1.1171027176869523E-2</v>
      </c>
      <c r="AB976" s="13">
        <f t="shared" si="1193"/>
        <v>1.0920237616748828E-2</v>
      </c>
      <c r="AC976" s="13">
        <f t="shared" si="1194"/>
        <v>7.1221760438121295E-4</v>
      </c>
      <c r="AD976" s="13">
        <f t="shared" si="1195"/>
        <v>3.7991666032206946E-2</v>
      </c>
      <c r="AE976" s="13">
        <f t="shared" si="1196"/>
        <v>3.1115174480377532E-2</v>
      </c>
      <c r="AF976" s="13">
        <f t="shared" si="1197"/>
        <v>1.2741663949714621E-2</v>
      </c>
      <c r="AG976" s="13">
        <f t="shared" si="1198"/>
        <v>3.4784742582720973E-3</v>
      </c>
      <c r="AH976" s="13">
        <f t="shared" si="1199"/>
        <v>1.1698981200266138E-3</v>
      </c>
      <c r="AI976" s="13">
        <f t="shared" si="1200"/>
        <v>2.2872678144640378E-3</v>
      </c>
      <c r="AJ976" s="13">
        <f t="shared" si="1201"/>
        <v>2.2359186520293259E-3</v>
      </c>
      <c r="AK976" s="13">
        <f t="shared" si="1202"/>
        <v>1.4571481855275147E-3</v>
      </c>
      <c r="AL976" s="13">
        <f t="shared" si="1203"/>
        <v>4.5616879471550414E-5</v>
      </c>
      <c r="AM976" s="13">
        <f t="shared" si="1204"/>
        <v>1.4855501251913589E-2</v>
      </c>
      <c r="AN976" s="13">
        <f t="shared" si="1205"/>
        <v>1.2166655525317246E-2</v>
      </c>
      <c r="AO976" s="13">
        <f t="shared" si="1206"/>
        <v>4.9822454376174212E-3</v>
      </c>
      <c r="AP976" s="13">
        <f t="shared" si="1207"/>
        <v>1.3601530044695582E-3</v>
      </c>
      <c r="AQ976" s="13">
        <f t="shared" si="1208"/>
        <v>2.7849132766514243E-4</v>
      </c>
      <c r="AR976" s="13">
        <f t="shared" si="1209"/>
        <v>1.9162931206035969E-4</v>
      </c>
      <c r="AS976" s="13">
        <f t="shared" si="1210"/>
        <v>3.7465446800921009E-4</v>
      </c>
      <c r="AT976" s="13">
        <f t="shared" si="1211"/>
        <v>3.6624347520240421E-4</v>
      </c>
      <c r="AU976" s="13">
        <f t="shared" si="1212"/>
        <v>2.3868087278940733E-4</v>
      </c>
      <c r="AV976" s="13">
        <f t="shared" si="1213"/>
        <v>1.1666124359764288E-4</v>
      </c>
      <c r="AW976" s="13">
        <f t="shared" si="1214"/>
        <v>2.0289715139973494E-6</v>
      </c>
      <c r="AX976" s="13">
        <f t="shared" si="1215"/>
        <v>4.8406650829360539E-3</v>
      </c>
      <c r="AY976" s="13">
        <f t="shared" si="1216"/>
        <v>3.9645047029246341E-3</v>
      </c>
      <c r="AZ976" s="13">
        <f t="shared" si="1217"/>
        <v>1.6234646758476405E-3</v>
      </c>
      <c r="BA976" s="13">
        <f t="shared" si="1218"/>
        <v>4.4320585650640655E-4</v>
      </c>
      <c r="BB976" s="13">
        <f t="shared" si="1219"/>
        <v>9.074639911968686E-5</v>
      </c>
      <c r="BC976" s="13">
        <f t="shared" si="1220"/>
        <v>1.4864260175804736E-5</v>
      </c>
      <c r="BD976" s="13">
        <f t="shared" si="1221"/>
        <v>2.6157401096239135E-5</v>
      </c>
      <c r="BE976" s="13">
        <f t="shared" si="1222"/>
        <v>5.1140334883257248E-5</v>
      </c>
      <c r="BF976" s="13">
        <f t="shared" si="1223"/>
        <v>4.9992234365128248E-5</v>
      </c>
      <c r="BG976" s="13">
        <f t="shared" si="1224"/>
        <v>3.257993913575415E-5</v>
      </c>
      <c r="BH976" s="13">
        <f t="shared" si="1225"/>
        <v>1.5924259751078277E-5</v>
      </c>
      <c r="BI976" s="13">
        <f t="shared" si="1226"/>
        <v>6.2267040478666401E-6</v>
      </c>
      <c r="BJ976" s="14">
        <f t="shared" si="1227"/>
        <v>0.63636543918910271</v>
      </c>
      <c r="BK976" s="14">
        <f t="shared" si="1228"/>
        <v>0.21417109672579432</v>
      </c>
      <c r="BL976" s="14">
        <f t="shared" si="1229"/>
        <v>0.14367072803145214</v>
      </c>
      <c r="BM976" s="14">
        <f t="shared" si="1230"/>
        <v>0.52030824675620102</v>
      </c>
      <c r="BN976" s="14">
        <f t="shared" si="1231"/>
        <v>0.47565032959073561</v>
      </c>
    </row>
    <row r="977" spans="1:66" x14ac:dyDescent="0.25">
      <c r="A977" t="s">
        <v>72</v>
      </c>
      <c r="B977" t="s">
        <v>78</v>
      </c>
      <c r="C977" t="s">
        <v>90</v>
      </c>
      <c r="D977" s="24" t="s">
        <v>501</v>
      </c>
      <c r="E977" s="10">
        <f>VLOOKUP(A977,home!$A$2:$E$405,3,FALSE)</f>
        <v>1.3571428571428601</v>
      </c>
      <c r="F977" s="10">
        <f>VLOOKUP(B977,home!$B$2:$E$405,3,FALSE)</f>
        <v>0.74</v>
      </c>
      <c r="G977" s="10">
        <f>VLOOKUP(C977,away!$B$2:$E$405,4,FALSE)</f>
        <v>1.23</v>
      </c>
      <c r="H977" s="10">
        <f>VLOOKUP(A977,away!$A$2:$E$405,3,FALSE)</f>
        <v>1.2380952380952399</v>
      </c>
      <c r="I977" s="10">
        <f>VLOOKUP(C977,away!$B$2:$E$405,3,FALSE)</f>
        <v>0.74</v>
      </c>
      <c r="J977" s="10">
        <f>VLOOKUP(B977,home!$B$2:$E$405,4,FALSE)</f>
        <v>1.35</v>
      </c>
      <c r="K977" s="12">
        <f t="shared" si="1176"/>
        <v>1.2352714285714312</v>
      </c>
      <c r="L977" s="12">
        <f t="shared" si="1177"/>
        <v>1.2368571428571449</v>
      </c>
      <c r="M977" s="13">
        <f t="shared" si="1178"/>
        <v>8.4405005570747815E-2</v>
      </c>
      <c r="N977" s="13">
        <f t="shared" si="1179"/>
        <v>0.10426309180995727</v>
      </c>
      <c r="O977" s="13">
        <f t="shared" si="1180"/>
        <v>0.10439693403307652</v>
      </c>
      <c r="P977" s="13">
        <f t="shared" si="1181"/>
        <v>0.12895854984151592</v>
      </c>
      <c r="Q977" s="13">
        <f t="shared" si="1182"/>
        <v>6.4396609183680106E-2</v>
      </c>
      <c r="R977" s="13">
        <f t="shared" si="1183"/>
        <v>6.4562046775598445E-2</v>
      </c>
      <c r="S977" s="13">
        <f t="shared" si="1184"/>
        <v>4.9257468395305419E-2</v>
      </c>
      <c r="T977" s="13">
        <f t="shared" si="1185"/>
        <v>7.9649406044614748E-2</v>
      </c>
      <c r="U977" s="13">
        <f t="shared" si="1186"/>
        <v>7.9751651751989075E-2</v>
      </c>
      <c r="V977" s="13">
        <f t="shared" si="1187"/>
        <v>8.362026043583836E-3</v>
      </c>
      <c r="W977" s="13">
        <f t="shared" si="1188"/>
        <v>2.6515763807160222E-2</v>
      </c>
      <c r="X977" s="13">
        <f t="shared" si="1189"/>
        <v>3.279621186319908E-2</v>
      </c>
      <c r="Y977" s="13">
        <f t="shared" si="1190"/>
        <v>2.0282114450827012E-2</v>
      </c>
      <c r="Z977" s="13">
        <f t="shared" si="1191"/>
        <v>2.6618009570625344E-2</v>
      </c>
      <c r="AA977" s="13">
        <f t="shared" si="1192"/>
        <v>3.2880466708034399E-2</v>
      </c>
      <c r="AB977" s="13">
        <f t="shared" si="1193"/>
        <v>2.0308150541264523E-2</v>
      </c>
      <c r="AC977" s="13">
        <f t="shared" si="1194"/>
        <v>7.9849733512967532E-4</v>
      </c>
      <c r="AD977" s="13">
        <f t="shared" si="1195"/>
        <v>8.1885413594333656E-3</v>
      </c>
      <c r="AE977" s="13">
        <f t="shared" si="1196"/>
        <v>1.0128055869996313E-2</v>
      </c>
      <c r="AF977" s="13">
        <f t="shared" si="1197"/>
        <v>6.2634791230305889E-3</v>
      </c>
      <c r="AG977" s="13">
        <f t="shared" si="1198"/>
        <v>2.5823429641523296E-3</v>
      </c>
      <c r="AH977" s="13">
        <f t="shared" si="1199"/>
        <v>8.2306688165169513E-3</v>
      </c>
      <c r="AI977" s="13">
        <f t="shared" si="1200"/>
        <v>1.0167110027077228E-2</v>
      </c>
      <c r="AJ977" s="13">
        <f t="shared" si="1201"/>
        <v>6.2795702637953059E-3</v>
      </c>
      <c r="AK977" s="13">
        <f t="shared" si="1202"/>
        <v>2.5856579101910348E-3</v>
      </c>
      <c r="AL977" s="13">
        <f t="shared" si="1203"/>
        <v>4.8799503154739496E-5</v>
      </c>
      <c r="AM977" s="13">
        <f t="shared" si="1204"/>
        <v>2.0230142365967002E-3</v>
      </c>
      <c r="AN977" s="13">
        <f t="shared" si="1205"/>
        <v>2.5021796086363225E-3</v>
      </c>
      <c r="AO977" s="13">
        <f t="shared" si="1206"/>
        <v>1.5474193608266658E-3</v>
      </c>
      <c r="AP977" s="13">
        <f t="shared" si="1207"/>
        <v>6.3797889647796639E-4</v>
      </c>
      <c r="AQ977" s="13">
        <f t="shared" si="1208"/>
        <v>1.9727218877522296E-4</v>
      </c>
      <c r="AR977" s="13">
        <f t="shared" si="1209"/>
        <v>2.0360323032401102E-3</v>
      </c>
      <c r="AS977" s="13">
        <f t="shared" si="1210"/>
        <v>2.5150525318409925E-3</v>
      </c>
      <c r="AT977" s="13">
        <f t="shared" si="1211"/>
        <v>1.5533862669697093E-3</v>
      </c>
      <c r="AU977" s="13">
        <f t="shared" si="1212"/>
        <v>6.3961789104097168E-4</v>
      </c>
      <c r="AV977" s="13">
        <f t="shared" si="1213"/>
        <v>1.9752542650150679E-4</v>
      </c>
      <c r="AW977" s="13">
        <f t="shared" si="1214"/>
        <v>2.0710702843021754E-6</v>
      </c>
      <c r="AX977" s="13">
        <f t="shared" si="1215"/>
        <v>4.1649528101019126E-4</v>
      </c>
      <c r="AY977" s="13">
        <f t="shared" si="1216"/>
        <v>5.1514516328374877E-4</v>
      </c>
      <c r="AZ977" s="13">
        <f t="shared" si="1217"/>
        <v>3.1858048740790755E-4</v>
      </c>
      <c r="BA977" s="13">
        <f t="shared" si="1218"/>
        <v>1.3134618380846035E-4</v>
      </c>
      <c r="BB977" s="13">
        <f t="shared" si="1219"/>
        <v>4.0614116407630423E-5</v>
      </c>
      <c r="BC977" s="13">
        <f t="shared" si="1220"/>
        <v>1.0046771995921848E-5</v>
      </c>
      <c r="BD977" s="13">
        <f t="shared" si="1221"/>
        <v>4.197135162250685E-4</v>
      </c>
      <c r="BE977" s="13">
        <f t="shared" si="1222"/>
        <v>5.1846011477807896E-4</v>
      </c>
      <c r="BF977" s="13">
        <f t="shared" si="1223"/>
        <v>3.2021948331961296E-4</v>
      </c>
      <c r="BG977" s="13">
        <f t="shared" si="1224"/>
        <v>1.3185265953887459E-4</v>
      </c>
      <c r="BH977" s="13">
        <f t="shared" si="1225"/>
        <v>4.0718455777382048E-5</v>
      </c>
      <c r="BI977" s="13">
        <f t="shared" si="1226"/>
        <v>1.0059669007469872E-5</v>
      </c>
      <c r="BJ977" s="14">
        <f t="shared" si="1227"/>
        <v>0.3634057087712777</v>
      </c>
      <c r="BK977" s="14">
        <f t="shared" si="1228"/>
        <v>0.27234549185272111</v>
      </c>
      <c r="BL977" s="14">
        <f t="shared" si="1229"/>
        <v>0.33754489514578323</v>
      </c>
      <c r="BM977" s="14">
        <f t="shared" si="1230"/>
        <v>0.44841879403283186</v>
      </c>
      <c r="BN977" s="14">
        <f t="shared" si="1231"/>
        <v>0.55098223721457606</v>
      </c>
    </row>
    <row r="978" spans="1:66" x14ac:dyDescent="0.25">
      <c r="A978" t="s">
        <v>72</v>
      </c>
      <c r="B978" t="s">
        <v>73</v>
      </c>
      <c r="C978" t="s">
        <v>103</v>
      </c>
      <c r="D978" s="24" t="s">
        <v>501</v>
      </c>
      <c r="E978" s="10">
        <f>VLOOKUP(A978,home!$A$2:$E$405,3,FALSE)</f>
        <v>1.3571428571428601</v>
      </c>
      <c r="F978" s="10">
        <f>VLOOKUP(B978,home!$B$2:$E$405,3,FALSE)</f>
        <v>1.23</v>
      </c>
      <c r="G978" s="10">
        <f>VLOOKUP(C978,away!$B$2:$E$405,4,FALSE)</f>
        <v>1.23</v>
      </c>
      <c r="H978" s="10">
        <f>VLOOKUP(A978,away!$A$2:$E$405,3,FALSE)</f>
        <v>1.2380952380952399</v>
      </c>
      <c r="I978" s="10">
        <f>VLOOKUP(C978,away!$B$2:$E$405,3,FALSE)</f>
        <v>0.98</v>
      </c>
      <c r="J978" s="10">
        <f>VLOOKUP(B978,home!$B$2:$E$405,4,FALSE)</f>
        <v>1.35</v>
      </c>
      <c r="K978" s="12">
        <f t="shared" si="1176"/>
        <v>2.0532214285714327</v>
      </c>
      <c r="L978" s="12">
        <f t="shared" si="1177"/>
        <v>1.6380000000000026</v>
      </c>
      <c r="M978" s="13">
        <f t="shared" si="1178"/>
        <v>2.4941519145625989E-2</v>
      </c>
      <c r="N978" s="13">
        <f t="shared" si="1179"/>
        <v>5.1210461570923925E-2</v>
      </c>
      <c r="O978" s="13">
        <f t="shared" si="1180"/>
        <v>4.0854208360535431E-2</v>
      </c>
      <c r="P978" s="13">
        <f t="shared" si="1181"/>
        <v>8.3882736053173521E-2</v>
      </c>
      <c r="Q978" s="13">
        <f t="shared" si="1182"/>
        <v>5.257320853222746E-2</v>
      </c>
      <c r="R978" s="13">
        <f t="shared" si="1183"/>
        <v>3.3459596647278579E-2</v>
      </c>
      <c r="S978" s="13">
        <f t="shared" si="1184"/>
        <v>7.052811585657108E-2</v>
      </c>
      <c r="T978" s="13">
        <f t="shared" si="1185"/>
        <v>8.6114915575788709E-2</v>
      </c>
      <c r="U978" s="13">
        <f t="shared" si="1186"/>
        <v>6.8699960827549228E-2</v>
      </c>
      <c r="V978" s="13">
        <f t="shared" si="1187"/>
        <v>2.6355390660413466E-2</v>
      </c>
      <c r="W978" s="13">
        <f t="shared" si="1188"/>
        <v>3.5981479442374634E-2</v>
      </c>
      <c r="X978" s="13">
        <f t="shared" si="1189"/>
        <v>5.8937663326609734E-2</v>
      </c>
      <c r="Y978" s="13">
        <f t="shared" si="1190"/>
        <v>4.8269946264493463E-2</v>
      </c>
      <c r="Z978" s="13">
        <f t="shared" si="1191"/>
        <v>1.8268939769414128E-2</v>
      </c>
      <c r="AA978" s="13">
        <f t="shared" si="1192"/>
        <v>3.7510178611841929E-2</v>
      </c>
      <c r="AB978" s="13">
        <f t="shared" si="1193"/>
        <v>3.850835125768786E-2</v>
      </c>
      <c r="AC978" s="13">
        <f t="shared" si="1194"/>
        <v>5.5398647367812821E-3</v>
      </c>
      <c r="AD978" s="13">
        <f t="shared" si="1195"/>
        <v>1.8469486155696515E-2</v>
      </c>
      <c r="AE978" s="13">
        <f t="shared" si="1196"/>
        <v>3.0253018323030935E-2</v>
      </c>
      <c r="AF978" s="13">
        <f t="shared" si="1197"/>
        <v>2.4777222006562381E-2</v>
      </c>
      <c r="AG978" s="13">
        <f t="shared" si="1198"/>
        <v>1.3528363215583079E-2</v>
      </c>
      <c r="AH978" s="13">
        <f t="shared" si="1199"/>
        <v>7.4811308355751003E-3</v>
      </c>
      <c r="AI978" s="13">
        <f t="shared" si="1200"/>
        <v>1.5360418141549302E-2</v>
      </c>
      <c r="AJ978" s="13">
        <f t="shared" si="1201"/>
        <v>1.576916984002321E-2</v>
      </c>
      <c r="AK978" s="13">
        <f t="shared" si="1202"/>
        <v>1.0792532475439336E-2</v>
      </c>
      <c r="AL978" s="13">
        <f t="shared" si="1203"/>
        <v>7.4526176015577924E-4</v>
      </c>
      <c r="AM978" s="13">
        <f t="shared" si="1204"/>
        <v>7.5843889499158986E-3</v>
      </c>
      <c r="AN978" s="13">
        <f t="shared" si="1205"/>
        <v>1.242322909996226E-2</v>
      </c>
      <c r="AO978" s="13">
        <f t="shared" si="1206"/>
        <v>1.017462463286911E-2</v>
      </c>
      <c r="AP978" s="13">
        <f t="shared" si="1207"/>
        <v>5.5553450495465411E-3</v>
      </c>
      <c r="AQ978" s="13">
        <f t="shared" si="1208"/>
        <v>2.2749137977893133E-3</v>
      </c>
      <c r="AR978" s="13">
        <f t="shared" si="1209"/>
        <v>2.4508184617344038E-3</v>
      </c>
      <c r="AS978" s="13">
        <f t="shared" si="1210"/>
        <v>5.0320729831715531E-3</v>
      </c>
      <c r="AT978" s="13">
        <f t="shared" si="1211"/>
        <v>5.1659800395916057E-3</v>
      </c>
      <c r="AU978" s="13">
        <f t="shared" si="1212"/>
        <v>3.5356336389539278E-3</v>
      </c>
      <c r="AV978" s="13">
        <f t="shared" si="1213"/>
        <v>1.8148596877695486E-3</v>
      </c>
      <c r="AW978" s="13">
        <f t="shared" si="1214"/>
        <v>6.9623527421025549E-5</v>
      </c>
      <c r="AX978" s="13">
        <f t="shared" si="1215"/>
        <v>2.5954049857646213E-3</v>
      </c>
      <c r="AY978" s="13">
        <f t="shared" si="1216"/>
        <v>4.251273366682456E-3</v>
      </c>
      <c r="AZ978" s="13">
        <f t="shared" si="1217"/>
        <v>3.481792887312938E-3</v>
      </c>
      <c r="BA978" s="13">
        <f t="shared" si="1218"/>
        <v>1.9010589164728665E-3</v>
      </c>
      <c r="BB978" s="13">
        <f t="shared" si="1219"/>
        <v>7.7848362629564041E-4</v>
      </c>
      <c r="BC978" s="13">
        <f t="shared" si="1220"/>
        <v>2.5503123597445191E-4</v>
      </c>
      <c r="BD978" s="13">
        <f t="shared" si="1221"/>
        <v>6.6907344005349392E-4</v>
      </c>
      <c r="BE978" s="13">
        <f t="shared" si="1222"/>
        <v>1.3737559244058374E-3</v>
      </c>
      <c r="BF978" s="13">
        <f t="shared" si="1223"/>
        <v>1.4103125508085118E-3</v>
      </c>
      <c r="BG978" s="13">
        <f t="shared" si="1224"/>
        <v>9.6522798343442464E-4</v>
      </c>
      <c r="BH978" s="13">
        <f t="shared" si="1225"/>
        <v>4.9545669476108798E-4</v>
      </c>
      <c r="BI978" s="13">
        <f t="shared" si="1226"/>
        <v>2.0345646052252826E-4</v>
      </c>
      <c r="BJ978" s="14">
        <f t="shared" si="1227"/>
        <v>0.47139131096187686</v>
      </c>
      <c r="BK978" s="14">
        <f t="shared" si="1228"/>
        <v>0.2162441615794036</v>
      </c>
      <c r="BL978" s="14">
        <f t="shared" si="1229"/>
        <v>0.29155219486268696</v>
      </c>
      <c r="BM978" s="14">
        <f t="shared" si="1230"/>
        <v>0.70635322702435521</v>
      </c>
      <c r="BN978" s="14">
        <f t="shared" si="1231"/>
        <v>0.28692173030976492</v>
      </c>
    </row>
    <row r="979" spans="1:66" x14ac:dyDescent="0.25">
      <c r="A979" t="s">
        <v>72</v>
      </c>
      <c r="B979" t="s">
        <v>86</v>
      </c>
      <c r="C979" t="s">
        <v>326</v>
      </c>
      <c r="D979" s="24" t="s">
        <v>501</v>
      </c>
      <c r="E979" s="10">
        <f>VLOOKUP(A979,home!$A$2:$E$405,3,FALSE)</f>
        <v>1.3571428571428601</v>
      </c>
      <c r="F979" s="10">
        <f>VLOOKUP(B979,home!$B$2:$E$405,3,FALSE)</f>
        <v>0.98</v>
      </c>
      <c r="G979" s="10">
        <f>VLOOKUP(C979,away!$B$2:$E$405,4,FALSE)</f>
        <v>0.74</v>
      </c>
      <c r="H979" s="10">
        <f>VLOOKUP(A979,away!$A$2:$E$405,3,FALSE)</f>
        <v>1.2380952380952399</v>
      </c>
      <c r="I979" s="10">
        <f>VLOOKUP(C979,away!$B$2:$E$405,3,FALSE)</f>
        <v>0.25</v>
      </c>
      <c r="J979" s="10">
        <f>VLOOKUP(B979,home!$B$2:$E$405,4,FALSE)</f>
        <v>1.08</v>
      </c>
      <c r="K979" s="12">
        <f t="shared" si="1176"/>
        <v>0.98420000000000218</v>
      </c>
      <c r="L979" s="12">
        <f t="shared" si="1177"/>
        <v>0.3342857142857148</v>
      </c>
      <c r="M979" s="13">
        <f t="shared" si="1178"/>
        <v>0.26754012757085566</v>
      </c>
      <c r="N979" s="13">
        <f t="shared" si="1179"/>
        <v>0.26331299355523669</v>
      </c>
      <c r="O979" s="13">
        <f t="shared" si="1180"/>
        <v>8.943484264511474E-2</v>
      </c>
      <c r="P979" s="13">
        <f t="shared" si="1181"/>
        <v>8.8021772131322118E-2</v>
      </c>
      <c r="Q979" s="13">
        <f t="shared" si="1182"/>
        <v>0.12957632412853226</v>
      </c>
      <c r="R979" s="13">
        <f t="shared" si="1183"/>
        <v>1.494839512782634E-2</v>
      </c>
      <c r="S979" s="13">
        <f t="shared" si="1184"/>
        <v>7.2398787795734006E-3</v>
      </c>
      <c r="T979" s="13">
        <f t="shared" si="1185"/>
        <v>4.3315514065823707E-2</v>
      </c>
      <c r="U979" s="13">
        <f t="shared" si="1186"/>
        <v>1.4712210484806715E-2</v>
      </c>
      <c r="V979" s="13">
        <f t="shared" si="1187"/>
        <v>2.6466100866608626E-4</v>
      </c>
      <c r="W979" s="13">
        <f t="shared" si="1188"/>
        <v>4.2509672735767244E-2</v>
      </c>
      <c r="X979" s="13">
        <f t="shared" si="1189"/>
        <v>1.421037631452793E-2</v>
      </c>
      <c r="Y979" s="13">
        <f t="shared" si="1190"/>
        <v>2.3751628982853859E-3</v>
      </c>
      <c r="Z979" s="13">
        <f t="shared" si="1191"/>
        <v>1.6656783142435091E-3</v>
      </c>
      <c r="AA979" s="13">
        <f t="shared" si="1192"/>
        <v>1.6393605968784654E-3</v>
      </c>
      <c r="AB979" s="13">
        <f t="shared" si="1193"/>
        <v>8.0672934972389455E-4</v>
      </c>
      <c r="AC979" s="13">
        <f t="shared" si="1194"/>
        <v>5.4421581559485838E-6</v>
      </c>
      <c r="AD979" s="13">
        <f t="shared" si="1195"/>
        <v>1.0459504976635553E-2</v>
      </c>
      <c r="AE979" s="13">
        <f t="shared" si="1196"/>
        <v>3.4964630921896049E-3</v>
      </c>
      <c r="AF979" s="13">
        <f t="shared" si="1197"/>
        <v>5.8440883112312043E-4</v>
      </c>
      <c r="AG979" s="13">
        <f t="shared" si="1198"/>
        <v>6.5119841182290664E-5</v>
      </c>
      <c r="AH979" s="13">
        <f t="shared" si="1199"/>
        <v>1.3920311626177916E-4</v>
      </c>
      <c r="AI979" s="13">
        <f t="shared" si="1200"/>
        <v>1.3700370702484334E-4</v>
      </c>
      <c r="AJ979" s="13">
        <f t="shared" si="1201"/>
        <v>6.7419524226925554E-5</v>
      </c>
      <c r="AK979" s="13">
        <f t="shared" si="1202"/>
        <v>2.2118098581380093E-5</v>
      </c>
      <c r="AL979" s="13">
        <f t="shared" si="1203"/>
        <v>7.1619672077588618E-8</v>
      </c>
      <c r="AM979" s="13">
        <f t="shared" si="1204"/>
        <v>2.0588489596009476E-3</v>
      </c>
      <c r="AN979" s="13">
        <f t="shared" si="1205"/>
        <v>6.8824379506660354E-4</v>
      </c>
      <c r="AO979" s="13">
        <f t="shared" si="1206"/>
        <v>1.1503503431827531E-4</v>
      </c>
      <c r="AP979" s="13">
        <f t="shared" si="1207"/>
        <v>1.2818189538322127E-5</v>
      </c>
      <c r="AQ979" s="13">
        <f t="shared" si="1208"/>
        <v>1.0712344114169219E-6</v>
      </c>
      <c r="AR979" s="13">
        <f t="shared" si="1209"/>
        <v>9.3067226300732509E-6</v>
      </c>
      <c r="AS979" s="13">
        <f t="shared" si="1210"/>
        <v>9.1596764125181141E-6</v>
      </c>
      <c r="AT979" s="13">
        <f t="shared" si="1211"/>
        <v>4.5074767626001735E-6</v>
      </c>
      <c r="AU979" s="13">
        <f t="shared" si="1212"/>
        <v>1.4787528765837004E-6</v>
      </c>
      <c r="AV979" s="13">
        <f t="shared" si="1213"/>
        <v>3.6384714528342028E-7</v>
      </c>
      <c r="AW979" s="13">
        <f t="shared" si="1214"/>
        <v>6.5453218311708446E-10</v>
      </c>
      <c r="AX979" s="13">
        <f t="shared" si="1215"/>
        <v>3.3771985767320941E-4</v>
      </c>
      <c r="AY979" s="13">
        <f t="shared" si="1216"/>
        <v>1.1289492385075875E-4</v>
      </c>
      <c r="AZ979" s="13">
        <f t="shared" si="1217"/>
        <v>1.886958012934113E-5</v>
      </c>
      <c r="BA979" s="13">
        <f t="shared" si="1218"/>
        <v>2.1026103572694435E-6</v>
      </c>
      <c r="BB979" s="13">
        <f t="shared" si="1219"/>
        <v>1.7571815128608943E-7</v>
      </c>
      <c r="BC979" s="13">
        <f t="shared" si="1220"/>
        <v>1.1748013543127142E-8</v>
      </c>
      <c r="BD979" s="13">
        <f t="shared" si="1221"/>
        <v>5.1851740367551038E-7</v>
      </c>
      <c r="BE979" s="13">
        <f t="shared" si="1222"/>
        <v>5.1032482869743843E-7</v>
      </c>
      <c r="BF979" s="13">
        <f t="shared" si="1223"/>
        <v>2.5113084820201E-7</v>
      </c>
      <c r="BG979" s="13">
        <f t="shared" si="1224"/>
        <v>8.2387660266806267E-8</v>
      </c>
      <c r="BH979" s="13">
        <f t="shared" si="1225"/>
        <v>2.0271483808647725E-8</v>
      </c>
      <c r="BI979" s="13">
        <f t="shared" si="1226"/>
        <v>3.9902388728942282E-9</v>
      </c>
      <c r="BJ979" s="14">
        <f t="shared" si="1227"/>
        <v>0.51325333209041479</v>
      </c>
      <c r="BK979" s="14">
        <f t="shared" si="1228"/>
        <v>0.36318484819209601</v>
      </c>
      <c r="BL979" s="14">
        <f t="shared" si="1229"/>
        <v>0.12193348574873566</v>
      </c>
      <c r="BM979" s="14">
        <f t="shared" si="1230"/>
        <v>0.14708999491728358</v>
      </c>
      <c r="BN979" s="14">
        <f t="shared" si="1231"/>
        <v>0.85283445515888767</v>
      </c>
    </row>
    <row r="980" spans="1:66" x14ac:dyDescent="0.25">
      <c r="A980" t="s">
        <v>72</v>
      </c>
      <c r="B980" t="s">
        <v>106</v>
      </c>
      <c r="C980" t="s">
        <v>74</v>
      </c>
      <c r="D980" s="24" t="s">
        <v>501</v>
      </c>
      <c r="E980" s="10">
        <f>VLOOKUP(A980,home!$A$2:$E$405,3,FALSE)</f>
        <v>1.3571428571428601</v>
      </c>
      <c r="F980" s="10">
        <f>VLOOKUP(B980,home!$B$2:$E$405,3,FALSE)</f>
        <v>0.98</v>
      </c>
      <c r="G980" s="10">
        <f>VLOOKUP(C980,away!$B$2:$E$405,4,FALSE)</f>
        <v>0.25</v>
      </c>
      <c r="H980" s="10">
        <f>VLOOKUP(A980,away!$A$2:$E$405,3,FALSE)</f>
        <v>1.2380952380952399</v>
      </c>
      <c r="I980" s="10">
        <f>VLOOKUP(C980,away!$B$2:$E$405,3,FALSE)</f>
        <v>1.72</v>
      </c>
      <c r="J980" s="10">
        <f>VLOOKUP(B980,home!$B$2:$E$405,4,FALSE)</f>
        <v>1.08</v>
      </c>
      <c r="K980" s="12">
        <f t="shared" si="1176"/>
        <v>0.33250000000000074</v>
      </c>
      <c r="L980" s="12">
        <f t="shared" si="1177"/>
        <v>2.2998857142857179</v>
      </c>
      <c r="M980" s="13">
        <f t="shared" si="1178"/>
        <v>7.1906708580751433E-2</v>
      </c>
      <c r="N980" s="13">
        <f t="shared" si="1179"/>
        <v>2.3908980603099907E-2</v>
      </c>
      <c r="O980" s="13">
        <f t="shared" si="1180"/>
        <v>0.16537721182617648</v>
      </c>
      <c r="P980" s="13">
        <f t="shared" si="1181"/>
        <v>5.4987922932203802E-2</v>
      </c>
      <c r="Q980" s="13">
        <f t="shared" si="1182"/>
        <v>3.9748680252653682E-3</v>
      </c>
      <c r="R980" s="13">
        <f t="shared" si="1183"/>
        <v>0.1901743434737132</v>
      </c>
      <c r="S980" s="13">
        <f t="shared" si="1184"/>
        <v>1.05124811303329E-2</v>
      </c>
      <c r="T980" s="13">
        <f t="shared" si="1185"/>
        <v>9.1417421874789035E-3</v>
      </c>
      <c r="U980" s="13">
        <f t="shared" si="1186"/>
        <v>6.3232969205009787E-2</v>
      </c>
      <c r="V980" s="13">
        <f t="shared" si="1187"/>
        <v>8.9322449668212942E-4</v>
      </c>
      <c r="W980" s="13">
        <f t="shared" si="1188"/>
        <v>4.4054787280024604E-4</v>
      </c>
      <c r="X980" s="13">
        <f t="shared" si="1189"/>
        <v>1.0132097591122476E-3</v>
      </c>
      <c r="Y980" s="13">
        <f t="shared" si="1190"/>
        <v>1.1651333252785659E-3</v>
      </c>
      <c r="Z980" s="13">
        <f t="shared" si="1191"/>
        <v>0.14579308525961945</v>
      </c>
      <c r="AA980" s="13">
        <f t="shared" si="1192"/>
        <v>4.8476200848823578E-2</v>
      </c>
      <c r="AB980" s="13">
        <f t="shared" si="1193"/>
        <v>8.0591683911169377E-3</v>
      </c>
      <c r="AC980" s="13">
        <f t="shared" si="1194"/>
        <v>4.269121820667418E-5</v>
      </c>
      <c r="AD980" s="13">
        <f t="shared" si="1195"/>
        <v>3.662054192652053E-5</v>
      </c>
      <c r="AE980" s="13">
        <f t="shared" si="1196"/>
        <v>8.4223061226205756E-5</v>
      </c>
      <c r="AF980" s="13">
        <f t="shared" si="1197"/>
        <v>9.6851707663780993E-5</v>
      </c>
      <c r="AG980" s="13">
        <f t="shared" si="1198"/>
        <v>7.4249286286702163E-5</v>
      </c>
      <c r="AH980" s="13">
        <f t="shared" si="1199"/>
        <v>8.3826858507559596E-2</v>
      </c>
      <c r="AI980" s="13">
        <f t="shared" si="1200"/>
        <v>2.7872430453763627E-2</v>
      </c>
      <c r="AJ980" s="13">
        <f t="shared" si="1201"/>
        <v>4.6337915629382134E-3</v>
      </c>
      <c r="AK980" s="13">
        <f t="shared" si="1202"/>
        <v>5.1357856489231987E-4</v>
      </c>
      <c r="AL980" s="13">
        <f t="shared" si="1203"/>
        <v>1.3058594742904936E-6</v>
      </c>
      <c r="AM980" s="13">
        <f t="shared" si="1204"/>
        <v>2.4352660381136202E-6</v>
      </c>
      <c r="AN980" s="13">
        <f t="shared" si="1205"/>
        <v>5.6008335715426937E-6</v>
      </c>
      <c r="AO980" s="13">
        <f t="shared" si="1206"/>
        <v>6.4406385596414492E-6</v>
      </c>
      <c r="AP980" s="13">
        <f t="shared" si="1207"/>
        <v>4.9375775380657039E-6</v>
      </c>
      <c r="AQ980" s="13">
        <f t="shared" si="1208"/>
        <v>2.8389660107438389E-6</v>
      </c>
      <c r="AR980" s="13">
        <f t="shared" si="1209"/>
        <v>3.8558438870997296E-2</v>
      </c>
      <c r="AS980" s="13">
        <f t="shared" si="1210"/>
        <v>1.282068092460663E-2</v>
      </c>
      <c r="AT980" s="13">
        <f t="shared" si="1211"/>
        <v>2.1314382037158569E-3</v>
      </c>
      <c r="AU980" s="13">
        <f t="shared" si="1212"/>
        <v>2.3623440091184139E-4</v>
      </c>
      <c r="AV980" s="13">
        <f t="shared" si="1213"/>
        <v>1.9636984575796855E-5</v>
      </c>
      <c r="AW980" s="13">
        <f t="shared" si="1214"/>
        <v>2.7739066952878786E-8</v>
      </c>
      <c r="AX980" s="13">
        <f t="shared" si="1215"/>
        <v>1.3495432627879681E-7</v>
      </c>
      <c r="AY980" s="13">
        <f t="shared" si="1216"/>
        <v>3.1037952708965847E-7</v>
      </c>
      <c r="AZ980" s="13">
        <f t="shared" si="1217"/>
        <v>3.5691872018013131E-7</v>
      </c>
      <c r="BA980" s="13">
        <f t="shared" si="1218"/>
        <v>2.7362408856780853E-7</v>
      </c>
      <c r="BB980" s="13">
        <f t="shared" si="1219"/>
        <v>1.5732603309538817E-7</v>
      </c>
      <c r="BC980" s="13">
        <f t="shared" si="1220"/>
        <v>7.2366379200265058E-8</v>
      </c>
      <c r="BD980" s="13">
        <f t="shared" si="1221"/>
        <v>1.47800004540943E-2</v>
      </c>
      <c r="BE980" s="13">
        <f t="shared" si="1222"/>
        <v>4.9143501509863663E-3</v>
      </c>
      <c r="BF980" s="13">
        <f t="shared" si="1223"/>
        <v>8.1701071260148516E-4</v>
      </c>
      <c r="BG980" s="13">
        <f t="shared" si="1224"/>
        <v>9.0552020646664821E-5</v>
      </c>
      <c r="BH980" s="13">
        <f t="shared" si="1225"/>
        <v>7.5271367162540287E-6</v>
      </c>
      <c r="BI980" s="13">
        <f t="shared" si="1226"/>
        <v>5.0055459163089401E-7</v>
      </c>
      <c r="BJ980" s="14">
        <f t="shared" si="1227"/>
        <v>3.9959985220930958E-2</v>
      </c>
      <c r="BK980" s="14">
        <f t="shared" si="1228"/>
        <v>0.13834464459717835</v>
      </c>
      <c r="BL980" s="14">
        <f t="shared" si="1229"/>
        <v>0.66654292324843789</v>
      </c>
      <c r="BM980" s="14">
        <f t="shared" si="1230"/>
        <v>0.48031032024449616</v>
      </c>
      <c r="BN980" s="14">
        <f t="shared" si="1231"/>
        <v>0.51033003544121014</v>
      </c>
    </row>
    <row r="981" spans="1:66" x14ac:dyDescent="0.25">
      <c r="A981" t="s">
        <v>72</v>
      </c>
      <c r="B981" t="s">
        <v>80</v>
      </c>
      <c r="C981" t="s">
        <v>63</v>
      </c>
      <c r="D981" s="24" t="s">
        <v>501</v>
      </c>
      <c r="E981" s="10">
        <f>VLOOKUP(A981,home!$A$2:$E$405,3,FALSE)</f>
        <v>1.3571428571428601</v>
      </c>
      <c r="F981" s="10">
        <f>VLOOKUP(B981,home!$B$2:$E$405,3,FALSE)</f>
        <v>1.23</v>
      </c>
      <c r="G981" s="10">
        <f>VLOOKUP(C981,away!$B$2:$E$405,4,FALSE)</f>
        <v>0.74</v>
      </c>
      <c r="H981" s="10">
        <f>VLOOKUP(A981,away!$A$2:$E$405,3,FALSE)</f>
        <v>1.2380952380952399</v>
      </c>
      <c r="I981" s="10">
        <f>VLOOKUP(C981,away!$B$2:$E$405,3,FALSE)</f>
        <v>1.23</v>
      </c>
      <c r="J981" s="10">
        <f>VLOOKUP(B981,home!$B$2:$E$405,4,FALSE)</f>
        <v>1.35</v>
      </c>
      <c r="K981" s="12">
        <f t="shared" si="1176"/>
        <v>1.2352714285714312</v>
      </c>
      <c r="L981" s="12">
        <f t="shared" si="1177"/>
        <v>2.0558571428571462</v>
      </c>
      <c r="M981" s="13">
        <f t="shared" si="1178"/>
        <v>3.7211829481880059E-2</v>
      </c>
      <c r="N981" s="13">
        <f t="shared" si="1179"/>
        <v>4.5966709763838487E-2</v>
      </c>
      <c r="O981" s="13">
        <f t="shared" si="1180"/>
        <v>7.6502205439105242E-2</v>
      </c>
      <c r="P981" s="13">
        <f t="shared" si="1181"/>
        <v>9.4500988601628658E-2</v>
      </c>
      <c r="Q981" s="13">
        <f t="shared" si="1182"/>
        <v>2.8390681618352565E-2</v>
      </c>
      <c r="R981" s="13">
        <f t="shared" si="1183"/>
        <v>7.8638802748154685E-2</v>
      </c>
      <c r="S981" s="13">
        <f t="shared" si="1184"/>
        <v>5.999729770766675E-2</v>
      </c>
      <c r="T981" s="13">
        <f t="shared" si="1185"/>
        <v>5.8367185595673193E-2</v>
      </c>
      <c r="U981" s="13">
        <f t="shared" si="1186"/>
        <v>9.7140266211860032E-2</v>
      </c>
      <c r="V981" s="13">
        <f t="shared" si="1187"/>
        <v>1.6929514755998621E-2</v>
      </c>
      <c r="W981" s="13">
        <f t="shared" si="1188"/>
        <v>1.1690065946939681E-2</v>
      </c>
      <c r="X981" s="13">
        <f t="shared" si="1189"/>
        <v>2.4033105577487026E-2</v>
      </c>
      <c r="Y981" s="13">
        <f t="shared" si="1190"/>
        <v>2.4704315883258315E-2</v>
      </c>
      <c r="Z981" s="13">
        <f t="shared" si="1191"/>
        <v>5.389004811184267E-2</v>
      </c>
      <c r="AA981" s="13">
        <f t="shared" si="1192"/>
        <v>6.656883671689906E-2</v>
      </c>
      <c r="AB981" s="13">
        <f t="shared" si="1193"/>
        <v>4.111529101481113E-2</v>
      </c>
      <c r="AC981" s="13">
        <f t="shared" si="1194"/>
        <v>2.6870754261201471E-3</v>
      </c>
      <c r="AD981" s="13">
        <f t="shared" si="1195"/>
        <v>3.610101115592605E-3</v>
      </c>
      <c r="AE981" s="13">
        <f t="shared" si="1196"/>
        <v>7.4218521649276085E-3</v>
      </c>
      <c r="AF981" s="13">
        <f t="shared" si="1197"/>
        <v>7.6291338932481002E-3</v>
      </c>
      <c r="AG981" s="13">
        <f t="shared" si="1198"/>
        <v>5.2281364694158859E-3</v>
      </c>
      <c r="AH981" s="13">
        <f t="shared" si="1199"/>
        <v>2.7697560084911747E-2</v>
      </c>
      <c r="AI981" s="13">
        <f t="shared" si="1200"/>
        <v>3.4214004614031991E-2</v>
      </c>
      <c r="AJ981" s="13">
        <f t="shared" si="1201"/>
        <v>2.1131791178362423E-2</v>
      </c>
      <c r="AK981" s="13">
        <f t="shared" si="1202"/>
        <v>8.7011659590563034E-3</v>
      </c>
      <c r="AL981" s="13">
        <f t="shared" si="1203"/>
        <v>2.729575919820292E-4</v>
      </c>
      <c r="AM981" s="13">
        <f t="shared" si="1204"/>
        <v>8.9189095246907887E-4</v>
      </c>
      <c r="AN981" s="13">
        <f t="shared" si="1205"/>
        <v>1.8336003852832189E-3</v>
      </c>
      <c r="AO981" s="13">
        <f t="shared" si="1206"/>
        <v>1.8848102246150607E-3</v>
      </c>
      <c r="AP981" s="13">
        <f t="shared" si="1207"/>
        <v>1.2916335210683518E-3</v>
      </c>
      <c r="AQ981" s="13">
        <f t="shared" si="1208"/>
        <v>6.6385350006052419E-4</v>
      </c>
      <c r="AR981" s="13">
        <f t="shared" si="1209"/>
        <v>1.1388445348056164E-2</v>
      </c>
      <c r="AS981" s="13">
        <f t="shared" si="1210"/>
        <v>1.4067821154301011E-2</v>
      </c>
      <c r="AT981" s="13">
        <f t="shared" si="1211"/>
        <v>8.6887887670804055E-3</v>
      </c>
      <c r="AU981" s="13">
        <f t="shared" si="1212"/>
        <v>3.5776708376222717E-3</v>
      </c>
      <c r="AV981" s="13">
        <f t="shared" si="1213"/>
        <v>1.1048486416370031E-3</v>
      </c>
      <c r="AW981" s="13">
        <f t="shared" si="1214"/>
        <v>1.9255198808025284E-5</v>
      </c>
      <c r="AX981" s="13">
        <f t="shared" si="1215"/>
        <v>1.8362123516440213E-4</v>
      </c>
      <c r="AY981" s="13">
        <f t="shared" si="1216"/>
        <v>3.7749902789298783E-4</v>
      </c>
      <c r="AZ981" s="13">
        <f t="shared" si="1217"/>
        <v>3.8804203645771414E-4</v>
      </c>
      <c r="BA981" s="13">
        <f t="shared" si="1218"/>
        <v>2.6591966412680828E-4</v>
      </c>
      <c r="BB981" s="13">
        <f t="shared" si="1219"/>
        <v>1.3667321023031799E-4</v>
      </c>
      <c r="BC981" s="13">
        <f t="shared" si="1220"/>
        <v>5.6196119097843142E-5</v>
      </c>
      <c r="BD981" s="13">
        <f t="shared" si="1221"/>
        <v>3.9021694524732507E-3</v>
      </c>
      <c r="BE981" s="13">
        <f t="shared" si="1222"/>
        <v>4.8202384340844326E-3</v>
      </c>
      <c r="BF981" s="13">
        <f t="shared" si="1223"/>
        <v>2.9771514082631984E-3</v>
      </c>
      <c r="BG981" s="13">
        <f t="shared" si="1224"/>
        <v>1.2258633577195762E-3</v>
      </c>
      <c r="BH981" s="13">
        <f t="shared" si="1225"/>
        <v>3.7856849528090811E-4</v>
      </c>
      <c r="BI981" s="13">
        <f t="shared" si="1226"/>
        <v>9.3526969195556871E-5</v>
      </c>
      <c r="BJ981" s="14">
        <f t="shared" si="1227"/>
        <v>0.22501502790519975</v>
      </c>
      <c r="BK981" s="14">
        <f t="shared" si="1228"/>
        <v>0.21197716259316929</v>
      </c>
      <c r="BL981" s="14">
        <f t="shared" si="1229"/>
        <v>0.50393501683290642</v>
      </c>
      <c r="BM981" s="14">
        <f t="shared" si="1230"/>
        <v>0.63324779396107345</v>
      </c>
      <c r="BN981" s="14">
        <f t="shared" si="1231"/>
        <v>0.36121121765295972</v>
      </c>
    </row>
    <row r="982" spans="1:66" x14ac:dyDescent="0.25">
      <c r="A982" t="s">
        <v>72</v>
      </c>
      <c r="B982" t="s">
        <v>365</v>
      </c>
      <c r="C982" t="s">
        <v>79</v>
      </c>
      <c r="D982" s="24" t="s">
        <v>501</v>
      </c>
      <c r="E982" s="10">
        <f>VLOOKUP(A982,home!$A$2:$E$405,3,FALSE)</f>
        <v>1.3571428571428601</v>
      </c>
      <c r="F982" s="10">
        <f>VLOOKUP(B982,home!$B$2:$E$405,3,FALSE)</f>
        <v>1.23</v>
      </c>
      <c r="G982" s="10">
        <f>VLOOKUP(C982,away!$B$2:$E$405,4,FALSE)</f>
        <v>1.23</v>
      </c>
      <c r="H982" s="10">
        <f>VLOOKUP(A982,away!$A$2:$E$405,3,FALSE)</f>
        <v>1.2380952380952399</v>
      </c>
      <c r="I982" s="10">
        <f>VLOOKUP(C982,away!$B$2:$E$405,3,FALSE)</f>
        <v>1.47</v>
      </c>
      <c r="J982" s="10">
        <f>VLOOKUP(B982,home!$B$2:$E$405,4,FALSE)</f>
        <v>0.81</v>
      </c>
      <c r="K982" s="12">
        <f t="shared" si="1176"/>
        <v>2.0532214285714327</v>
      </c>
      <c r="L982" s="12">
        <f t="shared" si="1177"/>
        <v>1.4742000000000024</v>
      </c>
      <c r="M982" s="13">
        <f t="shared" si="1178"/>
        <v>2.9380578194246155E-2</v>
      </c>
      <c r="N982" s="13">
        <f t="shared" si="1179"/>
        <v>6.0324832732244767E-2</v>
      </c>
      <c r="O982" s="13">
        <f t="shared" si="1180"/>
        <v>4.3312848373957755E-2</v>
      </c>
      <c r="P982" s="13">
        <f t="shared" si="1181"/>
        <v>8.8930868413875389E-2</v>
      </c>
      <c r="Q982" s="13">
        <f t="shared" si="1182"/>
        <v>6.1930119620416182E-2</v>
      </c>
      <c r="R982" s="13">
        <f t="shared" si="1183"/>
        <v>3.1925900536444313E-2</v>
      </c>
      <c r="S982" s="13">
        <f t="shared" si="1184"/>
        <v>6.7295300526070398E-2</v>
      </c>
      <c r="T982" s="13">
        <f t="shared" si="1185"/>
        <v>9.1297382344417685E-2</v>
      </c>
      <c r="U982" s="13">
        <f t="shared" si="1186"/>
        <v>6.555094310786766E-2</v>
      </c>
      <c r="V982" s="13">
        <f t="shared" si="1187"/>
        <v>2.2632598674877862E-2</v>
      </c>
      <c r="W982" s="13">
        <f t="shared" si="1188"/>
        <v>4.2385416226210212E-2</v>
      </c>
      <c r="X982" s="13">
        <f t="shared" si="1189"/>
        <v>6.2484580600679199E-2</v>
      </c>
      <c r="Y982" s="13">
        <f t="shared" si="1190"/>
        <v>4.605738436076072E-2</v>
      </c>
      <c r="Z982" s="13">
        <f t="shared" si="1191"/>
        <v>1.5688387523608769E-2</v>
      </c>
      <c r="AA982" s="13">
        <f t="shared" si="1192"/>
        <v>3.2211733443206235E-2</v>
      </c>
      <c r="AB982" s="13">
        <f t="shared" si="1193"/>
        <v>3.306891067851106E-2</v>
      </c>
      <c r="AC982" s="13">
        <f t="shared" si="1194"/>
        <v>4.2816053544637699E-3</v>
      </c>
      <c r="AD982" s="13">
        <f t="shared" si="1195"/>
        <v>2.1756661213643523E-2</v>
      </c>
      <c r="AE982" s="13">
        <f t="shared" si="1196"/>
        <v>3.2073669961153337E-2</v>
      </c>
      <c r="AF982" s="13">
        <f t="shared" si="1197"/>
        <v>2.3641502128366163E-2</v>
      </c>
      <c r="AG982" s="13">
        <f t="shared" si="1198"/>
        <v>1.1617434145879157E-2</v>
      </c>
      <c r="AH982" s="13">
        <f t="shared" si="1199"/>
        <v>5.7819552218260203E-3</v>
      </c>
      <c r="AI982" s="13">
        <f t="shared" si="1200"/>
        <v>1.1871634360493676E-2</v>
      </c>
      <c r="AJ982" s="13">
        <f t="shared" si="1201"/>
        <v>1.2187547030565271E-2</v>
      </c>
      <c r="AK982" s="13">
        <f t="shared" si="1202"/>
        <v>8.3412442416262497E-3</v>
      </c>
      <c r="AL982" s="13">
        <f t="shared" si="1203"/>
        <v>5.1839263320220205E-4</v>
      </c>
      <c r="AM982" s="13">
        <f t="shared" si="1204"/>
        <v>8.9342486036043649E-3</v>
      </c>
      <c r="AN982" s="13">
        <f t="shared" si="1205"/>
        <v>1.3170869291433577E-2</v>
      </c>
      <c r="AO982" s="13">
        <f t="shared" si="1206"/>
        <v>9.7082477547157063E-3</v>
      </c>
      <c r="AP982" s="13">
        <f t="shared" si="1207"/>
        <v>4.7706329466673083E-3</v>
      </c>
      <c r="AQ982" s="13">
        <f t="shared" si="1208"/>
        <v>1.7582167724942391E-3</v>
      </c>
      <c r="AR982" s="13">
        <f t="shared" si="1209"/>
        <v>1.7047516776031858E-3</v>
      </c>
      <c r="AS982" s="13">
        <f t="shared" si="1210"/>
        <v>3.5002326748479595E-3</v>
      </c>
      <c r="AT982" s="13">
        <f t="shared" si="1211"/>
        <v>3.5933763664918682E-3</v>
      </c>
      <c r="AU982" s="13">
        <f t="shared" si="1212"/>
        <v>2.4593324522010859E-3</v>
      </c>
      <c r="AV982" s="13">
        <f t="shared" si="1213"/>
        <v>1.2623885227100993E-3</v>
      </c>
      <c r="AW982" s="13">
        <f t="shared" si="1214"/>
        <v>4.358615063593258E-5</v>
      </c>
      <c r="AX982" s="13">
        <f t="shared" si="1215"/>
        <v>3.0573317801841507E-3</v>
      </c>
      <c r="AY982" s="13">
        <f t="shared" si="1216"/>
        <v>4.5071185103474831E-3</v>
      </c>
      <c r="AZ982" s="13">
        <f t="shared" si="1217"/>
        <v>3.3221970539771355E-3</v>
      </c>
      <c r="BA982" s="13">
        <f t="shared" si="1218"/>
        <v>1.6325276323243677E-3</v>
      </c>
      <c r="BB982" s="13">
        <f t="shared" si="1219"/>
        <v>6.0166805889314663E-4</v>
      </c>
      <c r="BC982" s="13">
        <f t="shared" si="1220"/>
        <v>1.7739581048405555E-4</v>
      </c>
      <c r="BD982" s="13">
        <f t="shared" si="1221"/>
        <v>4.1885748718710405E-4</v>
      </c>
      <c r="BE982" s="13">
        <f t="shared" si="1222"/>
        <v>8.600071682101462E-4</v>
      </c>
      <c r="BF982" s="13">
        <f t="shared" si="1223"/>
        <v>8.8289257324705478E-4</v>
      </c>
      <c r="BG982" s="13">
        <f t="shared" si="1224"/>
        <v>6.0425798350580867E-4</v>
      </c>
      <c r="BH982" s="13">
        <f t="shared" si="1225"/>
        <v>3.1016886002987234E-4</v>
      </c>
      <c r="BI982" s="13">
        <f t="shared" si="1226"/>
        <v>1.2736906997778142E-4</v>
      </c>
      <c r="BJ982" s="14">
        <f t="shared" si="1227"/>
        <v>0.50520943754889647</v>
      </c>
      <c r="BK982" s="14">
        <f t="shared" si="1228"/>
        <v>0.21754646230708324</v>
      </c>
      <c r="BL982" s="14">
        <f t="shared" si="1229"/>
        <v>0.25997635183051021</v>
      </c>
      <c r="BM982" s="14">
        <f t="shared" si="1230"/>
        <v>0.67815195897920255</v>
      </c>
      <c r="BN982" s="14">
        <f t="shared" si="1231"/>
        <v>0.31580514787118452</v>
      </c>
    </row>
    <row r="983" spans="1:66" x14ac:dyDescent="0.25">
      <c r="A983" t="s">
        <v>91</v>
      </c>
      <c r="B983" t="s">
        <v>94</v>
      </c>
      <c r="C983" t="s">
        <v>111</v>
      </c>
      <c r="D983" s="24" t="s">
        <v>501</v>
      </c>
      <c r="E983" s="10">
        <f>VLOOKUP(A983,home!$A$2:$E$405,3,FALSE)</f>
        <v>1.4025974025974</v>
      </c>
      <c r="F983" s="10">
        <f>VLOOKUP(B983,home!$B$2:$E$405,3,FALSE)</f>
        <v>0.95</v>
      </c>
      <c r="G983" s="10">
        <f>VLOOKUP(C983,away!$B$2:$E$405,4,FALSE)</f>
        <v>0.71</v>
      </c>
      <c r="H983" s="10">
        <f>VLOOKUP(A983,away!$A$2:$E$405,3,FALSE)</f>
        <v>1.05194805194805</v>
      </c>
      <c r="I983" s="10">
        <f>VLOOKUP(C983,away!$B$2:$E$405,3,FALSE)</f>
        <v>1.07</v>
      </c>
      <c r="J983" s="10">
        <f>VLOOKUP(B983,home!$B$2:$E$405,4,FALSE)</f>
        <v>0.32</v>
      </c>
      <c r="K983" s="12">
        <f t="shared" si="1176"/>
        <v>0.94605194805194615</v>
      </c>
      <c r="L983" s="12">
        <f t="shared" si="1177"/>
        <v>0.36018701298701233</v>
      </c>
      <c r="M983" s="13">
        <f t="shared" si="1178"/>
        <v>0.27083677088215169</v>
      </c>
      <c r="N983" s="13">
        <f t="shared" si="1179"/>
        <v>0.25622565469715819</v>
      </c>
      <c r="O983" s="13">
        <f t="shared" si="1180"/>
        <v>9.7551887511090035E-2</v>
      </c>
      <c r="P983" s="13">
        <f t="shared" si="1181"/>
        <v>9.2289153216011041E-2</v>
      </c>
      <c r="Q983" s="13">
        <f t="shared" si="1182"/>
        <v>0.12120138988356591</v>
      </c>
      <c r="R983" s="13">
        <f t="shared" si="1183"/>
        <v>1.7568461486932276E-2</v>
      </c>
      <c r="S983" s="13">
        <f t="shared" si="1184"/>
        <v>7.8620120281179089E-3</v>
      </c>
      <c r="T983" s="13">
        <f t="shared" si="1185"/>
        <v>4.3655166592035895E-2</v>
      </c>
      <c r="U983" s="13">
        <f t="shared" si="1186"/>
        <v>1.6620677213987869E-2</v>
      </c>
      <c r="V983" s="13">
        <f t="shared" si="1187"/>
        <v>2.9766942497250247E-4</v>
      </c>
      <c r="W983" s="13">
        <f t="shared" si="1188"/>
        <v>3.8220937001983653E-2</v>
      </c>
      <c r="X983" s="13">
        <f t="shared" si="1189"/>
        <v>1.3766685132309263E-2</v>
      </c>
      <c r="Y983" s="13">
        <f t="shared" si="1190"/>
        <v>2.479290598269593E-3</v>
      </c>
      <c r="Z983" s="13">
        <f t="shared" si="1191"/>
        <v>2.1093105552518338E-3</v>
      </c>
      <c r="AA983" s="13">
        <f t="shared" si="1192"/>
        <v>1.9955173598425295E-3</v>
      </c>
      <c r="AB983" s="13">
        <f t="shared" si="1193"/>
        <v>9.4393154282525074E-4</v>
      </c>
      <c r="AC983" s="13">
        <f t="shared" si="1194"/>
        <v>6.3395331899381475E-6</v>
      </c>
      <c r="AD983" s="13">
        <f t="shared" si="1195"/>
        <v>9.0397479767743358E-3</v>
      </c>
      <c r="AE983" s="13">
        <f t="shared" si="1196"/>
        <v>3.2559998219097355E-3</v>
      </c>
      <c r="AF983" s="13">
        <f t="shared" si="1197"/>
        <v>5.8638442506995581E-4</v>
      </c>
      <c r="AG983" s="13">
        <f t="shared" si="1198"/>
        <v>7.0402684842684645E-5</v>
      </c>
      <c r="AH983" s="13">
        <f t="shared" si="1199"/>
        <v>1.8993656708953359E-4</v>
      </c>
      <c r="AI983" s="13">
        <f t="shared" si="1200"/>
        <v>1.7968985930135243E-4</v>
      </c>
      <c r="AJ983" s="13">
        <f t="shared" si="1201"/>
        <v>8.499797071861229E-5</v>
      </c>
      <c r="AK983" s="13">
        <f t="shared" si="1202"/>
        <v>2.680416525960181E-5</v>
      </c>
      <c r="AL983" s="13">
        <f t="shared" si="1203"/>
        <v>8.6409263849740558E-8</v>
      </c>
      <c r="AM983" s="13">
        <f t="shared" si="1204"/>
        <v>1.7104142366652002E-3</v>
      </c>
      <c r="AN983" s="13">
        <f t="shared" si="1205"/>
        <v>6.1606899487489915E-4</v>
      </c>
      <c r="AO983" s="13">
        <f t="shared" si="1206"/>
        <v>1.1095002552895045E-4</v>
      </c>
      <c r="AP983" s="13">
        <f t="shared" si="1207"/>
        <v>1.3320919428701808E-5</v>
      </c>
      <c r="AQ983" s="13">
        <f t="shared" si="1208"/>
        <v>1.1995055448161907E-6</v>
      </c>
      <c r="AR983" s="13">
        <f t="shared" si="1209"/>
        <v>1.3682536951397283E-5</v>
      </c>
      <c r="AS983" s="13">
        <f t="shared" si="1210"/>
        <v>1.2944390737162136E-5</v>
      </c>
      <c r="AT983" s="13">
        <f t="shared" si="1211"/>
        <v>6.1230330366189029E-6</v>
      </c>
      <c r="AU983" s="13">
        <f t="shared" si="1212"/>
        <v>1.9309024440932452E-6</v>
      </c>
      <c r="AV983" s="13">
        <f t="shared" si="1213"/>
        <v>4.5668350468316965E-7</v>
      </c>
      <c r="AW983" s="13">
        <f t="shared" si="1214"/>
        <v>8.1790118707713752E-10</v>
      </c>
      <c r="AX983" s="13">
        <f t="shared" si="1215"/>
        <v>2.6969012009548239E-4</v>
      </c>
      <c r="AY983" s="13">
        <f t="shared" si="1216"/>
        <v>9.7138878789300407E-5</v>
      </c>
      <c r="AZ983" s="13">
        <f t="shared" si="1217"/>
        <v>1.7494081298012781E-5</v>
      </c>
      <c r="BA983" s="13">
        <f t="shared" si="1218"/>
        <v>2.1003802958943931E-6</v>
      </c>
      <c r="BB983" s="13">
        <f t="shared" si="1219"/>
        <v>1.8913242622874462E-7</v>
      </c>
      <c r="BC983" s="13">
        <f t="shared" si="1220"/>
        <v>1.3624608732463605E-8</v>
      </c>
      <c r="BD983" s="13">
        <f t="shared" si="1221"/>
        <v>8.2137868576803395E-7</v>
      </c>
      <c r="BE983" s="13">
        <f t="shared" si="1222"/>
        <v>7.770669057591959E-7</v>
      </c>
      <c r="BF983" s="13">
        <f t="shared" si="1223"/>
        <v>3.6757282998009266E-7</v>
      </c>
      <c r="BG983" s="13">
        <f t="shared" si="1224"/>
        <v>1.1591433061787781E-7</v>
      </c>
      <c r="BH983" s="13">
        <f t="shared" si="1225"/>
        <v>2.7415244572045159E-8</v>
      </c>
      <c r="BI983" s="13">
        <f t="shared" si="1226"/>
        <v>5.1872491067407746E-9</v>
      </c>
      <c r="BJ983" s="14">
        <f t="shared" si="1227"/>
        <v>0.49134023871347537</v>
      </c>
      <c r="BK983" s="14">
        <f t="shared" si="1228"/>
        <v>0.3713891703724963</v>
      </c>
      <c r="BL983" s="14">
        <f t="shared" si="1229"/>
        <v>0.13519915575896679</v>
      </c>
      <c r="BM983" s="14">
        <f t="shared" si="1230"/>
        <v>0.14426741966239298</v>
      </c>
      <c r="BN983" s="14">
        <f t="shared" si="1231"/>
        <v>0.85567331767690913</v>
      </c>
    </row>
    <row r="984" spans="1:66" x14ac:dyDescent="0.25">
      <c r="A984" t="s">
        <v>91</v>
      </c>
      <c r="B984" t="s">
        <v>92</v>
      </c>
      <c r="C984" t="s">
        <v>108</v>
      </c>
      <c r="D984" s="24" t="s">
        <v>501</v>
      </c>
      <c r="E984" s="10">
        <f>VLOOKUP(A984,home!$A$2:$E$405,3,FALSE)</f>
        <v>1.4025974025974</v>
      </c>
      <c r="F984" s="10">
        <f>VLOOKUP(B984,home!$B$2:$E$405,3,FALSE)</f>
        <v>1.66</v>
      </c>
      <c r="G984" s="10">
        <f>VLOOKUP(C984,away!$B$2:$E$405,4,FALSE)</f>
        <v>0.71</v>
      </c>
      <c r="H984" s="10">
        <f>VLOOKUP(A984,away!$A$2:$E$405,3,FALSE)</f>
        <v>1.05194805194805</v>
      </c>
      <c r="I984" s="10">
        <f>VLOOKUP(C984,away!$B$2:$E$405,3,FALSE)</f>
        <v>1.07</v>
      </c>
      <c r="J984" s="10">
        <f>VLOOKUP(B984,home!$B$2:$E$405,4,FALSE)</f>
        <v>1.58</v>
      </c>
      <c r="K984" s="12">
        <f t="shared" si="1176"/>
        <v>1.6531012987012954</v>
      </c>
      <c r="L984" s="12">
        <f t="shared" si="1177"/>
        <v>1.7784233766233735</v>
      </c>
      <c r="M984" s="13">
        <f t="shared" si="1178"/>
        <v>3.2337598828250325E-2</v>
      </c>
      <c r="N984" s="13">
        <f t="shared" si="1179"/>
        <v>5.3457326619862092E-2</v>
      </c>
      <c r="O984" s="13">
        <f t="shared" si="1180"/>
        <v>5.7509941700028988E-2</v>
      </c>
      <c r="P984" s="13">
        <f t="shared" si="1181"/>
        <v>9.5069759312553695E-2</v>
      </c>
      <c r="Q984" s="13">
        <f t="shared" si="1182"/>
        <v>4.4185188030196686E-2</v>
      </c>
      <c r="R984" s="13">
        <f t="shared" si="1183"/>
        <v>5.113851235378946E-2</v>
      </c>
      <c r="S984" s="13">
        <f t="shared" si="1184"/>
        <v>6.9874228941289043E-2</v>
      </c>
      <c r="T984" s="13">
        <f t="shared" si="1185"/>
        <v>7.8579971293401052E-2</v>
      </c>
      <c r="U984" s="13">
        <f t="shared" si="1186"/>
        <v>8.4537141185701589E-2</v>
      </c>
      <c r="V984" s="13">
        <f t="shared" si="1187"/>
        <v>2.2824913716899188E-2</v>
      </c>
      <c r="W984" s="13">
        <f t="shared" si="1188"/>
        <v>2.4347530572026363E-2</v>
      </c>
      <c r="X984" s="13">
        <f t="shared" si="1189"/>
        <v>4.3300217532343942E-2</v>
      </c>
      <c r="Y984" s="13">
        <f t="shared" si="1190"/>
        <v>3.8503059536198862E-2</v>
      </c>
      <c r="Z984" s="13">
        <f t="shared" si="1191"/>
        <v>3.0315308605240787E-2</v>
      </c>
      <c r="AA984" s="13">
        <f t="shared" si="1192"/>
        <v>5.0114276025854096E-2</v>
      </c>
      <c r="AB984" s="13">
        <f t="shared" si="1193"/>
        <v>4.1421987390907307E-2</v>
      </c>
      <c r="AC984" s="13">
        <f t="shared" si="1194"/>
        <v>4.1939552023489328E-3</v>
      </c>
      <c r="AD984" s="13">
        <f t="shared" si="1195"/>
        <v>1.0062233602196571E-2</v>
      </c>
      <c r="AE984" s="13">
        <f t="shared" si="1196"/>
        <v>1.7894911459191597E-2</v>
      </c>
      <c r="AF984" s="13">
        <f t="shared" si="1197"/>
        <v>1.5912364430815912E-2</v>
      </c>
      <c r="AG984" s="13">
        <f t="shared" si="1198"/>
        <v>9.4329736270377679E-3</v>
      </c>
      <c r="AH984" s="13">
        <f t="shared" si="1199"/>
        <v>1.3478363373277978E-2</v>
      </c>
      <c r="AI984" s="13">
        <f t="shared" si="1200"/>
        <v>2.2281099996733798E-2</v>
      </c>
      <c r="AJ984" s="13">
        <f t="shared" si="1201"/>
        <v>1.8416457670547039E-2</v>
      </c>
      <c r="AK984" s="13">
        <f t="shared" si="1202"/>
        <v>1.0148090030886249E-2</v>
      </c>
      <c r="AL984" s="13">
        <f t="shared" si="1203"/>
        <v>4.9319470350609091E-4</v>
      </c>
      <c r="AM984" s="13">
        <f t="shared" si="1204"/>
        <v>3.3267782871253915E-3</v>
      </c>
      <c r="AN984" s="13">
        <f t="shared" si="1205"/>
        <v>5.9164202746668617E-3</v>
      </c>
      <c r="AO984" s="13">
        <f t="shared" si="1206"/>
        <v>5.260950061198014E-3</v>
      </c>
      <c r="AP984" s="13">
        <f t="shared" si="1207"/>
        <v>3.118732190694239E-3</v>
      </c>
      <c r="AQ984" s="13">
        <f t="shared" si="1208"/>
        <v>1.3866065583396144E-3</v>
      </c>
      <c r="AR984" s="13">
        <f t="shared" si="1209"/>
        <v>4.794047300332371E-3</v>
      </c>
      <c r="AS984" s="13">
        <f t="shared" si="1210"/>
        <v>7.9250458182148799E-3</v>
      </c>
      <c r="AT984" s="13">
        <f t="shared" si="1211"/>
        <v>6.5504517671791454E-3</v>
      </c>
      <c r="AU984" s="13">
        <f t="shared" si="1212"/>
        <v>3.6095201078013479E-3</v>
      </c>
      <c r="AV984" s="13">
        <f t="shared" si="1213"/>
        <v>1.4917255944737124E-3</v>
      </c>
      <c r="AW984" s="13">
        <f t="shared" si="1214"/>
        <v>4.0276389177105796E-5</v>
      </c>
      <c r="AX984" s="13">
        <f t="shared" si="1215"/>
        <v>9.1658358448970935E-4</v>
      </c>
      <c r="AY984" s="13">
        <f t="shared" si="1216"/>
        <v>1.6300736732857441E-3</v>
      </c>
      <c r="AZ984" s="13">
        <f t="shared" si="1217"/>
        <v>1.4494805630948496E-3</v>
      </c>
      <c r="BA984" s="13">
        <f t="shared" si="1218"/>
        <v>8.5926337245636379E-4</v>
      </c>
      <c r="BB984" s="13">
        <f t="shared" si="1219"/>
        <v>3.820335170631584E-4</v>
      </c>
      <c r="BC984" s="13">
        <f t="shared" si="1220"/>
        <v>1.3588346747975323E-4</v>
      </c>
      <c r="BD984" s="13">
        <f t="shared" si="1221"/>
        <v>1.4209742979248755E-3</v>
      </c>
      <c r="BE984" s="13">
        <f t="shared" si="1222"/>
        <v>2.3490144573207728E-3</v>
      </c>
      <c r="BF984" s="13">
        <f t="shared" si="1223"/>
        <v>1.9415794250325445E-3</v>
      </c>
      <c r="BG984" s="13">
        <f t="shared" si="1224"/>
        <v>1.0698758230176715E-3</v>
      </c>
      <c r="BH984" s="13">
        <f t="shared" si="1225"/>
        <v>4.4215327811990756E-4</v>
      </c>
      <c r="BI984" s="13">
        <f t="shared" si="1226"/>
        <v>1.4618483165701078E-4</v>
      </c>
      <c r="BJ984" s="14">
        <f t="shared" si="1227"/>
        <v>0.36005858225316456</v>
      </c>
      <c r="BK984" s="14">
        <f t="shared" si="1228"/>
        <v>0.22642372437813299</v>
      </c>
      <c r="BL984" s="14">
        <f t="shared" si="1229"/>
        <v>0.38078644242880078</v>
      </c>
      <c r="BM984" s="14">
        <f t="shared" si="1230"/>
        <v>0.66229593353654903</v>
      </c>
      <c r="BN984" s="14">
        <f t="shared" si="1231"/>
        <v>0.3336983268446812</v>
      </c>
    </row>
    <row r="985" spans="1:66" x14ac:dyDescent="0.25">
      <c r="A985" t="s">
        <v>91</v>
      </c>
      <c r="B985" t="s">
        <v>117</v>
      </c>
      <c r="C985" t="s">
        <v>84</v>
      </c>
      <c r="D985" s="24" t="s">
        <v>501</v>
      </c>
      <c r="E985" s="10">
        <f>VLOOKUP(A985,home!$A$2:$E$405,3,FALSE)</f>
        <v>1.4025974025974</v>
      </c>
      <c r="F985" s="10">
        <f>VLOOKUP(B985,home!$B$2:$E$405,3,FALSE)</f>
        <v>1.19</v>
      </c>
      <c r="G985" s="10">
        <f>VLOOKUP(C985,away!$B$2:$E$405,4,FALSE)</f>
        <v>0.48</v>
      </c>
      <c r="H985" s="10">
        <f>VLOOKUP(A985,away!$A$2:$E$405,3,FALSE)</f>
        <v>1.05194805194805</v>
      </c>
      <c r="I985" s="10">
        <f>VLOOKUP(C985,away!$B$2:$E$405,3,FALSE)</f>
        <v>0.48</v>
      </c>
      <c r="J985" s="10">
        <f>VLOOKUP(B985,home!$B$2:$E$405,4,FALSE)</f>
        <v>1.27</v>
      </c>
      <c r="K985" s="12">
        <f t="shared" si="1176"/>
        <v>0.80116363636363475</v>
      </c>
      <c r="L985" s="12">
        <f t="shared" si="1177"/>
        <v>0.64126753246753132</v>
      </c>
      <c r="M985" s="13">
        <f t="shared" si="1178"/>
        <v>0.23635244692335269</v>
      </c>
      <c r="N985" s="13">
        <f t="shared" si="1179"/>
        <v>0.18935698584055621</v>
      </c>
      <c r="O985" s="13">
        <f t="shared" si="1180"/>
        <v>0.15156515043120156</v>
      </c>
      <c r="P985" s="13">
        <f t="shared" si="1181"/>
        <v>0.12142848706546273</v>
      </c>
      <c r="Q985" s="13">
        <f t="shared" si="1182"/>
        <v>7.585296567343866E-2</v>
      </c>
      <c r="R985" s="13">
        <f t="shared" si="1183"/>
        <v>4.8596905012543407E-2</v>
      </c>
      <c r="S985" s="13">
        <f t="shared" si="1184"/>
        <v>1.5596281805989624E-2</v>
      </c>
      <c r="T985" s="13">
        <f t="shared" si="1185"/>
        <v>4.8642044127750361E-2</v>
      </c>
      <c r="U985" s="13">
        <f t="shared" si="1186"/>
        <v>3.8934073135867421E-2</v>
      </c>
      <c r="V985" s="13">
        <f t="shared" si="1187"/>
        <v>8.9030547773525271E-4</v>
      </c>
      <c r="W985" s="13">
        <f t="shared" si="1188"/>
        <v>2.0256879269299363E-2</v>
      </c>
      <c r="X985" s="13">
        <f t="shared" si="1189"/>
        <v>1.299007898451629E-2</v>
      </c>
      <c r="Y985" s="13">
        <f t="shared" si="1190"/>
        <v>4.1650579484795482E-3</v>
      </c>
      <c r="Z985" s="13">
        <f t="shared" si="1191"/>
        <v>1.0387872454317571E-2</v>
      </c>
      <c r="AA985" s="13">
        <f t="shared" si="1192"/>
        <v>8.3223856695826999E-3</v>
      </c>
      <c r="AB985" s="13">
        <f t="shared" si="1193"/>
        <v>3.3337963831317394E-3</v>
      </c>
      <c r="AC985" s="13">
        <f t="shared" si="1194"/>
        <v>2.8587721587705965E-5</v>
      </c>
      <c r="AD985" s="13">
        <f t="shared" si="1195"/>
        <v>4.05726876419275E-3</v>
      </c>
      <c r="AE985" s="13">
        <f t="shared" si="1196"/>
        <v>2.6017947289714749E-3</v>
      </c>
      <c r="AF985" s="13">
        <f t="shared" si="1197"/>
        <v>8.3422324291728366E-4</v>
      </c>
      <c r="AG985" s="13">
        <f t="shared" si="1198"/>
        <v>1.7832009350420946E-4</v>
      </c>
      <c r="AH985" s="13">
        <f t="shared" si="1199"/>
        <v>1.6653513340919167E-3</v>
      </c>
      <c r="AI985" s="13">
        <f t="shared" si="1200"/>
        <v>1.3342189306441102E-3</v>
      </c>
      <c r="AJ985" s="13">
        <f t="shared" si="1201"/>
        <v>5.3446384509001782E-4</v>
      </c>
      <c r="AK985" s="13">
        <f t="shared" si="1202"/>
        <v>1.4273099921240302E-4</v>
      </c>
      <c r="AL985" s="13">
        <f t="shared" si="1203"/>
        <v>5.8748937465742312E-7</v>
      </c>
      <c r="AM985" s="13">
        <f t="shared" si="1204"/>
        <v>6.5010723936505103E-4</v>
      </c>
      <c r="AN985" s="13">
        <f t="shared" si="1205"/>
        <v>4.1689266522690501E-4</v>
      </c>
      <c r="AO985" s="13">
        <f t="shared" si="1206"/>
        <v>1.3366986536693501E-4</v>
      </c>
      <c r="AP985" s="13">
        <f t="shared" si="1207"/>
        <v>2.8572714909707175E-5</v>
      </c>
      <c r="AQ985" s="13">
        <f t="shared" si="1208"/>
        <v>4.5806885965115399E-6</v>
      </c>
      <c r="AR985" s="13">
        <f t="shared" si="1209"/>
        <v>2.1358714814092702E-4</v>
      </c>
      <c r="AS985" s="13">
        <f t="shared" si="1210"/>
        <v>1.7111825628512341E-4</v>
      </c>
      <c r="AT985" s="13">
        <f t="shared" si="1211"/>
        <v>6.8546862226796936E-5</v>
      </c>
      <c r="AU985" s="13">
        <f t="shared" si="1212"/>
        <v>1.8305751134312574E-5</v>
      </c>
      <c r="AV985" s="13">
        <f t="shared" si="1213"/>
        <v>3.6664755362833975E-6</v>
      </c>
      <c r="AW985" s="13">
        <f t="shared" si="1214"/>
        <v>8.3841298662590555E-9</v>
      </c>
      <c r="AX985" s="13">
        <f t="shared" si="1215"/>
        <v>8.6807046652671334E-5</v>
      </c>
      <c r="AY985" s="13">
        <f t="shared" si="1216"/>
        <v>5.5666540607752417E-5</v>
      </c>
      <c r="AZ985" s="13">
        <f t="shared" si="1217"/>
        <v>1.7848572568268513E-5</v>
      </c>
      <c r="BA985" s="13">
        <f t="shared" si="1218"/>
        <v>3.8152366963070719E-6</v>
      </c>
      <c r="BB985" s="13">
        <f t="shared" si="1219"/>
        <v>6.1164685550510303E-7</v>
      </c>
      <c r="BC985" s="13">
        <f t="shared" si="1220"/>
        <v>7.8445853954256448E-8</v>
      </c>
      <c r="BD985" s="13">
        <f t="shared" si="1221"/>
        <v>2.2827750575851543E-5</v>
      </c>
      <c r="BE985" s="13">
        <f t="shared" si="1222"/>
        <v>1.8288763661351276E-5</v>
      </c>
      <c r="BF985" s="13">
        <f t="shared" si="1223"/>
        <v>7.3261461997616465E-6</v>
      </c>
      <c r="BG985" s="13">
        <f t="shared" si="1224"/>
        <v>1.9564806433108882E-6</v>
      </c>
      <c r="BH985" s="13">
        <f t="shared" si="1225"/>
        <v>3.9186528666750355E-7</v>
      </c>
      <c r="BI985" s="13">
        <f t="shared" si="1226"/>
        <v>6.278964360624309E-8</v>
      </c>
      <c r="BJ985" s="14">
        <f t="shared" si="1227"/>
        <v>0.36033426933632567</v>
      </c>
      <c r="BK985" s="14">
        <f t="shared" si="1228"/>
        <v>0.3743523630241104</v>
      </c>
      <c r="BL985" s="14">
        <f t="shared" si="1229"/>
        <v>0.25495515403069924</v>
      </c>
      <c r="BM985" s="14">
        <f t="shared" si="1230"/>
        <v>0.17682105974241988</v>
      </c>
      <c r="BN985" s="14">
        <f t="shared" si="1231"/>
        <v>0.82315294094655533</v>
      </c>
    </row>
    <row r="986" spans="1:66" x14ac:dyDescent="0.25">
      <c r="A986" t="s">
        <v>91</v>
      </c>
      <c r="B986" t="s">
        <v>118</v>
      </c>
      <c r="C986" t="s">
        <v>105</v>
      </c>
      <c r="D986" s="24" t="s">
        <v>501</v>
      </c>
      <c r="E986" s="10">
        <f>VLOOKUP(A986,home!$A$2:$E$405,3,FALSE)</f>
        <v>1.4025974025974</v>
      </c>
      <c r="F986" s="10">
        <f>VLOOKUP(B986,home!$B$2:$E$405,3,FALSE)</f>
        <v>0.95</v>
      </c>
      <c r="G986" s="10">
        <f>VLOOKUP(C986,away!$B$2:$E$405,4,FALSE)</f>
        <v>1.43</v>
      </c>
      <c r="H986" s="10">
        <f>VLOOKUP(A986,away!$A$2:$E$405,3,FALSE)</f>
        <v>1.05194805194805</v>
      </c>
      <c r="I986" s="10">
        <f>VLOOKUP(C986,away!$B$2:$E$405,3,FALSE)</f>
        <v>0.71</v>
      </c>
      <c r="J986" s="10">
        <f>VLOOKUP(B986,home!$B$2:$E$405,4,FALSE)</f>
        <v>1.58</v>
      </c>
      <c r="K986" s="12">
        <f t="shared" si="1176"/>
        <v>1.9054285714285677</v>
      </c>
      <c r="L986" s="12">
        <f t="shared" si="1177"/>
        <v>1.1800753246753226</v>
      </c>
      <c r="M986" s="13">
        <f t="shared" si="1178"/>
        <v>4.5706996519015927E-2</v>
      </c>
      <c r="N986" s="13">
        <f t="shared" si="1179"/>
        <v>8.7091417081519046E-2</v>
      </c>
      <c r="O986" s="13">
        <f t="shared" si="1180"/>
        <v>5.393769875711156E-2</v>
      </c>
      <c r="P986" s="13">
        <f t="shared" si="1181"/>
        <v>0.10277443228890751</v>
      </c>
      <c r="Q986" s="13">
        <f t="shared" si="1182"/>
        <v>8.2973237216664192E-2</v>
      </c>
      <c r="R986" s="13">
        <f t="shared" si="1183"/>
        <v>3.1825273686519093E-2</v>
      </c>
      <c r="S986" s="13">
        <f t="shared" si="1184"/>
        <v>5.777334290557018E-2</v>
      </c>
      <c r="T986" s="13">
        <f t="shared" si="1185"/>
        <v>9.7914669847817562E-2</v>
      </c>
      <c r="U986" s="13">
        <f t="shared" si="1186"/>
        <v>6.0640785775827266E-2</v>
      </c>
      <c r="V986" s="13">
        <f t="shared" si="1187"/>
        <v>1.4434022920762913E-2</v>
      </c>
      <c r="W986" s="13">
        <f t="shared" si="1188"/>
        <v>5.2699858952184056E-2</v>
      </c>
      <c r="X986" s="13">
        <f t="shared" si="1189"/>
        <v>6.2189803163342307E-2</v>
      </c>
      <c r="Y986" s="13">
        <f t="shared" si="1190"/>
        <v>3.6694326079737799E-2</v>
      </c>
      <c r="Z986" s="13">
        <f t="shared" si="1191"/>
        <v>1.2518740059500006E-2</v>
      </c>
      <c r="AA986" s="13">
        <f t="shared" si="1192"/>
        <v>2.3853564987658681E-2</v>
      </c>
      <c r="AB986" s="13">
        <f t="shared" si="1193"/>
        <v>2.272563212895649E-2</v>
      </c>
      <c r="AC986" s="13">
        <f t="shared" si="1194"/>
        <v>2.0284757043559426E-3</v>
      </c>
      <c r="AD986" s="13">
        <f t="shared" si="1195"/>
        <v>2.5103954239436767E-2</v>
      </c>
      <c r="AE986" s="13">
        <f t="shared" si="1196"/>
        <v>2.9624556949737785E-2</v>
      </c>
      <c r="AF986" s="13">
        <f t="shared" si="1197"/>
        <v>1.7479604330412204E-2</v>
      </c>
      <c r="AG986" s="13">
        <f t="shared" si="1198"/>
        <v>6.8757499184691189E-3</v>
      </c>
      <c r="AH986" s="13">
        <f t="shared" si="1199"/>
        <v>3.69326406006011E-3</v>
      </c>
      <c r="AI986" s="13">
        <f t="shared" si="1200"/>
        <v>7.0372508618688073E-3</v>
      </c>
      <c r="AJ986" s="13">
        <f t="shared" si="1201"/>
        <v>6.7044894282575693E-3</v>
      </c>
      <c r="AK986" s="13">
        <f t="shared" si="1202"/>
        <v>4.2583085711475864E-3</v>
      </c>
      <c r="AL986" s="13">
        <f t="shared" si="1203"/>
        <v>1.8244510014154151E-4</v>
      </c>
      <c r="AM986" s="13">
        <f t="shared" si="1204"/>
        <v>9.5667583327316338E-3</v>
      </c>
      <c r="AN986" s="13">
        <f t="shared" si="1205"/>
        <v>1.128949544558863E-2</v>
      </c>
      <c r="AO986" s="13">
        <f t="shared" si="1206"/>
        <v>6.6612275016867915E-3</v>
      </c>
      <c r="AP986" s="13">
        <f t="shared" si="1207"/>
        <v>2.6202500689297427E-3</v>
      </c>
      <c r="AQ986" s="13">
        <f t="shared" si="1208"/>
        <v>7.7302311270570074E-4</v>
      </c>
      <c r="AR986" s="13">
        <f t="shared" si="1209"/>
        <v>8.7166595695742605E-4</v>
      </c>
      <c r="AS986" s="13">
        <f t="shared" si="1210"/>
        <v>1.6608972191283038E-3</v>
      </c>
      <c r="AT986" s="13">
        <f t="shared" si="1211"/>
        <v>1.5823605077666626E-3</v>
      </c>
      <c r="AU986" s="13">
        <f t="shared" si="1212"/>
        <v>1.0050249739329386E-3</v>
      </c>
      <c r="AV986" s="13">
        <f t="shared" si="1213"/>
        <v>4.7875082508276807E-4</v>
      </c>
      <c r="AW986" s="13">
        <f t="shared" si="1214"/>
        <v>1.1395466424403475E-5</v>
      </c>
      <c r="AX986" s="13">
        <f t="shared" si="1215"/>
        <v>3.0381291105231949E-3</v>
      </c>
      <c r="AY986" s="13">
        <f t="shared" si="1216"/>
        <v>3.5852211965062084E-3</v>
      </c>
      <c r="AZ986" s="13">
        <f t="shared" si="1217"/>
        <v>2.1154155337499568E-3</v>
      </c>
      <c r="BA986" s="13">
        <f t="shared" si="1218"/>
        <v>8.321165576044003E-4</v>
      </c>
      <c r="BB986" s="13">
        <f t="shared" si="1219"/>
        <v>2.4549005422068118E-4</v>
      </c>
      <c r="BC986" s="13">
        <f t="shared" si="1220"/>
        <v>5.7939351087806528E-5</v>
      </c>
      <c r="BD986" s="13">
        <f t="shared" si="1221"/>
        <v>1.714385811941602E-4</v>
      </c>
      <c r="BE986" s="13">
        <f t="shared" si="1222"/>
        <v>3.2666397085252921E-4</v>
      </c>
      <c r="BF986" s="13">
        <f t="shared" si="1223"/>
        <v>3.1121743165935905E-4</v>
      </c>
      <c r="BG986" s="13">
        <f t="shared" si="1224"/>
        <v>1.9766752873678686E-4</v>
      </c>
      <c r="BH986" s="13">
        <f t="shared" si="1225"/>
        <v>9.4160339224687761E-5</v>
      </c>
      <c r="BI986" s="13">
        <f t="shared" si="1226"/>
        <v>3.5883160130825255E-5</v>
      </c>
      <c r="BJ986" s="14">
        <f t="shared" si="1227"/>
        <v>0.5394322440446554</v>
      </c>
      <c r="BK986" s="14">
        <f t="shared" si="1228"/>
        <v>0.22648493663526018</v>
      </c>
      <c r="BL986" s="14">
        <f t="shared" si="1229"/>
        <v>0.22141199875207357</v>
      </c>
      <c r="BM986" s="14">
        <f t="shared" si="1230"/>
        <v>0.59196503821167001</v>
      </c>
      <c r="BN986" s="14">
        <f t="shared" si="1231"/>
        <v>0.40430905554973728</v>
      </c>
    </row>
    <row r="987" spans="1:66" x14ac:dyDescent="0.25">
      <c r="A987" t="s">
        <v>91</v>
      </c>
      <c r="B987" t="s">
        <v>109</v>
      </c>
      <c r="C987" t="s">
        <v>98</v>
      </c>
      <c r="D987" s="24" t="s">
        <v>501</v>
      </c>
      <c r="E987" s="10">
        <f>VLOOKUP(A987,home!$A$2:$E$405,3,FALSE)</f>
        <v>1.4025974025974</v>
      </c>
      <c r="F987" s="10">
        <f>VLOOKUP(B987,home!$B$2:$E$405,3,FALSE)</f>
        <v>0.36</v>
      </c>
      <c r="G987" s="10">
        <f>VLOOKUP(C987,away!$B$2:$E$405,4,FALSE)</f>
        <v>0.71</v>
      </c>
      <c r="H987" s="10">
        <f>VLOOKUP(A987,away!$A$2:$E$405,3,FALSE)</f>
        <v>1.05194805194805</v>
      </c>
      <c r="I987" s="10">
        <f>VLOOKUP(C987,away!$B$2:$E$405,3,FALSE)</f>
        <v>0.24</v>
      </c>
      <c r="J987" s="10">
        <f>VLOOKUP(B987,home!$B$2:$E$405,4,FALSE)</f>
        <v>0.95</v>
      </c>
      <c r="K987" s="12">
        <f t="shared" si="1176"/>
        <v>0.35850389610389544</v>
      </c>
      <c r="L987" s="12">
        <f t="shared" si="1177"/>
        <v>0.23984415584415539</v>
      </c>
      <c r="M987" s="13">
        <f t="shared" si="1178"/>
        <v>0.54971899365459309</v>
      </c>
      <c r="N987" s="13">
        <f t="shared" si="1179"/>
        <v>0.19707640098748422</v>
      </c>
      <c r="O987" s="13">
        <f t="shared" si="1180"/>
        <v>0.13184688798458452</v>
      </c>
      <c r="P987" s="13">
        <f t="shared" si="1181"/>
        <v>4.7267623031647429E-2</v>
      </c>
      <c r="Q987" s="13">
        <f t="shared" si="1182"/>
        <v>3.5326328792073335E-2</v>
      </c>
      <c r="R987" s="13">
        <f t="shared" si="1183"/>
        <v>1.5811352774670794E-2</v>
      </c>
      <c r="S987" s="13">
        <f t="shared" si="1184"/>
        <v>1.0160774017505417E-3</v>
      </c>
      <c r="T987" s="13">
        <f t="shared" si="1185"/>
        <v>8.4728135082079124E-3</v>
      </c>
      <c r="U987" s="13">
        <f t="shared" si="1186"/>
        <v>5.6684315723926175E-3</v>
      </c>
      <c r="V987" s="13">
        <f t="shared" si="1187"/>
        <v>9.7074978612916796E-6</v>
      </c>
      <c r="W987" s="13">
        <f t="shared" si="1188"/>
        <v>4.2215421690018368E-3</v>
      </c>
      <c r="X987" s="13">
        <f t="shared" si="1189"/>
        <v>1.0125122178847505E-3</v>
      </c>
      <c r="Y987" s="13">
        <f t="shared" si="1190"/>
        <v>1.2142256909023075E-4</v>
      </c>
      <c r="Z987" s="13">
        <f t="shared" si="1191"/>
        <v>1.264086852998354E-3</v>
      </c>
      <c r="AA987" s="13">
        <f t="shared" si="1192"/>
        <v>4.5318006181362206E-4</v>
      </c>
      <c r="AB987" s="13">
        <f t="shared" si="1193"/>
        <v>8.1233408898393836E-5</v>
      </c>
      <c r="AC987" s="13">
        <f t="shared" si="1194"/>
        <v>5.2168739254119898E-8</v>
      </c>
      <c r="AD987" s="13">
        <f t="shared" si="1195"/>
        <v>3.7835982878851198E-4</v>
      </c>
      <c r="AE987" s="13">
        <f t="shared" si="1196"/>
        <v>9.0747393741119818E-5</v>
      </c>
      <c r="AF987" s="13">
        <f t="shared" si="1197"/>
        <v>1.0882616023448037E-5</v>
      </c>
      <c r="AG987" s="13">
        <f t="shared" si="1198"/>
        <v>8.7004395117332487E-7</v>
      </c>
      <c r="AH987" s="13">
        <f t="shared" si="1199"/>
        <v>7.5795961042771258E-5</v>
      </c>
      <c r="AI987" s="13">
        <f t="shared" si="1200"/>
        <v>2.7173147342772578E-5</v>
      </c>
      <c r="AJ987" s="13">
        <f t="shared" si="1201"/>
        <v>4.8708395958945911E-6</v>
      </c>
      <c r="AK987" s="13">
        <f t="shared" si="1202"/>
        <v>5.8207165747511147E-7</v>
      </c>
      <c r="AL987" s="13">
        <f t="shared" si="1203"/>
        <v>1.7942929602679512E-10</v>
      </c>
      <c r="AM987" s="13">
        <f t="shared" si="1204"/>
        <v>2.712869454997688E-5</v>
      </c>
      <c r="AN987" s="13">
        <f t="shared" si="1205"/>
        <v>6.5066588434931441E-6</v>
      </c>
      <c r="AO987" s="13">
        <f t="shared" si="1206"/>
        <v>7.8029204884176083E-7</v>
      </c>
      <c r="AP987" s="13">
        <f t="shared" si="1207"/>
        <v>6.238282925545288E-8</v>
      </c>
      <c r="AQ987" s="13">
        <f t="shared" si="1208"/>
        <v>3.7405392554860427E-9</v>
      </c>
      <c r="AR987" s="13">
        <f t="shared" si="1209"/>
        <v>3.635843658539993E-6</v>
      </c>
      <c r="AS987" s="13">
        <f t="shared" si="1210"/>
        <v>1.3034641172112289E-6</v>
      </c>
      <c r="AT987" s="13">
        <f t="shared" si="1211"/>
        <v>2.3364848222592508E-7</v>
      </c>
      <c r="AU987" s="13">
        <f t="shared" si="1212"/>
        <v>2.7921297065585302E-8</v>
      </c>
      <c r="AV987" s="13">
        <f t="shared" si="1213"/>
        <v>2.5024734455716483E-9</v>
      </c>
      <c r="AW987" s="13">
        <f t="shared" si="1214"/>
        <v>4.2856221003250358E-13</v>
      </c>
      <c r="AX987" s="13">
        <f t="shared" si="1215"/>
        <v>1.620957115396537E-6</v>
      </c>
      <c r="AY987" s="13">
        <f t="shared" si="1216"/>
        <v>3.8877709100185961E-7</v>
      </c>
      <c r="AZ987" s="13">
        <f t="shared" si="1217"/>
        <v>4.6622956601443704E-8</v>
      </c>
      <c r="BA987" s="13">
        <f t="shared" si="1218"/>
        <v>3.7274145563439871E-9</v>
      </c>
      <c r="BB987" s="13">
        <f t="shared" si="1219"/>
        <v>2.2349964943688506E-10</v>
      </c>
      <c r="BC987" s="13">
        <f t="shared" si="1220"/>
        <v>1.0721016950130874E-11</v>
      </c>
      <c r="BD987" s="13">
        <f t="shared" si="1221"/>
        <v>1.4533930884397509E-7</v>
      </c>
      <c r="BE987" s="13">
        <f t="shared" si="1222"/>
        <v>5.2104708477612413E-8</v>
      </c>
      <c r="BF987" s="13">
        <f t="shared" si="1223"/>
        <v>9.3398704972908591E-9</v>
      </c>
      <c r="BG987" s="13">
        <f t="shared" si="1224"/>
        <v>1.1161266541282003E-9</v>
      </c>
      <c r="BH987" s="13">
        <f t="shared" si="1225"/>
        <v>1.0003393851259119E-10</v>
      </c>
      <c r="BI987" s="13">
        <f t="shared" si="1226"/>
        <v>7.1725113398762925E-12</v>
      </c>
      <c r="BJ987" s="14">
        <f t="shared" si="1227"/>
        <v>0.24674842221385559</v>
      </c>
      <c r="BK987" s="14">
        <f t="shared" si="1228"/>
        <v>0.59801284271111188</v>
      </c>
      <c r="BL987" s="14">
        <f t="shared" si="1229"/>
        <v>0.15397491920924825</v>
      </c>
      <c r="BM987" s="14">
        <f t="shared" si="1230"/>
        <v>2.2952294985498296E-2</v>
      </c>
      <c r="BN987" s="14">
        <f t="shared" si="1231"/>
        <v>0.97704758722505347</v>
      </c>
    </row>
    <row r="988" spans="1:66" x14ac:dyDescent="0.25">
      <c r="A988" t="s">
        <v>91</v>
      </c>
      <c r="B988" t="s">
        <v>113</v>
      </c>
      <c r="C988" t="s">
        <v>129</v>
      </c>
      <c r="D988" s="24" t="s">
        <v>501</v>
      </c>
      <c r="E988" s="10">
        <f>VLOOKUP(A988,home!$A$2:$E$405,3,FALSE)</f>
        <v>1.4025974025974</v>
      </c>
      <c r="F988" s="10">
        <f>VLOOKUP(B988,home!$B$2:$E$405,3,FALSE)</f>
        <v>0.36</v>
      </c>
      <c r="G988" s="10">
        <f>VLOOKUP(C988,away!$B$2:$E$405,4,FALSE)</f>
        <v>1.43</v>
      </c>
      <c r="H988" s="10">
        <f>VLOOKUP(A988,away!$A$2:$E$405,3,FALSE)</f>
        <v>1.05194805194805</v>
      </c>
      <c r="I988" s="10">
        <f>VLOOKUP(C988,away!$B$2:$E$405,3,FALSE)</f>
        <v>1.07</v>
      </c>
      <c r="J988" s="10">
        <f>VLOOKUP(B988,home!$B$2:$E$405,4,FALSE)</f>
        <v>0.95</v>
      </c>
      <c r="K988" s="12">
        <f t="shared" si="1176"/>
        <v>0.72205714285714151</v>
      </c>
      <c r="L988" s="12">
        <f t="shared" si="1177"/>
        <v>1.0693051948051928</v>
      </c>
      <c r="M988" s="13">
        <f t="shared" si="1178"/>
        <v>0.16673286840548346</v>
      </c>
      <c r="N988" s="13">
        <f t="shared" si="1179"/>
        <v>0.12039065858123915</v>
      </c>
      <c r="O988" s="13">
        <f t="shared" si="1180"/>
        <v>0.17828832233075403</v>
      </c>
      <c r="P988" s="13">
        <f t="shared" si="1181"/>
        <v>0.12873435662693739</v>
      </c>
      <c r="Q988" s="13">
        <f t="shared" si="1182"/>
        <v>4.346446748092956E-2</v>
      </c>
      <c r="R988" s="13">
        <f t="shared" si="1183"/>
        <v>9.5322314620688978E-2</v>
      </c>
      <c r="S988" s="13">
        <f t="shared" si="1184"/>
        <v>2.4848931609345565E-2</v>
      </c>
      <c r="T988" s="13">
        <f t="shared" si="1185"/>
        <v>4.647678086679935E-2</v>
      </c>
      <c r="U988" s="13">
        <f t="shared" si="1186"/>
        <v>6.8828158145544216E-2</v>
      </c>
      <c r="V988" s="13">
        <f t="shared" si="1187"/>
        <v>2.1317607247969103E-3</v>
      </c>
      <c r="W988" s="13">
        <f t="shared" si="1188"/>
        <v>1.0461276401695715E-2</v>
      </c>
      <c r="X988" s="13">
        <f t="shared" si="1189"/>
        <v>1.1186297200626203E-2</v>
      </c>
      <c r="Y988" s="13">
        <f t="shared" si="1190"/>
        <v>5.9807828536321923E-3</v>
      </c>
      <c r="Z988" s="13">
        <f t="shared" si="1191"/>
        <v>3.3976215401585914E-2</v>
      </c>
      <c r="AA988" s="13">
        <f t="shared" si="1192"/>
        <v>2.4532769017967936E-2</v>
      </c>
      <c r="AB988" s="13">
        <f t="shared" si="1193"/>
        <v>8.8570305517440603E-3</v>
      </c>
      <c r="AC988" s="13">
        <f t="shared" si="1194"/>
        <v>1.0287070570344365E-4</v>
      </c>
      <c r="AD988" s="13">
        <f t="shared" si="1195"/>
        <v>1.8884098373118112E-3</v>
      </c>
      <c r="AE988" s="13">
        <f t="shared" si="1196"/>
        <v>2.0192864489587486E-3</v>
      </c>
      <c r="AF988" s="13">
        <f t="shared" si="1197"/>
        <v>1.0796167448356602E-3</v>
      </c>
      <c r="AG988" s="13">
        <f t="shared" si="1198"/>
        <v>3.8481326455048142E-4</v>
      </c>
      <c r="AH988" s="13">
        <f t="shared" si="1199"/>
        <v>9.0827359071840013E-3</v>
      </c>
      <c r="AI988" s="13">
        <f t="shared" si="1200"/>
        <v>6.5582543384672485E-3</v>
      </c>
      <c r="AJ988" s="13">
        <f t="shared" si="1201"/>
        <v>2.3677171948820563E-3</v>
      </c>
      <c r="AK988" s="13">
        <f t="shared" si="1202"/>
        <v>5.6987570427675461E-4</v>
      </c>
      <c r="AL988" s="13">
        <f t="shared" si="1203"/>
        <v>3.177056627439707E-6</v>
      </c>
      <c r="AM988" s="13">
        <f t="shared" si="1204"/>
        <v>2.7270796233453722E-4</v>
      </c>
      <c r="AN988" s="13">
        <f t="shared" si="1205"/>
        <v>2.9160804078905953E-4</v>
      </c>
      <c r="AO988" s="13">
        <f t="shared" si="1206"/>
        <v>1.5590899643135294E-4</v>
      </c>
      <c r="AP988" s="13">
        <f t="shared" si="1207"/>
        <v>5.5571433266970004E-5</v>
      </c>
      <c r="AQ988" s="13">
        <f t="shared" si="1208"/>
        <v>1.485570556878528E-5</v>
      </c>
      <c r="AR988" s="13">
        <f t="shared" si="1209"/>
        <v>1.9424433377191023E-3</v>
      </c>
      <c r="AS988" s="13">
        <f t="shared" si="1210"/>
        <v>1.4025550865953448E-3</v>
      </c>
      <c r="AT988" s="13">
        <f t="shared" si="1211"/>
        <v>5.0636245926339251E-4</v>
      </c>
      <c r="AU988" s="13">
        <f t="shared" si="1212"/>
        <v>1.2187421019528034E-4</v>
      </c>
      <c r="AV988" s="13">
        <f t="shared" si="1213"/>
        <v>2.2000036000393702E-5</v>
      </c>
      <c r="AW988" s="13">
        <f t="shared" si="1214"/>
        <v>6.8138991298568532E-8</v>
      </c>
      <c r="AX988" s="13">
        <f t="shared" si="1215"/>
        <v>3.2818455352944807E-5</v>
      </c>
      <c r="AY988" s="13">
        <f t="shared" si="1216"/>
        <v>3.5092944794386168E-5</v>
      </c>
      <c r="AZ988" s="13">
        <f t="shared" si="1217"/>
        <v>1.8762534084824487E-5</v>
      </c>
      <c r="BA988" s="13">
        <f t="shared" si="1218"/>
        <v>6.6876250548707759E-6</v>
      </c>
      <c r="BB988" s="13">
        <f t="shared" si="1219"/>
        <v>1.7877780530206701E-6</v>
      </c>
      <c r="BC988" s="13">
        <f t="shared" si="1220"/>
        <v>3.8233607185074333E-7</v>
      </c>
      <c r="BD988" s="13">
        <f t="shared" si="1221"/>
        <v>3.4617745860629549E-4</v>
      </c>
      <c r="BE988" s="13">
        <f t="shared" si="1222"/>
        <v>2.4995990668280811E-4</v>
      </c>
      <c r="BF988" s="13">
        <f t="shared" si="1223"/>
        <v>9.0242668024113044E-5</v>
      </c>
      <c r="BG988" s="13">
        <f t="shared" si="1224"/>
        <v>2.1720121012432204E-5</v>
      </c>
      <c r="BH988" s="13">
        <f t="shared" si="1225"/>
        <v>3.9207921301870391E-6</v>
      </c>
      <c r="BI988" s="13">
        <f t="shared" si="1226"/>
        <v>5.6620719265192401E-7</v>
      </c>
      <c r="BJ988" s="14">
        <f t="shared" si="1227"/>
        <v>0.24421857349238149</v>
      </c>
      <c r="BK988" s="14">
        <f t="shared" si="1228"/>
        <v>0.32258905807368854</v>
      </c>
      <c r="BL988" s="14">
        <f t="shared" si="1229"/>
        <v>0.39911500009493123</v>
      </c>
      <c r="BM988" s="14">
        <f t="shared" si="1230"/>
        <v>0.26693083421075153</v>
      </c>
      <c r="BN988" s="14">
        <f t="shared" si="1231"/>
        <v>0.73293298804603257</v>
      </c>
    </row>
    <row r="989" spans="1:66" x14ac:dyDescent="0.25">
      <c r="A989" t="s">
        <v>91</v>
      </c>
      <c r="B989" t="s">
        <v>100</v>
      </c>
      <c r="C989" t="s">
        <v>93</v>
      </c>
      <c r="D989" s="24" t="s">
        <v>501</v>
      </c>
      <c r="E989" s="10">
        <f>VLOOKUP(A989,home!$A$2:$E$405,3,FALSE)</f>
        <v>1.4025974025974</v>
      </c>
      <c r="F989" s="10">
        <f>VLOOKUP(B989,home!$B$2:$E$405,3,FALSE)</f>
        <v>1.07</v>
      </c>
      <c r="G989" s="10">
        <f>VLOOKUP(C989,away!$B$2:$E$405,4,FALSE)</f>
        <v>0.71</v>
      </c>
      <c r="H989" s="10">
        <f>VLOOKUP(A989,away!$A$2:$E$405,3,FALSE)</f>
        <v>1.05194805194805</v>
      </c>
      <c r="I989" s="10">
        <f>VLOOKUP(C989,away!$B$2:$E$405,3,FALSE)</f>
        <v>0.71</v>
      </c>
      <c r="J989" s="10">
        <f>VLOOKUP(B989,home!$B$2:$E$405,4,FALSE)</f>
        <v>1.43</v>
      </c>
      <c r="K989" s="12">
        <f t="shared" si="1176"/>
        <v>1.0655532467532447</v>
      </c>
      <c r="L989" s="12">
        <f t="shared" si="1177"/>
        <v>1.0680428571428551</v>
      </c>
      <c r="M989" s="13">
        <f t="shared" si="1178"/>
        <v>0.11841071007648805</v>
      </c>
      <c r="N989" s="13">
        <f t="shared" si="1179"/>
        <v>0.12617291657235899</v>
      </c>
      <c r="O989" s="13">
        <f t="shared" si="1180"/>
        <v>0.12646771310640656</v>
      </c>
      <c r="P989" s="13">
        <f t="shared" si="1181"/>
        <v>0.13475808230998937</v>
      </c>
      <c r="Q989" s="13">
        <f t="shared" si="1182"/>
        <v>6.7221980453001692E-2</v>
      </c>
      <c r="R989" s="13">
        <f t="shared" si="1183"/>
        <v>6.7536468821244672E-2</v>
      </c>
      <c r="S989" s="13">
        <f t="shared" si="1184"/>
        <v>3.8340579023923356E-2</v>
      </c>
      <c r="T989" s="13">
        <f t="shared" si="1185"/>
        <v>7.1795956065825076E-2</v>
      </c>
      <c r="U989" s="13">
        <f t="shared" si="1186"/>
        <v>7.1963703626726536E-2</v>
      </c>
      <c r="V989" s="13">
        <f t="shared" si="1187"/>
        <v>4.8481940532622584E-3</v>
      </c>
      <c r="W989" s="13">
        <f t="shared" si="1188"/>
        <v>2.387619984162637E-2</v>
      </c>
      <c r="X989" s="13">
        <f t="shared" si="1189"/>
        <v>2.5500804696564412E-2</v>
      </c>
      <c r="Y989" s="13">
        <f t="shared" si="1190"/>
        <v>1.3617976153780294E-2</v>
      </c>
      <c r="Z989" s="13">
        <f t="shared" si="1191"/>
        <v>2.4043947707060503E-2</v>
      </c>
      <c r="AA989" s="13">
        <f t="shared" si="1192"/>
        <v>2.5620106544023552E-2</v>
      </c>
      <c r="AB989" s="13">
        <f t="shared" si="1193"/>
        <v>1.3649793855074173E-2</v>
      </c>
      <c r="AC989" s="13">
        <f t="shared" si="1194"/>
        <v>3.4484493255629707E-4</v>
      </c>
      <c r="AD989" s="13">
        <f t="shared" si="1195"/>
        <v>6.3603405653435705E-3</v>
      </c>
      <c r="AE989" s="13">
        <f t="shared" si="1196"/>
        <v>6.7931163098111482E-3</v>
      </c>
      <c r="AF989" s="13">
        <f t="shared" si="1197"/>
        <v>3.6276696762172133E-3</v>
      </c>
      <c r="AG989" s="13">
        <f t="shared" si="1198"/>
        <v>1.2915022285858431E-3</v>
      </c>
      <c r="AH989" s="13">
        <f t="shared" si="1199"/>
        <v>6.4199916515105745E-3</v>
      </c>
      <c r="AI989" s="13">
        <f t="shared" si="1200"/>
        <v>6.8408429483958174E-3</v>
      </c>
      <c r="AJ989" s="13">
        <f t="shared" si="1201"/>
        <v>3.6446412070961012E-3</v>
      </c>
      <c r="AK989" s="13">
        <f t="shared" si="1202"/>
        <v>1.2945197571573054E-3</v>
      </c>
      <c r="AL989" s="13">
        <f t="shared" si="1203"/>
        <v>1.5698121149881215E-5</v>
      </c>
      <c r="AM989" s="13">
        <f t="shared" si="1204"/>
        <v>1.3554563079716422E-3</v>
      </c>
      <c r="AN989" s="13">
        <f t="shared" si="1205"/>
        <v>1.4476854278983383E-3</v>
      </c>
      <c r="AO989" s="13">
        <f t="shared" si="1206"/>
        <v>7.7309504032830885E-4</v>
      </c>
      <c r="AP989" s="13">
        <f t="shared" si="1207"/>
        <v>2.7523287857173932E-4</v>
      </c>
      <c r="AQ989" s="13">
        <f t="shared" si="1208"/>
        <v>7.3490127502353228E-5</v>
      </c>
      <c r="AR989" s="13">
        <f t="shared" si="1209"/>
        <v>1.3713652452625265E-3</v>
      </c>
      <c r="AS989" s="13">
        <f t="shared" si="1210"/>
        <v>1.4612626895740448E-3</v>
      </c>
      <c r="AT989" s="13">
        <f t="shared" si="1211"/>
        <v>7.7852660161750113E-4</v>
      </c>
      <c r="AU989" s="13">
        <f t="shared" si="1212"/>
        <v>2.7652051601243275E-4</v>
      </c>
      <c r="AV989" s="13">
        <f t="shared" si="1213"/>
        <v>7.3661833407732567E-5</v>
      </c>
      <c r="AW989" s="13">
        <f t="shared" si="1214"/>
        <v>4.9625970410329319E-7</v>
      </c>
      <c r="AX989" s="13">
        <f t="shared" si="1215"/>
        <v>2.4071847829855816E-4</v>
      </c>
      <c r="AY989" s="13">
        <f t="shared" si="1216"/>
        <v>2.570976513290724E-4</v>
      </c>
      <c r="AZ989" s="13">
        <f t="shared" si="1217"/>
        <v>1.3729565504510998E-4</v>
      </c>
      <c r="BA989" s="13">
        <f t="shared" si="1218"/>
        <v>4.8879214562559713E-5</v>
      </c>
      <c r="BB989" s="13">
        <f t="shared" si="1219"/>
        <v>1.3051273994073729E-5</v>
      </c>
      <c r="BC989" s="13">
        <f t="shared" si="1220"/>
        <v>2.7878639931969506E-6</v>
      </c>
      <c r="BD989" s="13">
        <f t="shared" si="1221"/>
        <v>2.4411280912276675E-4</v>
      </c>
      <c r="BE989" s="13">
        <f t="shared" si="1222"/>
        <v>2.6011519633481917E-4</v>
      </c>
      <c r="BF989" s="13">
        <f t="shared" si="1223"/>
        <v>1.3858329599221214E-4</v>
      </c>
      <c r="BG989" s="13">
        <f t="shared" si="1224"/>
        <v>4.9222626996755863E-5</v>
      </c>
      <c r="BH989" s="13">
        <f t="shared" si="1225"/>
        <v>1.3112332502529278E-5</v>
      </c>
      <c r="BI989" s="13">
        <f t="shared" si="1226"/>
        <v>2.7943776941156345E-6</v>
      </c>
      <c r="BJ989" s="14">
        <f t="shared" si="1227"/>
        <v>0.35088325248260949</v>
      </c>
      <c r="BK989" s="14">
        <f t="shared" si="1228"/>
        <v>0.29697520616869832</v>
      </c>
      <c r="BL989" s="14">
        <f t="shared" si="1229"/>
        <v>0.32810705904215287</v>
      </c>
      <c r="BM989" s="14">
        <f t="shared" si="1230"/>
        <v>0.35918499266940684</v>
      </c>
      <c r="BN989" s="14">
        <f t="shared" si="1231"/>
        <v>0.64056787133948923</v>
      </c>
    </row>
    <row r="990" spans="1:66" x14ac:dyDescent="0.25">
      <c r="A990" t="s">
        <v>91</v>
      </c>
      <c r="B990" t="s">
        <v>95</v>
      </c>
      <c r="C990" t="s">
        <v>107</v>
      </c>
      <c r="D990" s="24" t="s">
        <v>501</v>
      </c>
      <c r="E990" s="10">
        <f>VLOOKUP(A990,home!$A$2:$E$405,3,FALSE)</f>
        <v>1.4025974025974</v>
      </c>
      <c r="F990" s="10">
        <f>VLOOKUP(B990,home!$B$2:$E$405,3,FALSE)</f>
        <v>1.07</v>
      </c>
      <c r="G990" s="10">
        <f>VLOOKUP(C990,away!$B$2:$E$405,4,FALSE)</f>
        <v>1.43</v>
      </c>
      <c r="H990" s="10">
        <f>VLOOKUP(A990,away!$A$2:$E$405,3,FALSE)</f>
        <v>1.05194805194805</v>
      </c>
      <c r="I990" s="10">
        <f>VLOOKUP(C990,away!$B$2:$E$405,3,FALSE)</f>
        <v>1.43</v>
      </c>
      <c r="J990" s="10">
        <f>VLOOKUP(B990,home!$B$2:$E$405,4,FALSE)</f>
        <v>0.95</v>
      </c>
      <c r="K990" s="12">
        <f t="shared" si="1176"/>
        <v>2.1461142857142819</v>
      </c>
      <c r="L990" s="12">
        <f t="shared" si="1177"/>
        <v>1.4290714285714257</v>
      </c>
      <c r="M990" s="13">
        <f t="shared" si="1178"/>
        <v>2.8010223392528611E-2</v>
      </c>
      <c r="N990" s="13">
        <f t="shared" si="1179"/>
        <v>6.0113140568754012E-2</v>
      </c>
      <c r="O990" s="13">
        <f t="shared" si="1180"/>
        <v>4.002860995816563E-2</v>
      </c>
      <c r="P990" s="13">
        <f t="shared" si="1181"/>
        <v>8.5905971668504222E-2</v>
      </c>
      <c r="Q990" s="13">
        <f t="shared" si="1182"/>
        <v>6.4504834866876873E-2</v>
      </c>
      <c r="R990" s="13">
        <f t="shared" si="1183"/>
        <v>2.8601871408322078E-2</v>
      </c>
      <c r="S990" s="13">
        <f t="shared" si="1184"/>
        <v>6.5867343013393587E-2</v>
      </c>
      <c r="T990" s="13">
        <f t="shared" si="1185"/>
        <v>9.2182016512971657E-2</v>
      </c>
      <c r="U990" s="13">
        <f t="shared" si="1186"/>
        <v>6.1382884827562878E-2</v>
      </c>
      <c r="V990" s="13">
        <f t="shared" si="1187"/>
        <v>2.2445765301447245E-2</v>
      </c>
      <c r="W990" s="13">
        <f t="shared" si="1188"/>
        <v>4.6144915868481733E-2</v>
      </c>
      <c r="X990" s="13">
        <f t="shared" si="1189"/>
        <v>6.5944380841479439E-2</v>
      </c>
      <c r="Y990" s="13">
        <f t="shared" si="1190"/>
        <v>4.7119615267695591E-2</v>
      </c>
      <c r="Z990" s="13">
        <f t="shared" si="1191"/>
        <v>1.3624705744435689E-2</v>
      </c>
      <c r="AA990" s="13">
        <f t="shared" si="1192"/>
        <v>2.924017563678687E-2</v>
      </c>
      <c r="AB990" s="13">
        <f t="shared" si="1193"/>
        <v>3.1376379325451509E-2</v>
      </c>
      <c r="AC990" s="13">
        <f t="shared" si="1194"/>
        <v>4.302503346372704E-3</v>
      </c>
      <c r="AD990" s="13">
        <f t="shared" si="1195"/>
        <v>2.4758065789608083E-2</v>
      </c>
      <c r="AE990" s="13">
        <f t="shared" si="1196"/>
        <v>3.538104444662056E-2</v>
      </c>
      <c r="AF990" s="13">
        <f t="shared" si="1197"/>
        <v>2.5281019865840582E-2</v>
      </c>
      <c r="AG990" s="13">
        <f t="shared" si="1198"/>
        <v>1.204279439180647E-2</v>
      </c>
      <c r="AH990" s="13">
        <f t="shared" si="1199"/>
        <v>4.8676694255165029E-3</v>
      </c>
      <c r="AI990" s="13">
        <f t="shared" si="1200"/>
        <v>1.0446574892235598E-2</v>
      </c>
      <c r="AJ990" s="13">
        <f t="shared" si="1201"/>
        <v>1.1209771806505479E-2</v>
      </c>
      <c r="AK990" s="13">
        <f t="shared" si="1202"/>
        <v>8.0191504711795338E-3</v>
      </c>
      <c r="AL990" s="13">
        <f t="shared" si="1203"/>
        <v>5.2782261019128775E-4</v>
      </c>
      <c r="AM990" s="13">
        <f t="shared" si="1204"/>
        <v>1.0626727735546387E-2</v>
      </c>
      <c r="AN990" s="13">
        <f t="shared" si="1205"/>
        <v>1.5186352986076866E-2</v>
      </c>
      <c r="AO990" s="13">
        <f t="shared" si="1206"/>
        <v>1.0851191578301403E-2</v>
      </c>
      <c r="AP990" s="13">
        <f t="shared" si="1207"/>
        <v>5.169042616835139E-3</v>
      </c>
      <c r="AQ990" s="13">
        <f t="shared" si="1208"/>
        <v>1.8467327791967924E-3</v>
      </c>
      <c r="AR990" s="13">
        <f t="shared" si="1209"/>
        <v>1.3912494599472634E-3</v>
      </c>
      <c r="AS990" s="13">
        <f t="shared" si="1210"/>
        <v>2.9857803409851016E-3</v>
      </c>
      <c r="AT990" s="13">
        <f t="shared" si="1211"/>
        <v>3.2039129218964942E-3</v>
      </c>
      <c r="AU990" s="13">
        <f t="shared" si="1212"/>
        <v>2.2919877639555508E-3</v>
      </c>
      <c r="AV990" s="13">
        <f t="shared" si="1213"/>
        <v>1.2297169207268355E-3</v>
      </c>
      <c r="AW990" s="13">
        <f t="shared" si="1214"/>
        <v>4.4966829870235745E-5</v>
      </c>
      <c r="AX990" s="13">
        <f t="shared" si="1215"/>
        <v>3.801028700608714E-3</v>
      </c>
      <c r="AY990" s="13">
        <f t="shared" si="1216"/>
        <v>5.4319415152198841E-3</v>
      </c>
      <c r="AZ990" s="13">
        <f t="shared" si="1217"/>
        <v>3.881316210535858E-3</v>
      </c>
      <c r="BA990" s="13">
        <f t="shared" si="1218"/>
        <v>1.8488927005759711E-3</v>
      </c>
      <c r="BB990" s="13">
        <f t="shared" si="1219"/>
        <v>6.605499332218458E-4</v>
      </c>
      <c r="BC990" s="13">
        <f t="shared" si="1220"/>
        <v>1.8879460734242055E-4</v>
      </c>
      <c r="BD990" s="13">
        <f t="shared" si="1221"/>
        <v>3.3136580887101023E-4</v>
      </c>
      <c r="BE990" s="13">
        <f t="shared" si="1222"/>
        <v>7.1114889621534346E-4</v>
      </c>
      <c r="BF990" s="13">
        <f t="shared" si="1223"/>
        <v>7.6310340271884601E-4</v>
      </c>
      <c r="BG990" s="13">
        <f t="shared" si="1224"/>
        <v>5.4590237135069815E-4</v>
      </c>
      <c r="BH990" s="13">
        <f t="shared" si="1225"/>
        <v>2.928922194402591E-4</v>
      </c>
      <c r="BI990" s="13">
        <f t="shared" si="1226"/>
        <v>1.2571603526306046E-4</v>
      </c>
      <c r="BJ990" s="14">
        <f t="shared" si="1227"/>
        <v>0.53296439978359633</v>
      </c>
      <c r="BK990" s="14">
        <f t="shared" si="1228"/>
        <v>0.21249157084765755</v>
      </c>
      <c r="BL990" s="14">
        <f t="shared" si="1229"/>
        <v>0.23904586389309657</v>
      </c>
      <c r="BM990" s="14">
        <f t="shared" si="1230"/>
        <v>0.68557491372028501</v>
      </c>
      <c r="BN990" s="14">
        <f t="shared" si="1231"/>
        <v>0.30716465186315145</v>
      </c>
    </row>
    <row r="991" spans="1:66" x14ac:dyDescent="0.25">
      <c r="A991" t="s">
        <v>91</v>
      </c>
      <c r="B991" t="s">
        <v>351</v>
      </c>
      <c r="C991" t="s">
        <v>99</v>
      </c>
      <c r="D991" s="24" t="s">
        <v>501</v>
      </c>
      <c r="E991" s="10">
        <f>VLOOKUP(A991,home!$A$2:$E$405,3,FALSE)</f>
        <v>1.4025974025974</v>
      </c>
      <c r="F991" s="10">
        <f>VLOOKUP(B991,home!$B$2:$E$405,3,FALSE)</f>
        <v>0.71</v>
      </c>
      <c r="G991" s="10">
        <f>VLOOKUP(C991,away!$B$2:$E$405,4,FALSE)</f>
        <v>1.43</v>
      </c>
      <c r="H991" s="10">
        <f>VLOOKUP(A991,away!$A$2:$E$405,3,FALSE)</f>
        <v>1.05194805194805</v>
      </c>
      <c r="I991" s="10">
        <f>VLOOKUP(C991,away!$B$2:$E$405,3,FALSE)</f>
        <v>0.71</v>
      </c>
      <c r="J991" s="10">
        <f>VLOOKUP(B991,home!$B$2:$E$405,4,FALSE)</f>
        <v>0.95</v>
      </c>
      <c r="K991" s="12">
        <f t="shared" si="1176"/>
        <v>1.42405714285714</v>
      </c>
      <c r="L991" s="12">
        <f t="shared" si="1177"/>
        <v>0.70953896103895964</v>
      </c>
      <c r="M991" s="13">
        <f t="shared" si="1178"/>
        <v>0.11841071007648807</v>
      </c>
      <c r="N991" s="13">
        <f t="shared" si="1179"/>
        <v>0.16862361747520876</v>
      </c>
      <c r="O991" s="13">
        <f t="shared" si="1180"/>
        <v>8.4017012203556812E-2</v>
      </c>
      <c r="P991" s="13">
        <f t="shared" si="1181"/>
        <v>0.11964502634999058</v>
      </c>
      <c r="Q991" s="13">
        <f t="shared" si="1182"/>
        <v>0.12006483345999056</v>
      </c>
      <c r="R991" s="13">
        <f t="shared" si="1183"/>
        <v>2.9806671774254643E-2</v>
      </c>
      <c r="S991" s="13">
        <f t="shared" si="1184"/>
        <v>3.022305229198256E-2</v>
      </c>
      <c r="T991" s="13">
        <f t="shared" si="1185"/>
        <v>8.5190677190517414E-2</v>
      </c>
      <c r="U991" s="13">
        <f t="shared" si="1186"/>
        <v>4.244640384492563E-2</v>
      </c>
      <c r="V991" s="13">
        <f t="shared" si="1187"/>
        <v>3.3931220180971008E-3</v>
      </c>
      <c r="W991" s="13">
        <f t="shared" si="1188"/>
        <v>5.6993061231550811E-2</v>
      </c>
      <c r="X991" s="13">
        <f t="shared" si="1189"/>
        <v>4.043879745266437E-2</v>
      </c>
      <c r="Y991" s="13">
        <f t="shared" si="1190"/>
        <v>1.4346451165114201E-2</v>
      </c>
      <c r="Z991" s="13">
        <f t="shared" si="1191"/>
        <v>7.0496649742446413E-3</v>
      </c>
      <c r="AA991" s="13">
        <f t="shared" si="1192"/>
        <v>1.0039125761322877E-2</v>
      </c>
      <c r="AB991" s="13">
        <f t="shared" si="1193"/>
        <v>7.1481443742264844E-3</v>
      </c>
      <c r="AC991" s="13">
        <f t="shared" si="1194"/>
        <v>2.1428075055548307E-4</v>
      </c>
      <c r="AD991" s="13">
        <f t="shared" si="1195"/>
        <v>2.0290343985021084E-2</v>
      </c>
      <c r="AE991" s="13">
        <f t="shared" si="1196"/>
        <v>1.4396789590254963E-2</v>
      </c>
      <c r="AF991" s="13">
        <f t="shared" si="1197"/>
        <v>5.107541564083007E-3</v>
      </c>
      <c r="AG991" s="13">
        <f t="shared" si="1198"/>
        <v>1.2079999116142532E-3</v>
      </c>
      <c r="AH991" s="13">
        <f t="shared" si="1199"/>
        <v>1.2505029903745715E-3</v>
      </c>
      <c r="AI991" s="13">
        <f t="shared" si="1200"/>
        <v>1.780787715607122E-3</v>
      </c>
      <c r="AJ991" s="13">
        <f t="shared" si="1201"/>
        <v>1.2679717331612859E-3</v>
      </c>
      <c r="AK991" s="13">
        <f t="shared" si="1202"/>
        <v>6.0188806784975866E-4</v>
      </c>
      <c r="AL991" s="13">
        <f t="shared" si="1203"/>
        <v>8.6605767434198325E-6</v>
      </c>
      <c r="AM991" s="13">
        <f t="shared" si="1204"/>
        <v>5.7789218565795332E-3</v>
      </c>
      <c r="AN991" s="13">
        <f t="shared" si="1205"/>
        <v>4.1003702100427773E-3</v>
      </c>
      <c r="AO991" s="13">
        <f t="shared" si="1206"/>
        <v>1.4546862093544265E-3</v>
      </c>
      <c r="AP991" s="13">
        <f t="shared" si="1207"/>
        <v>3.4405218054101407E-4</v>
      </c>
      <c r="AQ991" s="13">
        <f t="shared" si="1208"/>
        <v>6.1029606681064918E-5</v>
      </c>
      <c r="AR991" s="13">
        <f t="shared" si="1209"/>
        <v>1.7745611851329717E-4</v>
      </c>
      <c r="AS991" s="13">
        <f t="shared" si="1210"/>
        <v>2.5270765311256399E-4</v>
      </c>
      <c r="AT991" s="13">
        <f t="shared" si="1211"/>
        <v>1.799350692348056E-4</v>
      </c>
      <c r="AU991" s="13">
        <f t="shared" si="1212"/>
        <v>8.5412606864772954E-5</v>
      </c>
      <c r="AV991" s="13">
        <f t="shared" si="1213"/>
        <v>3.0408108223957195E-5</v>
      </c>
      <c r="AW991" s="13">
        <f t="shared" si="1214"/>
        <v>2.4307930047582402E-7</v>
      </c>
      <c r="AX991" s="13">
        <f t="shared" si="1215"/>
        <v>1.3715858246458868E-3</v>
      </c>
      <c r="AY991" s="13">
        <f t="shared" si="1216"/>
        <v>9.7319358099500711E-4</v>
      </c>
      <c r="AZ991" s="13">
        <f t="shared" si="1217"/>
        <v>3.4525938117449095E-4</v>
      </c>
      <c r="BA991" s="13">
        <f t="shared" si="1218"/>
        <v>8.1658327535834145E-5</v>
      </c>
      <c r="BB991" s="13">
        <f t="shared" si="1219"/>
        <v>1.4484941219988705E-5</v>
      </c>
      <c r="BC991" s="13">
        <f t="shared" si="1220"/>
        <v>2.0555260287882379E-6</v>
      </c>
      <c r="BD991" s="13">
        <f t="shared" si="1221"/>
        <v>2.0985338326655218E-5</v>
      </c>
      <c r="BE991" s="13">
        <f t="shared" si="1222"/>
        <v>2.9884320939347066E-5</v>
      </c>
      <c r="BF991" s="13">
        <f t="shared" si="1223"/>
        <v>2.1278490346556194E-5</v>
      </c>
      <c r="BG991" s="13">
        <f t="shared" si="1224"/>
        <v>1.0100595389076679E-5</v>
      </c>
      <c r="BH991" s="13">
        <f t="shared" si="1225"/>
        <v>3.5959562527311365E-6</v>
      </c>
      <c r="BI991" s="13">
        <f t="shared" si="1226"/>
        <v>1.0241694374207135E-6</v>
      </c>
      <c r="BJ991" s="14">
        <f t="shared" si="1227"/>
        <v>0.54118741067081821</v>
      </c>
      <c r="BK991" s="14">
        <f t="shared" si="1228"/>
        <v>0.27286804564485223</v>
      </c>
      <c r="BL991" s="14">
        <f t="shared" si="1229"/>
        <v>0.17917129689192035</v>
      </c>
      <c r="BM991" s="14">
        <f t="shared" si="1230"/>
        <v>0.35873559634065144</v>
      </c>
      <c r="BN991" s="14">
        <f t="shared" si="1231"/>
        <v>0.64056787133948945</v>
      </c>
    </row>
    <row r="992" spans="1:66" s="10" customFormat="1" x14ac:dyDescent="0.25">
      <c r="A992" t="s">
        <v>91</v>
      </c>
      <c r="B992" t="s">
        <v>101</v>
      </c>
      <c r="C992" t="s">
        <v>122</v>
      </c>
      <c r="D992" s="24" t="s">
        <v>501</v>
      </c>
      <c r="E992" s="10">
        <f>VLOOKUP(A992,home!$A$2:$E$405,3,FALSE)</f>
        <v>1.4025974025974</v>
      </c>
      <c r="F992" s="10">
        <f>VLOOKUP(B992,home!$B$2:$E$405,3,FALSE)</f>
        <v>1.07</v>
      </c>
      <c r="G992" s="10">
        <f>VLOOKUP(C992,away!$B$2:$E$405,4,FALSE)</f>
        <v>1.07</v>
      </c>
      <c r="H992" s="10">
        <f>VLOOKUP(A992,away!$A$2:$E$405,3,FALSE)</f>
        <v>1.05194805194805</v>
      </c>
      <c r="I992" s="10">
        <f>VLOOKUP(C992,away!$B$2:$E$405,3,FALSE)</f>
        <v>0.71</v>
      </c>
      <c r="J992" s="10">
        <f>VLOOKUP(B992,home!$B$2:$E$405,4,FALSE)</f>
        <v>0</v>
      </c>
      <c r="K992" s="12">
        <f t="shared" si="1176"/>
        <v>1.6058337662337634</v>
      </c>
      <c r="L992" s="12">
        <f t="shared" si="1177"/>
        <v>0</v>
      </c>
      <c r="M992" s="13">
        <f t="shared" si="1178"/>
        <v>0.20072212978903756</v>
      </c>
      <c r="N992" s="13">
        <f t="shared" si="1179"/>
        <v>0.32232637364559247</v>
      </c>
      <c r="O992" s="13">
        <f t="shared" si="1180"/>
        <v>0</v>
      </c>
      <c r="P992" s="13">
        <f t="shared" si="1181"/>
        <v>0</v>
      </c>
      <c r="Q992" s="13">
        <f t="shared" si="1182"/>
        <v>0.25880128727388657</v>
      </c>
      <c r="R992" s="13">
        <f t="shared" si="1183"/>
        <v>0</v>
      </c>
      <c r="S992" s="13">
        <f t="shared" si="1184"/>
        <v>0</v>
      </c>
      <c r="T992" s="13">
        <f t="shared" si="1185"/>
        <v>0</v>
      </c>
      <c r="U992" s="13">
        <f t="shared" si="1186"/>
        <v>0</v>
      </c>
      <c r="V992" s="13">
        <f t="shared" si="1187"/>
        <v>0</v>
      </c>
      <c r="W992" s="13">
        <f t="shared" si="1188"/>
        <v>0.1385306152830571</v>
      </c>
      <c r="X992" s="13">
        <f t="shared" si="1189"/>
        <v>0</v>
      </c>
      <c r="Y992" s="13">
        <f t="shared" si="1190"/>
        <v>0</v>
      </c>
      <c r="Z992" s="13">
        <f t="shared" si="1191"/>
        <v>0</v>
      </c>
      <c r="AA992" s="13">
        <f t="shared" si="1192"/>
        <v>0</v>
      </c>
      <c r="AB992" s="13">
        <f t="shared" si="1193"/>
        <v>0</v>
      </c>
      <c r="AC992" s="13">
        <f t="shared" si="1194"/>
        <v>0</v>
      </c>
      <c r="AD992" s="13">
        <f t="shared" si="1195"/>
        <v>5.561428491966805E-2</v>
      </c>
      <c r="AE992" s="13">
        <f t="shared" si="1196"/>
        <v>0</v>
      </c>
      <c r="AF992" s="13">
        <f t="shared" si="1197"/>
        <v>0</v>
      </c>
      <c r="AG992" s="13">
        <f t="shared" si="1198"/>
        <v>0</v>
      </c>
      <c r="AH992" s="13">
        <f t="shared" si="1199"/>
        <v>0</v>
      </c>
      <c r="AI992" s="13">
        <f t="shared" si="1200"/>
        <v>0</v>
      </c>
      <c r="AJ992" s="13">
        <f t="shared" si="1201"/>
        <v>0</v>
      </c>
      <c r="AK992" s="13">
        <f t="shared" si="1202"/>
        <v>0</v>
      </c>
      <c r="AL992" s="13">
        <f t="shared" si="1203"/>
        <v>0</v>
      </c>
      <c r="AM992" s="13">
        <f t="shared" si="1204"/>
        <v>1.7861459321789615E-2</v>
      </c>
      <c r="AN992" s="13">
        <f t="shared" si="1205"/>
        <v>0</v>
      </c>
      <c r="AO992" s="13">
        <f t="shared" si="1206"/>
        <v>0</v>
      </c>
      <c r="AP992" s="13">
        <f t="shared" si="1207"/>
        <v>0</v>
      </c>
      <c r="AQ992" s="13">
        <f t="shared" si="1208"/>
        <v>0</v>
      </c>
      <c r="AR992" s="13">
        <f t="shared" si="1209"/>
        <v>0</v>
      </c>
      <c r="AS992" s="13">
        <f t="shared" si="1210"/>
        <v>0</v>
      </c>
      <c r="AT992" s="13">
        <f t="shared" si="1211"/>
        <v>0</v>
      </c>
      <c r="AU992" s="13">
        <f t="shared" si="1212"/>
        <v>0</v>
      </c>
      <c r="AV992" s="13">
        <f t="shared" si="1213"/>
        <v>0</v>
      </c>
      <c r="AW992" s="13">
        <f t="shared" si="1214"/>
        <v>0</v>
      </c>
      <c r="AX992" s="13">
        <f t="shared" si="1215"/>
        <v>4.7804224155234354E-3</v>
      </c>
      <c r="AY992" s="13">
        <f t="shared" si="1216"/>
        <v>0</v>
      </c>
      <c r="AZ992" s="13">
        <f t="shared" si="1217"/>
        <v>0</v>
      </c>
      <c r="BA992" s="13">
        <f t="shared" si="1218"/>
        <v>0</v>
      </c>
      <c r="BB992" s="13">
        <f t="shared" si="1219"/>
        <v>0</v>
      </c>
      <c r="BC992" s="13">
        <f t="shared" si="1220"/>
        <v>0</v>
      </c>
      <c r="BD992" s="13">
        <f t="shared" si="1221"/>
        <v>0</v>
      </c>
      <c r="BE992" s="13">
        <f t="shared" si="1222"/>
        <v>0</v>
      </c>
      <c r="BF992" s="13">
        <f t="shared" si="1223"/>
        <v>0</v>
      </c>
      <c r="BG992" s="13">
        <f t="shared" si="1224"/>
        <v>0</v>
      </c>
      <c r="BH992" s="13">
        <f t="shared" si="1225"/>
        <v>0</v>
      </c>
      <c r="BI992" s="13">
        <f t="shared" si="1226"/>
        <v>0</v>
      </c>
      <c r="BJ992" s="14">
        <f t="shared" si="1227"/>
        <v>0.79791444285951729</v>
      </c>
      <c r="BK992" s="14">
        <f t="shared" si="1228"/>
        <v>0.20072212978903756</v>
      </c>
      <c r="BL992" s="14">
        <f t="shared" si="1229"/>
        <v>0</v>
      </c>
      <c r="BM992" s="14">
        <f t="shared" si="1230"/>
        <v>0.2167867819400382</v>
      </c>
      <c r="BN992" s="14">
        <f t="shared" si="1231"/>
        <v>0.78184979070851668</v>
      </c>
    </row>
    <row r="993" spans="1:66" x14ac:dyDescent="0.25">
      <c r="A993" t="s">
        <v>91</v>
      </c>
      <c r="B993" t="s">
        <v>370</v>
      </c>
      <c r="C993" t="s">
        <v>371</v>
      </c>
      <c r="D993" s="24" t="s">
        <v>501</v>
      </c>
      <c r="E993" s="10">
        <f>VLOOKUP(A993,home!$A$2:$E$405,3,FALSE)</f>
        <v>1.4025974025974</v>
      </c>
      <c r="F993" s="10">
        <f>VLOOKUP(B993,home!$B$2:$E$405,3,FALSE)</f>
        <v>1.07</v>
      </c>
      <c r="G993" s="10">
        <f>VLOOKUP(C993,away!$B$2:$E$405,4,FALSE)</f>
        <v>0.95</v>
      </c>
      <c r="H993" s="10">
        <f>VLOOKUP(A993,away!$A$2:$E$405,3,FALSE)</f>
        <v>1.05194805194805</v>
      </c>
      <c r="I993" s="10">
        <f>VLOOKUP(C993,away!$B$2:$E$405,3,FALSE)</f>
        <v>0</v>
      </c>
      <c r="J993" s="10">
        <f>VLOOKUP(B993,home!$B$2:$E$405,4,FALSE)</f>
        <v>0</v>
      </c>
      <c r="K993" s="12">
        <f t="shared" si="1176"/>
        <v>1.4257402597402571</v>
      </c>
      <c r="L993" s="12">
        <f t="shared" si="1177"/>
        <v>0</v>
      </c>
      <c r="M993" s="13">
        <f t="shared" si="1178"/>
        <v>0.24033049035703344</v>
      </c>
      <c r="N993" s="13">
        <f t="shared" si="1179"/>
        <v>0.3426488557451402</v>
      </c>
      <c r="O993" s="13">
        <f t="shared" si="1180"/>
        <v>0</v>
      </c>
      <c r="P993" s="13">
        <f t="shared" si="1181"/>
        <v>0</v>
      </c>
      <c r="Q993" s="13">
        <f t="shared" si="1182"/>
        <v>0.24426413429488911</v>
      </c>
      <c r="R993" s="13">
        <f t="shared" si="1183"/>
        <v>0</v>
      </c>
      <c r="S993" s="13">
        <f t="shared" si="1184"/>
        <v>0</v>
      </c>
      <c r="T993" s="13">
        <f t="shared" si="1185"/>
        <v>0</v>
      </c>
      <c r="U993" s="13">
        <f t="shared" si="1186"/>
        <v>0</v>
      </c>
      <c r="V993" s="13">
        <f t="shared" si="1187"/>
        <v>0</v>
      </c>
      <c r="W993" s="13">
        <f t="shared" si="1188"/>
        <v>0.11608573675827469</v>
      </c>
      <c r="X993" s="13">
        <f t="shared" si="1189"/>
        <v>0</v>
      </c>
      <c r="Y993" s="13">
        <f t="shared" si="1190"/>
        <v>0</v>
      </c>
      <c r="Z993" s="13">
        <f t="shared" si="1191"/>
        <v>0</v>
      </c>
      <c r="AA993" s="13">
        <f t="shared" si="1192"/>
        <v>0</v>
      </c>
      <c r="AB993" s="13">
        <f t="shared" si="1193"/>
        <v>0</v>
      </c>
      <c r="AC993" s="13">
        <f t="shared" si="1194"/>
        <v>0</v>
      </c>
      <c r="AD993" s="13">
        <f t="shared" si="1195"/>
        <v>4.137702711947041E-2</v>
      </c>
      <c r="AE993" s="13">
        <f t="shared" si="1196"/>
        <v>0</v>
      </c>
      <c r="AF993" s="13">
        <f t="shared" si="1197"/>
        <v>0</v>
      </c>
      <c r="AG993" s="13">
        <f t="shared" si="1198"/>
        <v>0</v>
      </c>
      <c r="AH993" s="13">
        <f t="shared" si="1199"/>
        <v>0</v>
      </c>
      <c r="AI993" s="13">
        <f t="shared" si="1200"/>
        <v>0</v>
      </c>
      <c r="AJ993" s="13">
        <f t="shared" si="1201"/>
        <v>0</v>
      </c>
      <c r="AK993" s="13">
        <f t="shared" si="1202"/>
        <v>0</v>
      </c>
      <c r="AL993" s="13">
        <f t="shared" si="1203"/>
        <v>0</v>
      </c>
      <c r="AM993" s="13">
        <f t="shared" si="1204"/>
        <v>1.1798578678518674E-2</v>
      </c>
      <c r="AN993" s="13">
        <f t="shared" si="1205"/>
        <v>0</v>
      </c>
      <c r="AO993" s="13">
        <f t="shared" si="1206"/>
        <v>0</v>
      </c>
      <c r="AP993" s="13">
        <f t="shared" si="1207"/>
        <v>0</v>
      </c>
      <c r="AQ993" s="13">
        <f t="shared" si="1208"/>
        <v>0</v>
      </c>
      <c r="AR993" s="13">
        <f t="shared" si="1209"/>
        <v>0</v>
      </c>
      <c r="AS993" s="13">
        <f t="shared" si="1210"/>
        <v>0</v>
      </c>
      <c r="AT993" s="13">
        <f t="shared" si="1211"/>
        <v>0</v>
      </c>
      <c r="AU993" s="13">
        <f t="shared" si="1212"/>
        <v>0</v>
      </c>
      <c r="AV993" s="13">
        <f t="shared" si="1213"/>
        <v>0</v>
      </c>
      <c r="AW993" s="13">
        <f t="shared" si="1214"/>
        <v>0</v>
      </c>
      <c r="AX993" s="13">
        <f t="shared" si="1215"/>
        <v>2.8036181049461767E-3</v>
      </c>
      <c r="AY993" s="13">
        <f t="shared" si="1216"/>
        <v>0</v>
      </c>
      <c r="AZ993" s="13">
        <f t="shared" si="1217"/>
        <v>0</v>
      </c>
      <c r="BA993" s="13">
        <f t="shared" si="1218"/>
        <v>0</v>
      </c>
      <c r="BB993" s="13">
        <f t="shared" si="1219"/>
        <v>0</v>
      </c>
      <c r="BC993" s="13">
        <f t="shared" si="1220"/>
        <v>0</v>
      </c>
      <c r="BD993" s="13">
        <f t="shared" si="1221"/>
        <v>0</v>
      </c>
      <c r="BE993" s="13">
        <f t="shared" si="1222"/>
        <v>0</v>
      </c>
      <c r="BF993" s="13">
        <f t="shared" si="1223"/>
        <v>0</v>
      </c>
      <c r="BG993" s="13">
        <f t="shared" si="1224"/>
        <v>0</v>
      </c>
      <c r="BH993" s="13">
        <f t="shared" si="1225"/>
        <v>0</v>
      </c>
      <c r="BI993" s="13">
        <f t="shared" si="1226"/>
        <v>0</v>
      </c>
      <c r="BJ993" s="14">
        <f t="shared" si="1227"/>
        <v>0.7589779507012393</v>
      </c>
      <c r="BK993" s="14">
        <f t="shared" si="1228"/>
        <v>0.24033049035703344</v>
      </c>
      <c r="BL993" s="14">
        <f t="shared" si="1229"/>
        <v>0</v>
      </c>
      <c r="BM993" s="14">
        <f t="shared" si="1230"/>
        <v>0.17206496066120994</v>
      </c>
      <c r="BN993" s="14">
        <f t="shared" si="1231"/>
        <v>0.82724348039706275</v>
      </c>
    </row>
    <row r="994" spans="1:66" x14ac:dyDescent="0.25">
      <c r="A994" t="s">
        <v>91</v>
      </c>
      <c r="B994" t="s">
        <v>389</v>
      </c>
      <c r="C994" t="s">
        <v>97</v>
      </c>
      <c r="D994" s="24" t="s">
        <v>501</v>
      </c>
      <c r="E994" s="10">
        <f>VLOOKUP(A994,home!$A$2:$E$405,3,FALSE)</f>
        <v>1.4025974025974</v>
      </c>
      <c r="F994" s="10">
        <f>VLOOKUP(B994,home!$B$2:$E$405,3,FALSE)</f>
        <v>1.07</v>
      </c>
      <c r="G994" s="10">
        <f>VLOOKUP(C994,away!$B$2:$E$405,4,FALSE)</f>
        <v>1.43</v>
      </c>
      <c r="H994" s="10">
        <f>VLOOKUP(A994,away!$A$2:$E$405,3,FALSE)</f>
        <v>1.05194805194805</v>
      </c>
      <c r="I994" s="10">
        <f>VLOOKUP(C994,away!$B$2:$E$405,3,FALSE)</f>
        <v>0.71</v>
      </c>
      <c r="J994" s="10">
        <f>VLOOKUP(B994,home!$B$2:$E$405,4,FALSE)</f>
        <v>0.48</v>
      </c>
      <c r="K994" s="12">
        <f t="shared" si="1176"/>
        <v>2.1461142857142819</v>
      </c>
      <c r="L994" s="12">
        <f t="shared" si="1177"/>
        <v>0.35850389610389544</v>
      </c>
      <c r="M994" s="13">
        <f t="shared" si="1178"/>
        <v>8.1706789167916863E-2</v>
      </c>
      <c r="N994" s="13">
        <f t="shared" si="1179"/>
        <v>0.17535210747311131</v>
      </c>
      <c r="O994" s="13">
        <f t="shared" si="1180"/>
        <v>2.9292202254837755E-2</v>
      </c>
      <c r="P994" s="13">
        <f t="shared" si="1181"/>
        <v>6.2864413719139409E-2</v>
      </c>
      <c r="Q994" s="13">
        <f t="shared" si="1182"/>
        <v>0.18816283143907517</v>
      </c>
      <c r="R994" s="13">
        <f t="shared" si="1183"/>
        <v>5.250684316911323E-3</v>
      </c>
      <c r="S994" s="13">
        <f t="shared" si="1184"/>
        <v>1.2091818049934146E-2</v>
      </c>
      <c r="T994" s="13">
        <f t="shared" si="1185"/>
        <v>6.7457108172849001E-2</v>
      </c>
      <c r="U994" s="13">
        <f t="shared" si="1186"/>
        <v>1.1268568622299326E-2</v>
      </c>
      <c r="V994" s="13">
        <f t="shared" si="1187"/>
        <v>1.0337031016622025E-3</v>
      </c>
      <c r="W994" s="13">
        <f t="shared" si="1188"/>
        <v>0.13460631353061589</v>
      </c>
      <c r="X994" s="13">
        <f t="shared" si="1189"/>
        <v>4.82568878409083E-2</v>
      </c>
      <c r="Y994" s="13">
        <f t="shared" si="1190"/>
        <v>8.6501411524071616E-3</v>
      </c>
      <c r="Z994" s="13">
        <f t="shared" si="1191"/>
        <v>6.2746359494144342E-4</v>
      </c>
      <c r="AA994" s="13">
        <f t="shared" si="1192"/>
        <v>1.3466085848694712E-3</v>
      </c>
      <c r="AB994" s="13">
        <f t="shared" si="1193"/>
        <v>1.444987960626933E-3</v>
      </c>
      <c r="AC994" s="13">
        <f t="shared" si="1194"/>
        <v>4.9707573345054671E-5</v>
      </c>
      <c r="AD994" s="13">
        <f t="shared" si="1195"/>
        <v>7.2220133103847617E-2</v>
      </c>
      <c r="AE994" s="13">
        <f t="shared" si="1196"/>
        <v>2.5891199094871288E-2</v>
      </c>
      <c r="AF994" s="13">
        <f t="shared" si="1197"/>
        <v>4.6410478751565034E-3</v>
      </c>
      <c r="AG994" s="13">
        <f t="shared" si="1198"/>
        <v>5.5461124841610398E-4</v>
      </c>
      <c r="AH994" s="13">
        <f t="shared" si="1199"/>
        <v>5.6237035862465989E-5</v>
      </c>
      <c r="AI994" s="13">
        <f t="shared" si="1200"/>
        <v>1.2069110605066464E-4</v>
      </c>
      <c r="AJ994" s="13">
        <f t="shared" si="1201"/>
        <v>1.2950845342699443E-4</v>
      </c>
      <c r="AK994" s="13">
        <f t="shared" si="1202"/>
        <v>9.2646647340145172E-5</v>
      </c>
      <c r="AL994" s="13">
        <f t="shared" si="1203"/>
        <v>1.5297810561695589E-6</v>
      </c>
      <c r="AM994" s="13">
        <f t="shared" si="1204"/>
        <v>3.0998531874070853E-2</v>
      </c>
      <c r="AN994" s="13">
        <f t="shared" si="1205"/>
        <v>1.1113094450355189E-2</v>
      </c>
      <c r="AO994" s="13">
        <f t="shared" si="1206"/>
        <v>1.9920438291114568E-3</v>
      </c>
      <c r="AP994" s="13">
        <f t="shared" si="1207"/>
        <v>2.3805182464872659E-4</v>
      </c>
      <c r="AQ994" s="13">
        <f t="shared" si="1208"/>
        <v>2.1335626652802452E-5</v>
      </c>
      <c r="AR994" s="13">
        <f t="shared" si="1209"/>
        <v>4.0322392924057109E-6</v>
      </c>
      <c r="AS994" s="13">
        <f t="shared" si="1210"/>
        <v>8.6536463488503436E-6</v>
      </c>
      <c r="AT994" s="13">
        <f t="shared" si="1211"/>
        <v>9.2858570263934799E-6</v>
      </c>
      <c r="AU994" s="13">
        <f t="shared" si="1212"/>
        <v>6.6428368064811309E-6</v>
      </c>
      <c r="AV994" s="13">
        <f t="shared" si="1213"/>
        <v>3.5640717420144492E-6</v>
      </c>
      <c r="AW994" s="13">
        <f t="shared" si="1214"/>
        <v>3.2694409891388591E-8</v>
      </c>
      <c r="AX994" s="13">
        <f t="shared" si="1215"/>
        <v>1.1087732015185495E-2</v>
      </c>
      <c r="AY994" s="13">
        <f t="shared" si="1216"/>
        <v>3.974995126399896E-3</v>
      </c>
      <c r="AZ994" s="13">
        <f t="shared" si="1217"/>
        <v>7.1252561990417951E-4</v>
      </c>
      <c r="BA994" s="13">
        <f t="shared" si="1218"/>
        <v>8.5147736936497221E-5</v>
      </c>
      <c r="BB994" s="13">
        <f t="shared" si="1219"/>
        <v>7.6314488590409547E-6</v>
      </c>
      <c r="BC994" s="13">
        <f t="shared" si="1220"/>
        <v>5.4718082977676208E-7</v>
      </c>
      <c r="BD994" s="13">
        <f t="shared" si="1221"/>
        <v>2.4092891605844354E-7</v>
      </c>
      <c r="BE994" s="13">
        <f t="shared" si="1222"/>
        <v>5.170609885946827E-7</v>
      </c>
      <c r="BF994" s="13">
        <f t="shared" si="1223"/>
        <v>5.5483598710429915E-7</v>
      </c>
      <c r="BG994" s="13">
        <f t="shared" si="1224"/>
        <v>3.9691381271764049E-7</v>
      </c>
      <c r="BH994" s="13">
        <f t="shared" si="1225"/>
        <v>2.1295560091766289E-7</v>
      </c>
      <c r="BI994" s="13">
        <f t="shared" si="1226"/>
        <v>9.1405411470453136E-8</v>
      </c>
      <c r="BJ994" s="14">
        <f t="shared" si="1227"/>
        <v>0.78602401766421248</v>
      </c>
      <c r="BK994" s="14">
        <f t="shared" si="1228"/>
        <v>0.16172295651945373</v>
      </c>
      <c r="BL994" s="14">
        <f t="shared" si="1229"/>
        <v>4.90363277341581E-2</v>
      </c>
      <c r="BM994" s="14">
        <f t="shared" si="1230"/>
        <v>0.45080677470978353</v>
      </c>
      <c r="BN994" s="14">
        <f t="shared" si="1231"/>
        <v>0.54262902837099181</v>
      </c>
    </row>
    <row r="995" spans="1:66" x14ac:dyDescent="0.25">
      <c r="A995" t="s">
        <v>114</v>
      </c>
      <c r="B995" t="s">
        <v>104</v>
      </c>
      <c r="C995" t="s">
        <v>112</v>
      </c>
      <c r="D995" s="24" t="s">
        <v>501</v>
      </c>
      <c r="E995" s="10">
        <f>VLOOKUP(A995,home!$A$2:$E$405,3,FALSE)</f>
        <v>1.26829268292683</v>
      </c>
      <c r="F995" s="10">
        <f>VLOOKUP(B995,home!$B$2:$E$405,3,FALSE)</f>
        <v>1.05</v>
      </c>
      <c r="G995" s="10">
        <f>VLOOKUP(C995,away!$B$2:$E$405,4,FALSE)</f>
        <v>0.53</v>
      </c>
      <c r="H995" s="10">
        <f>VLOOKUP(A995,away!$A$2:$E$405,3,FALSE)</f>
        <v>1.0243902439024399</v>
      </c>
      <c r="I995" s="10">
        <f>VLOOKUP(C995,away!$B$2:$E$405,3,FALSE)</f>
        <v>1.31</v>
      </c>
      <c r="J995" s="10">
        <f>VLOOKUP(B995,home!$B$2:$E$405,4,FALSE)</f>
        <v>0.98</v>
      </c>
      <c r="K995" s="12">
        <f t="shared" si="1176"/>
        <v>0.70580487804878089</v>
      </c>
      <c r="L995" s="12">
        <f t="shared" si="1177"/>
        <v>1.3151121951219524</v>
      </c>
      <c r="M995" s="13">
        <f t="shared" si="1178"/>
        <v>0.13253386607825898</v>
      </c>
      <c r="N995" s="13">
        <f t="shared" si="1179"/>
        <v>9.3543049184699037E-2</v>
      </c>
      <c r="O995" s="13">
        <f t="shared" si="1180"/>
        <v>0.17429690354617802</v>
      </c>
      <c r="P995" s="13">
        <f t="shared" si="1181"/>
        <v>0.1230196047516903</v>
      </c>
      <c r="Q995" s="13">
        <f t="shared" si="1182"/>
        <v>3.3011570211058813E-2</v>
      </c>
      <c r="R995" s="13">
        <f t="shared" si="1183"/>
        <v>0.1146099917127867</v>
      </c>
      <c r="S995" s="13">
        <f t="shared" si="1184"/>
        <v>2.8547086871226261E-2</v>
      </c>
      <c r="T995" s="13">
        <f t="shared" si="1185"/>
        <v>4.3413918564688E-2</v>
      </c>
      <c r="U995" s="13">
        <f t="shared" si="1186"/>
        <v>8.08922912240152E-2</v>
      </c>
      <c r="V995" s="13">
        <f t="shared" si="1187"/>
        <v>2.9441961998324553E-3</v>
      </c>
      <c r="W995" s="13">
        <f t="shared" si="1188"/>
        <v>7.7665757623383777E-3</v>
      </c>
      <c r="X995" s="13">
        <f t="shared" si="1189"/>
        <v>1.0213918499389773E-2</v>
      </c>
      <c r="Y995" s="13">
        <f t="shared" si="1190"/>
        <v>6.7162243892646021E-3</v>
      </c>
      <c r="Z995" s="13">
        <f t="shared" si="1191"/>
        <v>5.0241665928103904E-2</v>
      </c>
      <c r="AA995" s="13">
        <f t="shared" si="1192"/>
        <v>3.5460812893352962E-2</v>
      </c>
      <c r="AB995" s="13">
        <f t="shared" si="1193"/>
        <v>1.2514207359851813E-2</v>
      </c>
      <c r="AC995" s="13">
        <f t="shared" si="1194"/>
        <v>1.7080250105704496E-4</v>
      </c>
      <c r="AD995" s="13">
        <f t="shared" si="1195"/>
        <v>1.370421764698464E-3</v>
      </c>
      <c r="AE995" s="13">
        <f t="shared" si="1196"/>
        <v>1.8022583752154964E-3</v>
      </c>
      <c r="AF995" s="13">
        <f t="shared" si="1197"/>
        <v>1.1850859840032875E-3</v>
      </c>
      <c r="AG995" s="13">
        <f t="shared" si="1198"/>
        <v>5.1950700994360757E-4</v>
      </c>
      <c r="AH995" s="13">
        <f t="shared" si="1199"/>
        <v>1.6518356891323138E-2</v>
      </c>
      <c r="AI995" s="13">
        <f t="shared" si="1200"/>
        <v>1.1658736871246566E-2</v>
      </c>
      <c r="AJ995" s="13">
        <f t="shared" si="1201"/>
        <v>4.1143966778065038E-3</v>
      </c>
      <c r="AK995" s="13">
        <f t="shared" si="1202"/>
        <v>9.6798708180784296E-4</v>
      </c>
      <c r="AL995" s="13">
        <f t="shared" si="1203"/>
        <v>6.3416413607765993E-6</v>
      </c>
      <c r="AM995" s="13">
        <f t="shared" si="1204"/>
        <v>1.9345007330167895E-4</v>
      </c>
      <c r="AN995" s="13">
        <f t="shared" si="1205"/>
        <v>2.5440855054627358E-4</v>
      </c>
      <c r="AO995" s="13">
        <f t="shared" si="1206"/>
        <v>1.67287893683352E-4</v>
      </c>
      <c r="AP995" s="13">
        <f t="shared" si="1207"/>
        <v>7.3334116359746965E-5</v>
      </c>
      <c r="AQ995" s="13">
        <f t="shared" si="1208"/>
        <v>2.4110647685798885E-5</v>
      </c>
      <c r="AR995" s="13">
        <f t="shared" si="1209"/>
        <v>4.3446985182311604E-3</v>
      </c>
      <c r="AS995" s="13">
        <f t="shared" si="1210"/>
        <v>3.0665094078188631E-3</v>
      </c>
      <c r="AT995" s="13">
        <f t="shared" si="1211"/>
        <v>1.082178649310516E-3</v>
      </c>
      <c r="AU995" s="13">
        <f t="shared" si="1212"/>
        <v>2.5460232320120109E-4</v>
      </c>
      <c r="AV995" s="13">
        <f t="shared" si="1213"/>
        <v>4.4924890419490004E-5</v>
      </c>
      <c r="AW995" s="13">
        <f t="shared" si="1214"/>
        <v>1.6351087309996276E-7</v>
      </c>
      <c r="AX995" s="13">
        <f t="shared" si="1215"/>
        <v>2.2756334232536528E-5</v>
      </c>
      <c r="AY995" s="13">
        <f t="shared" si="1216"/>
        <v>2.992713266547994E-5</v>
      </c>
      <c r="AZ995" s="13">
        <f t="shared" si="1217"/>
        <v>1.9678768566702607E-5</v>
      </c>
      <c r="BA995" s="13">
        <f t="shared" si="1218"/>
        <v>8.6265961756843814E-6</v>
      </c>
      <c r="BB995" s="13">
        <f t="shared" si="1219"/>
        <v>2.8362354582587327E-6</v>
      </c>
      <c r="BC995" s="13">
        <f t="shared" si="1220"/>
        <v>7.4599356787867174E-7</v>
      </c>
      <c r="BD995" s="13">
        <f t="shared" si="1221"/>
        <v>9.522943342423453E-4</v>
      </c>
      <c r="BE995" s="13">
        <f t="shared" si="1222"/>
        <v>6.7213398644646346E-4</v>
      </c>
      <c r="BF995" s="13">
        <f t="shared" si="1223"/>
        <v>2.3719772316814356E-4</v>
      </c>
      <c r="BG995" s="13">
        <f t="shared" si="1224"/>
        <v>5.5805103358046689E-5</v>
      </c>
      <c r="BH995" s="13">
        <f t="shared" si="1225"/>
        <v>9.8468785425314386E-6</v>
      </c>
      <c r="BI995" s="13">
        <f t="shared" si="1226"/>
        <v>1.3899949817745122E-6</v>
      </c>
      <c r="BJ995" s="14">
        <f t="shared" si="1227"/>
        <v>0.2003396920875429</v>
      </c>
      <c r="BK995" s="14">
        <f t="shared" si="1228"/>
        <v>0.28725182517609127</v>
      </c>
      <c r="BL995" s="14">
        <f t="shared" si="1229"/>
        <v>0.46175526606808937</v>
      </c>
      <c r="BM995" s="14">
        <f t="shared" si="1230"/>
        <v>0.32854370015336321</v>
      </c>
      <c r="BN995" s="14">
        <f t="shared" si="1231"/>
        <v>0.67101498548467187</v>
      </c>
    </row>
    <row r="996" spans="1:66" x14ac:dyDescent="0.25">
      <c r="A996" t="s">
        <v>114</v>
      </c>
      <c r="B996" t="s">
        <v>119</v>
      </c>
      <c r="C996" t="s">
        <v>115</v>
      </c>
      <c r="D996" s="24" t="s">
        <v>501</v>
      </c>
      <c r="E996" s="10">
        <f>VLOOKUP(A996,home!$A$2:$E$405,3,FALSE)</f>
        <v>1.26829268292683</v>
      </c>
      <c r="F996" s="10">
        <f>VLOOKUP(B996,home!$B$2:$E$405,3,FALSE)</f>
        <v>1.84</v>
      </c>
      <c r="G996" s="10">
        <f>VLOOKUP(C996,away!$B$2:$E$405,4,FALSE)</f>
        <v>0.79</v>
      </c>
      <c r="H996" s="10">
        <f>VLOOKUP(A996,away!$A$2:$E$405,3,FALSE)</f>
        <v>1.0243902439024399</v>
      </c>
      <c r="I996" s="10">
        <f>VLOOKUP(C996,away!$B$2:$E$405,3,FALSE)</f>
        <v>1.05</v>
      </c>
      <c r="J996" s="10">
        <f>VLOOKUP(B996,home!$B$2:$E$405,4,FALSE)</f>
        <v>0.98</v>
      </c>
      <c r="K996" s="12">
        <f t="shared" si="1176"/>
        <v>1.8435902439024401</v>
      </c>
      <c r="L996" s="12">
        <f t="shared" si="1177"/>
        <v>1.0540975609756107</v>
      </c>
      <c r="M996" s="13">
        <f t="shared" si="1178"/>
        <v>5.515059167468616E-2</v>
      </c>
      <c r="N996" s="13">
        <f t="shared" si="1179"/>
        <v>0.10167509275689854</v>
      </c>
      <c r="O996" s="13">
        <f t="shared" si="1180"/>
        <v>5.8134104170648494E-2</v>
      </c>
      <c r="P996" s="13">
        <f t="shared" si="1181"/>
        <v>0.10717546728701571</v>
      </c>
      <c r="Q996" s="13">
        <f t="shared" si="1182"/>
        <v>9.3723604527246901E-2</v>
      </c>
      <c r="R996" s="13">
        <f t="shared" si="1183"/>
        <v>3.0639508707891325E-2</v>
      </c>
      <c r="S996" s="13">
        <f t="shared" si="1184"/>
        <v>5.2069163899208265E-2</v>
      </c>
      <c r="T996" s="13">
        <f t="shared" si="1185"/>
        <v>9.8793822938013656E-2</v>
      </c>
      <c r="U996" s="13">
        <f t="shared" si="1186"/>
        <v>5.6486699331832306E-2</v>
      </c>
      <c r="V996" s="13">
        <f t="shared" si="1187"/>
        <v>1.1243028311080146E-2</v>
      </c>
      <c r="W996" s="13">
        <f t="shared" si="1188"/>
        <v>5.7595974309934329E-2</v>
      </c>
      <c r="X996" s="13">
        <f t="shared" si="1189"/>
        <v>6.0711776042115702E-2</v>
      </c>
      <c r="Y996" s="13">
        <f t="shared" si="1190"/>
        <v>3.1998067524245839E-2</v>
      </c>
      <c r="Z996" s="13">
        <f t="shared" si="1191"/>
        <v>1.0765677132826411E-2</v>
      </c>
      <c r="AA996" s="13">
        <f t="shared" si="1192"/>
        <v>1.9847497331082365E-2</v>
      </c>
      <c r="AB996" s="13">
        <f t="shared" si="1193"/>
        <v>1.8295326222731584E-2</v>
      </c>
      <c r="AC996" s="13">
        <f t="shared" si="1194"/>
        <v>1.3655529074702562E-3</v>
      </c>
      <c r="AD996" s="13">
        <f t="shared" si="1195"/>
        <v>2.654584408146262E-2</v>
      </c>
      <c r="AE996" s="13">
        <f t="shared" si="1196"/>
        <v>2.7981909500308596E-2</v>
      </c>
      <c r="AF996" s="13">
        <f t="shared" si="1197"/>
        <v>1.474783127785778E-2</v>
      </c>
      <c r="AG996" s="13">
        <f t="shared" si="1198"/>
        <v>5.1818843265565703E-3</v>
      </c>
      <c r="AH996" s="13">
        <f t="shared" si="1199"/>
        <v>2.8370185019908063E-3</v>
      </c>
      <c r="AI996" s="13">
        <f t="shared" si="1200"/>
        <v>5.2302996320409655E-3</v>
      </c>
      <c r="AJ996" s="13">
        <f t="shared" si="1201"/>
        <v>4.8212646871586239E-3</v>
      </c>
      <c r="AK996" s="13">
        <f t="shared" si="1202"/>
        <v>2.9628121801723297E-3</v>
      </c>
      <c r="AL996" s="13">
        <f t="shared" si="1203"/>
        <v>1.0614846841648172E-4</v>
      </c>
      <c r="AM996" s="13">
        <f t="shared" si="1204"/>
        <v>9.7879318329479569E-3</v>
      </c>
      <c r="AN996" s="13">
        <f t="shared" si="1205"/>
        <v>1.0317435072105977E-2</v>
      </c>
      <c r="AO996" s="13">
        <f t="shared" si="1206"/>
        <v>5.4377915725155671E-3</v>
      </c>
      <c r="AP996" s="13">
        <f t="shared" si="1207"/>
        <v>1.9106542778941304E-3</v>
      </c>
      <c r="AQ996" s="13">
        <f t="shared" si="1208"/>
        <v>5.0350400354895485E-4</v>
      </c>
      <c r="AR996" s="13">
        <f t="shared" si="1209"/>
        <v>5.9809885667823804E-4</v>
      </c>
      <c r="AS996" s="13">
        <f t="shared" si="1210"/>
        <v>1.1026492170612035E-3</v>
      </c>
      <c r="AT996" s="13">
        <f t="shared" si="1211"/>
        <v>1.0164166695103495E-3</v>
      </c>
      <c r="AU996" s="13">
        <f t="shared" si="1212"/>
        <v>6.246186185496971E-4</v>
      </c>
      <c r="AV996" s="13">
        <f t="shared" si="1213"/>
        <v>2.8788519782951025E-4</v>
      </c>
      <c r="AW996" s="13">
        <f t="shared" si="1214"/>
        <v>5.7300240017991132E-6</v>
      </c>
      <c r="AX996" s="13">
        <f t="shared" si="1215"/>
        <v>3.0074892725341662E-3</v>
      </c>
      <c r="AY996" s="13">
        <f t="shared" si="1216"/>
        <v>3.170187106838578E-3</v>
      </c>
      <c r="AZ996" s="13">
        <f t="shared" si="1217"/>
        <v>1.6708432485774362E-3</v>
      </c>
      <c r="BA996" s="13">
        <f t="shared" si="1218"/>
        <v>5.8707726436601387E-4</v>
      </c>
      <c r="BB996" s="13">
        <f t="shared" si="1219"/>
        <v>1.5470917811811225E-4</v>
      </c>
      <c r="BC996" s="13">
        <f t="shared" si="1220"/>
        <v>3.2615713462968696E-5</v>
      </c>
      <c r="BD996" s="13">
        <f t="shared" si="1221"/>
        <v>1.0507575767447197E-4</v>
      </c>
      <c r="BE996" s="13">
        <f t="shared" si="1222"/>
        <v>1.9371664171931348E-4</v>
      </c>
      <c r="BF996" s="13">
        <f t="shared" si="1223"/>
        <v>1.7856705537763537E-4</v>
      </c>
      <c r="BG996" s="13">
        <f t="shared" si="1224"/>
        <v>1.0973482705886512E-4</v>
      </c>
      <c r="BH996" s="13">
        <f t="shared" si="1225"/>
        <v>5.05765141455113E-5</v>
      </c>
      <c r="BI996" s="13">
        <f t="shared" si="1226"/>
        <v>1.8648473609851666E-5</v>
      </c>
      <c r="BJ996" s="14">
        <f t="shared" si="1227"/>
        <v>0.55553604582755023</v>
      </c>
      <c r="BK996" s="14">
        <f t="shared" si="1228"/>
        <v>0.23028013965471561</v>
      </c>
      <c r="BL996" s="14">
        <f t="shared" si="1229"/>
        <v>0.20354051859476352</v>
      </c>
      <c r="BM996" s="14">
        <f t="shared" si="1230"/>
        <v>0.55045955500263211</v>
      </c>
      <c r="BN996" s="14">
        <f t="shared" si="1231"/>
        <v>0.44649836912438712</v>
      </c>
    </row>
    <row r="997" spans="1:66" x14ac:dyDescent="0.25">
      <c r="A997" t="s">
        <v>114</v>
      </c>
      <c r="B997" t="s">
        <v>96</v>
      </c>
      <c r="C997" t="s">
        <v>128</v>
      </c>
      <c r="D997" s="24" t="s">
        <v>501</v>
      </c>
      <c r="E997" s="10">
        <f>VLOOKUP(A997,home!$A$2:$E$405,3,FALSE)</f>
        <v>1.26829268292683</v>
      </c>
      <c r="F997" s="10">
        <f>VLOOKUP(B997,home!$B$2:$E$405,3,FALSE)</f>
        <v>0.53</v>
      </c>
      <c r="G997" s="10">
        <f>VLOOKUP(C997,away!$B$2:$E$405,4,FALSE)</f>
        <v>1.05</v>
      </c>
      <c r="H997" s="10">
        <f>VLOOKUP(A997,away!$A$2:$E$405,3,FALSE)</f>
        <v>1.0243902439024399</v>
      </c>
      <c r="I997" s="10">
        <f>VLOOKUP(C997,away!$B$2:$E$405,3,FALSE)</f>
        <v>1.05</v>
      </c>
      <c r="J997" s="10">
        <f>VLOOKUP(B997,home!$B$2:$E$405,4,FALSE)</f>
        <v>0.65</v>
      </c>
      <c r="K997" s="12">
        <f t="shared" si="1176"/>
        <v>0.70580487804878089</v>
      </c>
      <c r="L997" s="12">
        <f t="shared" si="1177"/>
        <v>0.69914634146341526</v>
      </c>
      <c r="M997" s="13">
        <f t="shared" si="1178"/>
        <v>0.24537902586956573</v>
      </c>
      <c r="N997" s="13">
        <f t="shared" si="1179"/>
        <v>0.17318971342959749</v>
      </c>
      <c r="O997" s="13">
        <f t="shared" si="1180"/>
        <v>0.17155584820856357</v>
      </c>
      <c r="P997" s="13">
        <f t="shared" si="1181"/>
        <v>0.12108495452340037</v>
      </c>
      <c r="Q997" s="13">
        <f t="shared" si="1182"/>
        <v>6.1119072283240178E-2</v>
      </c>
      <c r="R997" s="13">
        <f t="shared" si="1183"/>
        <v>5.9971321815835116E-2</v>
      </c>
      <c r="S997" s="13">
        <f t="shared" si="1184"/>
        <v>1.4937672606671238E-2</v>
      </c>
      <c r="T997" s="13">
        <f t="shared" si="1185"/>
        <v>4.273117578046539E-2</v>
      </c>
      <c r="U997" s="13">
        <f t="shared" si="1186"/>
        <v>4.2328051480649692E-2</v>
      </c>
      <c r="V997" s="13">
        <f t="shared" si="1187"/>
        <v>8.1901748251371313E-4</v>
      </c>
      <c r="W997" s="13">
        <f t="shared" si="1188"/>
        <v>1.437937978644232E-2</v>
      </c>
      <c r="X997" s="13">
        <f t="shared" si="1189"/>
        <v>1.0053290770204133E-2</v>
      </c>
      <c r="Y997" s="13">
        <f t="shared" si="1190"/>
        <v>3.5143607308280697E-3</v>
      </c>
      <c r="Z997" s="13">
        <f t="shared" si="1191"/>
        <v>1.3976243413422075E-2</v>
      </c>
      <c r="AA997" s="13">
        <f t="shared" si="1192"/>
        <v>9.8645007779904446E-3</v>
      </c>
      <c r="AB997" s="13">
        <f t="shared" si="1193"/>
        <v>3.4812063843108246E-3</v>
      </c>
      <c r="AC997" s="13">
        <f t="shared" si="1194"/>
        <v>2.5259568914000775E-5</v>
      </c>
      <c r="AD997" s="13">
        <f t="shared" si="1195"/>
        <v>2.5372590991467568E-3</v>
      </c>
      <c r="AE997" s="13">
        <f t="shared" si="1196"/>
        <v>1.7739154165132155E-3</v>
      </c>
      <c r="AF997" s="13">
        <f t="shared" si="1197"/>
        <v>6.201132367603825E-4</v>
      </c>
      <c r="AG997" s="13">
        <f t="shared" si="1198"/>
        <v>1.4451663359135269E-4</v>
      </c>
      <c r="AH997" s="13">
        <f t="shared" si="1199"/>
        <v>2.4428598624740487E-3</v>
      </c>
      <c r="AI997" s="13">
        <f t="shared" si="1200"/>
        <v>1.7241824073237575E-3</v>
      </c>
      <c r="AJ997" s="13">
        <f t="shared" si="1201"/>
        <v>6.0846817686749908E-4</v>
      </c>
      <c r="AK997" s="13">
        <f t="shared" si="1202"/>
        <v>1.4315326912350975E-4</v>
      </c>
      <c r="AL997" s="13">
        <f t="shared" si="1203"/>
        <v>4.9858438265351945E-7</v>
      </c>
      <c r="AM997" s="13">
        <f t="shared" si="1204"/>
        <v>3.5816196981028732E-4</v>
      </c>
      <c r="AN997" s="13">
        <f t="shared" si="1205"/>
        <v>2.5040763084419255E-4</v>
      </c>
      <c r="AO997" s="13">
        <f t="shared" si="1206"/>
        <v>8.7535789489619345E-5</v>
      </c>
      <c r="AP997" s="13">
        <f t="shared" si="1207"/>
        <v>2.0400108989593014E-5</v>
      </c>
      <c r="AQ997" s="13">
        <f t="shared" si="1208"/>
        <v>3.5656653913822197E-6</v>
      </c>
      <c r="AR997" s="13">
        <f t="shared" si="1209"/>
        <v>3.4158330711131073E-4</v>
      </c>
      <c r="AS997" s="13">
        <f t="shared" si="1210"/>
        <v>2.4109116441919796E-4</v>
      </c>
      <c r="AT997" s="13">
        <f t="shared" si="1211"/>
        <v>8.5081659950765295E-5</v>
      </c>
      <c r="AU997" s="13">
        <f t="shared" si="1212"/>
        <v>2.0017016875245916E-5</v>
      </c>
      <c r="AV997" s="13">
        <f t="shared" si="1213"/>
        <v>3.5320270386333332E-6</v>
      </c>
      <c r="AW997" s="13">
        <f t="shared" si="1214"/>
        <v>6.8342193702780703E-9</v>
      </c>
      <c r="AX997" s="13">
        <f t="shared" si="1215"/>
        <v>4.2132077570610148E-5</v>
      </c>
      <c r="AY997" s="13">
        <f t="shared" si="1216"/>
        <v>2.9456487891744899E-5</v>
      </c>
      <c r="AZ997" s="13">
        <f t="shared" si="1217"/>
        <v>1.0297197870937419E-5</v>
      </c>
      <c r="BA997" s="13">
        <f t="shared" si="1218"/>
        <v>2.3997494062635881E-6</v>
      </c>
      <c r="BB997" s="13">
        <f t="shared" si="1219"/>
        <v>4.1944400445454755E-7</v>
      </c>
      <c r="BC997" s="13">
        <f t="shared" si="1220"/>
        <v>5.86505482326323E-8</v>
      </c>
      <c r="BD997" s="13">
        <f t="shared" si="1221"/>
        <v>3.9802786578641159E-5</v>
      </c>
      <c r="BE997" s="13">
        <f t="shared" si="1222"/>
        <v>2.8093000927139476E-5</v>
      </c>
      <c r="BF997" s="13">
        <f t="shared" si="1223"/>
        <v>9.9140885467019822E-6</v>
      </c>
      <c r="BG997" s="13">
        <f t="shared" si="1224"/>
        <v>2.3324706858899364E-6</v>
      </c>
      <c r="BH997" s="13">
        <f t="shared" si="1225"/>
        <v>4.1156729700172568E-7</v>
      </c>
      <c r="BI997" s="13">
        <f t="shared" si="1226"/>
        <v>5.8097241173833893E-8</v>
      </c>
      <c r="BJ997" s="14">
        <f t="shared" si="1227"/>
        <v>0.31086763193860661</v>
      </c>
      <c r="BK997" s="14">
        <f t="shared" si="1228"/>
        <v>0.38227588512333954</v>
      </c>
      <c r="BL997" s="14">
        <f t="shared" si="1229"/>
        <v>0.29289150956981019</v>
      </c>
      <c r="BM997" s="14">
        <f t="shared" si="1230"/>
        <v>0.16768188426130343</v>
      </c>
      <c r="BN997" s="14">
        <f t="shared" si="1231"/>
        <v>0.83229993613020248</v>
      </c>
    </row>
    <row r="998" spans="1:66" x14ac:dyDescent="0.25">
      <c r="A998" t="s">
        <v>114</v>
      </c>
      <c r="B998" t="s">
        <v>320</v>
      </c>
      <c r="C998" t="s">
        <v>116</v>
      </c>
      <c r="D998" s="24" t="s">
        <v>501</v>
      </c>
      <c r="E998" s="10">
        <f>VLOOKUP(A998,home!$A$2:$E$405,3,FALSE)</f>
        <v>1.26829268292683</v>
      </c>
      <c r="F998" s="10">
        <f>VLOOKUP(B998,home!$B$2:$E$405,3,FALSE)</f>
        <v>0.79</v>
      </c>
      <c r="G998" s="10">
        <f>VLOOKUP(C998,away!$B$2:$E$405,4,FALSE)</f>
        <v>0.79</v>
      </c>
      <c r="H998" s="10">
        <f>VLOOKUP(A998,away!$A$2:$E$405,3,FALSE)</f>
        <v>1.0243902439024399</v>
      </c>
      <c r="I998" s="10">
        <f>VLOOKUP(C998,away!$B$2:$E$405,3,FALSE)</f>
        <v>0.26</v>
      </c>
      <c r="J998" s="10">
        <f>VLOOKUP(B998,home!$B$2:$E$405,4,FALSE)</f>
        <v>0.65</v>
      </c>
      <c r="K998" s="12">
        <f t="shared" si="1176"/>
        <v>0.79154146341463472</v>
      </c>
      <c r="L998" s="12">
        <f t="shared" si="1177"/>
        <v>0.17312195121951235</v>
      </c>
      <c r="M998" s="13">
        <f t="shared" si="1178"/>
        <v>0.38111145469216462</v>
      </c>
      <c r="N998" s="13">
        <f t="shared" si="1179"/>
        <v>0.30166551857111623</v>
      </c>
      <c r="O998" s="13">
        <f t="shared" si="1180"/>
        <v>6.5978758668414308E-2</v>
      </c>
      <c r="P998" s="13">
        <f t="shared" si="1181"/>
        <v>5.2224923190677681E-2</v>
      </c>
      <c r="Q998" s="13">
        <f t="shared" si="1182"/>
        <v>0.11939038301575799</v>
      </c>
      <c r="R998" s="13">
        <f t="shared" si="1183"/>
        <v>5.7111857198585995E-3</v>
      </c>
      <c r="S998" s="13">
        <f t="shared" si="1184"/>
        <v>1.7891371203177439E-3</v>
      </c>
      <c r="T998" s="13">
        <f t="shared" si="1185"/>
        <v>2.0669096064532953E-2</v>
      </c>
      <c r="U998" s="13">
        <f t="shared" si="1186"/>
        <v>4.5206403025296396E-3</v>
      </c>
      <c r="V998" s="13">
        <f t="shared" si="1187"/>
        <v>2.7241243279885975E-5</v>
      </c>
      <c r="W998" s="13">
        <f t="shared" si="1188"/>
        <v>3.1500812829975612E-2</v>
      </c>
      <c r="X998" s="13">
        <f t="shared" si="1189"/>
        <v>5.4534821821260269E-3</v>
      </c>
      <c r="Y998" s="13">
        <f t="shared" si="1190"/>
        <v>4.7205873815525082E-4</v>
      </c>
      <c r="Z998" s="13">
        <f t="shared" si="1191"/>
        <v>3.2957720519964542E-4</v>
      </c>
      <c r="AA998" s="13">
        <f t="shared" si="1192"/>
        <v>2.6087402331183274E-4</v>
      </c>
      <c r="AB998" s="13">
        <f t="shared" si="1193"/>
        <v>1.0324630308955579E-4</v>
      </c>
      <c r="AC998" s="13">
        <f t="shared" si="1194"/>
        <v>2.3330967562030904E-7</v>
      </c>
      <c r="AD998" s="13">
        <f t="shared" si="1195"/>
        <v>6.2335498715473487E-3</v>
      </c>
      <c r="AE998" s="13">
        <f t="shared" si="1196"/>
        <v>1.0791643167864175E-3</v>
      </c>
      <c r="AF998" s="13">
        <f t="shared" si="1197"/>
        <v>9.3413516104268258E-5</v>
      </c>
      <c r="AG998" s="13">
        <f t="shared" si="1198"/>
        <v>5.3906433927487555E-6</v>
      </c>
      <c r="AH998" s="13">
        <f t="shared" si="1199"/>
        <v>1.426426221040905E-5</v>
      </c>
      <c r="AI998" s="13">
        <f t="shared" si="1200"/>
        <v>1.1290754984557252E-5</v>
      </c>
      <c r="AJ998" s="13">
        <f t="shared" si="1201"/>
        <v>4.4685503617662638E-6</v>
      </c>
      <c r="AK998" s="13">
        <f t="shared" si="1202"/>
        <v>1.1790142975648214E-6</v>
      </c>
      <c r="AL998" s="13">
        <f t="shared" si="1203"/>
        <v>1.2788468820759458E-9</v>
      </c>
      <c r="AM998" s="13">
        <f t="shared" si="1204"/>
        <v>9.8682263751853952E-4</v>
      </c>
      <c r="AN998" s="13">
        <f t="shared" si="1205"/>
        <v>1.7084066051479513E-4</v>
      </c>
      <c r="AO998" s="13">
        <f t="shared" si="1206"/>
        <v>1.4788134247975813E-5</v>
      </c>
      <c r="AP998" s="13">
        <f t="shared" si="1207"/>
        <v>8.5338355196855655E-7</v>
      </c>
      <c r="AQ998" s="13">
        <f t="shared" si="1208"/>
        <v>3.6934856413858637E-8</v>
      </c>
      <c r="AR998" s="13">
        <f t="shared" si="1209"/>
        <v>4.9389138131455386E-7</v>
      </c>
      <c r="AS998" s="13">
        <f t="shared" si="1210"/>
        <v>3.9093550673359727E-7</v>
      </c>
      <c r="AT998" s="13">
        <f t="shared" si="1211"/>
        <v>1.547208315503267E-7</v>
      </c>
      <c r="AU998" s="13">
        <f t="shared" si="1212"/>
        <v>4.0822651142024925E-8</v>
      </c>
      <c r="AV998" s="13">
        <f t="shared" si="1213"/>
        <v>8.0782052563558785E-9</v>
      </c>
      <c r="AW998" s="13">
        <f t="shared" si="1214"/>
        <v>4.8679023307849482E-12</v>
      </c>
      <c r="AX998" s="13">
        <f t="shared" si="1215"/>
        <v>1.301851724386857E-4</v>
      </c>
      <c r="AY998" s="13">
        <f t="shared" si="1216"/>
        <v>2.2537911072433948E-5</v>
      </c>
      <c r="AZ998" s="13">
        <f t="shared" si="1217"/>
        <v>1.9509035706358082E-6</v>
      </c>
      <c r="BA998" s="13">
        <f t="shared" si="1218"/>
        <v>1.1258141092986168E-7</v>
      </c>
      <c r="BB998" s="13">
        <f t="shared" si="1219"/>
        <v>4.8725783828058437E-9</v>
      </c>
      <c r="BC998" s="13">
        <f t="shared" si="1220"/>
        <v>1.6871005542027275E-10</v>
      </c>
      <c r="BD998" s="13">
        <f t="shared" si="1221"/>
        <v>1.425057327061263E-8</v>
      </c>
      <c r="BE998" s="13">
        <f t="shared" si="1222"/>
        <v>1.1279919621118199E-8</v>
      </c>
      <c r="BF998" s="13">
        <f t="shared" si="1223"/>
        <v>4.4642620420496754E-9</v>
      </c>
      <c r="BG998" s="13">
        <f t="shared" si="1224"/>
        <v>1.1778828366101352E-9</v>
      </c>
      <c r="BH998" s="13">
        <f t="shared" si="1225"/>
        <v>2.3308577605534181E-10</v>
      </c>
      <c r="BI998" s="13">
        <f t="shared" si="1226"/>
        <v>3.689941125599623E-11</v>
      </c>
      <c r="BJ998" s="14">
        <f t="shared" si="1227"/>
        <v>0.48789100310996564</v>
      </c>
      <c r="BK998" s="14">
        <f t="shared" si="1228"/>
        <v>0.43517552874603488</v>
      </c>
      <c r="BL998" s="14">
        <f t="shared" si="1229"/>
        <v>7.6607027490257204E-2</v>
      </c>
      <c r="BM998" s="14">
        <f t="shared" si="1230"/>
        <v>7.389837478726341E-2</v>
      </c>
      <c r="BN998" s="14">
        <f t="shared" si="1231"/>
        <v>0.92608222385798955</v>
      </c>
    </row>
    <row r="999" spans="1:66" x14ac:dyDescent="0.25">
      <c r="A999" t="s">
        <v>114</v>
      </c>
      <c r="B999" t="s">
        <v>121</v>
      </c>
      <c r="C999" t="s">
        <v>120</v>
      </c>
      <c r="D999" s="24" t="s">
        <v>501</v>
      </c>
      <c r="E999" s="10">
        <f>VLOOKUP(A999,home!$A$2:$E$405,3,FALSE)</f>
        <v>1.26829268292683</v>
      </c>
      <c r="F999" s="10">
        <f>VLOOKUP(B999,home!$B$2:$E$405,3,FALSE)</f>
        <v>0.39</v>
      </c>
      <c r="G999" s="10">
        <f>VLOOKUP(C999,away!$B$2:$E$405,4,FALSE)</f>
        <v>2.1</v>
      </c>
      <c r="H999" s="10">
        <f>VLOOKUP(A999,away!$A$2:$E$405,3,FALSE)</f>
        <v>1.0243902439024399</v>
      </c>
      <c r="I999" s="10">
        <f>VLOOKUP(C999,away!$B$2:$E$405,3,FALSE)</f>
        <v>0.79</v>
      </c>
      <c r="J999" s="10">
        <f>VLOOKUP(B999,home!$B$2:$E$405,4,FALSE)</f>
        <v>0.98</v>
      </c>
      <c r="K999" s="12">
        <f t="shared" ref="K999:K1005" si="1232">E999*F999*G999</f>
        <v>1.0387317073170739</v>
      </c>
      <c r="L999" s="12">
        <f t="shared" ref="L999:L1005" si="1233">H999*I999*J999</f>
        <v>0.79308292682926895</v>
      </c>
      <c r="M999" s="13">
        <f t="shared" ref="M999:M1005" si="1234">_xlfn.POISSON.DIST(0,K999,FALSE) * _xlfn.POISSON.DIST(0,L999,FALSE)</f>
        <v>0.16012273979055261</v>
      </c>
      <c r="N999" s="13">
        <f t="shared" ref="N999:N1005" si="1235">_xlfn.POISSON.DIST(1,K999,FALSE) * _xlfn.POISSON.DIST(0,L999,FALSE)</f>
        <v>0.16632456688292824</v>
      </c>
      <c r="O999" s="13">
        <f t="shared" ref="O999:O1005" si="1236">_xlfn.POISSON.DIST(0,K999,FALSE) * _xlfn.POISSON.DIST(1,L999,FALSE)</f>
        <v>0.12699061112501292</v>
      </c>
      <c r="P999" s="13">
        <f t="shared" ref="P999:P1005" si="1237">_xlfn.POISSON.DIST(1,K999,FALSE) * _xlfn.POISSON.DIST(1,L999,FALSE)</f>
        <v>0.13190917430712323</v>
      </c>
      <c r="Q999" s="13">
        <f t="shared" ref="Q999:Q1005" si="1238">_xlfn.POISSON.DIST(2,K999,FALSE) * _xlfn.POISSON.DIST(0,L999,FALSE)</f>
        <v>8.6383300663538443E-2</v>
      </c>
      <c r="R999" s="13">
        <f t="shared" ref="R999:R1005" si="1239">_xlfn.POISSON.DIST(0,K999,FALSE) * _xlfn.POISSON.DIST(2,L999,FALSE)</f>
        <v>5.0357042775431377E-2</v>
      </c>
      <c r="S999" s="13">
        <f t="shared" ref="S999:S1005" si="1240">_xlfn.POISSON.DIST(2,K999,FALSE) * _xlfn.POISSON.DIST(2,L999,FALSE)</f>
        <v>2.71667070666337E-2</v>
      </c>
      <c r="T999" s="13">
        <f t="shared" ref="T999:T1005" si="1241">_xlfn.POISSON.DIST(2,K999,FALSE) * _xlfn.POISSON.DIST(1,L999,FALSE)</f>
        <v>6.8509120919411803E-2</v>
      </c>
      <c r="U999" s="13">
        <f t="shared" ref="U999:U1005" si="1242">_xlfn.POISSON.DIST(1,K999,FALSE) * _xlfn.POISSON.DIST(2,L999,FALSE)</f>
        <v>5.2307457017562745E-2</v>
      </c>
      <c r="V999" s="13">
        <f t="shared" ref="V999:V1005" si="1243">_xlfn.POISSON.DIST(3,K999,FALSE) * _xlfn.POISSON.DIST(3,L999,FALSE)</f>
        <v>2.4866604084748181E-3</v>
      </c>
      <c r="W999" s="13">
        <f t="shared" ref="W999:W1005" si="1244">_xlfn.POISSON.DIST(3,K999,FALSE) * _xlfn.POISSON.DIST(0,L999,FALSE)</f>
        <v>2.9909691127307143E-2</v>
      </c>
      <c r="X999" s="13">
        <f t="shared" ref="X999:X1005" si="1245">_xlfn.POISSON.DIST(3,K999,FALSE) * _xlfn.POISSON.DIST(1,L999,FALSE)</f>
        <v>2.3720865379804165E-2</v>
      </c>
      <c r="Y999" s="13">
        <f t="shared" ref="Y999:Y1005" si="1246">_xlfn.POISSON.DIST(3,K999,FALSE) * _xlfn.POISSON.DIST(2,L999,FALSE)</f>
        <v>9.4063066711690818E-3</v>
      </c>
      <c r="Z999" s="13">
        <f t="shared" ref="Z999:Z1005" si="1247">_xlfn.POISSON.DIST(0,K999,FALSE) * _xlfn.POISSON.DIST(3,L999,FALSE)</f>
        <v>1.3312436956935271E-2</v>
      </c>
      <c r="AA999" s="13">
        <f t="shared" ref="AA999:AA1005" si="1248">_xlfn.POISSON.DIST(1,K999,FALSE) * _xlfn.POISSON.DIST(3,L999,FALSE)</f>
        <v>1.3828050368828284E-2</v>
      </c>
      <c r="AB999" s="13">
        <f t="shared" ref="AB999:AB1005" si="1249">_xlfn.POISSON.DIST(2,K999,FALSE) * _xlfn.POISSON.DIST(3,L999,FALSE)</f>
        <v>7.1818171842397477E-3</v>
      </c>
      <c r="AC999" s="13">
        <f t="shared" ref="AC999:AC1005" si="1250">_xlfn.POISSON.DIST(4,K999,FALSE) * _xlfn.POISSON.DIST(4,L999,FALSE)</f>
        <v>1.2803198724818161E-4</v>
      </c>
      <c r="AD999" s="13">
        <f t="shared" ref="AD999:AD1005" si="1251">_xlfn.POISSON.DIST(4,K999,FALSE) * _xlfn.POISSON.DIST(0,L999,FALSE)</f>
        <v>7.7670361324985197E-3</v>
      </c>
      <c r="AE999" s="13">
        <f t="shared" ref="AE999:AE1005" si="1252">_xlfn.POISSON.DIST(4,K999,FALSE) * _xlfn.POISSON.DIST(1,L999,FALSE)</f>
        <v>6.1599037487506114E-3</v>
      </c>
      <c r="AF999" s="13">
        <f t="shared" ref="AF999:AF1005" si="1253">_xlfn.POISSON.DIST(4,K999,FALSE) * _xlfn.POISSON.DIST(2,L999,FALSE)</f>
        <v>2.4426572470228601E-3</v>
      </c>
      <c r="AG999" s="13">
        <f t="shared" ref="AG999:AG1005" si="1254">_xlfn.POISSON.DIST(4,K999,FALSE) * _xlfn.POISSON.DIST(3,L999,FALSE)</f>
        <v>6.4574325290320494E-4</v>
      </c>
      <c r="AH999" s="13">
        <f t="shared" ref="AH999:AH1005" si="1255">_xlfn.POISSON.DIST(0,K999,FALSE) * _xlfn.POISSON.DIST(4,L999,FALSE)</f>
        <v>2.6394666162590872E-3</v>
      </c>
      <c r="AI999" s="13">
        <f t="shared" ref="AI999:AI1005" si="1256">_xlfn.POISSON.DIST(1,K999,FALSE) * _xlfn.POISSON.DIST(4,L999,FALSE)</f>
        <v>2.7416976647132211E-3</v>
      </c>
      <c r="AJ999" s="13">
        <f t="shared" ref="AJ999:AJ1005" si="1257">_xlfn.POISSON.DIST(2,K999,FALSE) * _xlfn.POISSON.DIST(4,L999,FALSE)</f>
        <v>1.4239441481073991E-3</v>
      </c>
      <c r="AK999" s="13">
        <f t="shared" ref="AK999:AK1005" si="1258">_xlfn.POISSON.DIST(3,K999,FALSE) * _xlfn.POISSON.DIST(4,L999,FALSE)</f>
        <v>4.9303197869591847E-4</v>
      </c>
      <c r="AL999" s="13">
        <f t="shared" ref="AL999:AL1005" si="1259">_xlfn.POISSON.DIST(5,K999,FALSE) * _xlfn.POISSON.DIST(5,L999,FALSE)</f>
        <v>4.2189120033541233E-6</v>
      </c>
      <c r="AM999" s="13">
        <f t="shared" ref="AM999:AM1005" si="1260">_xlfn.POISSON.DIST(5,K999,FALSE) * _xlfn.POISSON.DIST(0,L999,FALSE)</f>
        <v>1.6135733405407183E-3</v>
      </c>
      <c r="AN999" s="13">
        <f t="shared" ref="AN999:AN1005" si="1261">_xlfn.POISSON.DIST(5,K999,FALSE) * _xlfn.POISSON.DIST(1,L999,FALSE)</f>
        <v>1.2796974675697136E-3</v>
      </c>
      <c r="AO999" s="13">
        <f t="shared" ref="AO999:AO1005" si="1262">_xlfn.POISSON.DIST(5,K999,FALSE) * _xlfn.POISSON.DIST(2,L999,FALSE)</f>
        <v>5.0745310651809593E-4</v>
      </c>
      <c r="AP999" s="13">
        <f t="shared" ref="AP999:AP1005" si="1263">_xlfn.POISSON.DIST(5,K999,FALSE) * _xlfn.POISSON.DIST(3,L999,FALSE)</f>
        <v>1.3415079831532545E-4</v>
      </c>
      <c r="AQ999" s="13">
        <f t="shared" ref="AQ999:AQ1005" si="1264">_xlfn.POISSON.DIST(5,K999,FALSE) * _xlfn.POISSON.DIST(4,L999,FALSE)</f>
        <v>2.6598176941100313E-5</v>
      </c>
      <c r="AR999" s="13">
        <f t="shared" ref="AR999:AR1005" si="1265">_xlfn.POISSON.DIST(0,K999,FALSE) * _xlfn.POISSON.DIST(5,L999,FALSE)</f>
        <v>4.1866318185818097E-4</v>
      </c>
      <c r="AS999" s="13">
        <f t="shared" ref="AS999:AS1005" si="1266">_xlfn.POISSON.DIST(1,K999,FALSE) * _xlfn.POISSON.DIST(5,L999,FALSE)</f>
        <v>4.3487872168234684E-4</v>
      </c>
      <c r="AT999" s="13">
        <f t="shared" ref="AT999:AT1005" si="1267">_xlfn.POISSON.DIST(2,K999,FALSE) * _xlfn.POISSON.DIST(5,L999,FALSE)</f>
        <v>2.2586115852448534E-4</v>
      </c>
      <c r="AU999" s="13">
        <f t="shared" ref="AU999:AU1005" si="1268">_xlfn.POISSON.DIST(3,K999,FALSE) * _xlfn.POISSON.DIST(5,L999,FALSE)</f>
        <v>7.8203048936916988E-5</v>
      </c>
      <c r="AV999" s="13">
        <f t="shared" ref="AV999:AV1005" si="1269">_xlfn.POISSON.DIST(4,K999,FALSE) * _xlfn.POISSON.DIST(5,L999,FALSE)</f>
        <v>2.0307996634911111E-5</v>
      </c>
      <c r="AW999" s="13">
        <f t="shared" ref="AW999:AW1005" si="1270">_xlfn.POISSON.DIST(6,K999,FALSE) * _xlfn.POISSON.DIST(6,L999,FALSE)</f>
        <v>9.6542814517856786E-8</v>
      </c>
      <c r="AX999" s="13">
        <f t="shared" ref="AX999:AX1005" si="1271">_xlfn.POISSON.DIST(6,K999,FALSE) * _xlfn.POISSON.DIST(0,L999,FALSE)</f>
        <v>2.7934496515019566E-4</v>
      </c>
      <c r="AY999" s="13">
        <f t="shared" ref="AY999:AY1005" si="1272">_xlfn.POISSON.DIST(6,K999,FALSE) * _xlfn.POISSON.DIST(1,L999,FALSE)</f>
        <v>2.2154372255633729E-4</v>
      </c>
      <c r="AZ999" s="13">
        <f t="shared" ref="AZ999:AZ1005" si="1273">_xlfn.POISSON.DIST(6,K999,FALSE) * _xlfn.POISSON.DIST(2,L999,FALSE)</f>
        <v>8.7851271952815745E-5</v>
      </c>
      <c r="BA999" s="13">
        <f t="shared" ref="BA999:BA1005" si="1274">_xlfn.POISSON.DIST(6,K999,FALSE) * _xlfn.POISSON.DIST(3,L999,FALSE)</f>
        <v>2.3224447962004398E-5</v>
      </c>
      <c r="BB999" s="13">
        <f t="shared" ref="BB999:BB1005" si="1275">_xlfn.POISSON.DIST(6,K999,FALSE) * _xlfn.POISSON.DIST(4,L999,FALSE)</f>
        <v>4.6047282909251235E-6</v>
      </c>
      <c r="BC999" s="13">
        <f t="shared" ref="BC999:BC1005" si="1276">_xlfn.POISSON.DIST(6,K999,FALSE) * _xlfn.POISSON.DIST(5,L999,FALSE)</f>
        <v>7.3038627804408723E-7</v>
      </c>
      <c r="BD999" s="13">
        <f t="shared" ref="BD999:BD1005" si="1277">_xlfn.POISSON.DIST(0,K999,FALSE) * _xlfn.POISSON.DIST(6,L999,FALSE)</f>
        <v>5.533910360395676E-5</v>
      </c>
      <c r="BE999" s="13">
        <f t="shared" ref="BE999:BE1005" si="1278">_xlfn.POISSON.DIST(1,K999,FALSE) * _xlfn.POISSON.DIST(6,L999,FALSE)</f>
        <v>5.7482481567934431E-5</v>
      </c>
      <c r="BF999" s="13">
        <f t="shared" ref="BF999:BF1005" si="1279">_xlfn.POISSON.DIST(2,K999,FALSE) * _xlfn.POISSON.DIST(6,L999,FALSE)</f>
        <v>2.9854438109941377E-5</v>
      </c>
      <c r="BG999" s="13">
        <f t="shared" ref="BG999:BG1005" si="1280">_xlfn.POISSON.DIST(3,K999,FALSE) * _xlfn.POISSON.DIST(6,L999,FALSE)</f>
        <v>1.0336917156310443E-5</v>
      </c>
      <c r="BH999" s="13">
        <f t="shared" ref="BH999:BH1005" si="1281">_xlfn.POISSON.DIST(4,K999,FALSE) * _xlfn.POISSON.DIST(6,L999,FALSE)</f>
        <v>2.684320901542374E-6</v>
      </c>
      <c r="BI999" s="13">
        <f t="shared" ref="BI999:BI1005" si="1282">_xlfn.POISSON.DIST(5,K999,FALSE) * _xlfn.POISSON.DIST(6,L999,FALSE)</f>
        <v>5.5765784660920362E-7</v>
      </c>
      <c r="BJ999" s="14">
        <f t="shared" ref="BJ999:BJ1005" si="1283">SUM(N999,Q999,T999,W999,X999,Y999,AD999,AE999,AF999,AG999,AM999,AN999,AO999,AP999,AQ999,AX999,AY999,AZ999,BA999,BB999,BC999)</f>
        <v>0.40544796443740944</v>
      </c>
      <c r="BK999" s="14">
        <f t="shared" ref="BK999:BK1005" si="1284">SUM(M999,P999,S999,V999,AC999,AL999,AY999)</f>
        <v>0.32203907619459227</v>
      </c>
      <c r="BL999" s="14">
        <f t="shared" ref="BL999:BL1005" si="1285">SUM(O999,R999,U999,AA999,AB999,AH999,AI999,AJ999,AK999,AR999,AS999,AT999,AU999,AV999,BD999,BE999,BF999,BG999,BH999,BI999)</f>
        <v>0.25929728790567391</v>
      </c>
      <c r="BM999" s="14">
        <f t="shared" ref="BM999:BM1005" si="1286">SUM(S999:BI999)</f>
        <v>0.27778788277028221</v>
      </c>
      <c r="BN999" s="14">
        <f t="shared" ref="BN999:BN1005" si="1287">SUM(M999:R999)</f>
        <v>0.72208743554458676</v>
      </c>
    </row>
    <row r="1000" spans="1:66" x14ac:dyDescent="0.25">
      <c r="A1000" t="s">
        <v>114</v>
      </c>
      <c r="B1000" t="s">
        <v>127</v>
      </c>
      <c r="C1000" t="s">
        <v>379</v>
      </c>
      <c r="D1000" s="24" t="s">
        <v>501</v>
      </c>
      <c r="E1000" s="10">
        <f>VLOOKUP(A1000,home!$A$2:$E$405,3,FALSE)</f>
        <v>1.26829268292683</v>
      </c>
      <c r="F1000" s="10">
        <f>VLOOKUP(B1000,home!$B$2:$E$405,3,FALSE)</f>
        <v>1.05</v>
      </c>
      <c r="G1000" s="10">
        <f>VLOOKUP(C1000,away!$B$2:$E$405,4,FALSE)</f>
        <v>0.79</v>
      </c>
      <c r="H1000" s="10">
        <f>VLOOKUP(A1000,away!$A$2:$E$405,3,FALSE)</f>
        <v>1.0243902439024399</v>
      </c>
      <c r="I1000" s="10">
        <f>VLOOKUP(C1000,away!$B$2:$E$405,3,FALSE)</f>
        <v>0.53</v>
      </c>
      <c r="J1000" s="10">
        <f>VLOOKUP(B1000,home!$B$2:$E$405,4,FALSE)</f>
        <v>0.33</v>
      </c>
      <c r="K1000" s="12">
        <f t="shared" si="1232"/>
        <v>1.0520487804878056</v>
      </c>
      <c r="L1000" s="12">
        <f t="shared" si="1233"/>
        <v>0.17916585365853677</v>
      </c>
      <c r="M1000" s="13">
        <f t="shared" si="1234"/>
        <v>0.29193776466291177</v>
      </c>
      <c r="N1000" s="13">
        <f t="shared" si="1235"/>
        <v>0.30713276929195232</v>
      </c>
      <c r="O1000" s="13">
        <f t="shared" si="1236"/>
        <v>5.2305278820995595E-2</v>
      </c>
      <c r="P1000" s="13">
        <f t="shared" si="1237"/>
        <v>5.5027704796703068E-2</v>
      </c>
      <c r="Q1000" s="13">
        <f t="shared" si="1238"/>
        <v>0.16155932769072046</v>
      </c>
      <c r="R1000" s="13">
        <f t="shared" si="1239"/>
        <v>4.6856599654057285E-3</v>
      </c>
      <c r="S1000" s="13">
        <f t="shared" si="1240"/>
        <v>2.5930597731073403E-3</v>
      </c>
      <c r="T1000" s="13">
        <f t="shared" si="1241"/>
        <v>2.8945914862207208E-2</v>
      </c>
      <c r="U1000" s="13">
        <f t="shared" si="1242"/>
        <v>4.9295428523856311E-3</v>
      </c>
      <c r="V1000" s="13">
        <f t="shared" si="1243"/>
        <v>5.4307666064647108E-5</v>
      </c>
      <c r="W1000" s="13">
        <f t="shared" si="1244"/>
        <v>5.6656097891150746E-2</v>
      </c>
      <c r="X1000" s="13">
        <f t="shared" si="1245"/>
        <v>1.0150838143629649E-2</v>
      </c>
      <c r="Y1000" s="13">
        <f t="shared" si="1246"/>
        <v>9.0934179067652114E-4</v>
      </c>
      <c r="Z1000" s="13">
        <f t="shared" si="1247"/>
        <v>2.7983675588518235E-4</v>
      </c>
      <c r="AA1000" s="13">
        <f t="shared" si="1248"/>
        <v>2.9440191776466989E-4</v>
      </c>
      <c r="AB1000" s="13">
        <f t="shared" si="1249"/>
        <v>1.5486258927879606E-4</v>
      </c>
      <c r="AC1000" s="13">
        <f t="shared" si="1250"/>
        <v>6.397823821829671E-7</v>
      </c>
      <c r="AD1000" s="13">
        <f t="shared" si="1251"/>
        <v>1.4901244673395717E-2</v>
      </c>
      <c r="AE1000" s="13">
        <f t="shared" si="1252"/>
        <v>2.6697942224836674E-3</v>
      </c>
      <c r="AF1000" s="13">
        <f t="shared" si="1253"/>
        <v>2.3916798048195784E-4</v>
      </c>
      <c r="AG1000" s="13">
        <f t="shared" si="1254"/>
        <v>1.4283578463612741E-5</v>
      </c>
      <c r="AH1000" s="13">
        <f t="shared" si="1255"/>
        <v>1.2534297813301068E-5</v>
      </c>
      <c r="AI1000" s="13">
        <f t="shared" si="1256"/>
        <v>1.3186692728754358E-5</v>
      </c>
      <c r="AJ1000" s="13">
        <f t="shared" si="1257"/>
        <v>6.9365220019767163E-6</v>
      </c>
      <c r="AK1000" s="13">
        <f t="shared" si="1258"/>
        <v>2.4325198376688124E-6</v>
      </c>
      <c r="AL1000" s="13">
        <f t="shared" si="1259"/>
        <v>4.8237344149766174E-9</v>
      </c>
      <c r="AM1000" s="13">
        <f t="shared" si="1260"/>
        <v>3.1353672572792752E-3</v>
      </c>
      <c r="AN1000" s="13">
        <f t="shared" si="1261"/>
        <v>5.6175075118346642E-4</v>
      </c>
      <c r="AO1000" s="13">
        <f t="shared" si="1262"/>
        <v>5.0323276439555016E-5</v>
      </c>
      <c r="AP1000" s="13">
        <f t="shared" si="1263"/>
        <v>3.0054042607291343E-6</v>
      </c>
      <c r="AQ1000" s="13">
        <f t="shared" si="1264"/>
        <v>1.3461645499063478E-7</v>
      </c>
      <c r="AR1000" s="13">
        <f t="shared" si="1265"/>
        <v>4.4914363354608358E-7</v>
      </c>
      <c r="AS1000" s="13">
        <f t="shared" si="1266"/>
        <v>4.7252101193601917E-7</v>
      </c>
      <c r="AT1000" s="13">
        <f t="shared" si="1267"/>
        <v>2.4855757718107632E-7</v>
      </c>
      <c r="AU1000" s="13">
        <f t="shared" si="1268"/>
        <v>8.7164898651451664E-8</v>
      </c>
      <c r="AV1000" s="13">
        <f t="shared" si="1269"/>
        <v>2.2925431331900722E-8</v>
      </c>
      <c r="AW1000" s="13">
        <f t="shared" si="1270"/>
        <v>2.5256432623530911E-11</v>
      </c>
      <c r="AX1000" s="13">
        <f t="shared" si="1271"/>
        <v>5.4975988323367623E-4</v>
      </c>
      <c r="AY1000" s="13">
        <f t="shared" si="1272"/>
        <v>9.8498198786779089E-5</v>
      </c>
      <c r="AZ1000" s="13">
        <f t="shared" si="1273"/>
        <v>8.8237569347307624E-6</v>
      </c>
      <c r="BA1000" s="13">
        <f t="shared" si="1274"/>
        <v>5.2697198122882341E-7</v>
      </c>
      <c r="BB1000" s="13">
        <f t="shared" si="1275"/>
        <v>2.3603846217748144E-8</v>
      </c>
      <c r="BC1000" s="13">
        <f t="shared" si="1276"/>
        <v>8.4580065144553474E-10</v>
      </c>
      <c r="BD1000" s="13">
        <f t="shared" si="1277"/>
        <v>1.3411867086596822E-8</v>
      </c>
      <c r="BE1000" s="13">
        <f t="shared" si="1278"/>
        <v>1.4109938412518727E-8</v>
      </c>
      <c r="BF1000" s="13">
        <f t="shared" si="1279"/>
        <v>7.422171749824184E-9</v>
      </c>
      <c r="BG1000" s="13">
        <f t="shared" si="1280"/>
        <v>2.6028289126578584E-9</v>
      </c>
      <c r="BH1000" s="13">
        <f t="shared" si="1281"/>
        <v>6.8457574584502517E-10</v>
      </c>
      <c r="BI1000" s="13">
        <f t="shared" si="1282"/>
        <v>1.4404141571355776E-10</v>
      </c>
      <c r="BJ1000" s="14">
        <f t="shared" si="1283"/>
        <v>0.58758699469136311</v>
      </c>
      <c r="BK1000" s="14">
        <f t="shared" si="1284"/>
        <v>0.34971197970369017</v>
      </c>
      <c r="BL1000" s="14">
        <f t="shared" si="1285"/>
        <v>6.2406154866188099E-2</v>
      </c>
      <c r="BM1000" s="14">
        <f t="shared" si="1286"/>
        <v>0.12723796261490733</v>
      </c>
      <c r="BN1000" s="14">
        <f t="shared" si="1287"/>
        <v>0.87264850522868886</v>
      </c>
    </row>
    <row r="1001" spans="1:66" x14ac:dyDescent="0.25">
      <c r="A1001" t="s">
        <v>114</v>
      </c>
      <c r="B1001" t="s">
        <v>356</v>
      </c>
      <c r="C1001" t="s">
        <v>110</v>
      </c>
      <c r="D1001" s="24" t="s">
        <v>501</v>
      </c>
      <c r="E1001" s="10">
        <f>VLOOKUP(A1001,home!$A$2:$E$405,3,FALSE)</f>
        <v>1.26829268292683</v>
      </c>
      <c r="F1001" s="10">
        <f>VLOOKUP(B1001,home!$B$2:$E$405,3,FALSE)</f>
        <v>1.38</v>
      </c>
      <c r="G1001" s="10">
        <f>VLOOKUP(C1001,away!$B$2:$E$405,4,FALSE)</f>
        <v>1.58</v>
      </c>
      <c r="H1001" s="10">
        <f>VLOOKUP(A1001,away!$A$2:$E$405,3,FALSE)</f>
        <v>1.0243902439024399</v>
      </c>
      <c r="I1001" s="10">
        <f>VLOOKUP(C1001,away!$B$2:$E$405,3,FALSE)</f>
        <v>2.1</v>
      </c>
      <c r="J1001" s="10">
        <f>VLOOKUP(B1001,home!$B$2:$E$405,4,FALSE)</f>
        <v>1.95</v>
      </c>
      <c r="K1001" s="12">
        <f t="shared" si="1232"/>
        <v>2.76538536585366</v>
      </c>
      <c r="L1001" s="12">
        <f t="shared" si="1233"/>
        <v>4.1948780487804918</v>
      </c>
      <c r="M1001" s="13">
        <f t="shared" si="1234"/>
        <v>9.4884660153863427E-4</v>
      </c>
      <c r="N1001" s="13">
        <f t="shared" si="1235"/>
        <v>2.623926506334918E-3</v>
      </c>
      <c r="O1001" s="13">
        <f t="shared" si="1236"/>
        <v>3.9802957804543869E-3</v>
      </c>
      <c r="P1001" s="13">
        <f t="shared" si="1237"/>
        <v>1.1007051703037634E-2</v>
      </c>
      <c r="Q1001" s="13">
        <f t="shared" si="1238"/>
        <v>3.6280839808470527E-3</v>
      </c>
      <c r="R1001" s="13">
        <f t="shared" si="1239"/>
        <v>8.3484276985408609E-3</v>
      </c>
      <c r="S1001" s="13">
        <f t="shared" si="1240"/>
        <v>3.1921700250830964E-2</v>
      </c>
      <c r="T1001" s="13">
        <f t="shared" si="1241"/>
        <v>1.5219369850387443E-2</v>
      </c>
      <c r="U1001" s="13">
        <f t="shared" si="1242"/>
        <v>2.308661978543225E-2</v>
      </c>
      <c r="V1001" s="13">
        <f t="shared" si="1243"/>
        <v>4.114513634413261E-2</v>
      </c>
      <c r="W1001" s="13">
        <f t="shared" si="1244"/>
        <v>3.3443501155741759E-3</v>
      </c>
      <c r="X1001" s="13">
        <f t="shared" si="1245"/>
        <v>1.4029140887258611E-2</v>
      </c>
      <c r="Y1001" s="13">
        <f t="shared" si="1246"/>
        <v>2.9425267575605013E-2</v>
      </c>
      <c r="Z1001" s="13">
        <f t="shared" si="1247"/>
        <v>1.1673545364813367E-2</v>
      </c>
      <c r="AA1001" s="13">
        <f t="shared" si="1248"/>
        <v>3.2281851519483713E-2</v>
      </c>
      <c r="AB1001" s="13">
        <f t="shared" si="1249"/>
        <v>4.4635879887320505E-2</v>
      </c>
      <c r="AC1001" s="13">
        <f t="shared" si="1250"/>
        <v>2.983139228814799E-2</v>
      </c>
      <c r="AD1001" s="13">
        <f t="shared" si="1251"/>
        <v>2.3121042169749564E-3</v>
      </c>
      <c r="AE1001" s="13">
        <f t="shared" si="1252"/>
        <v>9.6989952262810514E-3</v>
      </c>
      <c r="AF1001" s="13">
        <f t="shared" si="1253"/>
        <v>2.0343051084976582E-2</v>
      </c>
      <c r="AG1001" s="13">
        <f t="shared" si="1254"/>
        <v>2.8445539480529476E-2</v>
      </c>
      <c r="AH1001" s="13">
        <f t="shared" si="1255"/>
        <v>1.2242274800574715E-2</v>
      </c>
      <c r="AI1001" s="13">
        <f t="shared" si="1256"/>
        <v>3.3854607578268352E-2</v>
      </c>
      <c r="AJ1001" s="13">
        <f t="shared" si="1257"/>
        <v>4.6810518181830872E-2</v>
      </c>
      <c r="AK1001" s="13">
        <f t="shared" si="1258"/>
        <v>4.314970731602058E-2</v>
      </c>
      <c r="AL1001" s="13">
        <f t="shared" si="1259"/>
        <v>1.3842308198471135E-2</v>
      </c>
      <c r="AM1001" s="13">
        <f t="shared" si="1260"/>
        <v>1.2787718331902153E-3</v>
      </c>
      <c r="AN1001" s="13">
        <f t="shared" si="1261"/>
        <v>5.3642918924484227E-3</v>
      </c>
      <c r="AO1001" s="13">
        <f t="shared" si="1262"/>
        <v>1.1251275153441525E-2</v>
      </c>
      <c r="AP1001" s="13">
        <f t="shared" si="1263"/>
        <v>1.573257572065374E-2</v>
      </c>
      <c r="AQ1001" s="13">
        <f t="shared" si="1264"/>
        <v>1.6499059135336828E-2</v>
      </c>
      <c r="AR1001" s="13">
        <f t="shared" si="1265"/>
        <v>1.0270969965613885E-2</v>
      </c>
      <c r="AS1001" s="13">
        <f t="shared" si="1266"/>
        <v>2.840319003603111E-2</v>
      </c>
      <c r="AT1001" s="13">
        <f t="shared" si="1267"/>
        <v>3.927288303460047E-2</v>
      </c>
      <c r="AU1001" s="13">
        <f t="shared" si="1268"/>
        <v>3.6201552006255536E-2</v>
      </c>
      <c r="AV1001" s="13">
        <f t="shared" si="1269"/>
        <v>2.5027810534822319E-2</v>
      </c>
      <c r="AW1001" s="13">
        <f t="shared" si="1270"/>
        <v>4.4604740166430661E-3</v>
      </c>
      <c r="AX1001" s="13">
        <f t="shared" si="1271"/>
        <v>5.893828189616801E-4</v>
      </c>
      <c r="AY1001" s="13">
        <f t="shared" si="1272"/>
        <v>2.4723890495907184E-3</v>
      </c>
      <c r="AZ1001" s="13">
        <f t="shared" si="1273"/>
        <v>5.1856852760866837E-3</v>
      </c>
      <c r="BA1001" s="13">
        <f t="shared" si="1274"/>
        <v>7.2511057775134112E-3</v>
      </c>
      <c r="BB1001" s="13">
        <f t="shared" si="1275"/>
        <v>7.6043761138691037E-3</v>
      </c>
      <c r="BC1001" s="13">
        <f t="shared" si="1276"/>
        <v>6.3798860869480395E-3</v>
      </c>
      <c r="BD1001" s="13">
        <f t="shared" si="1277"/>
        <v>7.1809110747395686E-3</v>
      </c>
      <c r="BE1001" s="13">
        <f t="shared" si="1278"/>
        <v>1.9857986399581282E-2</v>
      </c>
      <c r="BF1001" s="13">
        <f t="shared" si="1279"/>
        <v>2.7457492492361551E-2</v>
      </c>
      <c r="BG1001" s="13">
        <f t="shared" si="1280"/>
        <v>2.5310182640471121E-2</v>
      </c>
      <c r="BH1001" s="13">
        <f t="shared" si="1281"/>
        <v>1.749810217026055E-2</v>
      </c>
      <c r="BI1001" s="13">
        <f t="shared" si="1282"/>
        <v>9.6777991343701339E-3</v>
      </c>
      <c r="BJ1001" s="14">
        <f t="shared" si="1283"/>
        <v>0.20867862778280963</v>
      </c>
      <c r="BK1001" s="14">
        <f t="shared" si="1284"/>
        <v>0.13116882443574968</v>
      </c>
      <c r="BL1001" s="14">
        <f t="shared" si="1285"/>
        <v>0.4945490620370338</v>
      </c>
      <c r="BM1001" s="14">
        <f t="shared" si="1286"/>
        <v>0.81752151231670533</v>
      </c>
      <c r="BN1001" s="14">
        <f t="shared" si="1287"/>
        <v>3.053663227075349E-2</v>
      </c>
    </row>
    <row r="1002" spans="1:66" x14ac:dyDescent="0.25">
      <c r="A1002" t="s">
        <v>114</v>
      </c>
      <c r="B1002" t="s">
        <v>130</v>
      </c>
      <c r="C1002" t="s">
        <v>134</v>
      </c>
      <c r="D1002" s="24" t="s">
        <v>501</v>
      </c>
      <c r="E1002" s="10">
        <f>VLOOKUP(A1002,home!$A$2:$E$405,3,FALSE)</f>
        <v>1.26829268292683</v>
      </c>
      <c r="F1002" s="10">
        <f>VLOOKUP(B1002,home!$B$2:$E$405,3,FALSE)</f>
        <v>0.79</v>
      </c>
      <c r="G1002" s="10">
        <f>VLOOKUP(C1002,away!$B$2:$E$405,4,FALSE)</f>
        <v>1.05</v>
      </c>
      <c r="H1002" s="10">
        <f>VLOOKUP(A1002,away!$A$2:$E$405,3,FALSE)</f>
        <v>1.0243902439024399</v>
      </c>
      <c r="I1002" s="10">
        <f>VLOOKUP(C1002,away!$B$2:$E$405,3,FALSE)</f>
        <v>0.26</v>
      </c>
      <c r="J1002" s="10">
        <f>VLOOKUP(B1002,home!$B$2:$E$405,4,FALSE)</f>
        <v>1.46</v>
      </c>
      <c r="K1002" s="12">
        <f t="shared" si="1232"/>
        <v>1.0520487804878056</v>
      </c>
      <c r="L1002" s="12">
        <f t="shared" si="1233"/>
        <v>0.38885853658536618</v>
      </c>
      <c r="M1002" s="13">
        <f t="shared" si="1234"/>
        <v>0.236712887574414</v>
      </c>
      <c r="N1002" s="13">
        <f t="shared" si="1235"/>
        <v>0.24903350469840932</v>
      </c>
      <c r="O1002" s="13">
        <f t="shared" si="1236"/>
        <v>9.2047827053082926E-2</v>
      </c>
      <c r="P1002" s="13">
        <f t="shared" si="1237"/>
        <v>9.6838804197748346E-2</v>
      </c>
      <c r="Q1002" s="13">
        <f t="shared" si="1238"/>
        <v>0.13099769745928283</v>
      </c>
      <c r="R1002" s="13">
        <f t="shared" si="1239"/>
        <v>1.7896791661862352E-2</v>
      </c>
      <c r="S1002" s="13">
        <f t="shared" si="1240"/>
        <v>9.9041438919351323E-3</v>
      </c>
      <c r="T1002" s="13">
        <f t="shared" si="1241"/>
        <v>5.093957293006926E-2</v>
      </c>
      <c r="U1002" s="13">
        <f t="shared" si="1242"/>
        <v>1.8828297842506617E-2</v>
      </c>
      <c r="V1002" s="13">
        <f t="shared" si="1243"/>
        <v>4.5019632617450189E-4</v>
      </c>
      <c r="W1002" s="13">
        <f t="shared" si="1244"/>
        <v>4.5938655952916345E-2</v>
      </c>
      <c r="X1002" s="13">
        <f t="shared" si="1245"/>
        <v>1.7863638526549666E-2</v>
      </c>
      <c r="Y1002" s="13">
        <f t="shared" si="1246"/>
        <v>3.4732141677620352E-3</v>
      </c>
      <c r="Z1002" s="13">
        <f t="shared" si="1247"/>
        <v>2.3197734050683263E-3</v>
      </c>
      <c r="AA1002" s="13">
        <f t="shared" si="1248"/>
        <v>2.4405147818101769E-3</v>
      </c>
      <c r="AB1002" s="13">
        <f t="shared" si="1249"/>
        <v>1.2837702999829296E-3</v>
      </c>
      <c r="AC1002" s="13">
        <f t="shared" si="1250"/>
        <v>1.151090523832724E-5</v>
      </c>
      <c r="AD1002" s="13">
        <f t="shared" si="1251"/>
        <v>1.2082426743128625E-2</v>
      </c>
      <c r="AE1002" s="13">
        <f t="shared" si="1252"/>
        <v>4.6983547817328886E-3</v>
      </c>
      <c r="AF1002" s="13">
        <f t="shared" si="1253"/>
        <v>9.1349768239175431E-4</v>
      </c>
      <c r="AG1002" s="13">
        <f t="shared" si="1254"/>
        <v>1.1840712398299373E-4</v>
      </c>
      <c r="AH1002" s="13">
        <f t="shared" si="1255"/>
        <v>2.255159228761303E-4</v>
      </c>
      <c r="AI1002" s="13">
        <f t="shared" si="1256"/>
        <v>2.3725375164241493E-4</v>
      </c>
      <c r="AJ1002" s="13">
        <f t="shared" si="1257"/>
        <v>1.2480126004077964E-4</v>
      </c>
      <c r="AK1002" s="13">
        <f t="shared" si="1258"/>
        <v>4.3765671143081247E-5</v>
      </c>
      <c r="AL1002" s="13">
        <f t="shared" si="1259"/>
        <v>1.8836360114322643E-7</v>
      </c>
      <c r="AM1002" s="13">
        <f t="shared" si="1260"/>
        <v>2.5422604640883443E-3</v>
      </c>
      <c r="AN1002" s="13">
        <f t="shared" si="1261"/>
        <v>9.8857968368422735E-4</v>
      </c>
      <c r="AO1002" s="13">
        <f t="shared" si="1262"/>
        <v>1.922088245477364E-4</v>
      </c>
      <c r="AP1002" s="13">
        <f t="shared" si="1263"/>
        <v>2.4914014077475397E-5</v>
      </c>
      <c r="AQ1002" s="13">
        <f t="shared" si="1264"/>
        <v>2.422006763658574E-6</v>
      </c>
      <c r="AR1002" s="13">
        <f t="shared" si="1265"/>
        <v>1.753875834926207E-5</v>
      </c>
      <c r="AS1002" s="13">
        <f t="shared" si="1266"/>
        <v>1.8451629332611482E-5</v>
      </c>
      <c r="AT1002" s="13">
        <f t="shared" si="1267"/>
        <v>9.706007068693463E-6</v>
      </c>
      <c r="AU1002" s="13">
        <f t="shared" si="1268"/>
        <v>3.4037309666749934E-6</v>
      </c>
      <c r="AV1002" s="13">
        <f t="shared" si="1269"/>
        <v>8.9522275314975148E-7</v>
      </c>
      <c r="AW1002" s="13">
        <f t="shared" si="1270"/>
        <v>2.1405333501043981E-9</v>
      </c>
      <c r="AX1002" s="13">
        <f t="shared" si="1271"/>
        <v>4.4576367015441754E-4</v>
      </c>
      <c r="AY1002" s="13">
        <f t="shared" si="1272"/>
        <v>1.7333900843916866E-4</v>
      </c>
      <c r="AZ1002" s="13">
        <f t="shared" si="1273"/>
        <v>3.370217657740678E-5</v>
      </c>
      <c r="BA1002" s="13">
        <f t="shared" si="1274"/>
        <v>4.3684596878773353E-6</v>
      </c>
      <c r="BB1002" s="13">
        <f t="shared" si="1275"/>
        <v>4.2467821034003654E-7</v>
      </c>
      <c r="BC1002" s="13">
        <f t="shared" si="1276"/>
        <v>3.3027949478503791E-8</v>
      </c>
      <c r="BD1002" s="13">
        <f t="shared" si="1277"/>
        <v>1.1366826508697364E-6</v>
      </c>
      <c r="BE1002" s="13">
        <f t="shared" si="1278"/>
        <v>1.1958455966491526E-6</v>
      </c>
      <c r="BF1002" s="13">
        <f t="shared" si="1279"/>
        <v>6.2904395080322642E-7</v>
      </c>
      <c r="BG1002" s="13">
        <f t="shared" si="1280"/>
        <v>2.2059497377192188E-7</v>
      </c>
      <c r="BH1002" s="13">
        <f t="shared" si="1281"/>
        <v>5.8019168284622458E-8</v>
      </c>
      <c r="BI1002" s="13">
        <f t="shared" si="1282"/>
        <v>1.2207799047750767E-8</v>
      </c>
      <c r="BJ1002" s="14">
        <f t="shared" si="1283"/>
        <v>0.52046698608040587</v>
      </c>
      <c r="BK1002" s="14">
        <f t="shared" si="1284"/>
        <v>0.34409107026755065</v>
      </c>
      <c r="BL1002" s="14">
        <f t="shared" si="1285"/>
        <v>0.13318178598755717</v>
      </c>
      <c r="BM1002" s="14">
        <f t="shared" si="1286"/>
        <v>0.17635876622787638</v>
      </c>
      <c r="BN1002" s="14">
        <f t="shared" si="1287"/>
        <v>0.82352751264479973</v>
      </c>
    </row>
    <row r="1003" spans="1:66" x14ac:dyDescent="0.25">
      <c r="A1003" t="s">
        <v>114</v>
      </c>
      <c r="B1003" t="s">
        <v>135</v>
      </c>
      <c r="C1003" t="s">
        <v>345</v>
      </c>
      <c r="D1003" s="24" t="s">
        <v>501</v>
      </c>
      <c r="E1003" s="10">
        <f>VLOOKUP(A1003,home!$A$2:$E$405,3,FALSE)</f>
        <v>1.26829268292683</v>
      </c>
      <c r="F1003" s="10">
        <f>VLOOKUP(B1003,home!$B$2:$E$405,3,FALSE)</f>
        <v>0.26</v>
      </c>
      <c r="G1003" s="10">
        <f>VLOOKUP(C1003,away!$B$2:$E$405,4,FALSE)</f>
        <v>1.31</v>
      </c>
      <c r="H1003" s="10">
        <f>VLOOKUP(A1003,away!$A$2:$E$405,3,FALSE)</f>
        <v>1.0243902439024399</v>
      </c>
      <c r="I1003" s="10">
        <f>VLOOKUP(C1003,away!$B$2:$E$405,3,FALSE)</f>
        <v>0.53</v>
      </c>
      <c r="J1003" s="10">
        <f>VLOOKUP(B1003,home!$B$2:$E$405,4,FALSE)</f>
        <v>1.95</v>
      </c>
      <c r="K1003" s="12">
        <f t="shared" si="1232"/>
        <v>0.4319804878048783</v>
      </c>
      <c r="L1003" s="12">
        <f t="shared" si="1233"/>
        <v>1.0587073170731716</v>
      </c>
      <c r="M1003" s="13">
        <f t="shared" si="1234"/>
        <v>0.22521769642450618</v>
      </c>
      <c r="N1003" s="13">
        <f t="shared" si="1235"/>
        <v>9.7289650363749161E-2</v>
      </c>
      <c r="O1003" s="13">
        <f t="shared" si="1236"/>
        <v>0.23843962313898895</v>
      </c>
      <c r="P1003" s="13">
        <f t="shared" si="1237"/>
        <v>0.10300126471559178</v>
      </c>
      <c r="Q1003" s="13">
        <f t="shared" si="1238"/>
        <v>2.101361531124921E-2</v>
      </c>
      <c r="R1003" s="13">
        <f t="shared" si="1239"/>
        <v>0.12621888684870852</v>
      </c>
      <c r="S1003" s="13">
        <f t="shared" si="1240"/>
        <v>1.1776672860793242E-2</v>
      </c>
      <c r="T1003" s="13">
        <f t="shared" si="1241"/>
        <v>2.2247268288180369E-2</v>
      </c>
      <c r="U1003" s="13">
        <f t="shared" si="1242"/>
        <v>5.4524096311093846E-2</v>
      </c>
      <c r="V1003" s="13">
        <f t="shared" si="1243"/>
        <v>5.9843935596582364E-4</v>
      </c>
      <c r="W1003" s="13">
        <f t="shared" si="1244"/>
        <v>3.0258239308991646E-3</v>
      </c>
      <c r="X1003" s="13">
        <f t="shared" si="1245"/>
        <v>3.2034619358180519E-3</v>
      </c>
      <c r="Y1003" s="13">
        <f t="shared" si="1246"/>
        <v>1.6957642957079789E-3</v>
      </c>
      <c r="Z1003" s="13">
        <f t="shared" si="1247"/>
        <v>4.4542953019852817E-2</v>
      </c>
      <c r="AA1003" s="13">
        <f t="shared" si="1248"/>
        <v>1.9241686573785794E-2</v>
      </c>
      <c r="AB1003" s="13">
        <f t="shared" si="1249"/>
        <v>4.1560165761662824E-3</v>
      </c>
      <c r="AC1003" s="13">
        <f t="shared" si="1250"/>
        <v>1.7105674725677588E-5</v>
      </c>
      <c r="AD1003" s="13">
        <f t="shared" si="1251"/>
        <v>3.2677422442037378E-4</v>
      </c>
      <c r="AE1003" s="13">
        <f t="shared" si="1252"/>
        <v>3.4595826242476036E-4</v>
      </c>
      <c r="AF1003" s="13">
        <f t="shared" si="1253"/>
        <v>1.8313427191550712E-4</v>
      </c>
      <c r="AG1003" s="13">
        <f t="shared" si="1254"/>
        <v>6.4628531227938421E-5</v>
      </c>
      <c r="AH1003" s="13">
        <f t="shared" si="1255"/>
        <v>1.1789487571541172E-2</v>
      </c>
      <c r="AI1003" s="13">
        <f t="shared" si="1256"/>
        <v>5.0928285921239052E-3</v>
      </c>
      <c r="AJ1003" s="13">
        <f t="shared" si="1257"/>
        <v>1.1000012897661581E-3</v>
      </c>
      <c r="AK1003" s="13">
        <f t="shared" si="1258"/>
        <v>1.5839303124639341E-4</v>
      </c>
      <c r="AL1003" s="13">
        <f t="shared" si="1259"/>
        <v>3.1292498920464244E-7</v>
      </c>
      <c r="AM1003" s="13">
        <f t="shared" si="1260"/>
        <v>2.8232017773434769E-5</v>
      </c>
      <c r="AN1003" s="13">
        <f t="shared" si="1261"/>
        <v>2.9889443792475216E-5</v>
      </c>
      <c r="AO1003" s="13">
        <f t="shared" si="1262"/>
        <v>1.5822086423170397E-5</v>
      </c>
      <c r="AP1003" s="13">
        <f t="shared" si="1263"/>
        <v>5.5836528891915295E-6</v>
      </c>
      <c r="AQ1003" s="13">
        <f t="shared" si="1264"/>
        <v>1.4778635424459562E-6</v>
      </c>
      <c r="AR1003" s="13">
        <f t="shared" si="1265"/>
        <v>2.4963233513067722E-3</v>
      </c>
      <c r="AS1003" s="13">
        <f t="shared" si="1266"/>
        <v>1.078362979016208E-3</v>
      </c>
      <c r="AT1003" s="13">
        <f t="shared" si="1267"/>
        <v>2.3291588285307162E-4</v>
      </c>
      <c r="AU1003" s="13">
        <f t="shared" si="1268"/>
        <v>3.3538372230791258E-5</v>
      </c>
      <c r="AV1003" s="13">
        <f t="shared" si="1269"/>
        <v>3.6219805991096969E-6</v>
      </c>
      <c r="AW1003" s="13">
        <f t="shared" si="1270"/>
        <v>3.9753721449774697E-9</v>
      </c>
      <c r="AX1003" s="13">
        <f t="shared" si="1271"/>
        <v>2.0326134682473903E-6</v>
      </c>
      <c r="AY1003" s="13">
        <f t="shared" si="1272"/>
        <v>2.151942751614989E-6</v>
      </c>
      <c r="AZ1003" s="13">
        <f t="shared" si="1273"/>
        <v>1.1391387685286814E-6</v>
      </c>
      <c r="BA1003" s="13">
        <f t="shared" si="1274"/>
        <v>4.0200484980101236E-7</v>
      </c>
      <c r="BB1003" s="13">
        <f t="shared" si="1275"/>
        <v>1.0640136899580825E-7</v>
      </c>
      <c r="BC1003" s="13">
        <f t="shared" si="1276"/>
        <v>2.252958158049295E-8</v>
      </c>
      <c r="BD1003" s="13">
        <f t="shared" si="1277"/>
        <v>4.4047929963484994E-4</v>
      </c>
      <c r="BE1003" s="13">
        <f t="shared" si="1278"/>
        <v>1.902784627242136E-4</v>
      </c>
      <c r="BF1003" s="13">
        <f t="shared" si="1279"/>
        <v>4.1098291573184073E-5</v>
      </c>
      <c r="BG1003" s="13">
        <f t="shared" si="1280"/>
        <v>5.9178866805770586E-6</v>
      </c>
      <c r="BH1003" s="13">
        <f t="shared" si="1281"/>
        <v>6.3910289376241728E-7</v>
      </c>
      <c r="BI1003" s="13">
        <f t="shared" si="1282"/>
        <v>5.5215995960999667E-8</v>
      </c>
      <c r="BJ1003" s="14">
        <f t="shared" si="1283"/>
        <v>0.14948293911080202</v>
      </c>
      <c r="BK1003" s="14">
        <f t="shared" si="1284"/>
        <v>0.34061364389932353</v>
      </c>
      <c r="BL1003" s="14">
        <f t="shared" si="1285"/>
        <v>0.4652442507589295</v>
      </c>
      <c r="BM1003" s="14">
        <f t="shared" si="1286"/>
        <v>0.1887009020187346</v>
      </c>
      <c r="BN1003" s="14">
        <f t="shared" si="1287"/>
        <v>0.81118073680279379</v>
      </c>
    </row>
    <row r="1004" spans="1:66" x14ac:dyDescent="0.25">
      <c r="A1004" t="s">
        <v>114</v>
      </c>
      <c r="B1004" t="s">
        <v>124</v>
      </c>
      <c r="C1004" t="s">
        <v>126</v>
      </c>
      <c r="D1004" s="24" t="s">
        <v>501</v>
      </c>
      <c r="E1004" s="10">
        <f>VLOOKUP(A1004,home!$A$2:$E$405,3,FALSE)</f>
        <v>1.26829268292683</v>
      </c>
      <c r="F1004" s="10">
        <f>VLOOKUP(B1004,home!$B$2:$E$405,3,FALSE)</f>
        <v>0.53</v>
      </c>
      <c r="G1004" s="10">
        <f>VLOOKUP(C1004,away!$B$2:$E$405,4,FALSE)</f>
        <v>0.39</v>
      </c>
      <c r="H1004" s="10">
        <f>VLOOKUP(A1004,away!$A$2:$E$405,3,FALSE)</f>
        <v>1.0243902439024399</v>
      </c>
      <c r="I1004" s="10">
        <f>VLOOKUP(C1004,away!$B$2:$E$405,3,FALSE)</f>
        <v>1.97</v>
      </c>
      <c r="J1004" s="10">
        <f>VLOOKUP(B1004,home!$B$2:$E$405,4,FALSE)</f>
        <v>0.98</v>
      </c>
      <c r="K1004" s="12">
        <f t="shared" si="1232"/>
        <v>0.26215609756097574</v>
      </c>
      <c r="L1004" s="12">
        <f t="shared" si="1233"/>
        <v>1.9776878048780504</v>
      </c>
      <c r="M1004" s="13">
        <f t="shared" si="1234"/>
        <v>0.10647512358920666</v>
      </c>
      <c r="N1004" s="13">
        <f t="shared" si="1235"/>
        <v>2.791310288746901E-2</v>
      </c>
      <c r="O1004" s="13">
        <f t="shared" si="1236"/>
        <v>0.21057455344525727</v>
      </c>
      <c r="P1004" s="13">
        <f t="shared" si="1237"/>
        <v>5.5203403176853766E-2</v>
      </c>
      <c r="Q1004" s="13">
        <f t="shared" si="1238"/>
        <v>3.6587950618984398E-3</v>
      </c>
      <c r="R1004" s="13">
        <f t="shared" si="1239"/>
        <v>0.20822536318316329</v>
      </c>
      <c r="S1004" s="13">
        <f t="shared" si="1240"/>
        <v>7.1552293615162873E-3</v>
      </c>
      <c r="T1004" s="13">
        <f t="shared" si="1241"/>
        <v>7.2359543744645767E-3</v>
      </c>
      <c r="U1004" s="13">
        <f t="shared" si="1242"/>
        <v>5.4587548625314959E-2</v>
      </c>
      <c r="V1004" s="13">
        <f t="shared" si="1243"/>
        <v>4.1219123193776252E-4</v>
      </c>
      <c r="W1004" s="13">
        <f t="shared" si="1244"/>
        <v>3.1972514506755446E-4</v>
      </c>
      <c r="X1004" s="13">
        <f t="shared" si="1245"/>
        <v>6.3231652031296801E-4</v>
      </c>
      <c r="Y1004" s="13">
        <f t="shared" si="1246"/>
        <v>6.252623355229405E-4</v>
      </c>
      <c r="Z1004" s="13">
        <f t="shared" si="1247"/>
        <v>0.13726825381121505</v>
      </c>
      <c r="AA1004" s="13">
        <f t="shared" si="1248"/>
        <v>3.5985709738157672E-2</v>
      </c>
      <c r="AB1004" s="13">
        <f t="shared" si="1249"/>
        <v>4.7169366164587084E-3</v>
      </c>
      <c r="AC1004" s="13">
        <f t="shared" si="1250"/>
        <v>1.3356616782628317E-5</v>
      </c>
      <c r="AD1004" s="13">
        <f t="shared" si="1251"/>
        <v>2.0954474080756737E-5</v>
      </c>
      <c r="AE1004" s="13">
        <f t="shared" si="1252"/>
        <v>4.1441407847145804E-5</v>
      </c>
      <c r="AF1004" s="13">
        <f t="shared" si="1253"/>
        <v>4.09790834581389E-5</v>
      </c>
      <c r="AG1004" s="13">
        <f t="shared" si="1254"/>
        <v>2.7014611203413723E-5</v>
      </c>
      <c r="AH1004" s="13">
        <f t="shared" si="1255"/>
        <v>6.7868437889836236E-2</v>
      </c>
      <c r="AI1004" s="13">
        <f t="shared" si="1256"/>
        <v>1.7792124824758931E-2</v>
      </c>
      <c r="AJ1004" s="13">
        <f t="shared" si="1257"/>
        <v>2.3321570056882802E-3</v>
      </c>
      <c r="AK1004" s="13">
        <f t="shared" si="1258"/>
        <v>2.037963931702432E-4</v>
      </c>
      <c r="AL1004" s="13">
        <f t="shared" si="1259"/>
        <v>2.7699641999942438E-7</v>
      </c>
      <c r="AM1004" s="13">
        <f t="shared" si="1260"/>
        <v>1.0986686302907609E-6</v>
      </c>
      <c r="AN1004" s="13">
        <f t="shared" si="1261"/>
        <v>2.1728235517281093E-6</v>
      </c>
      <c r="AO1004" s="13">
        <f t="shared" si="1262"/>
        <v>2.148583320202247E-6</v>
      </c>
      <c r="AP1004" s="13">
        <f t="shared" si="1263"/>
        <v>1.4164090100427919E-6</v>
      </c>
      <c r="AQ1004" s="13">
        <f t="shared" si="1264"/>
        <v>7.0030370647025532E-7</v>
      </c>
      <c r="AR1004" s="13">
        <f t="shared" si="1265"/>
        <v>2.6844516390170502E-2</v>
      </c>
      <c r="AS1004" s="13">
        <f t="shared" si="1266"/>
        <v>7.0374536577587502E-3</v>
      </c>
      <c r="AT1004" s="13">
        <f t="shared" si="1267"/>
        <v>9.2245569384212425E-4</v>
      </c>
      <c r="AU1004" s="13">
        <f t="shared" si="1268"/>
        <v>8.0609128290184479E-5</v>
      </c>
      <c r="AV1004" s="13">
        <f t="shared" si="1269"/>
        <v>5.2830436250867042E-6</v>
      </c>
      <c r="AW1004" s="13">
        <f t="shared" si="1270"/>
        <v>3.9892325540252551E-9</v>
      </c>
      <c r="AX1004" s="13">
        <f t="shared" si="1271"/>
        <v>4.8003780104947965E-8</v>
      </c>
      <c r="AY1004" s="13">
        <f t="shared" si="1272"/>
        <v>9.4936490501603172E-8</v>
      </c>
      <c r="AZ1004" s="13">
        <f t="shared" si="1273"/>
        <v>9.3877369751470746E-8</v>
      </c>
      <c r="BA1004" s="13">
        <f t="shared" si="1274"/>
        <v>6.1886709770503765E-8</v>
      </c>
      <c r="BB1004" s="13">
        <f t="shared" si="1275"/>
        <v>3.0598147799288146E-8</v>
      </c>
      <c r="BC1004" s="13">
        <f t="shared" si="1276"/>
        <v>1.2102716750901664E-8</v>
      </c>
      <c r="BD1004" s="13">
        <f t="shared" si="1277"/>
        <v>8.8483454487815281E-3</v>
      </c>
      <c r="BE1004" s="13">
        <f t="shared" si="1278"/>
        <v>2.3196477127239859E-3</v>
      </c>
      <c r="BF1004" s="13">
        <f t="shared" si="1279"/>
        <v>3.0405489604198177E-4</v>
      </c>
      <c r="BG1004" s="13">
        <f t="shared" si="1280"/>
        <v>2.6569948330224694E-5</v>
      </c>
      <c r="BH1004" s="13">
        <f t="shared" si="1281"/>
        <v>1.7413684916621179E-6</v>
      </c>
      <c r="BI1004" s="13">
        <f t="shared" si="1282"/>
        <v>9.1302073637956714E-8</v>
      </c>
      <c r="BJ1004" s="14">
        <f t="shared" si="1283"/>
        <v>4.0523424094758356E-2</v>
      </c>
      <c r="BK1004" s="14">
        <f t="shared" si="1284"/>
        <v>0.16925967590920757</v>
      </c>
      <c r="BL1004" s="14">
        <f t="shared" si="1285"/>
        <v>0.64867739631193522</v>
      </c>
      <c r="BM1004" s="14">
        <f t="shared" si="1286"/>
        <v>0.38367831783600997</v>
      </c>
      <c r="BN1004" s="14">
        <f t="shared" si="1287"/>
        <v>0.61205034134384839</v>
      </c>
    </row>
    <row r="1005" spans="1:66" x14ac:dyDescent="0.25">
      <c r="A1005" t="s">
        <v>114</v>
      </c>
      <c r="B1005" t="s">
        <v>132</v>
      </c>
      <c r="C1005" t="s">
        <v>123</v>
      </c>
      <c r="D1005" s="24" t="s">
        <v>501</v>
      </c>
      <c r="E1005" s="10">
        <f>VLOOKUP(A1005,home!$A$2:$E$405,3,FALSE)</f>
        <v>1.26829268292683</v>
      </c>
      <c r="F1005" s="10">
        <f>VLOOKUP(B1005,home!$B$2:$E$405,3,FALSE)</f>
        <v>0.79</v>
      </c>
      <c r="G1005" s="10">
        <f>VLOOKUP(C1005,away!$B$2:$E$405,4,FALSE)</f>
        <v>0.53</v>
      </c>
      <c r="H1005" s="10">
        <f>VLOOKUP(A1005,away!$A$2:$E$405,3,FALSE)</f>
        <v>1.0243902439024399</v>
      </c>
      <c r="I1005" s="10">
        <f>VLOOKUP(C1005,away!$B$2:$E$405,3,FALSE)</f>
        <v>1.31</v>
      </c>
      <c r="J1005" s="10">
        <f>VLOOKUP(B1005,home!$B$2:$E$405,4,FALSE)</f>
        <v>0.65</v>
      </c>
      <c r="K1005" s="12">
        <f t="shared" si="1232"/>
        <v>0.53103414634146384</v>
      </c>
      <c r="L1005" s="12">
        <f t="shared" si="1233"/>
        <v>0.8722682926829276</v>
      </c>
      <c r="M1005" s="13">
        <f t="shared" si="1234"/>
        <v>0.24578393573154766</v>
      </c>
      <c r="N1005" s="13">
        <f t="shared" si="1235"/>
        <v>0.13051966249564764</v>
      </c>
      <c r="O1005" s="13">
        <f t="shared" si="1236"/>
        <v>0.21438953398944749</v>
      </c>
      <c r="P1005" s="13">
        <f t="shared" si="1237"/>
        <v>0.1138481631666305</v>
      </c>
      <c r="Q1005" s="13">
        <f t="shared" si="1238"/>
        <v>3.4655198777076103E-2</v>
      </c>
      <c r="R1005" s="13">
        <f t="shared" si="1239"/>
        <v>9.3502596391031922E-2</v>
      </c>
      <c r="S1005" s="13">
        <f t="shared" si="1240"/>
        <v>1.3183738206727779E-2</v>
      </c>
      <c r="T1005" s="13">
        <f t="shared" si="1241"/>
        <v>3.0228631069867652E-2</v>
      </c>
      <c r="U1005" s="13">
        <f t="shared" si="1242"/>
        <v>4.9653071455222082E-2</v>
      </c>
      <c r="V1005" s="13">
        <f t="shared" si="1243"/>
        <v>6.7852928270257487E-4</v>
      </c>
      <c r="W1005" s="13">
        <f t="shared" si="1244"/>
        <v>6.134364632959452E-3</v>
      </c>
      <c r="X1005" s="13">
        <f t="shared" si="1245"/>
        <v>5.3508117650860748E-3</v>
      </c>
      <c r="Y1005" s="13">
        <f t="shared" si="1246"/>
        <v>2.3336717213996768E-3</v>
      </c>
      <c r="Z1005" s="13">
        <f t="shared" si="1247"/>
        <v>2.7186450038475429E-2</v>
      </c>
      <c r="AA1005" s="13">
        <f t="shared" si="1248"/>
        <v>1.4436933288236658E-2</v>
      </c>
      <c r="AB1005" s="13">
        <f t="shared" si="1249"/>
        <v>3.8332522722537075E-3</v>
      </c>
      <c r="AC1005" s="13">
        <f t="shared" si="1250"/>
        <v>1.9643602891635231E-5</v>
      </c>
      <c r="AD1005" s="13">
        <f t="shared" si="1251"/>
        <v>8.1438927155272236E-4</v>
      </c>
      <c r="AE1005" s="13">
        <f t="shared" si="1252"/>
        <v>7.1036593947658617E-4</v>
      </c>
      <c r="AF1005" s="13">
        <f t="shared" si="1253"/>
        <v>3.0981484260367287E-4</v>
      </c>
      <c r="AG1005" s="13">
        <f t="shared" si="1254"/>
        <v>9.0080554601911899E-5</v>
      </c>
      <c r="AH1005" s="13">
        <f t="shared" si="1255"/>
        <v>5.9284695897926674E-3</v>
      </c>
      <c r="AI1005" s="13">
        <f t="shared" si="1256"/>
        <v>3.1482197877268779E-3</v>
      </c>
      <c r="AJ1005" s="13">
        <f t="shared" si="1257"/>
        <v>8.3590610373542344E-4</v>
      </c>
      <c r="AK1005" s="13">
        <f t="shared" si="1258"/>
        <v>1.4796489473958662E-4</v>
      </c>
      <c r="AL1005" s="13">
        <f t="shared" si="1259"/>
        <v>3.6396001236305894E-7</v>
      </c>
      <c r="AM1005" s="13">
        <f t="shared" si="1260"/>
        <v>8.6493702321729351E-5</v>
      </c>
      <c r="AN1005" s="13">
        <f t="shared" si="1261"/>
        <v>7.5445714052000234E-5</v>
      </c>
      <c r="AO1005" s="13">
        <f t="shared" si="1262"/>
        <v>3.2904452093191302E-5</v>
      </c>
      <c r="AP1005" s="13">
        <f t="shared" si="1263"/>
        <v>9.5671700829983869E-6</v>
      </c>
      <c r="AQ1005" s="13">
        <f t="shared" si="1264"/>
        <v>2.0862847785260463E-6</v>
      </c>
      <c r="AR1005" s="13">
        <f t="shared" si="1265"/>
        <v>1.0342432094622217E-3</v>
      </c>
      <c r="AS1005" s="13">
        <f t="shared" si="1266"/>
        <v>5.4921845984622672E-4</v>
      </c>
      <c r="AT1005" s="13">
        <f t="shared" si="1267"/>
        <v>1.4582687798970725E-4</v>
      </c>
      <c r="AU1005" s="13">
        <f t="shared" si="1268"/>
        <v>2.5813017222301671E-5</v>
      </c>
      <c r="AV1005" s="13">
        <f t="shared" si="1269"/>
        <v>3.4268983912856173E-6</v>
      </c>
      <c r="AW1005" s="13">
        <f t="shared" si="1270"/>
        <v>4.6829951082292747E-9</v>
      </c>
      <c r="AX1005" s="13">
        <f t="shared" si="1271"/>
        <v>7.6551848960553674E-6</v>
      </c>
      <c r="AY1005" s="13">
        <f t="shared" si="1272"/>
        <v>6.6773750594543494E-6</v>
      </c>
      <c r="AZ1005" s="13">
        <f t="shared" si="1273"/>
        <v>2.912231271356904E-6</v>
      </c>
      <c r="BA1005" s="13">
        <f t="shared" si="1274"/>
        <v>8.4674899965477283E-7</v>
      </c>
      <c r="BB1005" s="13">
        <f t="shared" si="1275"/>
        <v>1.8464807606496135E-7</v>
      </c>
      <c r="BC1005" s="13">
        <f t="shared" si="1276"/>
        <v>3.2212532411274249E-8</v>
      </c>
      <c r="BD1005" s="13">
        <f t="shared" si="1277"/>
        <v>1.503562597560872E-4</v>
      </c>
      <c r="BE1005" s="13">
        <f t="shared" si="1278"/>
        <v>7.9844308046669163E-5</v>
      </c>
      <c r="BF1005" s="13">
        <f t="shared" si="1279"/>
        <v>2.1200026981893913E-5</v>
      </c>
      <c r="BG1005" s="13">
        <f t="shared" si="1280"/>
        <v>3.7526460769153459E-6</v>
      </c>
      <c r="BH1005" s="13">
        <f t="shared" si="1281"/>
        <v>4.9819580149409588E-7</v>
      </c>
      <c r="BI1005" s="13">
        <f t="shared" si="1282"/>
        <v>5.2911796431463752E-8</v>
      </c>
      <c r="BJ1005" s="14">
        <f t="shared" si="1283"/>
        <v>0.21137179679443491</v>
      </c>
      <c r="BK1005" s="14">
        <f t="shared" si="1284"/>
        <v>0.37352105132557195</v>
      </c>
      <c r="BL1005" s="14">
        <f t="shared" si="1285"/>
        <v>0.38789018058355768</v>
      </c>
      <c r="BM1005" s="14">
        <f t="shared" si="1286"/>
        <v>0.16726371549859437</v>
      </c>
      <c r="BN1005" s="14">
        <f t="shared" si="1287"/>
        <v>0.83269909055138136</v>
      </c>
    </row>
    <row r="1006" spans="1:66" x14ac:dyDescent="0.25">
      <c r="A1006" t="s">
        <v>114</v>
      </c>
      <c r="B1006" t="s">
        <v>133</v>
      </c>
      <c r="C1006" t="s">
        <v>131</v>
      </c>
      <c r="D1006" s="24" t="s">
        <v>501</v>
      </c>
      <c r="E1006" s="10">
        <f>VLOOKUP(A1006,home!$A$2:$E$405,3,FALSE)</f>
        <v>1.26829268292683</v>
      </c>
      <c r="F1006" s="10">
        <f>VLOOKUP(B1006,home!$B$2:$E$405,3,FALSE)</f>
        <v>0.53</v>
      </c>
      <c r="G1006" s="10">
        <f>VLOOKUP(C1006,away!$B$2:$E$405,4,FALSE)</f>
        <v>1.58</v>
      </c>
      <c r="H1006" s="10">
        <f>VLOOKUP(A1006,away!$A$2:$E$405,3,FALSE)</f>
        <v>1.0243902439024399</v>
      </c>
      <c r="I1006" s="10">
        <f>VLOOKUP(C1006,away!$B$2:$E$405,3,FALSE)</f>
        <v>0.79</v>
      </c>
      <c r="J1006" s="10">
        <f>VLOOKUP(B1006,home!$B$2:$E$405,4,FALSE)</f>
        <v>0.33</v>
      </c>
      <c r="K1006" s="12">
        <f t="shared" ref="K1006:K1069" si="1288">E1006*F1006*G1006</f>
        <v>1.0620682926829275</v>
      </c>
      <c r="L1006" s="12">
        <f t="shared" ref="L1006:L1069" si="1289">H1006*I1006*J1006</f>
        <v>0.2670585365853661</v>
      </c>
      <c r="M1006" s="13">
        <f t="shared" ref="M1006:M1069" si="1290">_xlfn.POISSON.DIST(0,K1006,FALSE) * _xlfn.POISSON.DIST(0,L1006,FALSE)</f>
        <v>0.26470829595526346</v>
      </c>
      <c r="N1006" s="13">
        <f t="shared" ref="N1006:N1069" si="1291">_xlfn.POISSON.DIST(1,K1006,FALSE) * _xlfn.POISSON.DIST(0,L1006,FALSE)</f>
        <v>0.28113828794421375</v>
      </c>
      <c r="O1006" s="13">
        <f t="shared" ref="O1006:O1069" si="1292">_xlfn.POISSON.DIST(0,K1006,FALSE) * _xlfn.POISSON.DIST(1,L1006,FALSE)</f>
        <v>7.0692610139818646E-2</v>
      </c>
      <c r="P1006" s="13">
        <f t="shared" ref="P1006:P1069" si="1293">_xlfn.POISSON.DIST(1,K1006,FALSE) * _xlfn.POISSON.DIST(1,L1006,FALSE)</f>
        <v>7.5080379756496993E-2</v>
      </c>
      <c r="Q1006" s="13">
        <f t="shared" ref="Q1006:Q1069" si="1294">_xlfn.POISSON.DIST(2,K1006,FALSE) * _xlfn.POISSON.DIST(0,L1006,FALSE)</f>
        <v>0.14929403074235617</v>
      </c>
      <c r="R1006" s="13">
        <f t="shared" ref="R1006:R1069" si="1295">_xlfn.POISSON.DIST(0,K1006,FALSE) * _xlfn.POISSON.DIST(2,L1006,FALSE)</f>
        <v>9.4395325056698884E-3</v>
      </c>
      <c r="S1006" s="13">
        <f t="shared" ref="S1006:S1069" si="1296">_xlfn.POISSON.DIST(2,K1006,FALSE) * _xlfn.POISSON.DIST(2,L1006,FALSE)</f>
        <v>5.3238446910372651E-3</v>
      </c>
      <c r="T1006" s="13">
        <f t="shared" ref="T1006:T1069" si="1297">_xlfn.POISSON.DIST(2,K1006,FALSE) * _xlfn.POISSON.DIST(1,L1006,FALSE)</f>
        <v>3.9870245370984297E-2</v>
      </c>
      <c r="U1006" s="13">
        <f t="shared" ref="U1006:U1069" si="1298">_xlfn.POISSON.DIST(1,K1006,FALSE) * _xlfn.POISSON.DIST(2,L1006,FALSE)</f>
        <v>1.0025428172021815E-2</v>
      </c>
      <c r="V1006" s="13">
        <f t="shared" ref="V1006:V1069" si="1299">_xlfn.POISSON.DIST(3,K1006,FALSE) * _xlfn.POISSON.DIST(3,L1006,FALSE)</f>
        <v>1.677806128798059E-4</v>
      </c>
      <c r="W1006" s="13">
        <f t="shared" ref="W1006:W1069" si="1300">_xlfn.POISSON.DIST(3,K1006,FALSE) * _xlfn.POISSON.DIST(0,L1006,FALSE)</f>
        <v>5.2853485446095569E-2</v>
      </c>
      <c r="X1006" s="13">
        <f t="shared" ref="X1006:X1069" si="1301">_xlfn.POISSON.DIST(3,K1006,FALSE) * _xlfn.POISSON.DIST(1,L1006,FALSE)</f>
        <v>1.4114974476670226E-2</v>
      </c>
      <c r="Y1006" s="13">
        <f t="shared" ref="Y1006:Y1069" si="1302">_xlfn.POISSON.DIST(3,K1006,FALSE) * _xlfn.POISSON.DIST(2,L1006,FALSE)</f>
        <v>1.8847622138396718E-3</v>
      </c>
      <c r="Z1006" s="13">
        <f t="shared" ref="Z1006:Z1069" si="1303">_xlfn.POISSON.DIST(0,K1006,FALSE) * _xlfn.POISSON.DIST(3,L1006,FALSE)</f>
        <v>8.4030257900473166E-4</v>
      </c>
      <c r="AA1006" s="13">
        <f t="shared" ref="AA1006:AA1069" si="1304">_xlfn.POISSON.DIST(1,K1006,FALSE) * _xlfn.POISSON.DIST(3,L1006,FALSE)</f>
        <v>8.9245872542061599E-4</v>
      </c>
      <c r="AB1006" s="13">
        <f t="shared" ref="AB1006:AB1069" si="1305">_xlfn.POISSON.DIST(2,K1006,FALSE) * _xlfn.POISSON.DIST(3,L1006,FALSE)</f>
        <v>4.7392605739872765E-4</v>
      </c>
      <c r="AC1006" s="13">
        <f t="shared" ref="AC1006:AC1069" si="1306">_xlfn.POISSON.DIST(4,K1006,FALSE) * _xlfn.POISSON.DIST(4,L1006,FALSE)</f>
        <v>2.9742721335324556E-6</v>
      </c>
      <c r="AD1006" s="13">
        <f t="shared" ref="AD1006:AD1069" si="1307">_xlfn.POISSON.DIST(4,K1006,FALSE) * _xlfn.POISSON.DIST(0,L1006,FALSE)</f>
        <v>1.4033502762519167E-2</v>
      </c>
      <c r="AE1006" s="13">
        <f t="shared" ref="AE1006:AE1069" si="1308">_xlfn.POISSON.DIST(4,K1006,FALSE) * _xlfn.POISSON.DIST(1,L1006,FALSE)</f>
        <v>3.747766710925061E-3</v>
      </c>
      <c r="AF1006" s="13">
        <f t="shared" ref="AF1006:AF1069" si="1309">_xlfn.POISSON.DIST(4,K1006,FALSE) * _xlfn.POISSON.DIST(2,L1006,FALSE)</f>
        <v>5.0043654664149871E-4</v>
      </c>
      <c r="AG1006" s="13">
        <f t="shared" ref="AG1006:AG1069" si="1310">_xlfn.POISSON.DIST(4,K1006,FALSE) * _xlfn.POISSON.DIST(3,L1006,FALSE)</f>
        <v>4.454861726663766E-5</v>
      </c>
      <c r="AH1006" s="13">
        <f t="shared" ref="AH1006:AH1069" si="1311">_xlfn.POISSON.DIST(0,K1006,FALSE) * _xlfn.POISSON.DIST(4,L1006,FALSE)</f>
        <v>5.6102494259478139E-5</v>
      </c>
      <c r="AI1006" s="13">
        <f t="shared" ref="AI1006:AI1069" si="1312">_xlfn.POISSON.DIST(1,K1006,FALSE) * _xlfn.POISSON.DIST(4,L1006,FALSE)</f>
        <v>5.9584680293417686E-5</v>
      </c>
      <c r="AJ1006" s="13">
        <f t="shared" ref="AJ1006:AJ1069" si="1313">_xlfn.POISSON.DIST(2,K1006,FALSE) * _xlfn.POISSON.DIST(4,L1006,FALSE)</f>
        <v>3.1641499834644097E-5</v>
      </c>
      <c r="AK1006" s="13">
        <f t="shared" ref="AK1006:AK1069" si="1314">_xlfn.POISSON.DIST(3,K1006,FALSE) * _xlfn.POISSON.DIST(4,L1006,FALSE)</f>
        <v>1.1201811235769195E-5</v>
      </c>
      <c r="AL1006" s="13">
        <f t="shared" ref="AL1006:AL1069" si="1315">_xlfn.POISSON.DIST(5,K1006,FALSE) * _xlfn.POISSON.DIST(5,L1006,FALSE)</f>
        <v>3.3744236156848429E-8</v>
      </c>
      <c r="AM1006" s="13">
        <f t="shared" ref="AM1006:AM1069" si="1316">_xlfn.POISSON.DIST(5,K1006,FALSE) * _xlfn.POISSON.DIST(0,L1006,FALSE)</f>
        <v>2.9809076638699764E-3</v>
      </c>
      <c r="AN1006" s="13">
        <f t="shared" ref="AN1006:AN1069" si="1317">_xlfn.POISSON.DIST(5,K1006,FALSE) * _xlfn.POISSON.DIST(1,L1006,FALSE)</f>
        <v>7.960768384092183E-4</v>
      </c>
      <c r="AO1006" s="13">
        <f t="shared" ref="AO1006:AO1069" si="1318">_xlfn.POISSON.DIST(5,K1006,FALSE) * _xlfn.POISSON.DIST(2,L1006,FALSE)</f>
        <v>1.0629955773753536E-4</v>
      </c>
      <c r="AP1006" s="13">
        <f t="shared" ref="AP1006:AP1069" si="1319">_xlfn.POISSON.DIST(5,K1006,FALSE) * _xlfn.POISSON.DIST(3,L1006,FALSE)</f>
        <v>9.4627347763526096E-6</v>
      </c>
      <c r="AQ1006" s="13">
        <f t="shared" ref="AQ1006:AQ1069" si="1320">_xlfn.POISSON.DIST(5,K1006,FALSE) * _xlfn.POISSON.DIST(4,L1006,FALSE)</f>
        <v>6.3177602536704478E-7</v>
      </c>
      <c r="AR1006" s="13">
        <f t="shared" ref="AR1006:AR1069" si="1321">_xlfn.POISSON.DIST(0,K1006,FALSE) * _xlfn.POISSON.DIST(5,L1006,FALSE)</f>
        <v>2.9965300031450278E-6</v>
      </c>
      <c r="AS1006" s="13">
        <f t="shared" ref="AS1006:AS1069" si="1322">_xlfn.POISSON.DIST(1,K1006,FALSE) * _xlfn.POISSON.DIST(5,L1006,FALSE)</f>
        <v>3.1825195044134068E-6</v>
      </c>
      <c r="AT1006" s="13">
        <f t="shared" ref="AT1006:AT1069" si="1323">_xlfn.POISSON.DIST(2,K1006,FALSE) * _xlfn.POISSON.DIST(5,L1006,FALSE)</f>
        <v>1.6900265282412318E-6</v>
      </c>
      <c r="AU1006" s="13">
        <f t="shared" ref="AU1006:AU1069" si="1324">_xlfn.POISSON.DIST(3,K1006,FALSE) * _xlfn.POISSON.DIST(5,L1006,FALSE)</f>
        <v>5.9830786314600666E-7</v>
      </c>
      <c r="AV1006" s="13">
        <f t="shared" ref="AV1006:AV1069" si="1325">_xlfn.POISSON.DIST(4,K1006,FALSE) * _xlfn.POISSON.DIST(5,L1006,FALSE)</f>
        <v>1.5886095267756248E-7</v>
      </c>
      <c r="AW1006" s="13">
        <f t="shared" ref="AW1006:AW1069" si="1326">_xlfn.POISSON.DIST(6,K1006,FALSE) * _xlfn.POISSON.DIST(6,L1006,FALSE)</f>
        <v>2.6586184196396296E-10</v>
      </c>
      <c r="AX1006" s="13">
        <f t="shared" ref="AX1006:AX1069" si="1327">_xlfn.POISSON.DIST(6,K1006,FALSE) * _xlfn.POISSON.DIST(0,L1006,FALSE)</f>
        <v>5.2765458553530645E-4</v>
      </c>
      <c r="AY1006" s="13">
        <f t="shared" ref="AY1006:AY1069" si="1328">_xlfn.POISSON.DIST(6,K1006,FALSE) * _xlfn.POISSON.DIST(1,L1006,FALSE)</f>
        <v>1.4091466143561682E-4</v>
      </c>
      <c r="AZ1006" s="13">
        <f t="shared" ref="AZ1006:AZ1069" si="1329">_xlfn.POISSON.DIST(6,K1006,FALSE) * _xlfn.POISSON.DIST(2,L1006,FALSE)</f>
        <v>1.8816231633209071E-5</v>
      </c>
      <c r="BA1006" s="13">
        <f t="shared" ref="BA1006:BA1069" si="1330">_xlfn.POISSON.DIST(6,K1006,FALSE) * _xlfn.POISSON.DIST(3,L1006,FALSE)</f>
        <v>1.6750117613386963E-6</v>
      </c>
      <c r="BB1006" s="13">
        <f t="shared" ref="BB1006:BB1069" si="1331">_xlfn.POISSON.DIST(6,K1006,FALSE) * _xlfn.POISSON.DIST(4,L1006,FALSE)</f>
        <v>1.1183154743659715E-7</v>
      </c>
      <c r="BC1006" s="13">
        <f t="shared" ref="BC1006:BC1069" si="1332">_xlfn.POISSON.DIST(6,K1006,FALSE) * _xlfn.POISSON.DIST(5,L1006,FALSE)</f>
        <v>5.9731138804989191E-9</v>
      </c>
      <c r="BD1006" s="13">
        <f t="shared" ref="BD1006:BD1069" si="1333">_xlfn.POISSON.DIST(0,K1006,FALSE) * _xlfn.POISSON.DIST(6,L1006,FALSE)</f>
        <v>1.3337481957900885E-7</v>
      </c>
      <c r="BE1006" s="13">
        <f t="shared" ref="BE1006:BE1069" si="1334">_xlfn.POISSON.DIST(1,K1006,FALSE) * _xlfn.POISSON.DIST(6,L1006,FALSE)</f>
        <v>1.416531669171714E-7</v>
      </c>
      <c r="BF1006" s="13">
        <f t="shared" ref="BF1006:BF1069" si="1335">_xlfn.POISSON.DIST(2,K1006,FALSE) * _xlfn.POISSON.DIST(6,L1006,FALSE)</f>
        <v>7.5222668570424993E-8</v>
      </c>
      <c r="BG1006" s="13">
        <f t="shared" ref="BG1006:BG1069" si="1336">_xlfn.POISSON.DIST(3,K1006,FALSE) * _xlfn.POISSON.DIST(6,L1006,FALSE)</f>
        <v>2.6630537059881659E-8</v>
      </c>
      <c r="BH1006" s="13">
        <f t="shared" ref="BH1006:BH1069" si="1337">_xlfn.POISSON.DIST(4,K1006,FALSE) * _xlfn.POISSON.DIST(6,L1006,FALSE)</f>
        <v>7.0708622571044847E-9</v>
      </c>
      <c r="BI1006" s="13">
        <f t="shared" ref="BI1006:BI1069" si="1338">_xlfn.POISSON.DIST(5,K1006,FALSE) * _xlfn.POISSON.DIST(6,L1006,FALSE)</f>
        <v>1.5019477210398226E-9</v>
      </c>
      <c r="BJ1006" s="14">
        <f t="shared" ref="BJ1006:BJ1069" si="1339">SUM(N1006,Q1006,T1006,W1006,X1006,Y1006,AD1006,AE1006,AF1006,AG1006,AM1006,AN1006,AO1006,AP1006,AQ1006,AX1006,AY1006,AZ1006,BA1006,BB1006,BC1006)</f>
        <v>0.56206459769735717</v>
      </c>
      <c r="BK1006" s="14">
        <f t="shared" ref="BK1006:BK1069" si="1340">SUM(M1006,P1006,S1006,V1006,AC1006,AL1006,AY1006)</f>
        <v>0.34542422369348286</v>
      </c>
      <c r="BL1006" s="14">
        <f t="shared" ref="BL1006:BL1069" si="1341">SUM(O1006,R1006,U1006,AA1006,AB1006,AH1006,AI1006,AJ1006,AK1006,AR1006,AS1006,AT1006,AU1006,AV1006,BD1006,BE1006,BF1006,BG1006,BH1006,BI1006)</f>
        <v>9.169149778480673E-2</v>
      </c>
      <c r="BM1006" s="14">
        <f t="shared" ref="BM1006:BM1069" si="1342">SUM(S1006:BI1006)</f>
        <v>0.14952657031525884</v>
      </c>
      <c r="BN1006" s="14">
        <f t="shared" ref="BN1006:BN1069" si="1343">SUM(M1006:R1006)</f>
        <v>0.85035313704381887</v>
      </c>
    </row>
    <row r="1007" spans="1:66" x14ac:dyDescent="0.25">
      <c r="A1007" t="s">
        <v>136</v>
      </c>
      <c r="B1007" t="s">
        <v>480</v>
      </c>
      <c r="C1007" t="s">
        <v>315</v>
      </c>
      <c r="D1007" s="24" t="s">
        <v>501</v>
      </c>
      <c r="E1007" s="10">
        <f>VLOOKUP(A1007,home!$A$2:$E$405,3,FALSE)</f>
        <v>1.5</v>
      </c>
      <c r="F1007" s="10">
        <f>VLOOKUP(B1007,home!$B$2:$E$405,3,FALSE)</f>
        <v>1.67</v>
      </c>
      <c r="G1007" s="10">
        <f>VLOOKUP(C1007,away!$B$2:$E$405,4,FALSE)</f>
        <v>2</v>
      </c>
      <c r="H1007" s="10">
        <f>VLOOKUP(A1007,away!$A$2:$E$405,3,FALSE)</f>
        <v>1.6612903225806499</v>
      </c>
      <c r="I1007" s="10">
        <f>VLOOKUP(C1007,away!$B$2:$E$405,3,FALSE)</f>
        <v>1.33</v>
      </c>
      <c r="J1007" s="10">
        <f>VLOOKUP(B1007,home!$B$2:$E$405,4,FALSE)</f>
        <v>0.9</v>
      </c>
      <c r="K1007" s="12">
        <f t="shared" si="1288"/>
        <v>5.01</v>
      </c>
      <c r="L1007" s="12">
        <f t="shared" si="1289"/>
        <v>1.9885645161290382</v>
      </c>
      <c r="M1007" s="13">
        <f t="shared" si="1290"/>
        <v>9.131918973763535E-4</v>
      </c>
      <c r="N1007" s="13">
        <f t="shared" si="1291"/>
        <v>4.5750914058555305E-3</v>
      </c>
      <c r="O1007" s="13">
        <f t="shared" si="1292"/>
        <v>1.8159410035391665E-3</v>
      </c>
      <c r="P1007" s="13">
        <f t="shared" si="1293"/>
        <v>9.0978644277312243E-3</v>
      </c>
      <c r="Q1007" s="13">
        <f t="shared" si="1294"/>
        <v>1.1460603971668105E-2</v>
      </c>
      <c r="R1007" s="13">
        <f t="shared" si="1295"/>
        <v>1.8055579215108717E-3</v>
      </c>
      <c r="S1007" s="13">
        <f t="shared" si="1296"/>
        <v>2.2659842192857514E-2</v>
      </c>
      <c r="T1007" s="13">
        <f t="shared" si="1297"/>
        <v>2.2790150391466719E-2</v>
      </c>
      <c r="U1007" s="13">
        <f t="shared" si="1298"/>
        <v>9.0458451867694665E-3</v>
      </c>
      <c r="V1007" s="13">
        <f t="shared" si="1299"/>
        <v>2.5083710690028703E-2</v>
      </c>
      <c r="W1007" s="13">
        <f t="shared" si="1300"/>
        <v>1.9139208632685731E-2</v>
      </c>
      <c r="X1007" s="13">
        <f t="shared" si="1301"/>
        <v>3.8059551153749413E-2</v>
      </c>
      <c r="Y1007" s="13">
        <f t="shared" si="1302"/>
        <v>3.784193646207204E-2</v>
      </c>
      <c r="Z1007" s="13">
        <f t="shared" si="1303"/>
        <v>1.1968228048440728E-3</v>
      </c>
      <c r="AA1007" s="13">
        <f t="shared" si="1304"/>
        <v>5.9960822522688046E-3</v>
      </c>
      <c r="AB1007" s="13">
        <f t="shared" si="1305"/>
        <v>1.5020186041933359E-2</v>
      </c>
      <c r="AC1007" s="13">
        <f t="shared" si="1306"/>
        <v>1.5618855676581186E-2</v>
      </c>
      <c r="AD1007" s="13">
        <f t="shared" si="1307"/>
        <v>2.3971858812438882E-2</v>
      </c>
      <c r="AE1007" s="13">
        <f t="shared" si="1308"/>
        <v>4.7669587820071142E-2</v>
      </c>
      <c r="AF1007" s="13">
        <f t="shared" si="1309"/>
        <v>4.7397025418745235E-2</v>
      </c>
      <c r="AG1007" s="13">
        <f t="shared" si="1310"/>
        <v>3.1417347639260955E-2</v>
      </c>
      <c r="AH1007" s="13">
        <f t="shared" si="1311"/>
        <v>5.9498984045173813E-4</v>
      </c>
      <c r="AI1007" s="13">
        <f t="shared" si="1312"/>
        <v>2.9808991006632078E-3</v>
      </c>
      <c r="AJ1007" s="13">
        <f t="shared" si="1313"/>
        <v>7.467152247161336E-3</v>
      </c>
      <c r="AK1007" s="13">
        <f t="shared" si="1314"/>
        <v>1.2470144252759429E-2</v>
      </c>
      <c r="AL1007" s="13">
        <f t="shared" si="1315"/>
        <v>6.2242440770703808E-3</v>
      </c>
      <c r="AM1007" s="13">
        <f t="shared" si="1316"/>
        <v>2.4019802530063757E-2</v>
      </c>
      <c r="AN1007" s="13">
        <f t="shared" si="1317"/>
        <v>4.7764926995711277E-2</v>
      </c>
      <c r="AO1007" s="13">
        <f t="shared" si="1318"/>
        <v>4.7491819469582718E-2</v>
      </c>
      <c r="AP1007" s="13">
        <f t="shared" si="1319"/>
        <v>3.1480182334539468E-2</v>
      </c>
      <c r="AQ1007" s="13">
        <f t="shared" si="1320"/>
        <v>1.5650093387934345E-2</v>
      </c>
      <c r="AR1007" s="13">
        <f t="shared" si="1321"/>
        <v>2.3663513683592073E-4</v>
      </c>
      <c r="AS1007" s="13">
        <f t="shared" si="1322"/>
        <v>1.1855420355479627E-3</v>
      </c>
      <c r="AT1007" s="13">
        <f t="shared" si="1323"/>
        <v>2.9697827990476469E-3</v>
      </c>
      <c r="AU1007" s="13">
        <f t="shared" si="1324"/>
        <v>4.9595372744095697E-3</v>
      </c>
      <c r="AV1007" s="13">
        <f t="shared" si="1325"/>
        <v>6.2118204361979864E-3</v>
      </c>
      <c r="AW1007" s="13">
        <f t="shared" si="1326"/>
        <v>1.7225091018348996E-3</v>
      </c>
      <c r="AX1007" s="13">
        <f t="shared" si="1327"/>
        <v>2.0056535112603236E-2</v>
      </c>
      <c r="AY1007" s="13">
        <f t="shared" si="1328"/>
        <v>3.9883714041418918E-2</v>
      </c>
      <c r="AZ1007" s="13">
        <f t="shared" si="1329"/>
        <v>3.9655669257101574E-2</v>
      </c>
      <c r="BA1007" s="13">
        <f t="shared" si="1330"/>
        <v>2.6285952249340459E-2</v>
      </c>
      <c r="BB1007" s="13">
        <f t="shared" si="1331"/>
        <v>1.3067827978925179E-2</v>
      </c>
      <c r="BC1007" s="13">
        <f t="shared" si="1332"/>
        <v>5.1972438043537683E-3</v>
      </c>
      <c r="BD1007" s="13">
        <f t="shared" si="1333"/>
        <v>7.8427372730208609E-5</v>
      </c>
      <c r="BE1007" s="13">
        <f t="shared" si="1334"/>
        <v>3.9292113737834504E-4</v>
      </c>
      <c r="BF1007" s="13">
        <f t="shared" si="1335"/>
        <v>9.8426744913275447E-4</v>
      </c>
      <c r="BG1007" s="13">
        <f t="shared" si="1336"/>
        <v>1.6437266400516997E-3</v>
      </c>
      <c r="BH1007" s="13">
        <f t="shared" si="1337"/>
        <v>2.058767616664754E-3</v>
      </c>
      <c r="BI1007" s="13">
        <f t="shared" si="1338"/>
        <v>2.0628851518980831E-3</v>
      </c>
      <c r="BJ1007" s="14">
        <f t="shared" si="1339"/>
        <v>0.59487612886958852</v>
      </c>
      <c r="BK1007" s="14">
        <f t="shared" si="1340"/>
        <v>0.11948142300306427</v>
      </c>
      <c r="BL1007" s="14">
        <f t="shared" si="1341"/>
        <v>7.9981110896952326E-2</v>
      </c>
      <c r="BM1007" s="14">
        <f t="shared" si="1342"/>
        <v>0.72770603000718381</v>
      </c>
      <c r="BN1007" s="14">
        <f t="shared" si="1343"/>
        <v>2.9668250627681251E-2</v>
      </c>
    </row>
    <row r="1008" spans="1:66" x14ac:dyDescent="0.25">
      <c r="A1008" t="s">
        <v>136</v>
      </c>
      <c r="B1008" t="s">
        <v>484</v>
      </c>
      <c r="C1008" t="s">
        <v>481</v>
      </c>
      <c r="D1008" s="24" t="s">
        <v>501</v>
      </c>
      <c r="E1008" s="10">
        <f>VLOOKUP(A1008,home!$A$2:$E$405,3,FALSE)</f>
        <v>1.5</v>
      </c>
      <c r="F1008" s="10">
        <f>VLOOKUP(B1008,home!$B$2:$E$405,3,FALSE)</f>
        <v>1.78</v>
      </c>
      <c r="G1008" s="10">
        <f>VLOOKUP(C1008,away!$B$2:$E$405,4,FALSE)</f>
        <v>1.33</v>
      </c>
      <c r="H1008" s="10">
        <f>VLOOKUP(A1008,away!$A$2:$E$405,3,FALSE)</f>
        <v>1.6612903225806499</v>
      </c>
      <c r="I1008" s="10">
        <f>VLOOKUP(C1008,away!$B$2:$E$405,3,FALSE)</f>
        <v>0.33</v>
      </c>
      <c r="J1008" s="10">
        <f>VLOOKUP(B1008,home!$B$2:$E$405,4,FALSE)</f>
        <v>0.8</v>
      </c>
      <c r="K1008" s="12">
        <f t="shared" si="1288"/>
        <v>3.5510999999999999</v>
      </c>
      <c r="L1008" s="12">
        <f t="shared" si="1289"/>
        <v>0.43858064516129158</v>
      </c>
      <c r="M1008" s="13">
        <f t="shared" si="1290"/>
        <v>1.8505623036508483E-2</v>
      </c>
      <c r="N1008" s="13">
        <f t="shared" si="1291"/>
        <v>6.5715317964945272E-2</v>
      </c>
      <c r="O1008" s="13">
        <f t="shared" si="1292"/>
        <v>8.1162080904635479E-3</v>
      </c>
      <c r="P1008" s="13">
        <f t="shared" si="1293"/>
        <v>2.8821466550045111E-2</v>
      </c>
      <c r="Q1008" s="13">
        <f t="shared" si="1294"/>
        <v>0.11668083281265861</v>
      </c>
      <c r="R1008" s="13">
        <f t="shared" si="1295"/>
        <v>1.779805890289399E-3</v>
      </c>
      <c r="S1008" s="13">
        <f t="shared" si="1296"/>
        <v>1.1221953084970223E-2</v>
      </c>
      <c r="T1008" s="13">
        <f t="shared" si="1297"/>
        <v>5.1173954932932607E-2</v>
      </c>
      <c r="U1008" s="13">
        <f t="shared" si="1298"/>
        <v>6.3202686970066854E-3</v>
      </c>
      <c r="V1008" s="13">
        <f t="shared" si="1299"/>
        <v>1.9419511621867917E-3</v>
      </c>
      <c r="W1008" s="13">
        <f t="shared" si="1300"/>
        <v>0.13811510180034395</v>
      </c>
      <c r="X1008" s="13">
        <f t="shared" si="1301"/>
        <v>6.0574610454112311E-2</v>
      </c>
      <c r="Y1008" s="13">
        <f t="shared" si="1302"/>
        <v>1.3283425866679249E-2</v>
      </c>
      <c r="Z1008" s="13">
        <f t="shared" si="1303"/>
        <v>2.601961385416639E-4</v>
      </c>
      <c r="AA1008" s="13">
        <f t="shared" si="1304"/>
        <v>9.239825075753027E-4</v>
      </c>
      <c r="AB1008" s="13">
        <f t="shared" si="1305"/>
        <v>1.6405771413253293E-3</v>
      </c>
      <c r="AC1008" s="13">
        <f t="shared" si="1306"/>
        <v>1.890299787271708E-4</v>
      </c>
      <c r="AD1008" s="13">
        <f t="shared" si="1307"/>
        <v>0.12261513450080037</v>
      </c>
      <c r="AE1008" s="13">
        <f t="shared" si="1308"/>
        <v>5.3776624795899571E-2</v>
      </c>
      <c r="AF1008" s="13">
        <f t="shared" si="1309"/>
        <v>1.1792693398791172E-2</v>
      </c>
      <c r="AG1008" s="13">
        <f t="shared" si="1310"/>
        <v>1.7240156930103793E-3</v>
      </c>
      <c r="AH1008" s="13">
        <f t="shared" si="1311"/>
        <v>2.8529247577519931E-5</v>
      </c>
      <c r="AI1008" s="13">
        <f t="shared" si="1312"/>
        <v>1.0131021107253104E-4</v>
      </c>
      <c r="AJ1008" s="13">
        <f t="shared" si="1313"/>
        <v>1.7988134526983254E-4</v>
      </c>
      <c r="AK1008" s="13">
        <f t="shared" si="1314"/>
        <v>2.1292554839590072E-4</v>
      </c>
      <c r="AL1008" s="13">
        <f t="shared" si="1315"/>
        <v>1.1776142198709364E-5</v>
      </c>
      <c r="AM1008" s="13">
        <f t="shared" si="1316"/>
        <v>8.7083720825158431E-2</v>
      </c>
      <c r="AN1008" s="13">
        <f t="shared" si="1317"/>
        <v>3.8193234462543788E-2</v>
      </c>
      <c r="AO1008" s="13">
        <f t="shared" si="1318"/>
        <v>8.3754067056894654E-3</v>
      </c>
      <c r="AP1008" s="13">
        <f t="shared" si="1319"/>
        <v>1.2244304254898314E-3</v>
      </c>
      <c r="AQ1008" s="13">
        <f t="shared" si="1320"/>
        <v>1.342528714916112E-4</v>
      </c>
      <c r="AR1008" s="13">
        <f t="shared" si="1321"/>
        <v>2.5024751617029816E-6</v>
      </c>
      <c r="AS1008" s="13">
        <f t="shared" si="1322"/>
        <v>8.8865395467234589E-6</v>
      </c>
      <c r="AT1008" s="13">
        <f t="shared" si="1323"/>
        <v>1.5778495292184843E-5</v>
      </c>
      <c r="AU1008" s="13">
        <f t="shared" si="1324"/>
        <v>1.8677004877359192E-5</v>
      </c>
      <c r="AV1008" s="13">
        <f t="shared" si="1325"/>
        <v>1.6580978004997558E-5</v>
      </c>
      <c r="AW1008" s="13">
        <f t="shared" si="1326"/>
        <v>5.0946330054366938E-7</v>
      </c>
      <c r="AX1008" s="13">
        <f t="shared" si="1327"/>
        <v>5.1540500170369992E-2</v>
      </c>
      <c r="AY1008" s="13">
        <f t="shared" si="1328"/>
        <v>2.2604665816656527E-2</v>
      </c>
      <c r="AZ1008" s="13">
        <f t="shared" si="1329"/>
        <v>4.9569844587623079E-3</v>
      </c>
      <c r="BA1008" s="13">
        <f t="shared" si="1330"/>
        <v>7.2467914732615637E-4</v>
      </c>
      <c r="BB1008" s="13">
        <f t="shared" si="1331"/>
        <v>7.9457561992310065E-5</v>
      </c>
      <c r="BC1008" s="13">
        <f t="shared" si="1332"/>
        <v>6.969709760306134E-6</v>
      </c>
      <c r="BD1008" s="13">
        <f t="shared" si="1333"/>
        <v>1.8292286181996691E-7</v>
      </c>
      <c r="BE1008" s="13">
        <f t="shared" si="1334"/>
        <v>6.4957737460888463E-7</v>
      </c>
      <c r="BF1008" s="13">
        <f t="shared" si="1335"/>
        <v>1.1533571074868053E-6</v>
      </c>
      <c r="BG1008" s="13">
        <f t="shared" si="1336"/>
        <v>1.3652288081321312E-6</v>
      </c>
      <c r="BH1008" s="13">
        <f t="shared" si="1337"/>
        <v>1.2120160051395029E-6</v>
      </c>
      <c r="BI1008" s="13">
        <f t="shared" si="1338"/>
        <v>8.6079800717017766E-7</v>
      </c>
      <c r="BJ1008" s="14">
        <f t="shared" si="1339"/>
        <v>0.85037601437541444</v>
      </c>
      <c r="BK1008" s="14">
        <f t="shared" si="1340"/>
        <v>8.3296465771293016E-2</v>
      </c>
      <c r="BL1008" s="14">
        <f t="shared" si="1341"/>
        <v>1.9371338072023372E-2</v>
      </c>
      <c r="BM1008" s="14">
        <f t="shared" si="1342"/>
        <v>0.6910806036590057</v>
      </c>
      <c r="BN1008" s="14">
        <f t="shared" si="1343"/>
        <v>0.23961925434491041</v>
      </c>
    </row>
    <row r="1009" spans="1:66" x14ac:dyDescent="0.25">
      <c r="A1009" t="s">
        <v>136</v>
      </c>
      <c r="B1009" t="s">
        <v>344</v>
      </c>
      <c r="C1009" t="s">
        <v>377</v>
      </c>
      <c r="D1009" s="24" t="s">
        <v>501</v>
      </c>
      <c r="E1009" s="10">
        <f>VLOOKUP(A1009,home!$A$2:$E$405,3,FALSE)</f>
        <v>1.5</v>
      </c>
      <c r="F1009" s="10">
        <f>VLOOKUP(B1009,home!$B$2:$E$405,3,FALSE)</f>
        <v>1.33</v>
      </c>
      <c r="G1009" s="10">
        <f>VLOOKUP(C1009,away!$B$2:$E$405,4,FALSE)</f>
        <v>0</v>
      </c>
      <c r="H1009" s="10">
        <f>VLOOKUP(A1009,away!$A$2:$E$405,3,FALSE)</f>
        <v>1.6612903225806499</v>
      </c>
      <c r="I1009" s="10">
        <f>VLOOKUP(C1009,away!$B$2:$E$405,3,FALSE)</f>
        <v>0.67</v>
      </c>
      <c r="J1009" s="10">
        <f>VLOOKUP(B1009,home!$B$2:$E$405,4,FALSE)</f>
        <v>0.6</v>
      </c>
      <c r="K1009" s="12">
        <f t="shared" si="1288"/>
        <v>0</v>
      </c>
      <c r="L1009" s="12">
        <f t="shared" si="1289"/>
        <v>0.66783870967742132</v>
      </c>
      <c r="M1009" s="13">
        <f t="shared" si="1290"/>
        <v>0.51281572458555114</v>
      </c>
      <c r="N1009" s="13">
        <f t="shared" si="1291"/>
        <v>0</v>
      </c>
      <c r="O1009" s="13">
        <f t="shared" si="1292"/>
        <v>0.34247819180950628</v>
      </c>
      <c r="P1009" s="13">
        <f t="shared" si="1293"/>
        <v>0</v>
      </c>
      <c r="Q1009" s="13">
        <f t="shared" si="1294"/>
        <v>0</v>
      </c>
      <c r="R1009" s="13">
        <f t="shared" si="1295"/>
        <v>0.11436009685535853</v>
      </c>
      <c r="S1009" s="13">
        <f t="shared" si="1296"/>
        <v>0</v>
      </c>
      <c r="T1009" s="13">
        <f t="shared" si="1297"/>
        <v>0</v>
      </c>
      <c r="U1009" s="13">
        <f t="shared" si="1298"/>
        <v>0</v>
      </c>
      <c r="V1009" s="13">
        <f t="shared" si="1299"/>
        <v>0</v>
      </c>
      <c r="W1009" s="13">
        <f t="shared" si="1300"/>
        <v>0</v>
      </c>
      <c r="X1009" s="13">
        <f t="shared" si="1301"/>
        <v>0</v>
      </c>
      <c r="Y1009" s="13">
        <f t="shared" si="1302"/>
        <v>0</v>
      </c>
      <c r="Z1009" s="13">
        <f t="shared" si="1303"/>
        <v>2.5458033174155861E-2</v>
      </c>
      <c r="AA1009" s="13">
        <f t="shared" si="1304"/>
        <v>0</v>
      </c>
      <c r="AB1009" s="13">
        <f t="shared" si="1305"/>
        <v>0</v>
      </c>
      <c r="AC1009" s="13">
        <f t="shared" si="1306"/>
        <v>0</v>
      </c>
      <c r="AD1009" s="13">
        <f t="shared" si="1307"/>
        <v>0</v>
      </c>
      <c r="AE1009" s="13">
        <f t="shared" si="1308"/>
        <v>0</v>
      </c>
      <c r="AF1009" s="13">
        <f t="shared" si="1309"/>
        <v>0</v>
      </c>
      <c r="AG1009" s="13">
        <f t="shared" si="1310"/>
        <v>0</v>
      </c>
      <c r="AH1009" s="13">
        <f t="shared" si="1311"/>
        <v>4.2504650064883083E-3</v>
      </c>
      <c r="AI1009" s="13">
        <f t="shared" si="1312"/>
        <v>0</v>
      </c>
      <c r="AJ1009" s="13">
        <f t="shared" si="1313"/>
        <v>0</v>
      </c>
      <c r="AK1009" s="13">
        <f t="shared" si="1314"/>
        <v>0</v>
      </c>
      <c r="AL1009" s="13">
        <f t="shared" si="1315"/>
        <v>0</v>
      </c>
      <c r="AM1009" s="13">
        <f t="shared" si="1316"/>
        <v>0</v>
      </c>
      <c r="AN1009" s="13">
        <f t="shared" si="1317"/>
        <v>0</v>
      </c>
      <c r="AO1009" s="13">
        <f t="shared" si="1318"/>
        <v>0</v>
      </c>
      <c r="AP1009" s="13">
        <f t="shared" si="1319"/>
        <v>0</v>
      </c>
      <c r="AQ1009" s="13">
        <f t="shared" si="1320"/>
        <v>0</v>
      </c>
      <c r="AR1009" s="13">
        <f t="shared" si="1321"/>
        <v>5.6772501309243701E-4</v>
      </c>
      <c r="AS1009" s="13">
        <f t="shared" si="1322"/>
        <v>0</v>
      </c>
      <c r="AT1009" s="13">
        <f t="shared" si="1323"/>
        <v>0</v>
      </c>
      <c r="AU1009" s="13">
        <f t="shared" si="1324"/>
        <v>0</v>
      </c>
      <c r="AV1009" s="13">
        <f t="shared" si="1325"/>
        <v>0</v>
      </c>
      <c r="AW1009" s="13">
        <f t="shared" si="1326"/>
        <v>0</v>
      </c>
      <c r="AX1009" s="13">
        <f t="shared" si="1327"/>
        <v>0</v>
      </c>
      <c r="AY1009" s="13">
        <f t="shared" si="1328"/>
        <v>0</v>
      </c>
      <c r="AZ1009" s="13">
        <f t="shared" si="1329"/>
        <v>0</v>
      </c>
      <c r="BA1009" s="13">
        <f t="shared" si="1330"/>
        <v>0</v>
      </c>
      <c r="BB1009" s="13">
        <f t="shared" si="1331"/>
        <v>0</v>
      </c>
      <c r="BC1009" s="13">
        <f t="shared" si="1332"/>
        <v>0</v>
      </c>
      <c r="BD1009" s="13">
        <f t="shared" si="1333"/>
        <v>6.3191456699208357E-5</v>
      </c>
      <c r="BE1009" s="13">
        <f t="shared" si="1334"/>
        <v>0</v>
      </c>
      <c r="BF1009" s="13">
        <f t="shared" si="1335"/>
        <v>0</v>
      </c>
      <c r="BG1009" s="13">
        <f t="shared" si="1336"/>
        <v>0</v>
      </c>
      <c r="BH1009" s="13">
        <f t="shared" si="1337"/>
        <v>0</v>
      </c>
      <c r="BI1009" s="13">
        <f t="shared" si="1338"/>
        <v>0</v>
      </c>
      <c r="BJ1009" s="14">
        <f t="shared" si="1339"/>
        <v>0</v>
      </c>
      <c r="BK1009" s="14">
        <f t="shared" si="1340"/>
        <v>0.51281572458555114</v>
      </c>
      <c r="BL1009" s="14">
        <f t="shared" si="1341"/>
        <v>0.46171967014114473</v>
      </c>
      <c r="BM1009" s="14">
        <f t="shared" si="1342"/>
        <v>3.0339414650435815E-2</v>
      </c>
      <c r="BN1009" s="14">
        <f t="shared" si="1343"/>
        <v>0.969654013250416</v>
      </c>
    </row>
    <row r="1010" spans="1:66" x14ac:dyDescent="0.25">
      <c r="A1010" t="s">
        <v>136</v>
      </c>
      <c r="B1010" t="s">
        <v>359</v>
      </c>
      <c r="C1010" t="s">
        <v>137</v>
      </c>
      <c r="D1010" s="24" t="s">
        <v>501</v>
      </c>
      <c r="E1010" s="10">
        <f>VLOOKUP(A1010,home!$A$2:$E$405,3,FALSE)</f>
        <v>1.5</v>
      </c>
      <c r="F1010" s="10">
        <f>VLOOKUP(B1010,home!$B$2:$E$405,3,FALSE)</f>
        <v>1.56</v>
      </c>
      <c r="G1010" s="10">
        <f>VLOOKUP(C1010,away!$B$2:$E$405,4,FALSE)</f>
        <v>1.33</v>
      </c>
      <c r="H1010" s="10">
        <f>VLOOKUP(A1010,away!$A$2:$E$405,3,FALSE)</f>
        <v>1.6612903225806499</v>
      </c>
      <c r="I1010" s="10">
        <f>VLOOKUP(C1010,away!$B$2:$E$405,3,FALSE)</f>
        <v>1</v>
      </c>
      <c r="J1010" s="10">
        <f>VLOOKUP(B1010,home!$B$2:$E$405,4,FALSE)</f>
        <v>1</v>
      </c>
      <c r="K1010" s="12">
        <f t="shared" si="1288"/>
        <v>3.1122000000000001</v>
      </c>
      <c r="L1010" s="12">
        <f t="shared" si="1289"/>
        <v>1.6612903225806499</v>
      </c>
      <c r="M1010" s="13">
        <f t="shared" si="1290"/>
        <v>8.4508324930296832E-3</v>
      </c>
      <c r="N1010" s="13">
        <f t="shared" si="1291"/>
        <v>2.6300680884806981E-2</v>
      </c>
      <c r="O1010" s="13">
        <f t="shared" si="1292"/>
        <v>1.4039286238420321E-2</v>
      </c>
      <c r="P1010" s="13">
        <f t="shared" si="1293"/>
        <v>4.3693066631211724E-2</v>
      </c>
      <c r="Q1010" s="13">
        <f t="shared" si="1294"/>
        <v>4.0926489524848154E-2</v>
      </c>
      <c r="R1010" s="13">
        <f t="shared" si="1295"/>
        <v>1.1661665181913689E-2</v>
      </c>
      <c r="S1010" s="13">
        <f t="shared" si="1296"/>
        <v>5.6476213237398105E-2</v>
      </c>
      <c r="T1010" s="13">
        <f t="shared" si="1297"/>
        <v>6.799078098482858E-2</v>
      </c>
      <c r="U1010" s="13">
        <f t="shared" si="1298"/>
        <v>3.6293434379151786E-2</v>
      </c>
      <c r="V1010" s="13">
        <f t="shared" si="1299"/>
        <v>3.2444127054221124E-2</v>
      </c>
      <c r="W1010" s="13">
        <f t="shared" si="1300"/>
        <v>4.2457140233077478E-2</v>
      </c>
      <c r="X1010" s="13">
        <f t="shared" si="1301"/>
        <v>7.0533636193661181E-2</v>
      </c>
      <c r="Y1010" s="13">
        <f t="shared" si="1302"/>
        <v>5.8588423612476799E-2</v>
      </c>
      <c r="Z1010" s="13">
        <f t="shared" si="1303"/>
        <v>6.4578038372963102E-3</v>
      </c>
      <c r="AA1010" s="13">
        <f t="shared" si="1304"/>
        <v>2.0097977102433575E-2</v>
      </c>
      <c r="AB1010" s="13">
        <f t="shared" si="1305"/>
        <v>3.1274462169096899E-2</v>
      </c>
      <c r="AC1010" s="13">
        <f t="shared" si="1306"/>
        <v>1.0484051470231013E-2</v>
      </c>
      <c r="AD1010" s="13">
        <f t="shared" si="1307"/>
        <v>3.3033777958345931E-2</v>
      </c>
      <c r="AE1010" s="13">
        <f t="shared" si="1308"/>
        <v>5.4878695640478078E-2</v>
      </c>
      <c r="AF1010" s="13">
        <f t="shared" si="1309"/>
        <v>4.5584722991687573E-2</v>
      </c>
      <c r="AG1010" s="13">
        <f t="shared" si="1310"/>
        <v>2.5243153054536744E-2</v>
      </c>
      <c r="AH1010" s="13">
        <f t="shared" si="1311"/>
        <v>2.6820717550061356E-3</v>
      </c>
      <c r="AI1010" s="13">
        <f t="shared" si="1312"/>
        <v>8.347143715930096E-3</v>
      </c>
      <c r="AJ1010" s="13">
        <f t="shared" si="1313"/>
        <v>1.2988990336358825E-2</v>
      </c>
      <c r="AK1010" s="13">
        <f t="shared" si="1314"/>
        <v>1.3474778574938645E-2</v>
      </c>
      <c r="AL1010" s="13">
        <f t="shared" si="1315"/>
        <v>2.1682141248530714E-3</v>
      </c>
      <c r="AM1010" s="13">
        <f t="shared" si="1316"/>
        <v>2.056154475239284E-2</v>
      </c>
      <c r="AN1010" s="13">
        <f t="shared" si="1317"/>
        <v>3.4158695314459177E-2</v>
      </c>
      <c r="AO1010" s="13">
        <f t="shared" si="1318"/>
        <v>2.8373754978946012E-2</v>
      </c>
      <c r="AP1010" s="13">
        <f t="shared" si="1319"/>
        <v>1.571234818726585E-2</v>
      </c>
      <c r="AQ1010" s="13">
        <f t="shared" si="1320"/>
        <v>6.5256929971305912E-3</v>
      </c>
      <c r="AR1010" s="13">
        <f t="shared" si="1321"/>
        <v>8.9113997021171771E-4</v>
      </c>
      <c r="AS1010" s="13">
        <f t="shared" si="1322"/>
        <v>2.7734058152929079E-3</v>
      </c>
      <c r="AT1010" s="13">
        <f t="shared" si="1323"/>
        <v>4.3156967891772946E-3</v>
      </c>
      <c r="AU1010" s="13">
        <f t="shared" si="1324"/>
        <v>4.477103849092526E-3</v>
      </c>
      <c r="AV1010" s="13">
        <f t="shared" si="1325"/>
        <v>3.4834106497864401E-3</v>
      </c>
      <c r="AW1010" s="13">
        <f t="shared" si="1326"/>
        <v>3.1139576520379888E-4</v>
      </c>
      <c r="AX1010" s="13">
        <f t="shared" si="1327"/>
        <v>1.0665273263066169E-2</v>
      </c>
      <c r="AY1010" s="13">
        <f t="shared" si="1328"/>
        <v>1.7718115259609979E-2</v>
      </c>
      <c r="AZ1010" s="13">
        <f t="shared" si="1329"/>
        <v>1.4717466707579299E-2</v>
      </c>
      <c r="BA1010" s="13">
        <f t="shared" si="1330"/>
        <v>8.1499950047347978E-3</v>
      </c>
      <c r="BB1010" s="13">
        <f t="shared" si="1331"/>
        <v>3.3848769576116386E-3</v>
      </c>
      <c r="BC1010" s="13">
        <f t="shared" si="1332"/>
        <v>1.1246526665612884E-3</v>
      </c>
      <c r="BD1010" s="13">
        <f t="shared" si="1333"/>
        <v>2.4674036809625618E-4</v>
      </c>
      <c r="BE1010" s="13">
        <f t="shared" si="1334"/>
        <v>7.6790537358916843E-4</v>
      </c>
      <c r="BF1010" s="13">
        <f t="shared" si="1335"/>
        <v>1.1949375518421053E-3</v>
      </c>
      <c r="BG1010" s="13">
        <f t="shared" si="1336"/>
        <v>1.2396282162810003E-3</v>
      </c>
      <c r="BH1010" s="13">
        <f t="shared" si="1337"/>
        <v>9.6449273367743213E-4</v>
      </c>
      <c r="BI1010" s="13">
        <f t="shared" si="1338"/>
        <v>6.0033885715018087E-4</v>
      </c>
      <c r="BJ1010" s="14">
        <f t="shared" si="1339"/>
        <v>0.62662991716810523</v>
      </c>
      <c r="BK1010" s="14">
        <f t="shared" si="1340"/>
        <v>0.1714346202705547</v>
      </c>
      <c r="BL1010" s="14">
        <f t="shared" si="1341"/>
        <v>0.17181460962744702</v>
      </c>
      <c r="BM1010" s="14">
        <f t="shared" si="1342"/>
        <v>0.81385821045476625</v>
      </c>
      <c r="BN1010" s="14">
        <f t="shared" si="1343"/>
        <v>0.14507202095423055</v>
      </c>
    </row>
    <row r="1011" spans="1:66" x14ac:dyDescent="0.25">
      <c r="A1011" t="s">
        <v>136</v>
      </c>
      <c r="B1011" t="s">
        <v>373</v>
      </c>
      <c r="C1011" t="s">
        <v>317</v>
      </c>
      <c r="D1011" s="24" t="s">
        <v>501</v>
      </c>
      <c r="E1011" s="10">
        <f>VLOOKUP(A1011,home!$A$2:$E$405,3,FALSE)</f>
        <v>1.5</v>
      </c>
      <c r="F1011" s="10">
        <f>VLOOKUP(B1011,home!$B$2:$E$405,3,FALSE)</f>
        <v>1.33</v>
      </c>
      <c r="G1011" s="10">
        <f>VLOOKUP(C1011,away!$B$2:$E$405,4,FALSE)</f>
        <v>0.44</v>
      </c>
      <c r="H1011" s="10">
        <f>VLOOKUP(A1011,away!$A$2:$E$405,3,FALSE)</f>
        <v>1.6612903225806499</v>
      </c>
      <c r="I1011" s="10">
        <f>VLOOKUP(C1011,away!$B$2:$E$405,3,FALSE)</f>
        <v>1.33</v>
      </c>
      <c r="J1011" s="10">
        <f>VLOOKUP(B1011,home!$B$2:$E$405,4,FALSE)</f>
        <v>1.2</v>
      </c>
      <c r="K1011" s="12">
        <f t="shared" si="1288"/>
        <v>0.87780000000000002</v>
      </c>
      <c r="L1011" s="12">
        <f t="shared" si="1289"/>
        <v>2.6514193548387177</v>
      </c>
      <c r="M1011" s="13">
        <f t="shared" si="1290"/>
        <v>2.932780153944663E-2</v>
      </c>
      <c r="N1011" s="13">
        <f t="shared" si="1291"/>
        <v>2.5743944191326251E-2</v>
      </c>
      <c r="O1011" s="13">
        <f t="shared" si="1292"/>
        <v>7.7760300636557533E-2</v>
      </c>
      <c r="P1011" s="13">
        <f t="shared" si="1293"/>
        <v>6.8257991898770201E-2</v>
      </c>
      <c r="Q1011" s="13">
        <f t="shared" si="1294"/>
        <v>1.1299017105573092E-2</v>
      </c>
      <c r="R1011" s="13">
        <f t="shared" si="1295"/>
        <v>0.10308758307292307</v>
      </c>
      <c r="S1011" s="13">
        <f t="shared" si="1296"/>
        <v>3.9716184076957671E-2</v>
      </c>
      <c r="T1011" s="13">
        <f t="shared" si="1297"/>
        <v>2.9958432644370238E-2</v>
      </c>
      <c r="U1011" s="13">
        <f t="shared" si="1298"/>
        <v>9.049028042141187E-2</v>
      </c>
      <c r="V1011" s="13">
        <f t="shared" si="1299"/>
        <v>1.0270675410265398E-2</v>
      </c>
      <c r="W1011" s="13">
        <f t="shared" si="1300"/>
        <v>3.3060924050906872E-3</v>
      </c>
      <c r="X1011" s="13">
        <f t="shared" si="1301"/>
        <v>8.765837391742734E-3</v>
      </c>
      <c r="Y1011" s="13">
        <f t="shared" si="1302"/>
        <v>1.1620955460917817E-2</v>
      </c>
      <c r="Z1011" s="13">
        <f t="shared" si="1303"/>
        <v>9.1109471001030798E-2</v>
      </c>
      <c r="AA1011" s="13">
        <f t="shared" si="1304"/>
        <v>7.9975893644704837E-2</v>
      </c>
      <c r="AB1011" s="13">
        <f t="shared" si="1305"/>
        <v>3.5101419720660956E-2</v>
      </c>
      <c r="AC1011" s="13">
        <f t="shared" si="1306"/>
        <v>1.4940083345615252E-3</v>
      </c>
      <c r="AD1011" s="13">
        <f t="shared" si="1307"/>
        <v>7.2552197829715121E-4</v>
      </c>
      <c r="AE1011" s="13">
        <f t="shared" si="1308"/>
        <v>1.9236630156179426E-3</v>
      </c>
      <c r="AF1011" s="13">
        <f t="shared" si="1309"/>
        <v>2.5502186758984144E-3</v>
      </c>
      <c r="AG1011" s="13">
        <f t="shared" si="1310"/>
        <v>2.253899718782741E-3</v>
      </c>
      <c r="AH1011" s="13">
        <f t="shared" si="1311"/>
        <v>6.0392353705312471E-2</v>
      </c>
      <c r="AI1011" s="13">
        <f t="shared" si="1312"/>
        <v>5.3012408082523284E-2</v>
      </c>
      <c r="AJ1011" s="13">
        <f t="shared" si="1313"/>
        <v>2.3267145907419469E-2</v>
      </c>
      <c r="AK1011" s="13">
        <f t="shared" si="1314"/>
        <v>6.8079668925109388E-3</v>
      </c>
      <c r="AL1011" s="13">
        <f t="shared" si="1315"/>
        <v>1.3908715068196683E-4</v>
      </c>
      <c r="AM1011" s="13">
        <f t="shared" si="1316"/>
        <v>1.2737263850984791E-4</v>
      </c>
      <c r="AN1011" s="13">
        <f t="shared" si="1317"/>
        <v>3.3771827902188614E-4</v>
      </c>
      <c r="AO1011" s="13">
        <f t="shared" si="1318"/>
        <v>4.4771639074072582E-4</v>
      </c>
      <c r="AP1011" s="13">
        <f t="shared" si="1319"/>
        <v>3.9569463462949813E-4</v>
      </c>
      <c r="AQ1011" s="13">
        <f t="shared" si="1320"/>
        <v>2.6228810321562144E-4</v>
      </c>
      <c r="AR1011" s="13">
        <f t="shared" si="1321"/>
        <v>3.2025091099706249E-2</v>
      </c>
      <c r="AS1011" s="13">
        <f t="shared" si="1322"/>
        <v>2.8111624967322144E-2</v>
      </c>
      <c r="AT1011" s="13">
        <f t="shared" si="1323"/>
        <v>1.2338192198157689E-2</v>
      </c>
      <c r="AU1011" s="13">
        <f t="shared" si="1324"/>
        <v>3.6101550371809409E-3</v>
      </c>
      <c r="AV1011" s="13">
        <f t="shared" si="1325"/>
        <v>7.9224852290935726E-4</v>
      </c>
      <c r="AW1011" s="13">
        <f t="shared" si="1326"/>
        <v>8.9920457591364258E-6</v>
      </c>
      <c r="AX1011" s="13">
        <f t="shared" si="1327"/>
        <v>1.8634617013990741E-5</v>
      </c>
      <c r="AY1011" s="13">
        <f t="shared" si="1328"/>
        <v>4.9408184220901919E-5</v>
      </c>
      <c r="AZ1011" s="13">
        <f t="shared" si="1329"/>
        <v>6.5500907965368154E-5</v>
      </c>
      <c r="BA1011" s="13">
        <f t="shared" si="1330"/>
        <v>5.7890125046295553E-5</v>
      </c>
      <c r="BB1011" s="13">
        <f t="shared" si="1331"/>
        <v>3.8372749500445402E-5</v>
      </c>
      <c r="BC1011" s="13">
        <f t="shared" si="1332"/>
        <v>2.0348450144771734E-5</v>
      </c>
      <c r="BD1011" s="13">
        <f t="shared" si="1333"/>
        <v>1.4151991063705736E-2</v>
      </c>
      <c r="BE1011" s="13">
        <f t="shared" si="1334"/>
        <v>1.2422617755720896E-2</v>
      </c>
      <c r="BF1011" s="13">
        <f t="shared" si="1335"/>
        <v>5.452286932985901E-3</v>
      </c>
      <c r="BG1011" s="13">
        <f t="shared" si="1336"/>
        <v>1.595339156591675E-3</v>
      </c>
      <c r="BH1011" s="13">
        <f t="shared" si="1337"/>
        <v>3.5009717791404299E-4</v>
      </c>
      <c r="BI1011" s="13">
        <f t="shared" si="1338"/>
        <v>6.146306055458941E-5</v>
      </c>
      <c r="BJ1011" s="14">
        <f t="shared" si="1339"/>
        <v>9.9968527667626428E-2</v>
      </c>
      <c r="BK1011" s="14">
        <f t="shared" si="1340"/>
        <v>0.14925515659490432</v>
      </c>
      <c r="BL1011" s="14">
        <f t="shared" si="1341"/>
        <v>0.64080645905677369</v>
      </c>
      <c r="BM1011" s="14">
        <f t="shared" si="1342"/>
        <v>0.6656225597372768</v>
      </c>
      <c r="BN1011" s="14">
        <f t="shared" si="1343"/>
        <v>0.31547663844459678</v>
      </c>
    </row>
    <row r="1012" spans="1:66" x14ac:dyDescent="0.25">
      <c r="A1012" t="s">
        <v>136</v>
      </c>
      <c r="B1012" t="s">
        <v>381</v>
      </c>
      <c r="C1012" t="s">
        <v>125</v>
      </c>
      <c r="D1012" s="24" t="s">
        <v>501</v>
      </c>
      <c r="E1012" s="10">
        <f>VLOOKUP(A1012,home!$A$2:$E$405,3,FALSE)</f>
        <v>1.5</v>
      </c>
      <c r="F1012" s="10">
        <f>VLOOKUP(B1012,home!$B$2:$E$405,3,FALSE)</f>
        <v>0.44</v>
      </c>
      <c r="G1012" s="10">
        <f>VLOOKUP(C1012,away!$B$2:$E$405,4,FALSE)</f>
        <v>0.67</v>
      </c>
      <c r="H1012" s="10">
        <f>VLOOKUP(A1012,away!$A$2:$E$405,3,FALSE)</f>
        <v>1.6612903225806499</v>
      </c>
      <c r="I1012" s="10">
        <f>VLOOKUP(C1012,away!$B$2:$E$405,3,FALSE)</f>
        <v>0.44</v>
      </c>
      <c r="J1012" s="10">
        <f>VLOOKUP(B1012,home!$B$2:$E$405,4,FALSE)</f>
        <v>2.0099999999999998</v>
      </c>
      <c r="K1012" s="12">
        <f t="shared" si="1288"/>
        <v>0.44220000000000004</v>
      </c>
      <c r="L1012" s="12">
        <f t="shared" si="1289"/>
        <v>1.4692451612903266</v>
      </c>
      <c r="M1012" s="13">
        <f t="shared" si="1290"/>
        <v>0.14786654111072431</v>
      </c>
      <c r="N1012" s="13">
        <f t="shared" si="1291"/>
        <v>6.5386584479162291E-2</v>
      </c>
      <c r="O1012" s="13">
        <f t="shared" si="1292"/>
        <v>0.21725220004366882</v>
      </c>
      <c r="P1012" s="13">
        <f t="shared" si="1293"/>
        <v>9.606892285931036E-2</v>
      </c>
      <c r="Q1012" s="13">
        <f t="shared" si="1294"/>
        <v>1.4456973828342781E-2</v>
      </c>
      <c r="R1012" s="13">
        <f t="shared" si="1295"/>
        <v>0.15959837184691927</v>
      </c>
      <c r="S1012" s="13">
        <f t="shared" si="1296"/>
        <v>1.5603999846789474E-2</v>
      </c>
      <c r="T1012" s="13">
        <f t="shared" si="1297"/>
        <v>2.1240838844193519E-2</v>
      </c>
      <c r="U1012" s="13">
        <f t="shared" si="1298"/>
        <v>7.057440003070771E-2</v>
      </c>
      <c r="V1012" s="13">
        <f t="shared" si="1299"/>
        <v>1.1264357758147409E-3</v>
      </c>
      <c r="W1012" s="13">
        <f t="shared" si="1300"/>
        <v>2.1309579422977266E-3</v>
      </c>
      <c r="X1012" s="13">
        <f t="shared" si="1301"/>
        <v>3.1308996456341255E-3</v>
      </c>
      <c r="Y1012" s="13">
        <f t="shared" si="1302"/>
        <v>2.3000295774167692E-3</v>
      </c>
      <c r="Z1012" s="13">
        <f t="shared" si="1303"/>
        <v>7.8163045195300151E-2</v>
      </c>
      <c r="AA1012" s="13">
        <f t="shared" si="1304"/>
        <v>3.4563698585361728E-2</v>
      </c>
      <c r="AB1012" s="13">
        <f t="shared" si="1305"/>
        <v>7.6420337572234778E-3</v>
      </c>
      <c r="AC1012" s="13">
        <f t="shared" si="1306"/>
        <v>4.5740347528857389E-5</v>
      </c>
      <c r="AD1012" s="13">
        <f t="shared" si="1307"/>
        <v>2.3557740052101362E-4</v>
      </c>
      <c r="AE1012" s="13">
        <f t="shared" si="1308"/>
        <v>3.4612095582485253E-4</v>
      </c>
      <c r="AF1012" s="13">
        <f t="shared" si="1309"/>
        <v>2.5426826978342378E-4</v>
      </c>
      <c r="AG1012" s="13">
        <f t="shared" si="1310"/>
        <v>1.2452747501631958E-4</v>
      </c>
      <c r="AH1012" s="13">
        <f t="shared" si="1311"/>
        <v>2.8710168986227962E-2</v>
      </c>
      <c r="AI1012" s="13">
        <f t="shared" si="1312"/>
        <v>1.2695636725710006E-2</v>
      </c>
      <c r="AJ1012" s="13">
        <f t="shared" si="1313"/>
        <v>2.8070052800544818E-3</v>
      </c>
      <c r="AK1012" s="13">
        <f t="shared" si="1314"/>
        <v>4.1375257828003072E-4</v>
      </c>
      <c r="AL1012" s="13">
        <f t="shared" si="1315"/>
        <v>1.1887005363890657E-6</v>
      </c>
      <c r="AM1012" s="13">
        <f t="shared" si="1316"/>
        <v>2.083446530207845E-5</v>
      </c>
      <c r="AN1012" s="13">
        <f t="shared" si="1317"/>
        <v>3.0610937333149967E-5</v>
      </c>
      <c r="AO1012" s="13">
        <f t="shared" si="1318"/>
        <v>2.2487485779646005E-5</v>
      </c>
      <c r="AP1012" s="13">
        <f t="shared" si="1319"/>
        <v>1.1013209890443307E-5</v>
      </c>
      <c r="AQ1012" s="13">
        <f t="shared" si="1320"/>
        <v>4.045276335452149E-6</v>
      </c>
      <c r="AR1012" s="13">
        <f t="shared" si="1321"/>
        <v>8.4364553725685999E-3</v>
      </c>
      <c r="AS1012" s="13">
        <f t="shared" si="1322"/>
        <v>3.7306005657498351E-3</v>
      </c>
      <c r="AT1012" s="13">
        <f t="shared" si="1323"/>
        <v>8.2483578508728847E-4</v>
      </c>
      <c r="AU1012" s="13">
        <f t="shared" si="1324"/>
        <v>1.2158079472186634E-4</v>
      </c>
      <c r="AV1012" s="13">
        <f t="shared" si="1325"/>
        <v>1.3440756856502323E-5</v>
      </c>
      <c r="AW1012" s="13">
        <f t="shared" si="1326"/>
        <v>2.1452749680626204E-8</v>
      </c>
      <c r="AX1012" s="13">
        <f t="shared" si="1327"/>
        <v>1.5355000927631814E-6</v>
      </c>
      <c r="AY1012" s="13">
        <f t="shared" si="1328"/>
        <v>2.2560260814531518E-6</v>
      </c>
      <c r="AZ1012" s="13">
        <f t="shared" si="1329"/>
        <v>1.6573277019599103E-6</v>
      </c>
      <c r="BA1012" s="13">
        <f t="shared" si="1330"/>
        <v>8.1167356892567153E-7</v>
      </c>
      <c r="BB1012" s="13">
        <f t="shared" si="1331"/>
        <v>2.9813686592282329E-7</v>
      </c>
      <c r="BC1012" s="13">
        <f t="shared" si="1332"/>
        <v>8.7607229531874125E-8</v>
      </c>
      <c r="BD1012" s="13">
        <f t="shared" si="1333"/>
        <v>2.0658702057647018E-3</v>
      </c>
      <c r="BE1012" s="13">
        <f t="shared" si="1334"/>
        <v>9.1352780498915121E-4</v>
      </c>
      <c r="BF1012" s="13">
        <f t="shared" si="1335"/>
        <v>2.0198099768310132E-4</v>
      </c>
      <c r="BG1012" s="13">
        <f t="shared" si="1336"/>
        <v>2.9771999058489139E-5</v>
      </c>
      <c r="BH1012" s="13">
        <f t="shared" si="1337"/>
        <v>3.291294495915974E-6</v>
      </c>
      <c r="BI1012" s="13">
        <f t="shared" si="1338"/>
        <v>2.9108208521880881E-7</v>
      </c>
      <c r="BJ1012" s="14">
        <f t="shared" si="1339"/>
        <v>0.10970241606437413</v>
      </c>
      <c r="BK1012" s="14">
        <f t="shared" si="1340"/>
        <v>0.26071508466678556</v>
      </c>
      <c r="BL1012" s="14">
        <f t="shared" si="1341"/>
        <v>0.5505989144932143</v>
      </c>
      <c r="BM1012" s="14">
        <f t="shared" si="1342"/>
        <v>0.29854763167821441</v>
      </c>
      <c r="BN1012" s="14">
        <f t="shared" si="1343"/>
        <v>0.70062959416812787</v>
      </c>
    </row>
    <row r="1013" spans="1:66" x14ac:dyDescent="0.25">
      <c r="A1013" t="s">
        <v>136</v>
      </c>
      <c r="B1013" t="s">
        <v>386</v>
      </c>
      <c r="C1013" t="s">
        <v>307</v>
      </c>
      <c r="D1013" s="24" t="s">
        <v>501</v>
      </c>
      <c r="E1013" s="10">
        <f>VLOOKUP(A1013,home!$A$2:$E$405,3,FALSE)</f>
        <v>1.5</v>
      </c>
      <c r="F1013" s="10">
        <f>VLOOKUP(B1013,home!$B$2:$E$405,3,FALSE)</f>
        <v>0.44</v>
      </c>
      <c r="G1013" s="10">
        <f>VLOOKUP(C1013,away!$B$2:$E$405,4,FALSE)</f>
        <v>1.33</v>
      </c>
      <c r="H1013" s="10">
        <f>VLOOKUP(A1013,away!$A$2:$E$405,3,FALSE)</f>
        <v>1.6612903225806499</v>
      </c>
      <c r="I1013" s="10">
        <f>VLOOKUP(C1013,away!$B$2:$E$405,3,FALSE)</f>
        <v>1.1100000000000001</v>
      </c>
      <c r="J1013" s="10">
        <f>VLOOKUP(B1013,home!$B$2:$E$405,4,FALSE)</f>
        <v>0.4</v>
      </c>
      <c r="K1013" s="12">
        <f t="shared" si="1288"/>
        <v>0.87780000000000014</v>
      </c>
      <c r="L1013" s="12">
        <f t="shared" si="1289"/>
        <v>0.73761290322580875</v>
      </c>
      <c r="M1013" s="13">
        <f t="shared" si="1290"/>
        <v>0.19880856479342118</v>
      </c>
      <c r="N1013" s="13">
        <f t="shared" si="1291"/>
        <v>0.1745141581756651</v>
      </c>
      <c r="O1013" s="13">
        <f t="shared" si="1292"/>
        <v>0.14664376266343171</v>
      </c>
      <c r="P1013" s="13">
        <f t="shared" si="1293"/>
        <v>0.12872389486596034</v>
      </c>
      <c r="Q1013" s="13">
        <f t="shared" si="1294"/>
        <v>7.6594264023299427E-2</v>
      </c>
      <c r="R1013" s="13">
        <f t="shared" si="1295"/>
        <v>5.4083165759065147E-2</v>
      </c>
      <c r="S1013" s="13">
        <f t="shared" si="1296"/>
        <v>2.0836427654261615E-2</v>
      </c>
      <c r="T1013" s="13">
        <f t="shared" si="1297"/>
        <v>5.6496917456670008E-2</v>
      </c>
      <c r="U1013" s="13">
        <f t="shared" si="1298"/>
        <v>4.747420290330738E-2</v>
      </c>
      <c r="V1013" s="13">
        <f t="shared" si="1299"/>
        <v>1.4990110520173225E-3</v>
      </c>
      <c r="W1013" s="13">
        <f t="shared" si="1300"/>
        <v>2.2411481653217422E-2</v>
      </c>
      <c r="X1013" s="13">
        <f t="shared" si="1301"/>
        <v>1.6530998047821651E-2</v>
      </c>
      <c r="Y1013" s="13">
        <f t="shared" si="1302"/>
        <v>6.0967387316369507E-3</v>
      </c>
      <c r="Z1013" s="13">
        <f t="shared" si="1303"/>
        <v>1.3297480303728902E-2</v>
      </c>
      <c r="AA1013" s="13">
        <f t="shared" si="1304"/>
        <v>1.167252821061323E-2</v>
      </c>
      <c r="AB1013" s="13">
        <f t="shared" si="1305"/>
        <v>5.1230726316381474E-3</v>
      </c>
      <c r="AC1013" s="13">
        <f t="shared" si="1306"/>
        <v>6.0660911812102566E-5</v>
      </c>
      <c r="AD1013" s="13">
        <f t="shared" si="1307"/>
        <v>4.9181996487985633E-3</v>
      </c>
      <c r="AE1013" s="13">
        <f t="shared" si="1308"/>
        <v>3.6277275215944611E-3</v>
      </c>
      <c r="AF1013" s="13">
        <f t="shared" si="1309"/>
        <v>1.3379293146577288E-3</v>
      </c>
      <c r="AG1013" s="13">
        <f t="shared" si="1310"/>
        <v>3.2895797536520142E-4</v>
      </c>
      <c r="AH1013" s="13">
        <f t="shared" si="1311"/>
        <v>2.4520982631053706E-3</v>
      </c>
      <c r="AI1013" s="13">
        <f t="shared" si="1312"/>
        <v>2.1524518553538946E-3</v>
      </c>
      <c r="AJ1013" s="13">
        <f t="shared" si="1313"/>
        <v>9.4471111931482439E-4</v>
      </c>
      <c r="AK1013" s="13">
        <f t="shared" si="1314"/>
        <v>2.7642247351151772E-4</v>
      </c>
      <c r="AL1013" s="13">
        <f t="shared" si="1315"/>
        <v>1.5710608529744347E-6</v>
      </c>
      <c r="AM1013" s="13">
        <f t="shared" si="1316"/>
        <v>8.6343913034307588E-4</v>
      </c>
      <c r="AN1013" s="13">
        <f t="shared" si="1317"/>
        <v>6.3688384369112367E-4</v>
      </c>
      <c r="AO1013" s="13">
        <f t="shared" si="1318"/>
        <v>2.3488687048131091E-4</v>
      </c>
      <c r="AP1013" s="13">
        <f t="shared" si="1319"/>
        <v>5.775186215511478E-5</v>
      </c>
      <c r="AQ1013" s="13">
        <f t="shared" si="1320"/>
        <v>1.0649629677732728E-5</v>
      </c>
      <c r="AR1013" s="13">
        <f t="shared" si="1321"/>
        <v>3.6173986376882315E-4</v>
      </c>
      <c r="AS1013" s="13">
        <f t="shared" si="1322"/>
        <v>3.1753525241627297E-4</v>
      </c>
      <c r="AT1013" s="13">
        <f t="shared" si="1323"/>
        <v>1.3936622228550224E-4</v>
      </c>
      <c r="AU1013" s="13">
        <f t="shared" si="1324"/>
        <v>4.0778556640737967E-5</v>
      </c>
      <c r="AV1013" s="13">
        <f t="shared" si="1325"/>
        <v>8.9488542548099476E-6</v>
      </c>
      <c r="AW1013" s="13">
        <f t="shared" si="1326"/>
        <v>2.8256254155912951E-8</v>
      </c>
      <c r="AX1013" s="13">
        <f t="shared" si="1327"/>
        <v>1.2632114476919201E-4</v>
      </c>
      <c r="AY1013" s="13">
        <f t="shared" si="1328"/>
        <v>9.3176106332011396E-5</v>
      </c>
      <c r="AZ1013" s="13">
        <f t="shared" si="1329"/>
        <v>3.4363949151415785E-5</v>
      </c>
      <c r="BA1013" s="13">
        <f t="shared" si="1330"/>
        <v>8.4490974332932924E-6</v>
      </c>
      <c r="BB1013" s="13">
        <f t="shared" si="1331"/>
        <v>1.5580408218522982E-6</v>
      </c>
      <c r="BC1013" s="13">
        <f t="shared" si="1332"/>
        <v>2.2984620279015979E-7</v>
      </c>
      <c r="BD1013" s="13">
        <f t="shared" si="1333"/>
        <v>4.4470665187838357E-5</v>
      </c>
      <c r="BE1013" s="13">
        <f t="shared" si="1334"/>
        <v>3.9036349901884509E-5</v>
      </c>
      <c r="BF1013" s="13">
        <f t="shared" si="1335"/>
        <v>1.7133053971937115E-5</v>
      </c>
      <c r="BG1013" s="13">
        <f t="shared" si="1336"/>
        <v>5.0131315921888008E-6</v>
      </c>
      <c r="BH1013" s="13">
        <f t="shared" si="1337"/>
        <v>1.1001317279058326E-6</v>
      </c>
      <c r="BI1013" s="13">
        <f t="shared" si="1338"/>
        <v>1.93139126151148E-7</v>
      </c>
      <c r="BJ1013" s="14">
        <f t="shared" si="1339"/>
        <v>0.36492508206978547</v>
      </c>
      <c r="BK1013" s="14">
        <f t="shared" si="1340"/>
        <v>0.35002330644465757</v>
      </c>
      <c r="BL1013" s="14">
        <f t="shared" si="1341"/>
        <v>0.27179773110021516</v>
      </c>
      <c r="BM1013" s="14">
        <f t="shared" si="1342"/>
        <v>0.22058264178746634</v>
      </c>
      <c r="BN1013" s="14">
        <f t="shared" si="1343"/>
        <v>0.7793678102808429</v>
      </c>
    </row>
    <row r="1014" spans="1:66" x14ac:dyDescent="0.25">
      <c r="A1014" t="s">
        <v>136</v>
      </c>
      <c r="B1014" t="s">
        <v>138</v>
      </c>
      <c r="C1014" t="s">
        <v>328</v>
      </c>
      <c r="D1014" s="24" t="s">
        <v>501</v>
      </c>
      <c r="E1014" s="10">
        <f>VLOOKUP(A1014,home!$A$2:$E$405,3,FALSE)</f>
        <v>1.5</v>
      </c>
      <c r="F1014" s="10">
        <f>VLOOKUP(B1014,home!$B$2:$E$405,3,FALSE)</f>
        <v>0.67</v>
      </c>
      <c r="G1014" s="10">
        <f>VLOOKUP(C1014,away!$B$2:$E$405,4,FALSE)</f>
        <v>0.44</v>
      </c>
      <c r="H1014" s="10">
        <f>VLOOKUP(A1014,away!$A$2:$E$405,3,FALSE)</f>
        <v>1.6612903225806499</v>
      </c>
      <c r="I1014" s="10">
        <f>VLOOKUP(C1014,away!$B$2:$E$405,3,FALSE)</f>
        <v>1.56</v>
      </c>
      <c r="J1014" s="10">
        <f>VLOOKUP(B1014,home!$B$2:$E$405,4,FALSE)</f>
        <v>0.3</v>
      </c>
      <c r="K1014" s="12">
        <f t="shared" si="1288"/>
        <v>0.44220000000000004</v>
      </c>
      <c r="L1014" s="12">
        <f t="shared" si="1289"/>
        <v>0.77748387096774407</v>
      </c>
      <c r="M1014" s="13">
        <f t="shared" si="1290"/>
        <v>0.2953235125048233</v>
      </c>
      <c r="N1014" s="13">
        <f t="shared" si="1291"/>
        <v>0.13059205722963288</v>
      </c>
      <c r="O1014" s="13">
        <f t="shared" si="1292"/>
        <v>0.229609267690041</v>
      </c>
      <c r="P1014" s="13">
        <f t="shared" si="1293"/>
        <v>0.10153321817253615</v>
      </c>
      <c r="Q1014" s="13">
        <f t="shared" si="1294"/>
        <v>2.8873903853471827E-2</v>
      </c>
      <c r="R1014" s="13">
        <f t="shared" si="1295"/>
        <v>8.9258751126861005E-2</v>
      </c>
      <c r="S1014" s="13">
        <f t="shared" si="1296"/>
        <v>8.7268655863486731E-3</v>
      </c>
      <c r="T1014" s="13">
        <f t="shared" si="1297"/>
        <v>2.2448994537947738E-2</v>
      </c>
      <c r="U1014" s="13">
        <f t="shared" si="1298"/>
        <v>3.9470219748297938E-2</v>
      </c>
      <c r="V1014" s="13">
        <f t="shared" si="1299"/>
        <v>3.3336953093532042E-4</v>
      </c>
      <c r="W1014" s="13">
        <f t="shared" si="1300"/>
        <v>4.2560134280017481E-3</v>
      </c>
      <c r="X1014" s="13">
        <f t="shared" si="1301"/>
        <v>3.3089817948934977E-3</v>
      </c>
      <c r="Y1014" s="13">
        <f t="shared" si="1302"/>
        <v>1.2863399874277948E-3</v>
      </c>
      <c r="Z1014" s="13">
        <f t="shared" si="1303"/>
        <v>2.3132413114619464E-2</v>
      </c>
      <c r="AA1014" s="13">
        <f t="shared" si="1304"/>
        <v>1.0229153079284728E-2</v>
      </c>
      <c r="AB1014" s="13">
        <f t="shared" si="1305"/>
        <v>2.2616657458298531E-3</v>
      </c>
      <c r="AC1014" s="13">
        <f t="shared" si="1306"/>
        <v>7.1633479648820497E-6</v>
      </c>
      <c r="AD1014" s="13">
        <f t="shared" si="1307"/>
        <v>4.7050228446559325E-4</v>
      </c>
      <c r="AE1014" s="13">
        <f t="shared" si="1308"/>
        <v>3.6580793742547611E-4</v>
      </c>
      <c r="AF1014" s="13">
        <f t="shared" si="1309"/>
        <v>1.422048856101427E-4</v>
      </c>
      <c r="AG1014" s="13">
        <f t="shared" si="1310"/>
        <v>3.6854001644899667E-5</v>
      </c>
      <c r="AH1014" s="13">
        <f t="shared" si="1311"/>
        <v>4.4962695232948369E-3</v>
      </c>
      <c r="AI1014" s="13">
        <f t="shared" si="1312"/>
        <v>1.9882503832009775E-3</v>
      </c>
      <c r="AJ1014" s="13">
        <f t="shared" si="1313"/>
        <v>4.3960215972573604E-4</v>
      </c>
      <c r="AK1014" s="13">
        <f t="shared" si="1314"/>
        <v>6.4797358343573507E-5</v>
      </c>
      <c r="AL1014" s="13">
        <f t="shared" si="1315"/>
        <v>9.8511326185351871E-8</v>
      </c>
      <c r="AM1014" s="13">
        <f t="shared" si="1316"/>
        <v>4.1611222038137075E-5</v>
      </c>
      <c r="AN1014" s="13">
        <f t="shared" si="1317"/>
        <v>3.2352053985909118E-5</v>
      </c>
      <c r="AO1014" s="13">
        <f t="shared" si="1318"/>
        <v>1.2576600083361023E-5</v>
      </c>
      <c r="AP1014" s="13">
        <f t="shared" si="1319"/>
        <v>3.2593679054749276E-6</v>
      </c>
      <c r="AQ1014" s="13">
        <f t="shared" si="1320"/>
        <v>6.3352649401416866E-7</v>
      </c>
      <c r="AR1014" s="13">
        <f t="shared" si="1321"/>
        <v>6.9915540677711289E-4</v>
      </c>
      <c r="AS1014" s="13">
        <f t="shared" si="1322"/>
        <v>3.0916652087683937E-4</v>
      </c>
      <c r="AT1014" s="13">
        <f t="shared" si="1323"/>
        <v>6.8356717765869168E-5</v>
      </c>
      <c r="AU1014" s="13">
        <f t="shared" si="1324"/>
        <v>1.0075780198689118E-5</v>
      </c>
      <c r="AV1014" s="13">
        <f t="shared" si="1325"/>
        <v>1.113877500965082E-6</v>
      </c>
      <c r="AW1014" s="13">
        <f t="shared" si="1326"/>
        <v>9.4079238064578763E-10</v>
      </c>
      <c r="AX1014" s="13">
        <f t="shared" si="1327"/>
        <v>3.0667470642107018E-6</v>
      </c>
      <c r="AY1014" s="13">
        <f t="shared" si="1328"/>
        <v>2.3843463787615013E-6</v>
      </c>
      <c r="AZ1014" s="13">
        <f t="shared" si="1329"/>
        <v>9.2689542614370719E-7</v>
      </c>
      <c r="BA1014" s="13">
        <f t="shared" si="1330"/>
        <v>2.4021541463350209E-7</v>
      </c>
      <c r="BB1014" s="13">
        <f t="shared" si="1331"/>
        <v>4.6690902608844218E-8</v>
      </c>
      <c r="BC1014" s="13">
        <f t="shared" si="1332"/>
        <v>7.2602847398604307E-9</v>
      </c>
      <c r="BD1014" s="13">
        <f t="shared" si="1333"/>
        <v>9.059700867818286E-5</v>
      </c>
      <c r="BE1014" s="13">
        <f t="shared" si="1334"/>
        <v>4.0061997237492469E-5</v>
      </c>
      <c r="BF1014" s="13">
        <f t="shared" si="1335"/>
        <v>8.8577075892095833E-6</v>
      </c>
      <c r="BG1014" s="13">
        <f t="shared" si="1336"/>
        <v>1.3056260986494929E-6</v>
      </c>
      <c r="BH1014" s="13">
        <f t="shared" si="1337"/>
        <v>1.4433696520570143E-7</v>
      </c>
      <c r="BI1014" s="13">
        <f t="shared" si="1338"/>
        <v>1.2765161202792236E-8</v>
      </c>
      <c r="BJ1014" s="14">
        <f t="shared" si="1339"/>
        <v>0.1918787648664996</v>
      </c>
      <c r="BK1014" s="14">
        <f t="shared" si="1340"/>
        <v>0.40592661200031327</v>
      </c>
      <c r="BL1014" s="14">
        <f t="shared" si="1341"/>
        <v>0.3790468245597291</v>
      </c>
      <c r="BM1014" s="14">
        <f t="shared" si="1342"/>
        <v>0.12479152055820884</v>
      </c>
      <c r="BN1014" s="14">
        <f t="shared" si="1343"/>
        <v>0.87519071057736619</v>
      </c>
    </row>
    <row r="1015" spans="1:66" x14ac:dyDescent="0.25">
      <c r="A1015" t="s">
        <v>136</v>
      </c>
      <c r="B1015" t="s">
        <v>483</v>
      </c>
      <c r="C1015" t="s">
        <v>323</v>
      </c>
      <c r="D1015" s="24" t="s">
        <v>501</v>
      </c>
      <c r="E1015" s="10">
        <f>VLOOKUP(A1015,home!$A$2:$E$405,3,FALSE)</f>
        <v>1.5</v>
      </c>
      <c r="F1015" s="10">
        <f>VLOOKUP(B1015,home!$B$2:$E$405,3,FALSE)</f>
        <v>0.67</v>
      </c>
      <c r="G1015" s="10">
        <f>VLOOKUP(C1015,away!$B$2:$E$405,4,FALSE)</f>
        <v>0</v>
      </c>
      <c r="H1015" s="10">
        <f>VLOOKUP(A1015,away!$A$2:$E$405,3,FALSE)</f>
        <v>1.6612903225806499</v>
      </c>
      <c r="I1015" s="10">
        <f>VLOOKUP(C1015,away!$B$2:$E$405,3,FALSE)</f>
        <v>0.89</v>
      </c>
      <c r="J1015" s="10">
        <f>VLOOKUP(B1015,home!$B$2:$E$405,4,FALSE)</f>
        <v>0.6</v>
      </c>
      <c r="K1015" s="12">
        <f t="shared" si="1288"/>
        <v>0</v>
      </c>
      <c r="L1015" s="12">
        <f t="shared" si="1289"/>
        <v>0.88712903225806705</v>
      </c>
      <c r="M1015" s="13">
        <f t="shared" si="1290"/>
        <v>0.41183642619825456</v>
      </c>
      <c r="N1015" s="13">
        <f t="shared" si="1291"/>
        <v>0</v>
      </c>
      <c r="O1015" s="13">
        <f t="shared" si="1292"/>
        <v>0.36535205022187839</v>
      </c>
      <c r="P1015" s="13">
        <f t="shared" si="1293"/>
        <v>0</v>
      </c>
      <c r="Q1015" s="13">
        <f t="shared" si="1294"/>
        <v>0</v>
      </c>
      <c r="R1015" s="13">
        <f t="shared" si="1295"/>
        <v>0.16205720537341781</v>
      </c>
      <c r="S1015" s="13">
        <f t="shared" si="1296"/>
        <v>0</v>
      </c>
      <c r="T1015" s="13">
        <f t="shared" si="1297"/>
        <v>0</v>
      </c>
      <c r="U1015" s="13">
        <f t="shared" si="1298"/>
        <v>0</v>
      </c>
      <c r="V1015" s="13">
        <f t="shared" si="1299"/>
        <v>0</v>
      </c>
      <c r="W1015" s="13">
        <f t="shared" si="1300"/>
        <v>0</v>
      </c>
      <c r="X1015" s="13">
        <f t="shared" si="1301"/>
        <v>0</v>
      </c>
      <c r="Y1015" s="13">
        <f t="shared" si="1302"/>
        <v>0</v>
      </c>
      <c r="Z1015" s="13">
        <f t="shared" si="1303"/>
        <v>4.792188392445567E-2</v>
      </c>
      <c r="AA1015" s="13">
        <f t="shared" si="1304"/>
        <v>0</v>
      </c>
      <c r="AB1015" s="13">
        <f t="shared" si="1305"/>
        <v>0</v>
      </c>
      <c r="AC1015" s="13">
        <f t="shared" si="1306"/>
        <v>0</v>
      </c>
      <c r="AD1015" s="13">
        <f t="shared" si="1307"/>
        <v>0</v>
      </c>
      <c r="AE1015" s="13">
        <f t="shared" si="1308"/>
        <v>0</v>
      </c>
      <c r="AF1015" s="13">
        <f t="shared" si="1309"/>
        <v>0</v>
      </c>
      <c r="AG1015" s="13">
        <f t="shared" si="1310"/>
        <v>0</v>
      </c>
      <c r="AH1015" s="13">
        <f t="shared" si="1311"/>
        <v>1.062822362747144E-2</v>
      </c>
      <c r="AI1015" s="13">
        <f t="shared" si="1312"/>
        <v>0</v>
      </c>
      <c r="AJ1015" s="13">
        <f t="shared" si="1313"/>
        <v>0</v>
      </c>
      <c r="AK1015" s="13">
        <f t="shared" si="1314"/>
        <v>0</v>
      </c>
      <c r="AL1015" s="13">
        <f t="shared" si="1315"/>
        <v>0</v>
      </c>
      <c r="AM1015" s="13">
        <f t="shared" si="1316"/>
        <v>0</v>
      </c>
      <c r="AN1015" s="13">
        <f t="shared" si="1317"/>
        <v>0</v>
      </c>
      <c r="AO1015" s="13">
        <f t="shared" si="1318"/>
        <v>0</v>
      </c>
      <c r="AP1015" s="13">
        <f t="shared" si="1319"/>
        <v>0</v>
      </c>
      <c r="AQ1015" s="13">
        <f t="shared" si="1320"/>
        <v>0</v>
      </c>
      <c r="AR1015" s="13">
        <f t="shared" si="1321"/>
        <v>1.8857211482522134E-3</v>
      </c>
      <c r="AS1015" s="13">
        <f t="shared" si="1322"/>
        <v>0</v>
      </c>
      <c r="AT1015" s="13">
        <f t="shared" si="1323"/>
        <v>0</v>
      </c>
      <c r="AU1015" s="13">
        <f t="shared" si="1324"/>
        <v>0</v>
      </c>
      <c r="AV1015" s="13">
        <f t="shared" si="1325"/>
        <v>0</v>
      </c>
      <c r="AW1015" s="13">
        <f t="shared" si="1326"/>
        <v>0</v>
      </c>
      <c r="AX1015" s="13">
        <f t="shared" si="1327"/>
        <v>0</v>
      </c>
      <c r="AY1015" s="13">
        <f t="shared" si="1328"/>
        <v>0</v>
      </c>
      <c r="AZ1015" s="13">
        <f t="shared" si="1329"/>
        <v>0</v>
      </c>
      <c r="BA1015" s="13">
        <f t="shared" si="1330"/>
        <v>0</v>
      </c>
      <c r="BB1015" s="13">
        <f t="shared" si="1331"/>
        <v>0</v>
      </c>
      <c r="BC1015" s="13">
        <f t="shared" si="1332"/>
        <v>0</v>
      </c>
      <c r="BD1015" s="13">
        <f t="shared" si="1333"/>
        <v>2.7881299622625939E-4</v>
      </c>
      <c r="BE1015" s="13">
        <f t="shared" si="1334"/>
        <v>0</v>
      </c>
      <c r="BF1015" s="13">
        <f t="shared" si="1335"/>
        <v>0</v>
      </c>
      <c r="BG1015" s="13">
        <f t="shared" si="1336"/>
        <v>0</v>
      </c>
      <c r="BH1015" s="13">
        <f t="shared" si="1337"/>
        <v>0</v>
      </c>
      <c r="BI1015" s="13">
        <f t="shared" si="1338"/>
        <v>0</v>
      </c>
      <c r="BJ1015" s="14">
        <f t="shared" si="1339"/>
        <v>0</v>
      </c>
      <c r="BK1015" s="14">
        <f t="shared" si="1340"/>
        <v>0.41183642619825456</v>
      </c>
      <c r="BL1015" s="14">
        <f t="shared" si="1341"/>
        <v>0.54020201336724605</v>
      </c>
      <c r="BM1015" s="14">
        <f t="shared" si="1342"/>
        <v>6.0714641696405586E-2</v>
      </c>
      <c r="BN1015" s="14">
        <f t="shared" si="1343"/>
        <v>0.93924568179355072</v>
      </c>
    </row>
    <row r="1016" spans="1:66" x14ac:dyDescent="0.25">
      <c r="A1016" t="s">
        <v>136</v>
      </c>
      <c r="B1016" t="s">
        <v>387</v>
      </c>
      <c r="C1016" t="s">
        <v>482</v>
      </c>
      <c r="D1016" s="24" t="s">
        <v>501</v>
      </c>
      <c r="E1016" s="10">
        <f>VLOOKUP(A1016,home!$A$2:$E$405,3,FALSE)</f>
        <v>1.5</v>
      </c>
      <c r="F1016" s="10">
        <f>VLOOKUP(B1016,home!$B$2:$E$405,3,FALSE)</f>
        <v>0.89</v>
      </c>
      <c r="G1016" s="10">
        <f>VLOOKUP(C1016,away!$B$2:$E$405,4,FALSE)</f>
        <v>2</v>
      </c>
      <c r="H1016" s="10">
        <f>VLOOKUP(A1016,away!$A$2:$E$405,3,FALSE)</f>
        <v>1.6612903225806499</v>
      </c>
      <c r="I1016" s="10">
        <f>VLOOKUP(C1016,away!$B$2:$E$405,3,FALSE)</f>
        <v>0.67</v>
      </c>
      <c r="J1016" s="10">
        <f>VLOOKUP(B1016,home!$B$2:$E$405,4,FALSE)</f>
        <v>0.8</v>
      </c>
      <c r="K1016" s="12">
        <f t="shared" si="1288"/>
        <v>2.67</v>
      </c>
      <c r="L1016" s="12">
        <f t="shared" si="1289"/>
        <v>0.8904516129032285</v>
      </c>
      <c r="M1016" s="13">
        <f t="shared" si="1290"/>
        <v>2.8425984273663482E-2</v>
      </c>
      <c r="N1016" s="13">
        <f t="shared" si="1291"/>
        <v>7.5897378010681485E-2</v>
      </c>
      <c r="O1016" s="13">
        <f t="shared" si="1292"/>
        <v>2.5311963544845457E-2</v>
      </c>
      <c r="P1016" s="13">
        <f t="shared" si="1293"/>
        <v>6.7582942664737369E-2</v>
      </c>
      <c r="Q1016" s="13">
        <f t="shared" si="1294"/>
        <v>0.1013229996442598</v>
      </c>
      <c r="R1016" s="13">
        <f t="shared" si="1295"/>
        <v>1.1269539382127679E-2</v>
      </c>
      <c r="S1016" s="13">
        <f t="shared" si="1296"/>
        <v>4.0169709650625003E-2</v>
      </c>
      <c r="T1016" s="13">
        <f t="shared" si="1297"/>
        <v>9.0223228457424393E-2</v>
      </c>
      <c r="U1016" s="13">
        <f t="shared" si="1298"/>
        <v>3.0089670150280898E-2</v>
      </c>
      <c r="V1016" s="13">
        <f t="shared" si="1299"/>
        <v>1.0611524215315181E-2</v>
      </c>
      <c r="W1016" s="13">
        <f t="shared" si="1300"/>
        <v>9.0177469683391229E-2</v>
      </c>
      <c r="X1016" s="13">
        <f t="shared" si="1301"/>
        <v>8.0298673327107717E-2</v>
      </c>
      <c r="Y1016" s="13">
        <f t="shared" si="1302"/>
        <v>3.5751041589056252E-2</v>
      </c>
      <c r="Z1016" s="13">
        <f t="shared" si="1303"/>
        <v>3.3449931731640149E-3</v>
      </c>
      <c r="AA1016" s="13">
        <f t="shared" si="1304"/>
        <v>8.9311317723479201E-3</v>
      </c>
      <c r="AB1016" s="13">
        <f t="shared" si="1305"/>
        <v>1.1923060916084473E-2</v>
      </c>
      <c r="AC1016" s="13">
        <f t="shared" si="1306"/>
        <v>1.5768100273258628E-3</v>
      </c>
      <c r="AD1016" s="13">
        <f t="shared" si="1307"/>
        <v>6.0193461013663629E-2</v>
      </c>
      <c r="AE1016" s="13">
        <f t="shared" si="1308"/>
        <v>5.3599364445844386E-2</v>
      </c>
      <c r="AF1016" s="13">
        <f t="shared" si="1309"/>
        <v>2.3863820260695046E-2</v>
      </c>
      <c r="AG1016" s="13">
        <f t="shared" si="1310"/>
        <v>7.0831924137228826E-3</v>
      </c>
      <c r="AH1016" s="13">
        <f t="shared" si="1311"/>
        <v>7.4463864154854622E-4</v>
      </c>
      <c r="AI1016" s="13">
        <f t="shared" si="1312"/>
        <v>1.988185172934618E-3</v>
      </c>
      <c r="AJ1016" s="13">
        <f t="shared" si="1313"/>
        <v>2.6542272058677156E-3</v>
      </c>
      <c r="AK1016" s="13">
        <f t="shared" si="1314"/>
        <v>2.3622622132222671E-3</v>
      </c>
      <c r="AL1016" s="13">
        <f t="shared" si="1315"/>
        <v>1.4995499982553508E-4</v>
      </c>
      <c r="AM1016" s="13">
        <f t="shared" si="1316"/>
        <v>3.2143308181296369E-2</v>
      </c>
      <c r="AN1016" s="13">
        <f t="shared" si="1317"/>
        <v>2.8622060614080892E-2</v>
      </c>
      <c r="AO1016" s="13">
        <f t="shared" si="1318"/>
        <v>1.2743280019211149E-2</v>
      </c>
      <c r="AP1016" s="13">
        <f t="shared" si="1319"/>
        <v>3.7824247489280181E-3</v>
      </c>
      <c r="AQ1016" s="13">
        <f t="shared" si="1320"/>
        <v>8.4201655459201045E-4</v>
      </c>
      <c r="AR1016" s="13">
        <f t="shared" si="1321"/>
        <v>1.3261293587939443E-4</v>
      </c>
      <c r="AS1016" s="13">
        <f t="shared" si="1322"/>
        <v>3.5407653879798311E-4</v>
      </c>
      <c r="AT1016" s="13">
        <f t="shared" si="1323"/>
        <v>4.7269217929530748E-4</v>
      </c>
      <c r="AU1016" s="13">
        <f t="shared" si="1324"/>
        <v>4.2069603957282372E-4</v>
      </c>
      <c r="AV1016" s="13">
        <f t="shared" si="1325"/>
        <v>2.8081460641485979E-4</v>
      </c>
      <c r="AW1016" s="13">
        <f t="shared" si="1326"/>
        <v>9.9033022997683593E-6</v>
      </c>
      <c r="AX1016" s="13">
        <f t="shared" si="1327"/>
        <v>1.4303772140676879E-2</v>
      </c>
      <c r="AY1016" s="13">
        <f t="shared" si="1328"/>
        <v>1.2736816973265994E-2</v>
      </c>
      <c r="AZ1016" s="13">
        <f t="shared" si="1329"/>
        <v>5.6707596085489595E-3</v>
      </c>
      <c r="BA1016" s="13">
        <f t="shared" si="1330"/>
        <v>1.6831790132729675E-3</v>
      </c>
      <c r="BB1016" s="13">
        <f t="shared" si="1331"/>
        <v>3.7469736679344453E-4</v>
      </c>
      <c r="BC1016" s="13">
        <f t="shared" si="1332"/>
        <v>6.6729974922363086E-5</v>
      </c>
      <c r="BD1016" s="13">
        <f t="shared" si="1333"/>
        <v>1.9680900440939853E-5</v>
      </c>
      <c r="BE1016" s="13">
        <f t="shared" si="1334"/>
        <v>5.2548004177309403E-5</v>
      </c>
      <c r="BF1016" s="13">
        <f t="shared" si="1335"/>
        <v>7.0151585576708067E-5</v>
      </c>
      <c r="BG1016" s="13">
        <f t="shared" si="1336"/>
        <v>6.2434911163270179E-5</v>
      </c>
      <c r="BH1016" s="13">
        <f t="shared" si="1337"/>
        <v>4.1675303201482838E-5</v>
      </c>
      <c r="BI1016" s="13">
        <f t="shared" si="1338"/>
        <v>2.2254611909591828E-5</v>
      </c>
      <c r="BJ1016" s="14">
        <f t="shared" si="1339"/>
        <v>0.73137967404143589</v>
      </c>
      <c r="BK1016" s="14">
        <f t="shared" si="1340"/>
        <v>0.16125374280475846</v>
      </c>
      <c r="BL1016" s="14">
        <f t="shared" si="1341"/>
        <v>9.7204316615689235E-2</v>
      </c>
      <c r="BM1016" s="14">
        <f t="shared" si="1342"/>
        <v>0.67064500544376604</v>
      </c>
      <c r="BN1016" s="14">
        <f t="shared" si="1343"/>
        <v>0.30981080752031526</v>
      </c>
    </row>
    <row r="1017" spans="1:66" x14ac:dyDescent="0.25">
      <c r="A1017" t="s">
        <v>19</v>
      </c>
      <c r="B1017" t="s">
        <v>246</v>
      </c>
      <c r="C1017" t="s">
        <v>251</v>
      </c>
      <c r="D1017" s="24" t="s">
        <v>501</v>
      </c>
      <c r="E1017" s="10">
        <f>VLOOKUP(A1017,home!$A$2:$E$405,3,FALSE)</f>
        <v>1.5510204081632699</v>
      </c>
      <c r="F1017" s="10">
        <f>VLOOKUP(B1017,home!$B$2:$E$405,3,FALSE)</f>
        <v>1.29</v>
      </c>
      <c r="G1017" s="10">
        <f>VLOOKUP(C1017,away!$B$2:$E$405,4,FALSE)</f>
        <v>1.29</v>
      </c>
      <c r="H1017" s="10">
        <f>VLOOKUP(A1017,away!$A$2:$E$405,3,FALSE)</f>
        <v>1.4285714285714299</v>
      </c>
      <c r="I1017" s="10">
        <f>VLOOKUP(C1017,away!$B$2:$E$405,3,FALSE)</f>
        <v>1.07</v>
      </c>
      <c r="J1017" s="10">
        <f>VLOOKUP(B1017,home!$B$2:$E$405,4,FALSE)</f>
        <v>1.4</v>
      </c>
      <c r="K1017" s="12">
        <f t="shared" si="1288"/>
        <v>2.5810530612244973</v>
      </c>
      <c r="L1017" s="12">
        <f t="shared" si="1289"/>
        <v>2.1400000000000019</v>
      </c>
      <c r="M1017" s="13">
        <f t="shared" si="1290"/>
        <v>8.9057952610558776E-3</v>
      </c>
      <c r="N1017" s="13">
        <f t="shared" si="1291"/>
        <v>2.2986330121186893E-2</v>
      </c>
      <c r="O1017" s="13">
        <f t="shared" si="1292"/>
        <v>1.9058401858659594E-2</v>
      </c>
      <c r="P1017" s="13">
        <f t="shared" si="1293"/>
        <v>4.919074645933999E-2</v>
      </c>
      <c r="Q1017" s="13">
        <f t="shared" si="1294"/>
        <v>2.9664468862803155E-2</v>
      </c>
      <c r="R1017" s="13">
        <f t="shared" si="1295"/>
        <v>2.0392489988765784E-2</v>
      </c>
      <c r="S1017" s="13">
        <f t="shared" si="1296"/>
        <v>6.7925700802046782E-2</v>
      </c>
      <c r="T1017" s="13">
        <f t="shared" si="1297"/>
        <v>6.3481963366398803E-2</v>
      </c>
      <c r="U1017" s="13">
        <f t="shared" si="1298"/>
        <v>5.2634098711493847E-2</v>
      </c>
      <c r="V1017" s="13">
        <f t="shared" si="1299"/>
        <v>4.1687161477846284E-2</v>
      </c>
      <c r="W1017" s="13">
        <f t="shared" si="1300"/>
        <v>2.552185605597895E-2</v>
      </c>
      <c r="X1017" s="13">
        <f t="shared" si="1301"/>
        <v>5.4616771959795002E-2</v>
      </c>
      <c r="Y1017" s="13">
        <f t="shared" si="1302"/>
        <v>5.8439945996980706E-2</v>
      </c>
      <c r="Z1017" s="13">
        <f t="shared" si="1303"/>
        <v>1.4546642858652944E-2</v>
      </c>
      <c r="AA1017" s="13">
        <f t="shared" si="1304"/>
        <v>3.7545657080865651E-2</v>
      </c>
      <c r="AB1017" s="13">
        <f t="shared" si="1305"/>
        <v>4.8453666572126762E-2</v>
      </c>
      <c r="AC1017" s="13">
        <f t="shared" si="1306"/>
        <v>1.4391068756048257E-2</v>
      </c>
      <c r="AD1017" s="13">
        <f t="shared" si="1307"/>
        <v>1.6468316175353867E-2</v>
      </c>
      <c r="AE1017" s="13">
        <f t="shared" si="1308"/>
        <v>3.5242196615257307E-2</v>
      </c>
      <c r="AF1017" s="13">
        <f t="shared" si="1309"/>
        <v>3.7709150378325354E-2</v>
      </c>
      <c r="AG1017" s="13">
        <f t="shared" si="1310"/>
        <v>2.6899193936538786E-2</v>
      </c>
      <c r="AH1017" s="13">
        <f t="shared" si="1311"/>
        <v>7.7824539293793286E-3</v>
      </c>
      <c r="AI1017" s="13">
        <f t="shared" si="1312"/>
        <v>2.0086926538263133E-2</v>
      </c>
      <c r="AJ1017" s="13">
        <f t="shared" si="1313"/>
        <v>2.5922711616087831E-2</v>
      </c>
      <c r="AK1017" s="13">
        <f t="shared" si="1314"/>
        <v>2.2302631390647774E-2</v>
      </c>
      <c r="AL1017" s="13">
        <f t="shared" si="1315"/>
        <v>3.1795359929429547E-3</v>
      </c>
      <c r="AM1017" s="13">
        <f t="shared" si="1316"/>
        <v>8.5011195755219961E-3</v>
      </c>
      <c r="AN1017" s="13">
        <f t="shared" si="1317"/>
        <v>1.8192395891617086E-2</v>
      </c>
      <c r="AO1017" s="13">
        <f t="shared" si="1318"/>
        <v>1.9465863604030301E-2</v>
      </c>
      <c r="AP1017" s="13">
        <f t="shared" si="1319"/>
        <v>1.3885649370874964E-2</v>
      </c>
      <c r="AQ1017" s="13">
        <f t="shared" si="1320"/>
        <v>7.4288224134181104E-3</v>
      </c>
      <c r="AR1017" s="13">
        <f t="shared" si="1321"/>
        <v>3.3308902817743564E-3</v>
      </c>
      <c r="AS1017" s="13">
        <f t="shared" si="1322"/>
        <v>8.597204558376632E-3</v>
      </c>
      <c r="AT1017" s="13">
        <f t="shared" si="1323"/>
        <v>1.1094920571685605E-2</v>
      </c>
      <c r="AU1017" s="13">
        <f t="shared" si="1324"/>
        <v>9.5455262351972579E-3</v>
      </c>
      <c r="AV1017" s="13">
        <f t="shared" si="1325"/>
        <v>6.1593774275886613E-3</v>
      </c>
      <c r="AW1017" s="13">
        <f t="shared" si="1326"/>
        <v>4.8783387141161183E-4</v>
      </c>
      <c r="AX1017" s="13">
        <f t="shared" si="1327"/>
        <v>3.6569734507060901E-3</v>
      </c>
      <c r="AY1017" s="13">
        <f t="shared" si="1328"/>
        <v>7.8259231845110386E-3</v>
      </c>
      <c r="AZ1017" s="13">
        <f t="shared" si="1329"/>
        <v>8.3737378074268207E-3</v>
      </c>
      <c r="BA1017" s="13">
        <f t="shared" si="1330"/>
        <v>5.9732663026311385E-3</v>
      </c>
      <c r="BB1017" s="13">
        <f t="shared" si="1331"/>
        <v>3.1956974719076609E-3</v>
      </c>
      <c r="BC1017" s="13">
        <f t="shared" si="1332"/>
        <v>1.3677585179764805E-3</v>
      </c>
      <c r="BD1017" s="13">
        <f t="shared" si="1333"/>
        <v>1.1880175338328551E-3</v>
      </c>
      <c r="BE1017" s="13">
        <f t="shared" si="1334"/>
        <v>3.066336292487668E-3</v>
      </c>
      <c r="BF1017" s="13">
        <f t="shared" si="1335"/>
        <v>3.9571883372345358E-3</v>
      </c>
      <c r="BG1017" s="13">
        <f t="shared" si="1336"/>
        <v>3.4045710238870255E-3</v>
      </c>
      <c r="BH1017" s="13">
        <f t="shared" si="1337"/>
        <v>2.1968446158399579E-3</v>
      </c>
      <c r="BI1017" s="13">
        <f t="shared" si="1338"/>
        <v>1.1340345041496549E-3</v>
      </c>
      <c r="BJ1017" s="14">
        <f t="shared" si="1339"/>
        <v>0.46889740105924055</v>
      </c>
      <c r="BK1017" s="14">
        <f t="shared" si="1340"/>
        <v>0.19310593193379119</v>
      </c>
      <c r="BL1017" s="14">
        <f t="shared" si="1341"/>
        <v>0.3078539490683439</v>
      </c>
      <c r="BM1017" s="14">
        <f t="shared" si="1342"/>
        <v>0.82686760305511786</v>
      </c>
      <c r="BN1017" s="14">
        <f t="shared" si="1343"/>
        <v>0.15019823255181128</v>
      </c>
    </row>
    <row r="1018" spans="1:66" x14ac:dyDescent="0.25">
      <c r="A1018" t="s">
        <v>19</v>
      </c>
      <c r="B1018" t="s">
        <v>250</v>
      </c>
      <c r="C1018" t="s">
        <v>248</v>
      </c>
      <c r="D1018" s="24" t="s">
        <v>501</v>
      </c>
      <c r="E1018" s="10">
        <f>VLOOKUP(A1018,home!$A$2:$E$405,3,FALSE)</f>
        <v>1.5510204081632699</v>
      </c>
      <c r="F1018" s="10">
        <f>VLOOKUP(B1018,home!$B$2:$E$405,3,FALSE)</f>
        <v>0.64</v>
      </c>
      <c r="G1018" s="10">
        <f>VLOOKUP(C1018,away!$B$2:$E$405,4,FALSE)</f>
        <v>1.93</v>
      </c>
      <c r="H1018" s="10">
        <f>VLOOKUP(A1018,away!$A$2:$E$405,3,FALSE)</f>
        <v>1.4285714285714299</v>
      </c>
      <c r="I1018" s="10">
        <f>VLOOKUP(C1018,away!$B$2:$E$405,3,FALSE)</f>
        <v>0.64</v>
      </c>
      <c r="J1018" s="10">
        <f>VLOOKUP(B1018,home!$B$2:$E$405,4,FALSE)</f>
        <v>0.7</v>
      </c>
      <c r="K1018" s="12">
        <f t="shared" si="1288"/>
        <v>1.915820408163271</v>
      </c>
      <c r="L1018" s="12">
        <f t="shared" si="1289"/>
        <v>0.64000000000000057</v>
      </c>
      <c r="M1018" s="13">
        <f t="shared" si="1290"/>
        <v>7.7628518864880855E-2</v>
      </c>
      <c r="N1018" s="13">
        <f t="shared" si="1291"/>
        <v>0.14872230069682624</v>
      </c>
      <c r="O1018" s="13">
        <f t="shared" si="1292"/>
        <v>4.9682252073523794E-2</v>
      </c>
      <c r="P1018" s="13">
        <f t="shared" si="1293"/>
        <v>9.5182272445968885E-2</v>
      </c>
      <c r="Q1018" s="13">
        <f t="shared" si="1294"/>
        <v>0.14246260941198724</v>
      </c>
      <c r="R1018" s="13">
        <f t="shared" si="1295"/>
        <v>1.5898320663527626E-2</v>
      </c>
      <c r="S1018" s="13">
        <f t="shared" si="1296"/>
        <v>2.9176342407575034E-2</v>
      </c>
      <c r="T1018" s="13">
        <f t="shared" si="1297"/>
        <v>9.117607002367191E-2</v>
      </c>
      <c r="U1018" s="13">
        <f t="shared" si="1298"/>
        <v>3.0458327182710063E-2</v>
      </c>
      <c r="V1018" s="13">
        <f t="shared" si="1299"/>
        <v>3.9748716245327498E-3</v>
      </c>
      <c r="W1018" s="13">
        <f t="shared" si="1300"/>
        <v>9.0977591503892646E-2</v>
      </c>
      <c r="X1018" s="13">
        <f t="shared" si="1301"/>
        <v>5.8225658562491352E-2</v>
      </c>
      <c r="Y1018" s="13">
        <f t="shared" si="1302"/>
        <v>1.8632210739997247E-2</v>
      </c>
      <c r="Z1018" s="13">
        <f t="shared" si="1303"/>
        <v>3.3916417415525636E-3</v>
      </c>
      <c r="AA1018" s="13">
        <f t="shared" si="1304"/>
        <v>6.4977764656448198E-3</v>
      </c>
      <c r="AB1018" s="13">
        <f t="shared" si="1305"/>
        <v>6.2242863802826794E-3</v>
      </c>
      <c r="AC1018" s="13">
        <f t="shared" si="1306"/>
        <v>3.0460560712435773E-4</v>
      </c>
      <c r="AD1018" s="13">
        <f t="shared" si="1307"/>
        <v>4.3574181622174746E-2</v>
      </c>
      <c r="AE1018" s="13">
        <f t="shared" si="1308"/>
        <v>2.7887476238191863E-2</v>
      </c>
      <c r="AF1018" s="13">
        <f t="shared" si="1309"/>
        <v>8.9239923962214033E-3</v>
      </c>
      <c r="AG1018" s="13">
        <f t="shared" si="1310"/>
        <v>1.9037850445272344E-3</v>
      </c>
      <c r="AH1018" s="13">
        <f t="shared" si="1311"/>
        <v>5.4266267864841065E-4</v>
      </c>
      <c r="AI1018" s="13">
        <f t="shared" si="1312"/>
        <v>1.039644234503172E-3</v>
      </c>
      <c r="AJ1018" s="13">
        <f t="shared" si="1313"/>
        <v>9.9588582084522963E-4</v>
      </c>
      <c r="AK1018" s="13">
        <f t="shared" si="1314"/>
        <v>6.3597945992524053E-4</v>
      </c>
      <c r="AL1018" s="13">
        <f t="shared" si="1315"/>
        <v>1.4939382747387099E-5</v>
      </c>
      <c r="AM1018" s="13">
        <f t="shared" si="1316"/>
        <v>1.6696061284155059E-2</v>
      </c>
      <c r="AN1018" s="13">
        <f t="shared" si="1317"/>
        <v>1.0685479221859247E-2</v>
      </c>
      <c r="AO1018" s="13">
        <f t="shared" si="1318"/>
        <v>3.4193533509949618E-3</v>
      </c>
      <c r="AP1018" s="13">
        <f t="shared" si="1319"/>
        <v>7.2946204821225922E-4</v>
      </c>
      <c r="AQ1018" s="13">
        <f t="shared" si="1320"/>
        <v>1.1671392771396157E-4</v>
      </c>
      <c r="AR1018" s="13">
        <f t="shared" si="1321"/>
        <v>6.9460822866996644E-5</v>
      </c>
      <c r="AS1018" s="13">
        <f t="shared" si="1322"/>
        <v>1.3307446201640618E-4</v>
      </c>
      <c r="AT1018" s="13">
        <f t="shared" si="1323"/>
        <v>1.2747338506818954E-4</v>
      </c>
      <c r="AU1018" s="13">
        <f t="shared" si="1324"/>
        <v>8.140537087043088E-5</v>
      </c>
      <c r="AV1018" s="13">
        <f t="shared" si="1325"/>
        <v>3.8989517711917839E-5</v>
      </c>
      <c r="AW1018" s="13">
        <f t="shared" si="1326"/>
        <v>5.0882087738322643E-7</v>
      </c>
      <c r="AX1018" s="13">
        <f t="shared" si="1327"/>
        <v>5.3311091573548224E-3</v>
      </c>
      <c r="AY1018" s="13">
        <f t="shared" si="1328"/>
        <v>3.4119098607070897E-3</v>
      </c>
      <c r="AZ1018" s="13">
        <f t="shared" si="1329"/>
        <v>1.0918111554262696E-3</v>
      </c>
      <c r="BA1018" s="13">
        <f t="shared" si="1330"/>
        <v>2.3291971315760439E-4</v>
      </c>
      <c r="BB1018" s="13">
        <f t="shared" si="1331"/>
        <v>3.7267154105216734E-5</v>
      </c>
      <c r="BC1018" s="13">
        <f t="shared" si="1332"/>
        <v>4.7701957254677478E-6</v>
      </c>
      <c r="BD1018" s="13">
        <f t="shared" si="1333"/>
        <v>7.4091544391463094E-6</v>
      </c>
      <c r="BE1018" s="13">
        <f t="shared" si="1334"/>
        <v>1.4194609281749993E-5</v>
      </c>
      <c r="BF1018" s="13">
        <f t="shared" si="1335"/>
        <v>1.3597161073940219E-5</v>
      </c>
      <c r="BG1018" s="13">
        <f t="shared" si="1336"/>
        <v>8.6832395595126279E-6</v>
      </c>
      <c r="BH1018" s="13">
        <f t="shared" si="1337"/>
        <v>4.1588818892712368E-6</v>
      </c>
      <c r="BI1018" s="13">
        <f t="shared" si="1338"/>
        <v>1.5935341597212907E-6</v>
      </c>
      <c r="BJ1018" s="14">
        <f t="shared" si="1339"/>
        <v>0.67424273330939377</v>
      </c>
      <c r="BK1018" s="14">
        <f t="shared" si="1340"/>
        <v>0.20969346019353635</v>
      </c>
      <c r="BL1018" s="14">
        <f t="shared" si="1341"/>
        <v>0.11247517509854831</v>
      </c>
      <c r="BM1018" s="14">
        <f t="shared" si="1342"/>
        <v>0.46681533514648677</v>
      </c>
      <c r="BN1018" s="14">
        <f t="shared" si="1343"/>
        <v>0.5295762741567146</v>
      </c>
    </row>
    <row r="1019" spans="1:66" x14ac:dyDescent="0.25">
      <c r="A1019" t="s">
        <v>143</v>
      </c>
      <c r="B1019" t="s">
        <v>147</v>
      </c>
      <c r="C1019" t="s">
        <v>161</v>
      </c>
      <c r="D1019" s="24" t="s">
        <v>501</v>
      </c>
      <c r="E1019" s="10">
        <f>VLOOKUP(A1019,home!$A$2:$E$405,3,FALSE)</f>
        <v>1.01428571428571</v>
      </c>
      <c r="F1019" s="10">
        <f>VLOOKUP(B1019,home!$B$2:$E$405,3,FALSE)</f>
        <v>0.66</v>
      </c>
      <c r="G1019" s="10">
        <f>VLOOKUP(C1019,away!$B$2:$E$405,4,FALSE)</f>
        <v>0.49</v>
      </c>
      <c r="H1019" s="10">
        <f>VLOOKUP(A1019,away!$A$2:$E$405,3,FALSE)</f>
        <v>1.1000000000000001</v>
      </c>
      <c r="I1019" s="10">
        <f>VLOOKUP(C1019,away!$B$2:$E$405,3,FALSE)</f>
        <v>1.73</v>
      </c>
      <c r="J1019" s="10">
        <f>VLOOKUP(B1019,home!$B$2:$E$405,4,FALSE)</f>
        <v>0.61</v>
      </c>
      <c r="K1019" s="12">
        <f t="shared" si="1288"/>
        <v>0.32801999999999859</v>
      </c>
      <c r="L1019" s="12">
        <f t="shared" si="1289"/>
        <v>1.16083</v>
      </c>
      <c r="M1019" s="13">
        <f t="shared" si="1290"/>
        <v>0.22563198317812158</v>
      </c>
      <c r="N1019" s="13">
        <f t="shared" si="1291"/>
        <v>7.4011803122087119E-2</v>
      </c>
      <c r="O1019" s="13">
        <f t="shared" si="1292"/>
        <v>0.2619203750326588</v>
      </c>
      <c r="P1019" s="13">
        <f t="shared" si="1293"/>
        <v>8.5915121418212365E-2</v>
      </c>
      <c r="Q1019" s="13">
        <f t="shared" si="1294"/>
        <v>1.2138675830053453E-2</v>
      </c>
      <c r="R1019" s="13">
        <f t="shared" si="1295"/>
        <v>0.15202251447458071</v>
      </c>
      <c r="S1019" s="13">
        <f t="shared" si="1296"/>
        <v>8.1785923967160282E-3</v>
      </c>
      <c r="T1019" s="13">
        <f t="shared" si="1297"/>
        <v>1.4090939063800947E-2</v>
      </c>
      <c r="U1019" s="13">
        <f t="shared" si="1298"/>
        <v>4.9866425197951744E-2</v>
      </c>
      <c r="V1019" s="13">
        <f t="shared" si="1299"/>
        <v>3.4602302824498018E-4</v>
      </c>
      <c r="W1019" s="13">
        <f t="shared" si="1300"/>
        <v>1.327242815258039E-3</v>
      </c>
      <c r="X1019" s="13">
        <f t="shared" si="1301"/>
        <v>1.5407032772359892E-3</v>
      </c>
      <c r="Y1019" s="13">
        <f t="shared" si="1302"/>
        <v>8.9424729265692694E-4</v>
      </c>
      <c r="Z1019" s="13">
        <f t="shared" si="1303"/>
        <v>5.8824098492509178E-2</v>
      </c>
      <c r="AA1019" s="13">
        <f t="shared" si="1304"/>
        <v>1.9295480787512774E-2</v>
      </c>
      <c r="AB1019" s="13">
        <f t="shared" si="1305"/>
        <v>3.164651803959956E-3</v>
      </c>
      <c r="AC1019" s="13">
        <f t="shared" si="1306"/>
        <v>8.2348172858810272E-6</v>
      </c>
      <c r="AD1019" s="13">
        <f t="shared" si="1307"/>
        <v>1.0884054706523499E-4</v>
      </c>
      <c r="AE1019" s="13">
        <f t="shared" si="1308"/>
        <v>1.2634537224973672E-4</v>
      </c>
      <c r="AF1019" s="13">
        <f t="shared" si="1309"/>
        <v>7.3332749234330958E-5</v>
      </c>
      <c r="AG1019" s="13">
        <f t="shared" si="1310"/>
        <v>2.8375618431229467E-5</v>
      </c>
      <c r="AH1019" s="13">
        <f t="shared" si="1311"/>
        <v>1.707119456326486E-2</v>
      </c>
      <c r="AI1019" s="13">
        <f t="shared" si="1312"/>
        <v>5.5996932406421149E-3</v>
      </c>
      <c r="AJ1019" s="13">
        <f t="shared" si="1313"/>
        <v>9.1840568839770913E-4</v>
      </c>
      <c r="AK1019" s="13">
        <f t="shared" si="1314"/>
        <v>1.004184779694051E-4</v>
      </c>
      <c r="AL1019" s="13">
        <f t="shared" si="1315"/>
        <v>1.2542465248195628E-7</v>
      </c>
      <c r="AM1019" s="13">
        <f t="shared" si="1316"/>
        <v>7.1403752496676438E-6</v>
      </c>
      <c r="AN1019" s="13">
        <f t="shared" si="1317"/>
        <v>8.2887618010716903E-6</v>
      </c>
      <c r="AO1019" s="13">
        <f t="shared" si="1318"/>
        <v>4.8109216807690261E-6</v>
      </c>
      <c r="AP1019" s="13">
        <f t="shared" si="1319"/>
        <v>1.8615540715623696E-6</v>
      </c>
      <c r="AQ1019" s="13">
        <f t="shared" si="1320"/>
        <v>5.4023695322293646E-7</v>
      </c>
      <c r="AR1019" s="13">
        <f t="shared" si="1321"/>
        <v>3.9633509569749498E-3</v>
      </c>
      <c r="AS1019" s="13">
        <f t="shared" si="1322"/>
        <v>1.3000583809069173E-3</v>
      </c>
      <c r="AT1019" s="13">
        <f t="shared" si="1323"/>
        <v>2.1322257505254256E-4</v>
      </c>
      <c r="AU1019" s="13">
        <f t="shared" si="1324"/>
        <v>2.3313756356244907E-5</v>
      </c>
      <c r="AV1019" s="13">
        <f t="shared" si="1325"/>
        <v>1.9118445899938546E-6</v>
      </c>
      <c r="AW1019" s="13">
        <f t="shared" si="1326"/>
        <v>1.326628592158694E-9</v>
      </c>
      <c r="AX1019" s="13">
        <f t="shared" si="1327"/>
        <v>3.9036431489932838E-7</v>
      </c>
      <c r="AY1019" s="13">
        <f t="shared" si="1328"/>
        <v>4.5314660766458727E-7</v>
      </c>
      <c r="AZ1019" s="13">
        <f t="shared" si="1329"/>
        <v>2.6301308828764149E-7</v>
      </c>
      <c r="BA1019" s="13">
        <f t="shared" si="1330"/>
        <v>1.0177116109231429E-7</v>
      </c>
      <c r="BB1019" s="13">
        <f t="shared" si="1331"/>
        <v>2.9534754232697808E-8</v>
      </c>
      <c r="BC1019" s="13">
        <f t="shared" si="1332"/>
        <v>6.8569657511885192E-9</v>
      </c>
      <c r="BD1019" s="13">
        <f t="shared" si="1333"/>
        <v>7.6679611523087132E-4</v>
      </c>
      <c r="BE1019" s="13">
        <f t="shared" si="1334"/>
        <v>2.515244617180293E-4</v>
      </c>
      <c r="BF1019" s="13">
        <f t="shared" si="1335"/>
        <v>4.1252526966373801E-5</v>
      </c>
      <c r="BG1019" s="13">
        <f t="shared" si="1336"/>
        <v>4.5105512985032924E-6</v>
      </c>
      <c r="BH1019" s="13">
        <f t="shared" si="1337"/>
        <v>3.6988775923376077E-7</v>
      </c>
      <c r="BI1019" s="13">
        <f t="shared" si="1338"/>
        <v>2.4266116556771536E-8</v>
      </c>
      <c r="BJ1019" s="14">
        <f t="shared" si="1339"/>
        <v>0.10436439222472124</v>
      </c>
      <c r="BK1019" s="14">
        <f t="shared" si="1340"/>
        <v>0.32008053340984105</v>
      </c>
      <c r="BL1019" s="14">
        <f t="shared" si="1341"/>
        <v>0.51652549458990837</v>
      </c>
      <c r="BM1019" s="14">
        <f t="shared" si="1342"/>
        <v>0.18815359384128649</v>
      </c>
      <c r="BN1019" s="14">
        <f t="shared" si="1343"/>
        <v>0.81164047305571396</v>
      </c>
    </row>
    <row r="1020" spans="1:66" x14ac:dyDescent="0.25">
      <c r="A1020" t="s">
        <v>143</v>
      </c>
      <c r="B1020" t="s">
        <v>144</v>
      </c>
      <c r="C1020" t="s">
        <v>145</v>
      </c>
      <c r="D1020" s="24" t="s">
        <v>501</v>
      </c>
      <c r="E1020" s="10">
        <f>VLOOKUP(A1020,home!$A$2:$E$405,3,FALSE)</f>
        <v>1.01428571428571</v>
      </c>
      <c r="F1020" s="10">
        <f>VLOOKUP(B1020,home!$B$2:$E$405,3,FALSE)</f>
        <v>1.31</v>
      </c>
      <c r="G1020" s="10">
        <f>VLOOKUP(C1020,away!$B$2:$E$405,4,FALSE)</f>
        <v>1.64</v>
      </c>
      <c r="H1020" s="10">
        <f>VLOOKUP(A1020,away!$A$2:$E$405,3,FALSE)</f>
        <v>1.1000000000000001</v>
      </c>
      <c r="I1020" s="10">
        <f>VLOOKUP(C1020,away!$B$2:$E$405,3,FALSE)</f>
        <v>0</v>
      </c>
      <c r="J1020" s="10">
        <f>VLOOKUP(B1020,home!$B$2:$E$405,4,FALSE)</f>
        <v>0.61</v>
      </c>
      <c r="K1020" s="12">
        <f t="shared" si="1288"/>
        <v>2.1790914285714194</v>
      </c>
      <c r="L1020" s="12">
        <f t="shared" si="1289"/>
        <v>0</v>
      </c>
      <c r="M1020" s="13">
        <f t="shared" si="1290"/>
        <v>0.11314428361757384</v>
      </c>
      <c r="N1020" s="13">
        <f t="shared" si="1291"/>
        <v>0.2465517386229088</v>
      </c>
      <c r="O1020" s="13">
        <f t="shared" si="1292"/>
        <v>0</v>
      </c>
      <c r="P1020" s="13">
        <f t="shared" si="1293"/>
        <v>0</v>
      </c>
      <c r="Q1020" s="13">
        <f t="shared" si="1294"/>
        <v>0.26862939016628085</v>
      </c>
      <c r="R1020" s="13">
        <f t="shared" si="1295"/>
        <v>0</v>
      </c>
      <c r="S1020" s="13">
        <f t="shared" si="1296"/>
        <v>0</v>
      </c>
      <c r="T1020" s="13">
        <f t="shared" si="1297"/>
        <v>0</v>
      </c>
      <c r="U1020" s="13">
        <f t="shared" si="1298"/>
        <v>0</v>
      </c>
      <c r="V1020" s="13">
        <f t="shared" si="1299"/>
        <v>0</v>
      </c>
      <c r="W1020" s="13">
        <f t="shared" si="1300"/>
        <v>0.19512266719123675</v>
      </c>
      <c r="X1020" s="13">
        <f t="shared" si="1301"/>
        <v>0</v>
      </c>
      <c r="Y1020" s="13">
        <f t="shared" si="1302"/>
        <v>0</v>
      </c>
      <c r="Z1020" s="13">
        <f t="shared" si="1303"/>
        <v>0</v>
      </c>
      <c r="AA1020" s="13">
        <f t="shared" si="1304"/>
        <v>0</v>
      </c>
      <c r="AB1020" s="13">
        <f t="shared" si="1305"/>
        <v>0</v>
      </c>
      <c r="AC1020" s="13">
        <f t="shared" si="1306"/>
        <v>0</v>
      </c>
      <c r="AD1020" s="13">
        <f t="shared" si="1307"/>
        <v>0.10629753289910437</v>
      </c>
      <c r="AE1020" s="13">
        <f t="shared" si="1308"/>
        <v>0</v>
      </c>
      <c r="AF1020" s="13">
        <f t="shared" si="1309"/>
        <v>0</v>
      </c>
      <c r="AG1020" s="13">
        <f t="shared" si="1310"/>
        <v>0</v>
      </c>
      <c r="AH1020" s="13">
        <f t="shared" si="1311"/>
        <v>0</v>
      </c>
      <c r="AI1020" s="13">
        <f t="shared" si="1312"/>
        <v>0</v>
      </c>
      <c r="AJ1020" s="13">
        <f t="shared" si="1313"/>
        <v>0</v>
      </c>
      <c r="AK1020" s="13">
        <f t="shared" si="1314"/>
        <v>0</v>
      </c>
      <c r="AL1020" s="13">
        <f t="shared" si="1315"/>
        <v>0</v>
      </c>
      <c r="AM1020" s="13">
        <f t="shared" si="1316"/>
        <v>4.6326408563745369E-2</v>
      </c>
      <c r="AN1020" s="13">
        <f t="shared" si="1317"/>
        <v>0</v>
      </c>
      <c r="AO1020" s="13">
        <f t="shared" si="1318"/>
        <v>0</v>
      </c>
      <c r="AP1020" s="13">
        <f t="shared" si="1319"/>
        <v>0</v>
      </c>
      <c r="AQ1020" s="13">
        <f t="shared" si="1320"/>
        <v>0</v>
      </c>
      <c r="AR1020" s="13">
        <f t="shared" si="1321"/>
        <v>0</v>
      </c>
      <c r="AS1020" s="13">
        <f t="shared" si="1322"/>
        <v>0</v>
      </c>
      <c r="AT1020" s="13">
        <f t="shared" si="1323"/>
        <v>0</v>
      </c>
      <c r="AU1020" s="13">
        <f t="shared" si="1324"/>
        <v>0</v>
      </c>
      <c r="AV1020" s="13">
        <f t="shared" si="1325"/>
        <v>0</v>
      </c>
      <c r="AW1020" s="13">
        <f t="shared" si="1326"/>
        <v>0</v>
      </c>
      <c r="AX1020" s="13">
        <f t="shared" si="1327"/>
        <v>1.682491330295921E-2</v>
      </c>
      <c r="AY1020" s="13">
        <f t="shared" si="1328"/>
        <v>0</v>
      </c>
      <c r="AZ1020" s="13">
        <f t="shared" si="1329"/>
        <v>0</v>
      </c>
      <c r="BA1020" s="13">
        <f t="shared" si="1330"/>
        <v>0</v>
      </c>
      <c r="BB1020" s="13">
        <f t="shared" si="1331"/>
        <v>0</v>
      </c>
      <c r="BC1020" s="13">
        <f t="shared" si="1332"/>
        <v>0</v>
      </c>
      <c r="BD1020" s="13">
        <f t="shared" si="1333"/>
        <v>0</v>
      </c>
      <c r="BE1020" s="13">
        <f t="shared" si="1334"/>
        <v>0</v>
      </c>
      <c r="BF1020" s="13">
        <f t="shared" si="1335"/>
        <v>0</v>
      </c>
      <c r="BG1020" s="13">
        <f t="shared" si="1336"/>
        <v>0</v>
      </c>
      <c r="BH1020" s="13">
        <f t="shared" si="1337"/>
        <v>0</v>
      </c>
      <c r="BI1020" s="13">
        <f t="shared" si="1338"/>
        <v>0</v>
      </c>
      <c r="BJ1020" s="14">
        <f t="shared" si="1339"/>
        <v>0.87975265074623532</v>
      </c>
      <c r="BK1020" s="14">
        <f t="shared" si="1340"/>
        <v>0.11314428361757384</v>
      </c>
      <c r="BL1020" s="14">
        <f t="shared" si="1341"/>
        <v>0</v>
      </c>
      <c r="BM1020" s="14">
        <f t="shared" si="1342"/>
        <v>0.36457152195704567</v>
      </c>
      <c r="BN1020" s="14">
        <f t="shared" si="1343"/>
        <v>0.62832541240676343</v>
      </c>
    </row>
    <row r="1021" spans="1:66" x14ac:dyDescent="0.25">
      <c r="A1021" t="s">
        <v>143</v>
      </c>
      <c r="B1021" t="s">
        <v>451</v>
      </c>
      <c r="C1021" t="s">
        <v>149</v>
      </c>
      <c r="D1021" s="24" t="s">
        <v>501</v>
      </c>
      <c r="E1021" s="10">
        <f>VLOOKUP(A1021,home!$A$2:$E$405,3,FALSE)</f>
        <v>1.01428571428571</v>
      </c>
      <c r="F1021" s="10">
        <f>VLOOKUP(B1021,home!$B$2:$E$405,3,FALSE)</f>
        <v>0.66</v>
      </c>
      <c r="G1021" s="10">
        <f>VLOOKUP(C1021,away!$B$2:$E$405,4,FALSE)</f>
        <v>0.66</v>
      </c>
      <c r="H1021" s="10">
        <f>VLOOKUP(A1021,away!$A$2:$E$405,3,FALSE)</f>
        <v>1.1000000000000001</v>
      </c>
      <c r="I1021" s="10">
        <f>VLOOKUP(C1021,away!$B$2:$E$405,3,FALSE)</f>
        <v>0.33</v>
      </c>
      <c r="J1021" s="10">
        <f>VLOOKUP(B1021,home!$B$2:$E$405,4,FALSE)</f>
        <v>0.61</v>
      </c>
      <c r="K1021" s="12">
        <f t="shared" si="1288"/>
        <v>0.4418228571428553</v>
      </c>
      <c r="L1021" s="12">
        <f t="shared" si="1289"/>
        <v>0.22143000000000002</v>
      </c>
      <c r="M1021" s="13">
        <f t="shared" si="1290"/>
        <v>0.51517282239657158</v>
      </c>
      <c r="N1021" s="13">
        <f t="shared" si="1291"/>
        <v>0.22761512831360201</v>
      </c>
      <c r="O1021" s="13">
        <f t="shared" si="1292"/>
        <v>0.11407471806327284</v>
      </c>
      <c r="P1021" s="13">
        <f t="shared" si="1293"/>
        <v>5.0400817862480886E-2</v>
      </c>
      <c r="Q1021" s="13">
        <f t="shared" si="1294"/>
        <v>5.0282783160226621E-2</v>
      </c>
      <c r="R1021" s="13">
        <f t="shared" si="1295"/>
        <v>1.2629782410375254E-2</v>
      </c>
      <c r="S1021" s="13">
        <f t="shared" si="1296"/>
        <v>1.2327137276913339E-3</v>
      </c>
      <c r="T1021" s="13">
        <f t="shared" si="1297"/>
        <v>1.1134116675168981E-2</v>
      </c>
      <c r="U1021" s="13">
        <f t="shared" si="1298"/>
        <v>5.5801265496445724E-3</v>
      </c>
      <c r="V1021" s="13">
        <f t="shared" si="1299"/>
        <v>1.3399986560049357E-5</v>
      </c>
      <c r="W1021" s="13">
        <f t="shared" si="1300"/>
        <v>7.4053609736486605E-3</v>
      </c>
      <c r="X1021" s="13">
        <f t="shared" si="1301"/>
        <v>1.6397690803950228E-3</v>
      </c>
      <c r="Y1021" s="13">
        <f t="shared" si="1302"/>
        <v>1.8154703373593497E-4</v>
      </c>
      <c r="Z1021" s="13">
        <f t="shared" si="1303"/>
        <v>9.322042397097971E-4</v>
      </c>
      <c r="AA1021" s="13">
        <f t="shared" si="1304"/>
        <v>4.1186914062926576E-4</v>
      </c>
      <c r="AB1021" s="13">
        <f t="shared" si="1305"/>
        <v>9.0986600240897323E-5</v>
      </c>
      <c r="AC1021" s="13">
        <f t="shared" si="1306"/>
        <v>8.1934917348576996E-8</v>
      </c>
      <c r="AD1021" s="13">
        <f t="shared" si="1307"/>
        <v>8.1796443588791194E-4</v>
      </c>
      <c r="AE1021" s="13">
        <f t="shared" si="1308"/>
        <v>1.8112186503866032E-4</v>
      </c>
      <c r="AF1021" s="13">
        <f t="shared" si="1309"/>
        <v>2.0052907287755281E-5</v>
      </c>
      <c r="AG1021" s="13">
        <f t="shared" si="1310"/>
        <v>1.4801050869092169E-6</v>
      </c>
      <c r="AH1021" s="13">
        <f t="shared" si="1311"/>
        <v>5.1604496199735112E-5</v>
      </c>
      <c r="AI1021" s="13">
        <f t="shared" si="1312"/>
        <v>2.2800045952384586E-5</v>
      </c>
      <c r="AJ1021" s="13">
        <f t="shared" si="1313"/>
        <v>5.036790722835475E-6</v>
      </c>
      <c r="AK1021" s="13">
        <f t="shared" si="1314"/>
        <v>7.4178975599793243E-7</v>
      </c>
      <c r="AL1021" s="13">
        <f t="shared" si="1315"/>
        <v>3.2063701083083702E-10</v>
      </c>
      <c r="AM1021" s="13">
        <f t="shared" si="1316"/>
        <v>7.2279076821048265E-5</v>
      </c>
      <c r="AN1021" s="13">
        <f t="shared" si="1317"/>
        <v>1.6004755980484716E-5</v>
      </c>
      <c r="AO1021" s="13">
        <f t="shared" si="1318"/>
        <v>1.7719665583793657E-6</v>
      </c>
      <c r="AP1021" s="13">
        <f t="shared" si="1319"/>
        <v>1.3078885167398095E-7</v>
      </c>
      <c r="AQ1021" s="13">
        <f t="shared" si="1320"/>
        <v>7.2401438565424024E-9</v>
      </c>
      <c r="AR1021" s="13">
        <f t="shared" si="1321"/>
        <v>2.2853567187014704E-6</v>
      </c>
      <c r="AS1021" s="13">
        <f t="shared" si="1322"/>
        <v>1.0097228350473044E-6</v>
      </c>
      <c r="AT1021" s="13">
        <f t="shared" si="1323"/>
        <v>2.23059313951492E-7</v>
      </c>
      <c r="AU1021" s="13">
        <f t="shared" si="1324"/>
        <v>3.2850901134124457E-8</v>
      </c>
      <c r="AV1021" s="13">
        <f t="shared" si="1325"/>
        <v>3.6285697496990832E-9</v>
      </c>
      <c r="AW1021" s="13">
        <f t="shared" si="1326"/>
        <v>8.7135632938766125E-13</v>
      </c>
      <c r="AX1021" s="13">
        <f t="shared" si="1327"/>
        <v>5.3224247054539091E-6</v>
      </c>
      <c r="AY1021" s="13">
        <f t="shared" si="1328"/>
        <v>1.178544502528659E-6</v>
      </c>
      <c r="AZ1021" s="13">
        <f t="shared" si="1329"/>
        <v>1.304825545974605E-7</v>
      </c>
      <c r="BA1021" s="13">
        <f t="shared" si="1330"/>
        <v>9.6309173548385562E-9</v>
      </c>
      <c r="BB1021" s="13">
        <f t="shared" si="1331"/>
        <v>5.3314350747047549E-10</v>
      </c>
      <c r="BC1021" s="13">
        <f t="shared" si="1332"/>
        <v>2.3610793371837494E-11</v>
      </c>
      <c r="BD1021" s="13">
        <f t="shared" si="1333"/>
        <v>8.434108970367763E-8</v>
      </c>
      <c r="BE1021" s="13">
        <f t="shared" si="1334"/>
        <v>3.7263821227420704E-8</v>
      </c>
      <c r="BF1021" s="13">
        <f t="shared" si="1335"/>
        <v>8.2320039813797973E-9</v>
      </c>
      <c r="BG1021" s="13">
        <f t="shared" si="1336"/>
        <v>1.2123625063548611E-9</v>
      </c>
      <c r="BH1021" s="13">
        <f t="shared" si="1337"/>
        <v>1.3391236661264443E-10</v>
      </c>
      <c r="BI1021" s="13">
        <f t="shared" si="1338"/>
        <v>1.183310888471202E-11</v>
      </c>
      <c r="BJ1021" s="14">
        <f t="shared" si="1339"/>
        <v>0.29937616001786815</v>
      </c>
      <c r="BK1021" s="14">
        <f t="shared" si="1340"/>
        <v>0.56682101477336055</v>
      </c>
      <c r="BL1021" s="14">
        <f t="shared" si="1341"/>
        <v>0.13287135170015529</v>
      </c>
      <c r="BM1021" s="14">
        <f t="shared" si="1342"/>
        <v>2.982349998093357E-2</v>
      </c>
      <c r="BN1021" s="14">
        <f t="shared" si="1343"/>
        <v>0.97017605220652914</v>
      </c>
    </row>
    <row r="1022" spans="1:66" x14ac:dyDescent="0.25">
      <c r="A1022" t="s">
        <v>143</v>
      </c>
      <c r="B1022" t="s">
        <v>329</v>
      </c>
      <c r="C1022" t="s">
        <v>155</v>
      </c>
      <c r="D1022" s="24" t="s">
        <v>501</v>
      </c>
      <c r="E1022" s="10">
        <f>VLOOKUP(A1022,home!$A$2:$E$405,3,FALSE)</f>
        <v>1.01428571428571</v>
      </c>
      <c r="F1022" s="10">
        <f>VLOOKUP(B1022,home!$B$2:$E$405,3,FALSE)</f>
        <v>1.48</v>
      </c>
      <c r="G1022" s="10">
        <f>VLOOKUP(C1022,away!$B$2:$E$405,4,FALSE)</f>
        <v>1.64</v>
      </c>
      <c r="H1022" s="10">
        <f>VLOOKUP(A1022,away!$A$2:$E$405,3,FALSE)</f>
        <v>1.1000000000000001</v>
      </c>
      <c r="I1022" s="10">
        <f>VLOOKUP(C1022,away!$B$2:$E$405,3,FALSE)</f>
        <v>0.99</v>
      </c>
      <c r="J1022" s="10">
        <f>VLOOKUP(B1022,home!$B$2:$E$405,4,FALSE)</f>
        <v>2.0499999999999998</v>
      </c>
      <c r="K1022" s="12">
        <f t="shared" si="1288"/>
        <v>2.4618742857142752</v>
      </c>
      <c r="L1022" s="12">
        <f t="shared" si="1289"/>
        <v>2.2324499999999996</v>
      </c>
      <c r="M1022" s="13">
        <f t="shared" si="1290"/>
        <v>9.1470460698379955E-3</v>
      </c>
      <c r="N1022" s="13">
        <f t="shared" si="1291"/>
        <v>2.251887750957798E-2</v>
      </c>
      <c r="O1022" s="13">
        <f t="shared" si="1292"/>
        <v>2.0420322998609828E-2</v>
      </c>
      <c r="P1022" s="13">
        <f t="shared" si="1293"/>
        <v>5.0272268096257351E-2</v>
      </c>
      <c r="Q1022" s="13">
        <f t="shared" si="1294"/>
        <v>2.771932274198978E-2</v>
      </c>
      <c r="R1022" s="13">
        <f t="shared" si="1295"/>
        <v>2.2793675039123253E-2</v>
      </c>
      <c r="S1022" s="13">
        <f t="shared" si="1296"/>
        <v>6.9074237744238709E-2</v>
      </c>
      <c r="T1022" s="13">
        <f t="shared" si="1297"/>
        <v>6.1882002055355073E-2</v>
      </c>
      <c r="U1022" s="13">
        <f t="shared" si="1298"/>
        <v>5.6115162455744855E-2</v>
      </c>
      <c r="V1022" s="13">
        <f t="shared" si="1299"/>
        <v>4.2181420852033601E-2</v>
      </c>
      <c r="W1022" s="13">
        <f t="shared" si="1300"/>
        <v>2.2747162625306516E-2</v>
      </c>
      <c r="X1022" s="13">
        <f t="shared" si="1301"/>
        <v>5.0781903202865526E-2</v>
      </c>
      <c r="Y1022" s="13">
        <f t="shared" si="1302"/>
        <v>5.6684029902618567E-2</v>
      </c>
      <c r="Z1022" s="13">
        <f t="shared" si="1303"/>
        <v>1.6961913280363568E-2</v>
      </c>
      <c r="AA1022" s="13">
        <f t="shared" si="1304"/>
        <v>4.1758098141442532E-2</v>
      </c>
      <c r="AB1022" s="13">
        <f t="shared" si="1305"/>
        <v>5.1401594017375235E-2</v>
      </c>
      <c r="AC1022" s="13">
        <f t="shared" si="1306"/>
        <v>1.4489347719225309E-2</v>
      </c>
      <c r="AD1022" s="13">
        <f t="shared" si="1307"/>
        <v>1.4000163685050741E-2</v>
      </c>
      <c r="AE1022" s="13">
        <f t="shared" si="1308"/>
        <v>3.125466541869152E-2</v>
      </c>
      <c r="AF1022" s="13">
        <f t="shared" si="1309"/>
        <v>3.4887238906978937E-2</v>
      </c>
      <c r="AG1022" s="13">
        <f t="shared" si="1310"/>
        <v>2.5961338832628376E-2</v>
      </c>
      <c r="AH1022" s="13">
        <f t="shared" si="1311"/>
        <v>9.4666558256869138E-3</v>
      </c>
      <c r="AI1022" s="13">
        <f t="shared" si="1312"/>
        <v>2.3305716548965853E-2</v>
      </c>
      <c r="AJ1022" s="13">
        <f t="shared" si="1313"/>
        <v>2.8687872141022343E-2</v>
      </c>
      <c r="AK1022" s="13">
        <f t="shared" si="1314"/>
        <v>2.354197824528061E-2</v>
      </c>
      <c r="AL1022" s="13">
        <f t="shared" si="1315"/>
        <v>3.1853447223041675E-3</v>
      </c>
      <c r="AM1022" s="13">
        <f t="shared" si="1316"/>
        <v>6.8933285944034368E-3</v>
      </c>
      <c r="AN1022" s="13">
        <f t="shared" si="1317"/>
        <v>1.5389011420575952E-2</v>
      </c>
      <c r="AO1022" s="13">
        <f t="shared" si="1318"/>
        <v>1.717759927293239E-2</v>
      </c>
      <c r="AP1022" s="13">
        <f t="shared" si="1319"/>
        <v>1.2782710498952637E-2</v>
      </c>
      <c r="AQ1022" s="13">
        <f t="shared" si="1320"/>
        <v>7.1341905133467049E-3</v>
      </c>
      <c r="AR1022" s="13">
        <f t="shared" si="1321"/>
        <v>4.2267671596109462E-3</v>
      </c>
      <c r="AS1022" s="13">
        <f t="shared" si="1322"/>
        <v>1.0405769381947753E-2</v>
      </c>
      <c r="AT1022" s="13">
        <f t="shared" si="1323"/>
        <v>1.2808848032245053E-2</v>
      </c>
      <c r="AU1022" s="13">
        <f t="shared" si="1324"/>
        <v>1.0511257866735331E-2</v>
      </c>
      <c r="AV1022" s="13">
        <f t="shared" si="1325"/>
        <v>6.4693488631569016E-3</v>
      </c>
      <c r="AW1022" s="13">
        <f t="shared" si="1326"/>
        <v>4.8629695628281855E-4</v>
      </c>
      <c r="AX1022" s="13">
        <f t="shared" si="1327"/>
        <v>2.8284180682567931E-3</v>
      </c>
      <c r="AY1022" s="13">
        <f t="shared" si="1328"/>
        <v>6.3143019164798768E-3</v>
      </c>
      <c r="AZ1022" s="13">
        <f t="shared" si="1329"/>
        <v>7.0481816567227497E-3</v>
      </c>
      <c r="BA1022" s="13">
        <f t="shared" si="1330"/>
        <v>5.2449043798502336E-3</v>
      </c>
      <c r="BB1022" s="13">
        <f t="shared" si="1331"/>
        <v>2.9272466956991642E-3</v>
      </c>
      <c r="BC1022" s="13">
        <f t="shared" si="1332"/>
        <v>1.3069863771627186E-3</v>
      </c>
      <c r="BD1022" s="13">
        <f t="shared" si="1333"/>
        <v>1.5726743909122429E-3</v>
      </c>
      <c r="BE1022" s="13">
        <f t="shared" si="1334"/>
        <v>3.8717266427882105E-3</v>
      </c>
      <c r="BF1022" s="13">
        <f t="shared" si="1335"/>
        <v>4.7658521315975784E-3</v>
      </c>
      <c r="BG1022" s="13">
        <f t="shared" si="1336"/>
        <v>3.910976270765548E-3</v>
      </c>
      <c r="BH1022" s="13">
        <f t="shared" si="1337"/>
        <v>2.4070829782591044E-3</v>
      </c>
      <c r="BI1022" s="13">
        <f t="shared" si="1338"/>
        <v>1.1851871375513233E-3</v>
      </c>
      <c r="BJ1022" s="14">
        <f t="shared" si="1339"/>
        <v>0.43348358427544564</v>
      </c>
      <c r="BK1022" s="14">
        <f t="shared" si="1340"/>
        <v>0.19466396712037703</v>
      </c>
      <c r="BL1022" s="14">
        <f t="shared" si="1341"/>
        <v>0.33962656626882148</v>
      </c>
      <c r="BM1022" s="14">
        <f t="shared" si="1342"/>
        <v>0.82603651352941432</v>
      </c>
      <c r="BN1022" s="14">
        <f t="shared" si="1343"/>
        <v>0.15287151245539618</v>
      </c>
    </row>
    <row r="1023" spans="1:66" x14ac:dyDescent="0.25">
      <c r="A1023" t="s">
        <v>143</v>
      </c>
      <c r="B1023" t="s">
        <v>157</v>
      </c>
      <c r="C1023" t="s">
        <v>151</v>
      </c>
      <c r="D1023" s="24" t="s">
        <v>501</v>
      </c>
      <c r="E1023" s="10">
        <f>VLOOKUP(A1023,home!$A$2:$E$405,3,FALSE)</f>
        <v>1.01428571428571</v>
      </c>
      <c r="F1023" s="10">
        <f>VLOOKUP(B1023,home!$B$2:$E$405,3,FALSE)</f>
        <v>0.33</v>
      </c>
      <c r="G1023" s="10">
        <f>VLOOKUP(C1023,away!$B$2:$E$405,4,FALSE)</f>
        <v>0</v>
      </c>
      <c r="H1023" s="10">
        <f>VLOOKUP(A1023,away!$A$2:$E$405,3,FALSE)</f>
        <v>1.1000000000000001</v>
      </c>
      <c r="I1023" s="10">
        <f>VLOOKUP(C1023,away!$B$2:$E$405,3,FALSE)</f>
        <v>0.66</v>
      </c>
      <c r="J1023" s="10">
        <f>VLOOKUP(B1023,home!$B$2:$E$405,4,FALSE)</f>
        <v>2.73</v>
      </c>
      <c r="K1023" s="12">
        <f t="shared" si="1288"/>
        <v>0</v>
      </c>
      <c r="L1023" s="12">
        <f t="shared" si="1289"/>
        <v>1.9819800000000003</v>
      </c>
      <c r="M1023" s="13">
        <f t="shared" si="1290"/>
        <v>0.13779613068579996</v>
      </c>
      <c r="N1023" s="13">
        <f t="shared" si="1291"/>
        <v>0</v>
      </c>
      <c r="O1023" s="13">
        <f t="shared" si="1292"/>
        <v>0.27310917509664184</v>
      </c>
      <c r="P1023" s="13">
        <f t="shared" si="1293"/>
        <v>0</v>
      </c>
      <c r="Q1023" s="13">
        <f t="shared" si="1294"/>
        <v>0</v>
      </c>
      <c r="R1023" s="13">
        <f t="shared" si="1295"/>
        <v>0.27064846142902121</v>
      </c>
      <c r="S1023" s="13">
        <f t="shared" si="1296"/>
        <v>0</v>
      </c>
      <c r="T1023" s="13">
        <f t="shared" si="1297"/>
        <v>0</v>
      </c>
      <c r="U1023" s="13">
        <f t="shared" si="1298"/>
        <v>0</v>
      </c>
      <c r="V1023" s="13">
        <f t="shared" si="1299"/>
        <v>0</v>
      </c>
      <c r="W1023" s="13">
        <f t="shared" si="1300"/>
        <v>0</v>
      </c>
      <c r="X1023" s="13">
        <f t="shared" si="1301"/>
        <v>0</v>
      </c>
      <c r="Y1023" s="13">
        <f t="shared" si="1302"/>
        <v>0</v>
      </c>
      <c r="Z1023" s="13">
        <f t="shared" si="1303"/>
        <v>0.1788066125276972</v>
      </c>
      <c r="AA1023" s="13">
        <f t="shared" si="1304"/>
        <v>0</v>
      </c>
      <c r="AB1023" s="13">
        <f t="shared" si="1305"/>
        <v>0</v>
      </c>
      <c r="AC1023" s="13">
        <f t="shared" si="1306"/>
        <v>0</v>
      </c>
      <c r="AD1023" s="13">
        <f t="shared" si="1307"/>
        <v>0</v>
      </c>
      <c r="AE1023" s="13">
        <f t="shared" si="1308"/>
        <v>0</v>
      </c>
      <c r="AF1023" s="13">
        <f t="shared" si="1309"/>
        <v>0</v>
      </c>
      <c r="AG1023" s="13">
        <f t="shared" si="1310"/>
        <v>0</v>
      </c>
      <c r="AH1023" s="13">
        <f t="shared" si="1311"/>
        <v>8.8597782474411357E-2</v>
      </c>
      <c r="AI1023" s="13">
        <f t="shared" si="1312"/>
        <v>0</v>
      </c>
      <c r="AJ1023" s="13">
        <f t="shared" si="1313"/>
        <v>0</v>
      </c>
      <c r="AK1023" s="13">
        <f t="shared" si="1314"/>
        <v>0</v>
      </c>
      <c r="AL1023" s="13">
        <f t="shared" si="1315"/>
        <v>0</v>
      </c>
      <c r="AM1023" s="13">
        <f t="shared" si="1316"/>
        <v>0</v>
      </c>
      <c r="AN1023" s="13">
        <f t="shared" si="1317"/>
        <v>0</v>
      </c>
      <c r="AO1023" s="13">
        <f t="shared" si="1318"/>
        <v>0</v>
      </c>
      <c r="AP1023" s="13">
        <f t="shared" si="1319"/>
        <v>0</v>
      </c>
      <c r="AQ1023" s="13">
        <f t="shared" si="1320"/>
        <v>0</v>
      </c>
      <c r="AR1023" s="13">
        <f t="shared" si="1321"/>
        <v>3.5119806581726767E-2</v>
      </c>
      <c r="AS1023" s="13">
        <f t="shared" si="1322"/>
        <v>0</v>
      </c>
      <c r="AT1023" s="13">
        <f t="shared" si="1323"/>
        <v>0</v>
      </c>
      <c r="AU1023" s="13">
        <f t="shared" si="1324"/>
        <v>0</v>
      </c>
      <c r="AV1023" s="13">
        <f t="shared" si="1325"/>
        <v>0</v>
      </c>
      <c r="AW1023" s="13">
        <f t="shared" si="1326"/>
        <v>0</v>
      </c>
      <c r="AX1023" s="13">
        <f t="shared" si="1327"/>
        <v>0</v>
      </c>
      <c r="AY1023" s="13">
        <f t="shared" si="1328"/>
        <v>0</v>
      </c>
      <c r="AZ1023" s="13">
        <f t="shared" si="1329"/>
        <v>0</v>
      </c>
      <c r="BA1023" s="13">
        <f t="shared" si="1330"/>
        <v>0</v>
      </c>
      <c r="BB1023" s="13">
        <f t="shared" si="1331"/>
        <v>0</v>
      </c>
      <c r="BC1023" s="13">
        <f t="shared" si="1332"/>
        <v>0</v>
      </c>
      <c r="BD1023" s="13">
        <f t="shared" si="1333"/>
        <v>1.1601125708141797E-2</v>
      </c>
      <c r="BE1023" s="13">
        <f t="shared" si="1334"/>
        <v>0</v>
      </c>
      <c r="BF1023" s="13">
        <f t="shared" si="1335"/>
        <v>0</v>
      </c>
      <c r="BG1023" s="13">
        <f t="shared" si="1336"/>
        <v>0</v>
      </c>
      <c r="BH1023" s="13">
        <f t="shared" si="1337"/>
        <v>0</v>
      </c>
      <c r="BI1023" s="13">
        <f t="shared" si="1338"/>
        <v>0</v>
      </c>
      <c r="BJ1023" s="14">
        <f t="shared" si="1339"/>
        <v>0</v>
      </c>
      <c r="BK1023" s="14">
        <f t="shared" si="1340"/>
        <v>0.13779613068579996</v>
      </c>
      <c r="BL1023" s="14">
        <f t="shared" si="1341"/>
        <v>0.67907635128994293</v>
      </c>
      <c r="BM1023" s="14">
        <f t="shared" si="1342"/>
        <v>0.31412532729197712</v>
      </c>
      <c r="BN1023" s="14">
        <f t="shared" si="1343"/>
        <v>0.68155376721146299</v>
      </c>
    </row>
    <row r="1024" spans="1:66" x14ac:dyDescent="0.25">
      <c r="A1024" t="s">
        <v>143</v>
      </c>
      <c r="B1024" t="s">
        <v>140</v>
      </c>
      <c r="C1024" t="s">
        <v>150</v>
      </c>
      <c r="D1024" s="24" t="s">
        <v>501</v>
      </c>
      <c r="E1024" s="10">
        <f>VLOOKUP(A1024,home!$A$2:$E$405,3,FALSE)</f>
        <v>1.01428571428571</v>
      </c>
      <c r="F1024" s="10">
        <f>VLOOKUP(B1024,home!$B$2:$E$405,3,FALSE)</f>
        <v>0.66</v>
      </c>
      <c r="G1024" s="10">
        <f>VLOOKUP(C1024,away!$B$2:$E$405,4,FALSE)</f>
        <v>0.99</v>
      </c>
      <c r="H1024" s="10">
        <f>VLOOKUP(A1024,away!$A$2:$E$405,3,FALSE)</f>
        <v>1.1000000000000001</v>
      </c>
      <c r="I1024" s="10">
        <f>VLOOKUP(C1024,away!$B$2:$E$405,3,FALSE)</f>
        <v>0.99</v>
      </c>
      <c r="J1024" s="10">
        <f>VLOOKUP(B1024,home!$B$2:$E$405,4,FALSE)</f>
        <v>0.3</v>
      </c>
      <c r="K1024" s="12">
        <f t="shared" si="1288"/>
        <v>0.66273428571428294</v>
      </c>
      <c r="L1024" s="12">
        <f t="shared" si="1289"/>
        <v>0.32669999999999999</v>
      </c>
      <c r="M1024" s="13">
        <f t="shared" si="1290"/>
        <v>0.37178695673394724</v>
      </c>
      <c r="N1024" s="13">
        <f t="shared" si="1291"/>
        <v>0.24639596320895948</v>
      </c>
      <c r="O1024" s="13">
        <f t="shared" si="1292"/>
        <v>0.12146279876498053</v>
      </c>
      <c r="P1024" s="13">
        <f t="shared" si="1293"/>
        <v>8.049756118036705E-2</v>
      </c>
      <c r="Q1024" s="13">
        <f t="shared" si="1294"/>
        <v>8.1647526340086263E-2</v>
      </c>
      <c r="R1024" s="13">
        <f t="shared" si="1295"/>
        <v>1.9840948178259567E-2</v>
      </c>
      <c r="S1024" s="13">
        <f t="shared" si="1296"/>
        <v>4.3572382238142634E-3</v>
      </c>
      <c r="T1024" s="13">
        <f t="shared" si="1297"/>
        <v>2.6674246855306175E-2</v>
      </c>
      <c r="U1024" s="13">
        <f t="shared" si="1298"/>
        <v>1.3149276618812955E-2</v>
      </c>
      <c r="V1024" s="13">
        <f t="shared" si="1299"/>
        <v>1.0482318917865856E-4</v>
      </c>
      <c r="W1024" s="13">
        <f t="shared" si="1300"/>
        <v>1.8036871683111723E-2</v>
      </c>
      <c r="X1024" s="13">
        <f t="shared" si="1301"/>
        <v>5.8926459788725986E-3</v>
      </c>
      <c r="Y1024" s="13">
        <f t="shared" si="1302"/>
        <v>9.6256372064883894E-4</v>
      </c>
      <c r="Z1024" s="13">
        <f t="shared" si="1303"/>
        <v>2.1606792566124669E-3</v>
      </c>
      <c r="AA1024" s="13">
        <f t="shared" si="1304"/>
        <v>1.4319562237887309E-3</v>
      </c>
      <c r="AB1024" s="13">
        <f t="shared" si="1305"/>
        <v>4.7450324257337326E-4</v>
      </c>
      <c r="AC1024" s="13">
        <f t="shared" si="1306"/>
        <v>1.4184889577212464E-6</v>
      </c>
      <c r="AD1024" s="13">
        <f t="shared" si="1307"/>
        <v>2.9884133178568056E-3</v>
      </c>
      <c r="AE1024" s="13">
        <f t="shared" si="1308"/>
        <v>9.7631463094381818E-4</v>
      </c>
      <c r="AF1024" s="13">
        <f t="shared" si="1309"/>
        <v>1.5948099496467267E-4</v>
      </c>
      <c r="AG1024" s="13">
        <f t="shared" si="1310"/>
        <v>1.7367480351652855E-5</v>
      </c>
      <c r="AH1024" s="13">
        <f t="shared" si="1311"/>
        <v>1.7647347828382318E-4</v>
      </c>
      <c r="AI1024" s="13">
        <f t="shared" si="1312"/>
        <v>1.1695502457794456E-4</v>
      </c>
      <c r="AJ1024" s="13">
        <f t="shared" si="1313"/>
        <v>3.8755052337180248E-5</v>
      </c>
      <c r="AK1024" s="13">
        <f t="shared" si="1314"/>
        <v>8.5614339761669344E-6</v>
      </c>
      <c r="AL1024" s="13">
        <f t="shared" si="1315"/>
        <v>1.2284981986557696E-8</v>
      </c>
      <c r="AM1024" s="13">
        <f t="shared" si="1316"/>
        <v>3.961047931257762E-4</v>
      </c>
      <c r="AN1024" s="13">
        <f t="shared" si="1317"/>
        <v>1.2940743591419106E-4</v>
      </c>
      <c r="AO1024" s="13">
        <f t="shared" si="1318"/>
        <v>2.1138704656583107E-5</v>
      </c>
      <c r="AP1024" s="13">
        <f t="shared" si="1319"/>
        <v>2.3020049371019003E-6</v>
      </c>
      <c r="AQ1024" s="13">
        <f t="shared" si="1320"/>
        <v>1.8801625323779764E-7</v>
      </c>
      <c r="AR1024" s="13">
        <f t="shared" si="1321"/>
        <v>1.1530777071065004E-5</v>
      </c>
      <c r="AS1024" s="13">
        <f t="shared" si="1322"/>
        <v>7.6418413059228954E-6</v>
      </c>
      <c r="AT1024" s="13">
        <f t="shared" si="1323"/>
        <v>2.5322551197113571E-6</v>
      </c>
      <c r="AU1024" s="13">
        <f t="shared" si="1324"/>
        <v>5.5940409600274738E-7</v>
      </c>
      <c r="AV1024" s="13">
        <f t="shared" si="1325"/>
        <v>9.2684068497506224E-8</v>
      </c>
      <c r="AW1024" s="13">
        <f t="shared" si="1326"/>
        <v>7.3885734764007856E-11</v>
      </c>
      <c r="AX1024" s="13">
        <f t="shared" si="1327"/>
        <v>4.3752037856702498E-5</v>
      </c>
      <c r="AY1024" s="13">
        <f t="shared" si="1328"/>
        <v>1.4293790767784704E-5</v>
      </c>
      <c r="AZ1024" s="13">
        <f t="shared" si="1329"/>
        <v>2.334890721917631E-6</v>
      </c>
      <c r="BA1024" s="13">
        <f t="shared" si="1330"/>
        <v>2.5426959961683003E-7</v>
      </c>
      <c r="BB1024" s="13">
        <f t="shared" si="1331"/>
        <v>2.0767469548704585E-8</v>
      </c>
      <c r="BC1024" s="13">
        <f t="shared" si="1332"/>
        <v>1.3569464603123574E-9</v>
      </c>
      <c r="BD1024" s="13">
        <f t="shared" si="1333"/>
        <v>6.2785081151948947E-7</v>
      </c>
      <c r="BE1024" s="13">
        <f t="shared" si="1334"/>
        <v>4.1609825910750167E-7</v>
      </c>
      <c r="BF1024" s="13">
        <f t="shared" si="1335"/>
        <v>1.3788129126828338E-7</v>
      </c>
      <c r="BG1024" s="13">
        <f t="shared" si="1336"/>
        <v>3.0459553027349598E-8</v>
      </c>
      <c r="BH1024" s="13">
        <f t="shared" si="1337"/>
        <v>5.0466475296892135E-9</v>
      </c>
      <c r="BI1024" s="13">
        <f t="shared" si="1338"/>
        <v>6.6891726916806655E-10</v>
      </c>
      <c r="BJ1024" s="14">
        <f t="shared" si="1339"/>
        <v>0.38436119227935095</v>
      </c>
      <c r="BK1024" s="14">
        <f t="shared" si="1340"/>
        <v>0.45676230389201472</v>
      </c>
      <c r="BL1024" s="14">
        <f t="shared" si="1341"/>
        <v>0.15672380298473115</v>
      </c>
      <c r="BM1024" s="14">
        <f t="shared" si="1342"/>
        <v>7.8361930289227152E-2</v>
      </c>
      <c r="BN1024" s="14">
        <f t="shared" si="1343"/>
        <v>0.92163175440660017</v>
      </c>
    </row>
    <row r="1025" spans="1:66" x14ac:dyDescent="0.25">
      <c r="A1025" t="s">
        <v>143</v>
      </c>
      <c r="B1025" t="s">
        <v>153</v>
      </c>
      <c r="C1025" t="s">
        <v>156</v>
      </c>
      <c r="D1025" s="24" t="s">
        <v>501</v>
      </c>
      <c r="E1025" s="10">
        <f>VLOOKUP(A1025,home!$A$2:$E$405,3,FALSE)</f>
        <v>1.01428571428571</v>
      </c>
      <c r="F1025" s="10">
        <f>VLOOKUP(B1025,home!$B$2:$E$405,3,FALSE)</f>
        <v>0.33</v>
      </c>
      <c r="G1025" s="10">
        <f>VLOOKUP(C1025,away!$B$2:$E$405,4,FALSE)</f>
        <v>0.25</v>
      </c>
      <c r="H1025" s="10">
        <f>VLOOKUP(A1025,away!$A$2:$E$405,3,FALSE)</f>
        <v>1.1000000000000001</v>
      </c>
      <c r="I1025" s="10">
        <f>VLOOKUP(C1025,away!$B$2:$E$405,3,FALSE)</f>
        <v>0.74</v>
      </c>
      <c r="J1025" s="10">
        <f>VLOOKUP(B1025,home!$B$2:$E$405,4,FALSE)</f>
        <v>0.3</v>
      </c>
      <c r="K1025" s="12">
        <f t="shared" si="1288"/>
        <v>8.3678571428571075E-2</v>
      </c>
      <c r="L1025" s="12">
        <f t="shared" si="1289"/>
        <v>0.2442</v>
      </c>
      <c r="M1025" s="13">
        <f t="shared" si="1290"/>
        <v>0.72045049766874891</v>
      </c>
      <c r="N1025" s="13">
        <f t="shared" si="1291"/>
        <v>6.0286268429924003E-2</v>
      </c>
      <c r="O1025" s="13">
        <f t="shared" si="1292"/>
        <v>0.17593401153070848</v>
      </c>
      <c r="P1025" s="13">
        <f t="shared" si="1293"/>
        <v>1.4721906750587441E-2</v>
      </c>
      <c r="Q1025" s="13">
        <f t="shared" si="1294"/>
        <v>2.5223344094877026E-3</v>
      </c>
      <c r="R1025" s="13">
        <f t="shared" si="1295"/>
        <v>2.1481542807899507E-2</v>
      </c>
      <c r="S1025" s="13">
        <f t="shared" si="1296"/>
        <v>7.520799106750111E-5</v>
      </c>
      <c r="T1025" s="13">
        <f t="shared" si="1297"/>
        <v>6.1595406279689696E-4</v>
      </c>
      <c r="U1025" s="13">
        <f t="shared" si="1298"/>
        <v>1.7975448142467266E-3</v>
      </c>
      <c r="V1025" s="13">
        <f t="shared" si="1299"/>
        <v>1.7075813211895204E-7</v>
      </c>
      <c r="W1025" s="13">
        <f t="shared" si="1300"/>
        <v>7.0355113350353138E-5</v>
      </c>
      <c r="X1025" s="13">
        <f t="shared" si="1301"/>
        <v>1.7180718680156237E-5</v>
      </c>
      <c r="Y1025" s="13">
        <f t="shared" si="1302"/>
        <v>2.0977657508470763E-6</v>
      </c>
      <c r="Z1025" s="13">
        <f t="shared" si="1303"/>
        <v>1.7485975845630199E-3</v>
      </c>
      <c r="AA1025" s="13">
        <f t="shared" si="1304"/>
        <v>1.4632014787968356E-4</v>
      </c>
      <c r="AB1025" s="13">
        <f t="shared" si="1305"/>
        <v>6.1219304728945915E-6</v>
      </c>
      <c r="AC1025" s="13">
        <f t="shared" si="1306"/>
        <v>2.1808275742870191E-10</v>
      </c>
      <c r="AD1025" s="13">
        <f t="shared" si="1307"/>
        <v>1.4718038444631849E-6</v>
      </c>
      <c r="AE1025" s="13">
        <f t="shared" si="1308"/>
        <v>3.5941449881790976E-7</v>
      </c>
      <c r="AF1025" s="13">
        <f t="shared" si="1309"/>
        <v>4.3884510305666783E-8</v>
      </c>
      <c r="AG1025" s="13">
        <f t="shared" si="1310"/>
        <v>3.5721991388812763E-9</v>
      </c>
      <c r="AH1025" s="13">
        <f t="shared" si="1311"/>
        <v>1.0675188253757235E-4</v>
      </c>
      <c r="AI1025" s="13">
        <f t="shared" si="1312"/>
        <v>8.9328450280546799E-6</v>
      </c>
      <c r="AJ1025" s="13">
        <f t="shared" si="1313"/>
        <v>3.7374385537021477E-7</v>
      </c>
      <c r="AK1025" s="13">
        <f t="shared" si="1314"/>
        <v>1.0424783965862021E-8</v>
      </c>
      <c r="AL1025" s="13">
        <f t="shared" si="1315"/>
        <v>1.7825480191437174E-13</v>
      </c>
      <c r="AM1025" s="13">
        <f t="shared" si="1316"/>
        <v>2.4631688625551664E-8</v>
      </c>
      <c r="AN1025" s="13">
        <f t="shared" si="1317"/>
        <v>6.0150583623597153E-9</v>
      </c>
      <c r="AO1025" s="13">
        <f t="shared" si="1318"/>
        <v>7.3443862604412121E-10</v>
      </c>
      <c r="AP1025" s="13">
        <f t="shared" si="1319"/>
        <v>5.9783304159991484E-11</v>
      </c>
      <c r="AQ1025" s="13">
        <f t="shared" si="1320"/>
        <v>3.6497707189674794E-12</v>
      </c>
      <c r="AR1025" s="13">
        <f t="shared" si="1321"/>
        <v>5.2137619431350353E-6</v>
      </c>
      <c r="AS1025" s="13">
        <f t="shared" si="1322"/>
        <v>4.3628015117019068E-7</v>
      </c>
      <c r="AT1025" s="13">
        <f t="shared" si="1323"/>
        <v>1.8253649896281296E-8</v>
      </c>
      <c r="AU1025" s="13">
        <f t="shared" si="1324"/>
        <v>5.0914644889270124E-10</v>
      </c>
      <c r="AV1025" s="13">
        <f t="shared" si="1325"/>
        <v>1.0651161872817803E-11</v>
      </c>
      <c r="AW1025" s="13">
        <f t="shared" si="1326"/>
        <v>1.0118092700020585E-16</v>
      </c>
      <c r="AX1025" s="13">
        <f t="shared" si="1327"/>
        <v>3.4352408600992406E-10</v>
      </c>
      <c r="AY1025" s="13">
        <f t="shared" si="1328"/>
        <v>8.3888581803623448E-11</v>
      </c>
      <c r="AZ1025" s="13">
        <f t="shared" si="1329"/>
        <v>1.0242795838222423E-11</v>
      </c>
      <c r="BA1025" s="13">
        <f t="shared" si="1330"/>
        <v>8.3376358123130525E-13</v>
      </c>
      <c r="BB1025" s="13">
        <f t="shared" si="1331"/>
        <v>5.0901266634171184E-14</v>
      </c>
      <c r="BC1025" s="13">
        <f t="shared" si="1332"/>
        <v>2.4860178624129213E-15</v>
      </c>
      <c r="BD1025" s="13">
        <f t="shared" si="1333"/>
        <v>2.1220011108559584E-7</v>
      </c>
      <c r="BE1025" s="13">
        <f t="shared" si="1334"/>
        <v>1.7756602152626755E-8</v>
      </c>
      <c r="BF1025" s="13">
        <f t="shared" si="1335"/>
        <v>7.4292355077864843E-10</v>
      </c>
      <c r="BG1025" s="13">
        <f t="shared" si="1336"/>
        <v>2.0722260469932932E-11</v>
      </c>
      <c r="BH1025" s="13">
        <f t="shared" si="1337"/>
        <v>4.3350228822368441E-13</v>
      </c>
      <c r="BI1025" s="13">
        <f t="shared" si="1338"/>
        <v>7.2549704379149274E-15</v>
      </c>
      <c r="BJ1025" s="14">
        <f t="shared" si="1339"/>
        <v>6.3516101058203975E-2</v>
      </c>
      <c r="BK1025" s="14">
        <f t="shared" si="1340"/>
        <v>0.73524778347068565</v>
      </c>
      <c r="BL1025" s="14">
        <f t="shared" si="1341"/>
        <v>0.19948750966375389</v>
      </c>
      <c r="BM1025" s="14">
        <f t="shared" si="1342"/>
        <v>4.6034300959619245E-3</v>
      </c>
      <c r="BN1025" s="14">
        <f t="shared" si="1343"/>
        <v>0.99539656159735612</v>
      </c>
    </row>
    <row r="1026" spans="1:66" x14ac:dyDescent="0.25">
      <c r="A1026" t="s">
        <v>143</v>
      </c>
      <c r="B1026" t="s">
        <v>159</v>
      </c>
      <c r="C1026" t="s">
        <v>160</v>
      </c>
      <c r="D1026" s="24" t="s">
        <v>501</v>
      </c>
      <c r="E1026" s="10">
        <f>VLOOKUP(A1026,home!$A$2:$E$405,3,FALSE)</f>
        <v>1.01428571428571</v>
      </c>
      <c r="F1026" s="10">
        <f>VLOOKUP(B1026,home!$B$2:$E$405,3,FALSE)</f>
        <v>1.48</v>
      </c>
      <c r="G1026" s="10">
        <f>VLOOKUP(C1026,away!$B$2:$E$405,4,FALSE)</f>
        <v>0.66</v>
      </c>
      <c r="H1026" s="10">
        <f>VLOOKUP(A1026,away!$A$2:$E$405,3,FALSE)</f>
        <v>1.1000000000000001</v>
      </c>
      <c r="I1026" s="10">
        <f>VLOOKUP(C1026,away!$B$2:$E$405,3,FALSE)</f>
        <v>0.66</v>
      </c>
      <c r="J1026" s="10">
        <f>VLOOKUP(B1026,home!$B$2:$E$405,4,FALSE)</f>
        <v>0.45</v>
      </c>
      <c r="K1026" s="12">
        <f t="shared" si="1288"/>
        <v>0.99075428571428159</v>
      </c>
      <c r="L1026" s="12">
        <f t="shared" si="1289"/>
        <v>0.32670000000000005</v>
      </c>
      <c r="M1026" s="13">
        <f t="shared" si="1290"/>
        <v>0.2678162184619779</v>
      </c>
      <c r="N1026" s="13">
        <f t="shared" si="1291"/>
        <v>0.2653400662249969</v>
      </c>
      <c r="O1026" s="13">
        <f t="shared" si="1292"/>
        <v>8.7495558571528201E-2</v>
      </c>
      <c r="P1026" s="13">
        <f t="shared" si="1293"/>
        <v>8.6686599635706504E-2</v>
      </c>
      <c r="Q1026" s="13">
        <f t="shared" si="1294"/>
        <v>0.13144340389206349</v>
      </c>
      <c r="R1026" s="13">
        <f t="shared" si="1295"/>
        <v>1.4292399492659133E-2</v>
      </c>
      <c r="S1026" s="13">
        <f t="shared" si="1296"/>
        <v>7.0146671844185928E-3</v>
      </c>
      <c r="T1026" s="13">
        <f t="shared" si="1297"/>
        <v>4.2942560051537147E-2</v>
      </c>
      <c r="U1026" s="13">
        <f t="shared" si="1298"/>
        <v>1.4160256050492656E-2</v>
      </c>
      <c r="V1026" s="13">
        <f t="shared" si="1299"/>
        <v>2.5227816020234058E-4</v>
      </c>
      <c r="W1026" s="13">
        <f t="shared" si="1300"/>
        <v>4.340937191164506E-2</v>
      </c>
      <c r="X1026" s="13">
        <f t="shared" si="1301"/>
        <v>1.4181841803534444E-2</v>
      </c>
      <c r="Y1026" s="13">
        <f t="shared" si="1302"/>
        <v>2.3166038586073514E-3</v>
      </c>
      <c r="Z1026" s="13">
        <f t="shared" si="1303"/>
        <v>1.5564423047505795E-3</v>
      </c>
      <c r="AA1026" s="13">
        <f t="shared" si="1304"/>
        <v>1.5420518838986505E-3</v>
      </c>
      <c r="AB1026" s="13">
        <f t="shared" si="1305"/>
        <v>7.6389725638318479E-4</v>
      </c>
      <c r="AC1026" s="13">
        <f t="shared" si="1306"/>
        <v>5.1035781168994308E-6</v>
      </c>
      <c r="AD1026" s="13">
        <f t="shared" si="1307"/>
        <v>1.0752005315406874E-2</v>
      </c>
      <c r="AE1026" s="13">
        <f t="shared" si="1308"/>
        <v>3.5126801365434265E-3</v>
      </c>
      <c r="AF1026" s="13">
        <f t="shared" si="1309"/>
        <v>5.7379630030436873E-4</v>
      </c>
      <c r="AG1026" s="13">
        <f t="shared" si="1310"/>
        <v>6.2486417103145762E-5</v>
      </c>
      <c r="AH1026" s="13">
        <f t="shared" si="1311"/>
        <v>1.2712242524050361E-4</v>
      </c>
      <c r="AI1026" s="13">
        <f t="shared" si="1312"/>
        <v>1.259470876174223E-4</v>
      </c>
      <c r="AJ1026" s="13">
        <f t="shared" si="1313"/>
        <v>6.2391308415096636E-5</v>
      </c>
      <c r="AK1026" s="13">
        <f t="shared" si="1314"/>
        <v>2.0604818734526171E-5</v>
      </c>
      <c r="AL1026" s="13">
        <f t="shared" si="1315"/>
        <v>6.6076929241986709E-8</v>
      </c>
      <c r="AM1026" s="13">
        <f t="shared" si="1316"/>
        <v>2.1305190692524202E-3</v>
      </c>
      <c r="AN1026" s="13">
        <f t="shared" si="1317"/>
        <v>6.9604057992476585E-4</v>
      </c>
      <c r="AO1026" s="13">
        <f t="shared" si="1318"/>
        <v>1.136982287307105E-4</v>
      </c>
      <c r="AP1026" s="13">
        <f t="shared" si="1319"/>
        <v>1.2381737108774374E-5</v>
      </c>
      <c r="AQ1026" s="13">
        <f t="shared" si="1320"/>
        <v>1.0112783783591471E-6</v>
      </c>
      <c r="AR1026" s="13">
        <f t="shared" si="1321"/>
        <v>8.3061792652145109E-6</v>
      </c>
      <c r="AS1026" s="13">
        <f t="shared" si="1322"/>
        <v>8.2293827049223777E-6</v>
      </c>
      <c r="AT1026" s="13">
        <f t="shared" si="1323"/>
        <v>4.0766480918424159E-6</v>
      </c>
      <c r="AU1026" s="13">
        <f t="shared" si="1324"/>
        <v>1.3463188561139409E-6</v>
      </c>
      <c r="AV1026" s="13">
        <f t="shared" si="1325"/>
        <v>3.33467794158209E-7</v>
      </c>
      <c r="AW1026" s="13">
        <f t="shared" si="1326"/>
        <v>5.9410395756253862E-10</v>
      </c>
      <c r="AX1026" s="13">
        <f t="shared" si="1327"/>
        <v>3.5180348310963946E-4</v>
      </c>
      <c r="AY1026" s="13">
        <f t="shared" si="1328"/>
        <v>1.1493419793191922E-4</v>
      </c>
      <c r="AZ1026" s="13">
        <f t="shared" si="1329"/>
        <v>1.8774501232179006E-5</v>
      </c>
      <c r="BA1026" s="13">
        <f t="shared" si="1330"/>
        <v>2.0445431841842936E-6</v>
      </c>
      <c r="BB1026" s="13">
        <f t="shared" si="1331"/>
        <v>1.6698806456825223E-7</v>
      </c>
      <c r="BC1026" s="13">
        <f t="shared" si="1332"/>
        <v>1.0911000138889606E-8</v>
      </c>
      <c r="BD1026" s="13">
        <f t="shared" si="1333"/>
        <v>4.5227146099092972E-7</v>
      </c>
      <c r="BE1026" s="13">
        <f t="shared" si="1334"/>
        <v>4.4808988828302304E-7</v>
      </c>
      <c r="BF1026" s="13">
        <f t="shared" si="1335"/>
        <v>2.2197348860081936E-7</v>
      </c>
      <c r="BG1026" s="13">
        <f t="shared" si="1336"/>
        <v>7.3307061715404019E-8</v>
      </c>
      <c r="BH1026" s="13">
        <f t="shared" si="1337"/>
        <v>1.8157321391914463E-8</v>
      </c>
      <c r="BI1026" s="13">
        <f t="shared" si="1338"/>
        <v>3.5978887972261734E-9</v>
      </c>
      <c r="BJ1026" s="14">
        <f t="shared" si="1339"/>
        <v>0.51797620142965994</v>
      </c>
      <c r="BK1026" s="14">
        <f t="shared" si="1340"/>
        <v>0.36188986729528339</v>
      </c>
      <c r="BL1026" s="14">
        <f t="shared" si="1341"/>
        <v>0.11861373828879139</v>
      </c>
      <c r="BM1026" s="14">
        <f t="shared" si="1342"/>
        <v>0.14684706943572523</v>
      </c>
      <c r="BN1026" s="14">
        <f t="shared" si="1343"/>
        <v>0.85307424627893225</v>
      </c>
    </row>
    <row r="1027" spans="1:66" x14ac:dyDescent="0.25">
      <c r="A1027" t="s">
        <v>143</v>
      </c>
      <c r="B1027" t="s">
        <v>452</v>
      </c>
      <c r="C1027" t="s">
        <v>152</v>
      </c>
      <c r="D1027" s="24" t="s">
        <v>501</v>
      </c>
      <c r="E1027" s="10">
        <f>VLOOKUP(A1027,home!$A$2:$E$405,3,FALSE)</f>
        <v>1.01428571428571</v>
      </c>
      <c r="F1027" s="10">
        <f>VLOOKUP(B1027,home!$B$2:$E$405,3,FALSE)</f>
        <v>0.99</v>
      </c>
      <c r="G1027" s="10">
        <f>VLOOKUP(C1027,away!$B$2:$E$405,4,FALSE)</f>
        <v>0.99</v>
      </c>
      <c r="H1027" s="10">
        <f>VLOOKUP(A1027,away!$A$2:$E$405,3,FALSE)</f>
        <v>1.1000000000000001</v>
      </c>
      <c r="I1027" s="10">
        <f>VLOOKUP(C1027,away!$B$2:$E$405,3,FALSE)</f>
        <v>2.2999999999999998</v>
      </c>
      <c r="J1027" s="10">
        <f>VLOOKUP(B1027,home!$B$2:$E$405,4,FALSE)</f>
        <v>1.21</v>
      </c>
      <c r="K1027" s="12">
        <f t="shared" si="1288"/>
        <v>0.99410142857142447</v>
      </c>
      <c r="L1027" s="12">
        <f t="shared" si="1289"/>
        <v>3.0612999999999997</v>
      </c>
      <c r="M1027" s="13">
        <f t="shared" si="1290"/>
        <v>1.7328522622996365E-2</v>
      </c>
      <c r="N1027" s="13">
        <f t="shared" si="1291"/>
        <v>1.7226309094552934E-2</v>
      </c>
      <c r="O1027" s="13">
        <f t="shared" si="1292"/>
        <v>5.3047806305778773E-2</v>
      </c>
      <c r="P1027" s="13">
        <f t="shared" si="1293"/>
        <v>5.2734900031154892E-2</v>
      </c>
      <c r="Q1027" s="13">
        <f t="shared" si="1294"/>
        <v>8.5623492399539945E-3</v>
      </c>
      <c r="R1027" s="13">
        <f t="shared" si="1295"/>
        <v>8.1197624721940267E-2</v>
      </c>
      <c r="S1027" s="13">
        <f t="shared" si="1296"/>
        <v>4.0121274932078253E-2</v>
      </c>
      <c r="T1027" s="13">
        <f t="shared" si="1297"/>
        <v>2.6211919728271166E-2</v>
      </c>
      <c r="U1027" s="13">
        <f t="shared" si="1298"/>
        <v>8.0718674732687221E-2</v>
      </c>
      <c r="V1027" s="13">
        <f t="shared" si="1299"/>
        <v>1.3566530798174077E-2</v>
      </c>
      <c r="W1027" s="13">
        <f t="shared" si="1300"/>
        <v>2.8372812037885729E-3</v>
      </c>
      <c r="X1027" s="13">
        <f t="shared" si="1301"/>
        <v>8.6857689491579588E-3</v>
      </c>
      <c r="Y1027" s="13">
        <f t="shared" si="1302"/>
        <v>1.3294872242028627E-2</v>
      </c>
      <c r="Z1027" s="13">
        <f t="shared" si="1303"/>
        <v>8.2856762853758578E-2</v>
      </c>
      <c r="AA1027" s="13">
        <f t="shared" si="1304"/>
        <v>8.2368026319725132E-2</v>
      </c>
      <c r="AB1027" s="13">
        <f t="shared" si="1305"/>
        <v>4.0941086316523718E-2</v>
      </c>
      <c r="AC1027" s="13">
        <f t="shared" si="1306"/>
        <v>2.58039036627775E-3</v>
      </c>
      <c r="AD1027" s="13">
        <f t="shared" si="1307"/>
        <v>7.051363244862677E-4</v>
      </c>
      <c r="AE1027" s="13">
        <f t="shared" si="1308"/>
        <v>2.1586338301498114E-3</v>
      </c>
      <c r="AF1027" s="13">
        <f t="shared" si="1309"/>
        <v>3.3041128721188078E-3</v>
      </c>
      <c r="AG1027" s="13">
        <f t="shared" si="1310"/>
        <v>3.3716269118057689E-3</v>
      </c>
      <c r="AH1027" s="13">
        <f t="shared" si="1311"/>
        <v>6.3412352031052777E-2</v>
      </c>
      <c r="AI1027" s="13">
        <f t="shared" si="1312"/>
        <v>6.3038309743143631E-2</v>
      </c>
      <c r="AJ1027" s="13">
        <f t="shared" si="1313"/>
        <v>3.1333236885193509E-2</v>
      </c>
      <c r="AK1027" s="13">
        <f t="shared" si="1314"/>
        <v>1.0382805183112576E-2</v>
      </c>
      <c r="AL1027" s="13">
        <f t="shared" si="1315"/>
        <v>3.1411016615213923E-4</v>
      </c>
      <c r="AM1027" s="13">
        <f t="shared" si="1316"/>
        <v>1.4019540550188047E-4</v>
      </c>
      <c r="AN1027" s="13">
        <f t="shared" si="1317"/>
        <v>4.2918019486290666E-4</v>
      </c>
      <c r="AO1027" s="13">
        <f t="shared" si="1318"/>
        <v>6.56924665266908E-4</v>
      </c>
      <c r="AP1027" s="13">
        <f t="shared" si="1319"/>
        <v>6.7034782592719508E-4</v>
      </c>
      <c r="AQ1027" s="13">
        <f t="shared" si="1320"/>
        <v>5.130339498777306E-4</v>
      </c>
      <c r="AR1027" s="13">
        <f t="shared" si="1321"/>
        <v>3.8824846654532369E-2</v>
      </c>
      <c r="AS1027" s="13">
        <f t="shared" si="1322"/>
        <v>3.8595835523337112E-2</v>
      </c>
      <c r="AT1027" s="13">
        <f t="shared" si="1323"/>
        <v>1.9184087615328575E-2</v>
      </c>
      <c r="AU1027" s="13">
        <f t="shared" si="1324"/>
        <v>6.3569763014125046E-3</v>
      </c>
      <c r="AV1027" s="13">
        <f t="shared" si="1325"/>
        <v>1.5798698056572148E-3</v>
      </c>
      <c r="AW1027" s="13">
        <f t="shared" si="1326"/>
        <v>2.6553151976954348E-5</v>
      </c>
      <c r="AX1027" s="13">
        <f t="shared" si="1327"/>
        <v>2.3228075481428249E-5</v>
      </c>
      <c r="AY1027" s="13">
        <f t="shared" si="1328"/>
        <v>7.1108107471296291E-5</v>
      </c>
      <c r="AZ1027" s="13">
        <f t="shared" si="1329"/>
        <v>1.0884162470093966E-4</v>
      </c>
      <c r="BA1027" s="13">
        <f t="shared" si="1330"/>
        <v>1.1106562189899553E-4</v>
      </c>
      <c r="BB1027" s="13">
        <f t="shared" si="1331"/>
        <v>8.5001297079848739E-5</v>
      </c>
      <c r="BC1027" s="13">
        <f t="shared" si="1332"/>
        <v>5.2042894150108177E-5</v>
      </c>
      <c r="BD1027" s="13">
        <f t="shared" si="1333"/>
        <v>1.9809083843919977E-2</v>
      </c>
      <c r="BE1027" s="13">
        <f t="shared" si="1334"/>
        <v>1.9692238547931975E-2</v>
      </c>
      <c r="BF1027" s="13">
        <f t="shared" si="1335"/>
        <v>9.7880412361342223E-3</v>
      </c>
      <c r="BG1027" s="13">
        <f t="shared" si="1336"/>
        <v>3.2434352585856813E-3</v>
      </c>
      <c r="BH1027" s="13">
        <f t="shared" si="1337"/>
        <v>8.0607590600973822E-4</v>
      </c>
      <c r="BI1027" s="13">
        <f t="shared" si="1338"/>
        <v>1.6026424194025724E-4</v>
      </c>
      <c r="BJ1027" s="14">
        <f t="shared" si="1339"/>
        <v>8.9218980058533154E-2</v>
      </c>
      <c r="BK1027" s="14">
        <f t="shared" si="1340"/>
        <v>0.12671683702430475</v>
      </c>
      <c r="BL1027" s="14">
        <f t="shared" si="1341"/>
        <v>0.66448067717394721</v>
      </c>
      <c r="BM1027" s="14">
        <f t="shared" si="1342"/>
        <v>0.73313119013867234</v>
      </c>
      <c r="BN1027" s="14">
        <f t="shared" si="1343"/>
        <v>0.23009751201637724</v>
      </c>
    </row>
    <row r="1028" spans="1:66" x14ac:dyDescent="0.25">
      <c r="A1028" t="s">
        <v>143</v>
      </c>
      <c r="B1028" t="s">
        <v>158</v>
      </c>
      <c r="C1028" t="s">
        <v>148</v>
      </c>
      <c r="D1028" s="24" t="s">
        <v>501</v>
      </c>
      <c r="E1028" s="10">
        <f>VLOOKUP(A1028,home!$A$2:$E$405,3,FALSE)</f>
        <v>1.01428571428571</v>
      </c>
      <c r="F1028" s="10">
        <f>VLOOKUP(B1028,home!$B$2:$E$405,3,FALSE)</f>
        <v>0.99</v>
      </c>
      <c r="G1028" s="10">
        <f>VLOOKUP(C1028,away!$B$2:$E$405,4,FALSE)</f>
        <v>0.99</v>
      </c>
      <c r="H1028" s="10">
        <f>VLOOKUP(A1028,away!$A$2:$E$405,3,FALSE)</f>
        <v>1.1000000000000001</v>
      </c>
      <c r="I1028" s="10">
        <f>VLOOKUP(C1028,away!$B$2:$E$405,3,FALSE)</f>
        <v>0.99</v>
      </c>
      <c r="J1028" s="10">
        <f>VLOOKUP(B1028,home!$B$2:$E$405,4,FALSE)</f>
        <v>0.61</v>
      </c>
      <c r="K1028" s="12">
        <f t="shared" si="1288"/>
        <v>0.99410142857142447</v>
      </c>
      <c r="L1028" s="12">
        <f t="shared" si="1289"/>
        <v>0.66428999999999994</v>
      </c>
      <c r="M1028" s="13">
        <f t="shared" si="1290"/>
        <v>0.19044507835682178</v>
      </c>
      <c r="N1028" s="13">
        <f t="shared" si="1291"/>
        <v>0.1893217244589134</v>
      </c>
      <c r="O1028" s="13">
        <f t="shared" si="1292"/>
        <v>0.1265107611016531</v>
      </c>
      <c r="P1028" s="13">
        <f t="shared" si="1293"/>
        <v>0.12576452834081156</v>
      </c>
      <c r="Q1028" s="13">
        <f t="shared" si="1294"/>
        <v>9.4102498372105686E-2</v>
      </c>
      <c r="R1028" s="13">
        <f t="shared" si="1295"/>
        <v>4.2019916746108568E-2</v>
      </c>
      <c r="S1028" s="13">
        <f t="shared" si="1296"/>
        <v>2.0762831895230534E-2</v>
      </c>
      <c r="T1028" s="13">
        <f t="shared" si="1297"/>
        <v>6.2511348643606066E-2</v>
      </c>
      <c r="U1028" s="13">
        <f t="shared" si="1298"/>
        <v>4.1772059265758846E-2</v>
      </c>
      <c r="V1028" s="13">
        <f t="shared" si="1299"/>
        <v>1.5234650342083741E-3</v>
      </c>
      <c r="W1028" s="13">
        <f t="shared" si="1300"/>
        <v>3.1182476021283476E-2</v>
      </c>
      <c r="X1028" s="13">
        <f t="shared" si="1301"/>
        <v>2.0714206996178396E-2</v>
      </c>
      <c r="Y1028" s="13">
        <f t="shared" si="1302"/>
        <v>6.8801202827456723E-3</v>
      </c>
      <c r="Z1028" s="13">
        <f t="shared" si="1303"/>
        <v>9.3044701650908199E-3</v>
      </c>
      <c r="AA1028" s="13">
        <f t="shared" si="1304"/>
        <v>9.2495870832169803E-3</v>
      </c>
      <c r="AB1028" s="13">
        <f t="shared" si="1305"/>
        <v>4.5975138665608969E-3</v>
      </c>
      <c r="AC1028" s="13">
        <f t="shared" si="1306"/>
        <v>6.2878318753383853E-5</v>
      </c>
      <c r="AD1028" s="13">
        <f t="shared" si="1307"/>
        <v>7.749635989788021E-3</v>
      </c>
      <c r="AE1028" s="13">
        <f t="shared" si="1308"/>
        <v>5.1480056916562832E-3</v>
      </c>
      <c r="AF1028" s="13">
        <f t="shared" si="1309"/>
        <v>1.709884350455176E-3</v>
      </c>
      <c r="AG1028" s="13">
        <f t="shared" si="1310"/>
        <v>3.7861969172128958E-4</v>
      </c>
      <c r="AH1028" s="13">
        <f t="shared" si="1311"/>
        <v>1.5452166214920448E-3</v>
      </c>
      <c r="AI1028" s="13">
        <f t="shared" si="1312"/>
        <v>1.5361020508775516E-3</v>
      </c>
      <c r="AJ1028" s="13">
        <f t="shared" si="1313"/>
        <v>7.6352062160443444E-4</v>
      </c>
      <c r="AK1028" s="13">
        <f t="shared" si="1314"/>
        <v>2.5300564689357012E-4</v>
      </c>
      <c r="AL1028" s="13">
        <f t="shared" si="1315"/>
        <v>1.6609223339583918E-6</v>
      </c>
      <c r="AM1028" s="13">
        <f t="shared" si="1316"/>
        <v>1.5407848416713597E-3</v>
      </c>
      <c r="AN1028" s="13">
        <f t="shared" si="1317"/>
        <v>1.0235279624738673E-3</v>
      </c>
      <c r="AO1028" s="13">
        <f t="shared" si="1318"/>
        <v>3.3995969509588257E-4</v>
      </c>
      <c r="AP1028" s="13">
        <f t="shared" si="1319"/>
        <v>7.5277275285081275E-5</v>
      </c>
      <c r="AQ1028" s="13">
        <f t="shared" si="1320"/>
        <v>1.2501485299781658E-5</v>
      </c>
      <c r="AR1028" s="13">
        <f t="shared" si="1321"/>
        <v>2.0529438989819011E-4</v>
      </c>
      <c r="AS1028" s="13">
        <f t="shared" si="1322"/>
        <v>2.0408344627548979E-4</v>
      </c>
      <c r="AT1028" s="13">
        <f t="shared" si="1323"/>
        <v>1.0143982274512197E-4</v>
      </c>
      <c r="AU1028" s="13">
        <f t="shared" si="1324"/>
        <v>3.3613824234985953E-5</v>
      </c>
      <c r="AV1028" s="13">
        <f t="shared" si="1325"/>
        <v>8.3538876729370742E-6</v>
      </c>
      <c r="AW1028" s="13">
        <f t="shared" si="1326"/>
        <v>3.0467388951198705E-8</v>
      </c>
      <c r="AX1028" s="13">
        <f t="shared" si="1327"/>
        <v>2.5528273537111574E-4</v>
      </c>
      <c r="AY1028" s="13">
        <f t="shared" si="1328"/>
        <v>1.6958176827967843E-4</v>
      </c>
      <c r="AZ1028" s="13">
        <f t="shared" si="1329"/>
        <v>5.6325736425253786E-5</v>
      </c>
      <c r="BA1028" s="13">
        <f t="shared" si="1330"/>
        <v>1.2472207816643944E-5</v>
      </c>
      <c r="BB1028" s="13">
        <f t="shared" si="1331"/>
        <v>2.0712907326296011E-6</v>
      </c>
      <c r="BC1028" s="13">
        <f t="shared" si="1332"/>
        <v>2.7518754415570361E-7</v>
      </c>
      <c r="BD1028" s="13">
        <f t="shared" si="1333"/>
        <v>2.2729168377578104E-5</v>
      </c>
      <c r="BE1028" s="13">
        <f t="shared" si="1334"/>
        <v>2.2595098754390841E-5</v>
      </c>
      <c r="BF1028" s="13">
        <f t="shared" si="1335"/>
        <v>1.1230909975226172E-5</v>
      </c>
      <c r="BG1028" s="13">
        <f t="shared" si="1336"/>
        <v>3.7215545501764672E-6</v>
      </c>
      <c r="BH1028" s="13">
        <f t="shared" si="1337"/>
        <v>9.2490067370922761E-7</v>
      </c>
      <c r="BI1028" s="13">
        <f t="shared" si="1338"/>
        <v>1.8388901620420322E-7</v>
      </c>
      <c r="BJ1028" s="14">
        <f t="shared" si="1339"/>
        <v>0.42318658068444892</v>
      </c>
      <c r="BK1028" s="14">
        <f t="shared" si="1340"/>
        <v>0.33873002463643925</v>
      </c>
      <c r="BL1028" s="14">
        <f t="shared" si="1341"/>
        <v>0.22886185389633998</v>
      </c>
      <c r="BM1028" s="14">
        <f t="shared" si="1342"/>
        <v>0.23174887070501418</v>
      </c>
      <c r="BN1028" s="14">
        <f t="shared" si="1343"/>
        <v>0.76816450737641406</v>
      </c>
    </row>
    <row r="1029" spans="1:66" x14ac:dyDescent="0.25">
      <c r="A1029" t="s">
        <v>485</v>
      </c>
      <c r="B1029" t="s">
        <v>493</v>
      </c>
      <c r="C1029" t="s">
        <v>488</v>
      </c>
      <c r="D1029" s="24" t="s">
        <v>501</v>
      </c>
      <c r="E1029" s="10">
        <f>VLOOKUP(A1029,home!$A$2:$E$405,3,FALSE)</f>
        <v>1.28571428571429</v>
      </c>
      <c r="F1029" s="10" t="e">
        <f>VLOOKUP(B1029,home!$B$2:$E$405,3,FALSE)</f>
        <v>#N/A</v>
      </c>
      <c r="G1029" s="10" t="e">
        <f>VLOOKUP(C1029,away!$B$2:$E$405,4,FALSE)</f>
        <v>#N/A</v>
      </c>
      <c r="H1029" s="10">
        <f>VLOOKUP(A1029,away!$A$2:$E$405,3,FALSE)</f>
        <v>0.28571428571428598</v>
      </c>
      <c r="I1029" s="10" t="e">
        <f>VLOOKUP(C1029,away!$B$2:$E$405,3,FALSE)</f>
        <v>#N/A</v>
      </c>
      <c r="J1029" s="10" t="e">
        <f>VLOOKUP(B1029,home!$B$2:$E$405,4,FALSE)</f>
        <v>#N/A</v>
      </c>
      <c r="K1029" s="12" t="e">
        <f t="shared" si="1288"/>
        <v>#N/A</v>
      </c>
      <c r="L1029" s="12" t="e">
        <f t="shared" si="1289"/>
        <v>#N/A</v>
      </c>
      <c r="M1029" s="13" t="e">
        <f t="shared" si="1290"/>
        <v>#N/A</v>
      </c>
      <c r="N1029" s="13" t="e">
        <f t="shared" si="1291"/>
        <v>#N/A</v>
      </c>
      <c r="O1029" s="13" t="e">
        <f t="shared" si="1292"/>
        <v>#N/A</v>
      </c>
      <c r="P1029" s="13" t="e">
        <f t="shared" si="1293"/>
        <v>#N/A</v>
      </c>
      <c r="Q1029" s="13" t="e">
        <f t="shared" si="1294"/>
        <v>#N/A</v>
      </c>
      <c r="R1029" s="13" t="e">
        <f t="shared" si="1295"/>
        <v>#N/A</v>
      </c>
      <c r="S1029" s="13" t="e">
        <f t="shared" si="1296"/>
        <v>#N/A</v>
      </c>
      <c r="T1029" s="13" t="e">
        <f t="shared" si="1297"/>
        <v>#N/A</v>
      </c>
      <c r="U1029" s="13" t="e">
        <f t="shared" si="1298"/>
        <v>#N/A</v>
      </c>
      <c r="V1029" s="13" t="e">
        <f t="shared" si="1299"/>
        <v>#N/A</v>
      </c>
      <c r="W1029" s="13" t="e">
        <f t="shared" si="1300"/>
        <v>#N/A</v>
      </c>
      <c r="X1029" s="13" t="e">
        <f t="shared" si="1301"/>
        <v>#N/A</v>
      </c>
      <c r="Y1029" s="13" t="e">
        <f t="shared" si="1302"/>
        <v>#N/A</v>
      </c>
      <c r="Z1029" s="13" t="e">
        <f t="shared" si="1303"/>
        <v>#N/A</v>
      </c>
      <c r="AA1029" s="13" t="e">
        <f t="shared" si="1304"/>
        <v>#N/A</v>
      </c>
      <c r="AB1029" s="13" t="e">
        <f t="shared" si="1305"/>
        <v>#N/A</v>
      </c>
      <c r="AC1029" s="13" t="e">
        <f t="shared" si="1306"/>
        <v>#N/A</v>
      </c>
      <c r="AD1029" s="13" t="e">
        <f t="shared" si="1307"/>
        <v>#N/A</v>
      </c>
      <c r="AE1029" s="13" t="e">
        <f t="shared" si="1308"/>
        <v>#N/A</v>
      </c>
      <c r="AF1029" s="13" t="e">
        <f t="shared" si="1309"/>
        <v>#N/A</v>
      </c>
      <c r="AG1029" s="13" t="e">
        <f t="shared" si="1310"/>
        <v>#N/A</v>
      </c>
      <c r="AH1029" s="13" t="e">
        <f t="shared" si="1311"/>
        <v>#N/A</v>
      </c>
      <c r="AI1029" s="13" t="e">
        <f t="shared" si="1312"/>
        <v>#N/A</v>
      </c>
      <c r="AJ1029" s="13" t="e">
        <f t="shared" si="1313"/>
        <v>#N/A</v>
      </c>
      <c r="AK1029" s="13" t="e">
        <f t="shared" si="1314"/>
        <v>#N/A</v>
      </c>
      <c r="AL1029" s="13" t="e">
        <f t="shared" si="1315"/>
        <v>#N/A</v>
      </c>
      <c r="AM1029" s="13" t="e">
        <f t="shared" si="1316"/>
        <v>#N/A</v>
      </c>
      <c r="AN1029" s="13" t="e">
        <f t="shared" si="1317"/>
        <v>#N/A</v>
      </c>
      <c r="AO1029" s="13" t="e">
        <f t="shared" si="1318"/>
        <v>#N/A</v>
      </c>
      <c r="AP1029" s="13" t="e">
        <f t="shared" si="1319"/>
        <v>#N/A</v>
      </c>
      <c r="AQ1029" s="13" t="e">
        <f t="shared" si="1320"/>
        <v>#N/A</v>
      </c>
      <c r="AR1029" s="13" t="e">
        <f t="shared" si="1321"/>
        <v>#N/A</v>
      </c>
      <c r="AS1029" s="13" t="e">
        <f t="shared" si="1322"/>
        <v>#N/A</v>
      </c>
      <c r="AT1029" s="13" t="e">
        <f t="shared" si="1323"/>
        <v>#N/A</v>
      </c>
      <c r="AU1029" s="13" t="e">
        <f t="shared" si="1324"/>
        <v>#N/A</v>
      </c>
      <c r="AV1029" s="13" t="e">
        <f t="shared" si="1325"/>
        <v>#N/A</v>
      </c>
      <c r="AW1029" s="13" t="e">
        <f t="shared" si="1326"/>
        <v>#N/A</v>
      </c>
      <c r="AX1029" s="13" t="e">
        <f t="shared" si="1327"/>
        <v>#N/A</v>
      </c>
      <c r="AY1029" s="13" t="e">
        <f t="shared" si="1328"/>
        <v>#N/A</v>
      </c>
      <c r="AZ1029" s="13" t="e">
        <f t="shared" si="1329"/>
        <v>#N/A</v>
      </c>
      <c r="BA1029" s="13" t="e">
        <f t="shared" si="1330"/>
        <v>#N/A</v>
      </c>
      <c r="BB1029" s="13" t="e">
        <f t="shared" si="1331"/>
        <v>#N/A</v>
      </c>
      <c r="BC1029" s="13" t="e">
        <f t="shared" si="1332"/>
        <v>#N/A</v>
      </c>
      <c r="BD1029" s="13" t="e">
        <f t="shared" si="1333"/>
        <v>#N/A</v>
      </c>
      <c r="BE1029" s="13" t="e">
        <f t="shared" si="1334"/>
        <v>#N/A</v>
      </c>
      <c r="BF1029" s="13" t="e">
        <f t="shared" si="1335"/>
        <v>#N/A</v>
      </c>
      <c r="BG1029" s="13" t="e">
        <f t="shared" si="1336"/>
        <v>#N/A</v>
      </c>
      <c r="BH1029" s="13" t="e">
        <f t="shared" si="1337"/>
        <v>#N/A</v>
      </c>
      <c r="BI1029" s="13" t="e">
        <f t="shared" si="1338"/>
        <v>#N/A</v>
      </c>
      <c r="BJ1029" s="14" t="e">
        <f t="shared" si="1339"/>
        <v>#N/A</v>
      </c>
      <c r="BK1029" s="14" t="e">
        <f t="shared" si="1340"/>
        <v>#N/A</v>
      </c>
      <c r="BL1029" s="14" t="e">
        <f t="shared" si="1341"/>
        <v>#N/A</v>
      </c>
      <c r="BM1029" s="14" t="e">
        <f t="shared" si="1342"/>
        <v>#N/A</v>
      </c>
      <c r="BN1029" s="14" t="e">
        <f t="shared" si="1343"/>
        <v>#N/A</v>
      </c>
    </row>
    <row r="1030" spans="1:66" x14ac:dyDescent="0.25">
      <c r="A1030" t="s">
        <v>22</v>
      </c>
      <c r="B1030" t="s">
        <v>262</v>
      </c>
      <c r="C1030" t="s">
        <v>256</v>
      </c>
      <c r="D1030" s="24" t="s">
        <v>501</v>
      </c>
      <c r="E1030" s="10">
        <f>VLOOKUP(A1030,home!$A$2:$E$405,3,FALSE)</f>
        <v>1.8</v>
      </c>
      <c r="F1030" s="10">
        <f>VLOOKUP(B1030,home!$B$2:$E$405,3,FALSE)</f>
        <v>0.56000000000000005</v>
      </c>
      <c r="G1030" s="10">
        <f>VLOOKUP(C1030,away!$B$2:$E$405,4,FALSE)</f>
        <v>1.1100000000000001</v>
      </c>
      <c r="H1030" s="10">
        <f>VLOOKUP(A1030,away!$A$2:$E$405,3,FALSE)</f>
        <v>1.36666666666667</v>
      </c>
      <c r="I1030" s="10">
        <f>VLOOKUP(C1030,away!$B$2:$E$405,3,FALSE)</f>
        <v>0.83</v>
      </c>
      <c r="J1030" s="10">
        <f>VLOOKUP(B1030,home!$B$2:$E$405,4,FALSE)</f>
        <v>1.46</v>
      </c>
      <c r="K1030" s="12">
        <f t="shared" si="1288"/>
        <v>1.1188800000000003</v>
      </c>
      <c r="L1030" s="12">
        <f t="shared" si="1289"/>
        <v>1.6561266666666707</v>
      </c>
      <c r="M1030" s="13">
        <f t="shared" si="1290"/>
        <v>6.2349061027880757E-2</v>
      </c>
      <c r="N1030" s="13">
        <f t="shared" si="1291"/>
        <v>6.9761117402875245E-2</v>
      </c>
      <c r="O1030" s="13">
        <f t="shared" si="1292"/>
        <v>0.10325794260990098</v>
      </c>
      <c r="P1030" s="13">
        <f t="shared" si="1293"/>
        <v>0.11553324682736606</v>
      </c>
      <c r="Q1030" s="13">
        <f t="shared" si="1294"/>
        <v>3.9027159519864553E-2</v>
      </c>
      <c r="R1030" s="13">
        <f t="shared" si="1295"/>
        <v>8.5504116150696863E-2</v>
      </c>
      <c r="S1030" s="13">
        <f t="shared" si="1296"/>
        <v>5.3520978914599338E-2</v>
      </c>
      <c r="T1030" s="13">
        <f t="shared" si="1297"/>
        <v>6.4633919605101703E-2</v>
      </c>
      <c r="U1030" s="13">
        <f t="shared" si="1298"/>
        <v>9.5668845478691741E-2</v>
      </c>
      <c r="V1030" s="13">
        <f t="shared" si="1299"/>
        <v>1.1019416536945097E-2</v>
      </c>
      <c r="W1030" s="13">
        <f t="shared" si="1300"/>
        <v>1.4555569414528674E-2</v>
      </c>
      <c r="X1030" s="13">
        <f t="shared" si="1301"/>
        <v>2.4105866655918719E-2</v>
      </c>
      <c r="Y1030" s="13">
        <f t="shared" si="1302"/>
        <v>1.9961184295988959E-2</v>
      </c>
      <c r="Z1030" s="13">
        <f t="shared" si="1303"/>
        <v>4.7201882288977814E-2</v>
      </c>
      <c r="AA1030" s="13">
        <f t="shared" si="1304"/>
        <v>5.2813242055491517E-2</v>
      </c>
      <c r="AB1030" s="13">
        <f t="shared" si="1305"/>
        <v>2.9545840135524193E-2</v>
      </c>
      <c r="AC1030" s="13">
        <f t="shared" si="1306"/>
        <v>1.2761910019855186E-3</v>
      </c>
      <c r="AD1030" s="13">
        <f t="shared" si="1307"/>
        <v>4.0714838766319657E-3</v>
      </c>
      <c r="AE1030" s="13">
        <f t="shared" si="1308"/>
        <v>6.7428930209935912E-3</v>
      </c>
      <c r="AF1030" s="13">
        <f t="shared" si="1309"/>
        <v>5.5835424712740375E-3</v>
      </c>
      <c r="AG1030" s="13">
        <f t="shared" si="1310"/>
        <v>3.0823511937142856E-3</v>
      </c>
      <c r="AH1030" s="13">
        <f t="shared" si="1311"/>
        <v>1.9543073993909352E-2</v>
      </c>
      <c r="AI1030" s="13">
        <f t="shared" si="1312"/>
        <v>2.1866354630305306E-2</v>
      </c>
      <c r="AJ1030" s="13">
        <f t="shared" si="1313"/>
        <v>1.2232913434378007E-2</v>
      </c>
      <c r="AK1030" s="13">
        <f t="shared" si="1314"/>
        <v>4.5623873944856189E-3</v>
      </c>
      <c r="AL1030" s="13">
        <f t="shared" si="1315"/>
        <v>9.4591634645675994E-5</v>
      </c>
      <c r="AM1030" s="13">
        <f t="shared" si="1316"/>
        <v>9.1110037597719423E-4</v>
      </c>
      <c r="AN1030" s="13">
        <f t="shared" si="1317"/>
        <v>1.5088976286658611E-3</v>
      </c>
      <c r="AO1030" s="13">
        <f t="shared" si="1318"/>
        <v>1.2494628000518184E-3</v>
      </c>
      <c r="AP1030" s="13">
        <f t="shared" si="1319"/>
        <v>6.8975622072460767E-4</v>
      </c>
      <c r="AQ1030" s="13">
        <f t="shared" si="1320"/>
        <v>2.8558091766031131E-4</v>
      </c>
      <c r="AR1030" s="13">
        <f t="shared" si="1321"/>
        <v>6.473161197990635E-3</v>
      </c>
      <c r="AS1030" s="13">
        <f t="shared" si="1322"/>
        <v>7.2426906012077637E-3</v>
      </c>
      <c r="AT1030" s="13">
        <f t="shared" si="1323"/>
        <v>4.0518508299396735E-3</v>
      </c>
      <c r="AU1030" s="13">
        <f t="shared" si="1324"/>
        <v>1.5111782855342999E-3</v>
      </c>
      <c r="AV1030" s="13">
        <f t="shared" si="1325"/>
        <v>4.2270679002965483E-4</v>
      </c>
      <c r="AW1030" s="13">
        <f t="shared" si="1326"/>
        <v>4.8688600442755724E-6</v>
      </c>
      <c r="AX1030" s="13">
        <f t="shared" si="1327"/>
        <v>1.699019981122272E-4</v>
      </c>
      <c r="AY1030" s="13">
        <f t="shared" si="1328"/>
        <v>2.8137922979360976E-4</v>
      </c>
      <c r="AZ1030" s="13">
        <f t="shared" si="1329"/>
        <v>2.329998229536631E-4</v>
      </c>
      <c r="BA1030" s="13">
        <f t="shared" si="1330"/>
        <v>1.2862574004072485E-4</v>
      </c>
      <c r="BB1030" s="13">
        <f t="shared" si="1331"/>
        <v>5.3255129525294852E-5</v>
      </c>
      <c r="BC1030" s="13">
        <f t="shared" si="1332"/>
        <v>1.7639448028725659E-5</v>
      </c>
      <c r="BD1030" s="13">
        <f t="shared" si="1333"/>
        <v>1.7867291462707127E-3</v>
      </c>
      <c r="BE1030" s="13">
        <f t="shared" si="1334"/>
        <v>1.9991355071793757E-3</v>
      </c>
      <c r="BF1030" s="13">
        <f t="shared" si="1335"/>
        <v>1.1183963681364306E-3</v>
      </c>
      <c r="BG1030" s="13">
        <f t="shared" si="1336"/>
        <v>4.1711710946016288E-4</v>
      </c>
      <c r="BH1030" s="13">
        <f t="shared" si="1337"/>
        <v>1.1667599785819689E-4</v>
      </c>
      <c r="BI1030" s="13">
        <f t="shared" si="1338"/>
        <v>2.6109288096715856E-5</v>
      </c>
      <c r="BJ1030" s="14">
        <f t="shared" si="1339"/>
        <v>0.25705368676842577</v>
      </c>
      <c r="BK1030" s="14">
        <f t="shared" si="1340"/>
        <v>0.24407486517321603</v>
      </c>
      <c r="BL1030" s="14">
        <f t="shared" si="1341"/>
        <v>0.45016046700508722</v>
      </c>
      <c r="BM1030" s="14">
        <f t="shared" si="1342"/>
        <v>0.52278174732737281</v>
      </c>
      <c r="BN1030" s="14">
        <f t="shared" si="1343"/>
        <v>0.4754326435385845</v>
      </c>
    </row>
    <row r="1031" spans="1:66" x14ac:dyDescent="0.25">
      <c r="A1031" t="s">
        <v>22</v>
      </c>
      <c r="B1031" t="s">
        <v>263</v>
      </c>
      <c r="C1031" t="s">
        <v>162</v>
      </c>
      <c r="D1031" s="24" t="s">
        <v>501</v>
      </c>
      <c r="E1031" s="10">
        <f>VLOOKUP(A1031,home!$A$2:$E$405,3,FALSE)</f>
        <v>1.8</v>
      </c>
      <c r="F1031" s="10">
        <f>VLOOKUP(B1031,home!$B$2:$E$405,3,FALSE)</f>
        <v>2.2200000000000002</v>
      </c>
      <c r="G1031" s="10">
        <f>VLOOKUP(C1031,away!$B$2:$E$405,4,FALSE)</f>
        <v>0</v>
      </c>
      <c r="H1031" s="10">
        <f>VLOOKUP(A1031,away!$A$2:$E$405,3,FALSE)</f>
        <v>1.36666666666667</v>
      </c>
      <c r="I1031" s="10">
        <f>VLOOKUP(C1031,away!$B$2:$E$405,3,FALSE)</f>
        <v>0</v>
      </c>
      <c r="J1031" s="10">
        <f>VLOOKUP(B1031,home!$B$2:$E$405,4,FALSE)</f>
        <v>0</v>
      </c>
      <c r="K1031" s="12">
        <f t="shared" si="1288"/>
        <v>0</v>
      </c>
      <c r="L1031" s="12">
        <f t="shared" si="1289"/>
        <v>0</v>
      </c>
      <c r="M1031" s="13">
        <f t="shared" si="1290"/>
        <v>1</v>
      </c>
      <c r="N1031" s="13">
        <f t="shared" si="1291"/>
        <v>0</v>
      </c>
      <c r="O1031" s="13">
        <f t="shared" si="1292"/>
        <v>0</v>
      </c>
      <c r="P1031" s="13">
        <f t="shared" si="1293"/>
        <v>0</v>
      </c>
      <c r="Q1031" s="13">
        <f t="shared" si="1294"/>
        <v>0</v>
      </c>
      <c r="R1031" s="13">
        <f t="shared" si="1295"/>
        <v>0</v>
      </c>
      <c r="S1031" s="13">
        <f t="shared" si="1296"/>
        <v>0</v>
      </c>
      <c r="T1031" s="13">
        <f t="shared" si="1297"/>
        <v>0</v>
      </c>
      <c r="U1031" s="13">
        <f t="shared" si="1298"/>
        <v>0</v>
      </c>
      <c r="V1031" s="13">
        <f t="shared" si="1299"/>
        <v>0</v>
      </c>
      <c r="W1031" s="13">
        <f t="shared" si="1300"/>
        <v>0</v>
      </c>
      <c r="X1031" s="13">
        <f t="shared" si="1301"/>
        <v>0</v>
      </c>
      <c r="Y1031" s="13">
        <f t="shared" si="1302"/>
        <v>0</v>
      </c>
      <c r="Z1031" s="13">
        <f t="shared" si="1303"/>
        <v>0</v>
      </c>
      <c r="AA1031" s="13">
        <f t="shared" si="1304"/>
        <v>0</v>
      </c>
      <c r="AB1031" s="13">
        <f t="shared" si="1305"/>
        <v>0</v>
      </c>
      <c r="AC1031" s="13">
        <f t="shared" si="1306"/>
        <v>0</v>
      </c>
      <c r="AD1031" s="13">
        <f t="shared" si="1307"/>
        <v>0</v>
      </c>
      <c r="AE1031" s="13">
        <f t="shared" si="1308"/>
        <v>0</v>
      </c>
      <c r="AF1031" s="13">
        <f t="shared" si="1309"/>
        <v>0</v>
      </c>
      <c r="AG1031" s="13">
        <f t="shared" si="1310"/>
        <v>0</v>
      </c>
      <c r="AH1031" s="13">
        <f t="shared" si="1311"/>
        <v>0</v>
      </c>
      <c r="AI1031" s="13">
        <f t="shared" si="1312"/>
        <v>0</v>
      </c>
      <c r="AJ1031" s="13">
        <f t="shared" si="1313"/>
        <v>0</v>
      </c>
      <c r="AK1031" s="13">
        <f t="shared" si="1314"/>
        <v>0</v>
      </c>
      <c r="AL1031" s="13">
        <f t="shared" si="1315"/>
        <v>0</v>
      </c>
      <c r="AM1031" s="13">
        <f t="shared" si="1316"/>
        <v>0</v>
      </c>
      <c r="AN1031" s="13">
        <f t="shared" si="1317"/>
        <v>0</v>
      </c>
      <c r="AO1031" s="13">
        <f t="shared" si="1318"/>
        <v>0</v>
      </c>
      <c r="AP1031" s="13">
        <f t="shared" si="1319"/>
        <v>0</v>
      </c>
      <c r="AQ1031" s="13">
        <f t="shared" si="1320"/>
        <v>0</v>
      </c>
      <c r="AR1031" s="13">
        <f t="shared" si="1321"/>
        <v>0</v>
      </c>
      <c r="AS1031" s="13">
        <f t="shared" si="1322"/>
        <v>0</v>
      </c>
      <c r="AT1031" s="13">
        <f t="shared" si="1323"/>
        <v>0</v>
      </c>
      <c r="AU1031" s="13">
        <f t="shared" si="1324"/>
        <v>0</v>
      </c>
      <c r="AV1031" s="13">
        <f t="shared" si="1325"/>
        <v>0</v>
      </c>
      <c r="AW1031" s="13">
        <f t="shared" si="1326"/>
        <v>0</v>
      </c>
      <c r="AX1031" s="13">
        <f t="shared" si="1327"/>
        <v>0</v>
      </c>
      <c r="AY1031" s="13">
        <f t="shared" si="1328"/>
        <v>0</v>
      </c>
      <c r="AZ1031" s="13">
        <f t="shared" si="1329"/>
        <v>0</v>
      </c>
      <c r="BA1031" s="13">
        <f t="shared" si="1330"/>
        <v>0</v>
      </c>
      <c r="BB1031" s="13">
        <f t="shared" si="1331"/>
        <v>0</v>
      </c>
      <c r="BC1031" s="13">
        <f t="shared" si="1332"/>
        <v>0</v>
      </c>
      <c r="BD1031" s="13">
        <f t="shared" si="1333"/>
        <v>0</v>
      </c>
      <c r="BE1031" s="13">
        <f t="shared" si="1334"/>
        <v>0</v>
      </c>
      <c r="BF1031" s="13">
        <f t="shared" si="1335"/>
        <v>0</v>
      </c>
      <c r="BG1031" s="13">
        <f t="shared" si="1336"/>
        <v>0</v>
      </c>
      <c r="BH1031" s="13">
        <f t="shared" si="1337"/>
        <v>0</v>
      </c>
      <c r="BI1031" s="13">
        <f t="shared" si="1338"/>
        <v>0</v>
      </c>
      <c r="BJ1031" s="14">
        <f t="shared" si="1339"/>
        <v>0</v>
      </c>
      <c r="BK1031" s="14">
        <f t="shared" si="1340"/>
        <v>1</v>
      </c>
      <c r="BL1031" s="14">
        <f t="shared" si="1341"/>
        <v>0</v>
      </c>
      <c r="BM1031" s="14">
        <f t="shared" si="1342"/>
        <v>0</v>
      </c>
      <c r="BN1031" s="14">
        <f t="shared" si="1343"/>
        <v>1</v>
      </c>
    </row>
    <row r="1032" spans="1:66" x14ac:dyDescent="0.25">
      <c r="A1032" t="s">
        <v>22</v>
      </c>
      <c r="B1032" t="s">
        <v>267</v>
      </c>
      <c r="C1032" t="s">
        <v>261</v>
      </c>
      <c r="D1032" s="24" t="s">
        <v>501</v>
      </c>
      <c r="E1032" s="10">
        <f>VLOOKUP(A1032,home!$A$2:$E$405,3,FALSE)</f>
        <v>1.8</v>
      </c>
      <c r="F1032" s="10">
        <f>VLOOKUP(B1032,home!$B$2:$E$405,3,FALSE)</f>
        <v>0</v>
      </c>
      <c r="G1032" s="10">
        <f>VLOOKUP(C1032,away!$B$2:$E$405,4,FALSE)</f>
        <v>0.56000000000000005</v>
      </c>
      <c r="H1032" s="10">
        <f>VLOOKUP(A1032,away!$A$2:$E$405,3,FALSE)</f>
        <v>1.36666666666667</v>
      </c>
      <c r="I1032" s="10">
        <f>VLOOKUP(C1032,away!$B$2:$E$405,3,FALSE)</f>
        <v>1.1100000000000001</v>
      </c>
      <c r="J1032" s="10">
        <f>VLOOKUP(B1032,home!$B$2:$E$405,4,FALSE)</f>
        <v>2.93</v>
      </c>
      <c r="K1032" s="12">
        <f t="shared" si="1288"/>
        <v>0</v>
      </c>
      <c r="L1032" s="12">
        <f t="shared" si="1289"/>
        <v>4.4448100000000119</v>
      </c>
      <c r="M1032" s="13">
        <f t="shared" si="1290"/>
        <v>1.1739336292956386E-2</v>
      </c>
      <c r="N1032" s="13">
        <f t="shared" si="1291"/>
        <v>0</v>
      </c>
      <c r="O1032" s="13">
        <f t="shared" si="1292"/>
        <v>5.2179119348295611E-2</v>
      </c>
      <c r="P1032" s="13">
        <f t="shared" si="1293"/>
        <v>0</v>
      </c>
      <c r="Q1032" s="13">
        <f t="shared" si="1294"/>
        <v>0</v>
      </c>
      <c r="R1032" s="13">
        <f t="shared" si="1295"/>
        <v>0.11596313573524925</v>
      </c>
      <c r="S1032" s="13">
        <f t="shared" si="1296"/>
        <v>0</v>
      </c>
      <c r="T1032" s="13">
        <f t="shared" si="1297"/>
        <v>0</v>
      </c>
      <c r="U1032" s="13">
        <f t="shared" si="1298"/>
        <v>0</v>
      </c>
      <c r="V1032" s="13">
        <f t="shared" si="1299"/>
        <v>0</v>
      </c>
      <c r="W1032" s="13">
        <f t="shared" si="1300"/>
        <v>0</v>
      </c>
      <c r="X1032" s="13">
        <f t="shared" si="1301"/>
        <v>0</v>
      </c>
      <c r="Y1032" s="13">
        <f t="shared" si="1302"/>
        <v>0</v>
      </c>
      <c r="Z1032" s="13">
        <f t="shared" si="1303"/>
        <v>0.1718113684491315</v>
      </c>
      <c r="AA1032" s="13">
        <f t="shared" si="1304"/>
        <v>0</v>
      </c>
      <c r="AB1032" s="13">
        <f t="shared" si="1305"/>
        <v>0</v>
      </c>
      <c r="AC1032" s="13">
        <f t="shared" si="1306"/>
        <v>0</v>
      </c>
      <c r="AD1032" s="13">
        <f t="shared" si="1307"/>
        <v>0</v>
      </c>
      <c r="AE1032" s="13">
        <f t="shared" si="1308"/>
        <v>0</v>
      </c>
      <c r="AF1032" s="13">
        <f t="shared" si="1309"/>
        <v>0</v>
      </c>
      <c r="AG1032" s="13">
        <f t="shared" si="1310"/>
        <v>0</v>
      </c>
      <c r="AH1032" s="13">
        <f t="shared" si="1311"/>
        <v>0.19091722214909659</v>
      </c>
      <c r="AI1032" s="13">
        <f t="shared" si="1312"/>
        <v>0</v>
      </c>
      <c r="AJ1032" s="13">
        <f t="shared" si="1313"/>
        <v>0</v>
      </c>
      <c r="AK1032" s="13">
        <f t="shared" si="1314"/>
        <v>0</v>
      </c>
      <c r="AL1032" s="13">
        <f t="shared" si="1315"/>
        <v>0</v>
      </c>
      <c r="AM1032" s="13">
        <f t="shared" si="1316"/>
        <v>0</v>
      </c>
      <c r="AN1032" s="13">
        <f t="shared" si="1317"/>
        <v>0</v>
      </c>
      <c r="AO1032" s="13">
        <f t="shared" si="1318"/>
        <v>0</v>
      </c>
      <c r="AP1032" s="13">
        <f t="shared" si="1319"/>
        <v>0</v>
      </c>
      <c r="AQ1032" s="13">
        <f t="shared" si="1320"/>
        <v>0</v>
      </c>
      <c r="AR1032" s="13">
        <f t="shared" si="1321"/>
        <v>0.16971815563610562</v>
      </c>
      <c r="AS1032" s="13">
        <f t="shared" si="1322"/>
        <v>0</v>
      </c>
      <c r="AT1032" s="13">
        <f t="shared" si="1323"/>
        <v>0</v>
      </c>
      <c r="AU1032" s="13">
        <f t="shared" si="1324"/>
        <v>0</v>
      </c>
      <c r="AV1032" s="13">
        <f t="shared" si="1325"/>
        <v>0</v>
      </c>
      <c r="AW1032" s="13">
        <f t="shared" si="1326"/>
        <v>0</v>
      </c>
      <c r="AX1032" s="13">
        <f t="shared" si="1327"/>
        <v>0</v>
      </c>
      <c r="AY1032" s="13">
        <f t="shared" si="1328"/>
        <v>0</v>
      </c>
      <c r="AZ1032" s="13">
        <f t="shared" si="1329"/>
        <v>0</v>
      </c>
      <c r="BA1032" s="13">
        <f t="shared" si="1330"/>
        <v>0</v>
      </c>
      <c r="BB1032" s="13">
        <f t="shared" si="1331"/>
        <v>0</v>
      </c>
      <c r="BC1032" s="13">
        <f t="shared" si="1332"/>
        <v>0</v>
      </c>
      <c r="BD1032" s="13">
        <f t="shared" si="1333"/>
        <v>0.12572749255882007</v>
      </c>
      <c r="BE1032" s="13">
        <f t="shared" si="1334"/>
        <v>0</v>
      </c>
      <c r="BF1032" s="13">
        <f t="shared" si="1335"/>
        <v>0</v>
      </c>
      <c r="BG1032" s="13">
        <f t="shared" si="1336"/>
        <v>0</v>
      </c>
      <c r="BH1032" s="13">
        <f t="shared" si="1337"/>
        <v>0</v>
      </c>
      <c r="BI1032" s="13">
        <f t="shared" si="1338"/>
        <v>0</v>
      </c>
      <c r="BJ1032" s="14">
        <f t="shared" si="1339"/>
        <v>0</v>
      </c>
      <c r="BK1032" s="14">
        <f t="shared" si="1340"/>
        <v>1.1739336292956386E-2</v>
      </c>
      <c r="BL1032" s="14">
        <f t="shared" si="1341"/>
        <v>0.65450512542756711</v>
      </c>
      <c r="BM1032" s="14">
        <f t="shared" si="1342"/>
        <v>0.65817423879315384</v>
      </c>
      <c r="BN1032" s="14">
        <f t="shared" si="1343"/>
        <v>0.17988159137650123</v>
      </c>
    </row>
    <row r="1033" spans="1:66" x14ac:dyDescent="0.25">
      <c r="A1033" t="s">
        <v>25</v>
      </c>
      <c r="B1033" t="s">
        <v>169</v>
      </c>
      <c r="C1033" t="s">
        <v>258</v>
      </c>
      <c r="D1033" s="24" t="s">
        <v>501</v>
      </c>
      <c r="E1033" s="10">
        <f>VLOOKUP(A1033,home!$A$2:$E$405,3,FALSE)</f>
        <v>1.5333333333333301</v>
      </c>
      <c r="F1033" s="10">
        <f>VLOOKUP(B1033,home!$B$2:$E$405,3,FALSE)</f>
        <v>0.65</v>
      </c>
      <c r="G1033" s="10">
        <f>VLOOKUP(C1033,away!$B$2:$E$405,4,FALSE)</f>
        <v>0.65</v>
      </c>
      <c r="H1033" s="10">
        <f>VLOOKUP(A1033,away!$A$2:$E$405,3,FALSE)</f>
        <v>1.2</v>
      </c>
      <c r="I1033" s="10">
        <f>VLOOKUP(C1033,away!$B$2:$E$405,3,FALSE)</f>
        <v>0</v>
      </c>
      <c r="J1033" s="10">
        <f>VLOOKUP(B1033,home!$B$2:$E$405,4,FALSE)</f>
        <v>0</v>
      </c>
      <c r="K1033" s="12">
        <f t="shared" si="1288"/>
        <v>0.64783333333333204</v>
      </c>
      <c r="L1033" s="12">
        <f t="shared" si="1289"/>
        <v>0</v>
      </c>
      <c r="M1033" s="13">
        <f t="shared" si="1290"/>
        <v>0.52317810218690708</v>
      </c>
      <c r="N1033" s="13">
        <f t="shared" si="1291"/>
        <v>0.3389322138667506</v>
      </c>
      <c r="O1033" s="13">
        <f t="shared" si="1292"/>
        <v>0</v>
      </c>
      <c r="P1033" s="13">
        <f t="shared" si="1293"/>
        <v>0</v>
      </c>
      <c r="Q1033" s="13">
        <f t="shared" si="1294"/>
        <v>0.10978579294167141</v>
      </c>
      <c r="R1033" s="13">
        <f t="shared" si="1295"/>
        <v>0</v>
      </c>
      <c r="S1033" s="13">
        <f t="shared" si="1296"/>
        <v>0</v>
      </c>
      <c r="T1033" s="13">
        <f t="shared" si="1297"/>
        <v>0</v>
      </c>
      <c r="U1033" s="13">
        <f t="shared" si="1298"/>
        <v>0</v>
      </c>
      <c r="V1033" s="13">
        <f t="shared" si="1299"/>
        <v>0</v>
      </c>
      <c r="W1033" s="13">
        <f t="shared" si="1300"/>
        <v>2.3707632064681995E-2</v>
      </c>
      <c r="X1033" s="13">
        <f t="shared" si="1301"/>
        <v>0</v>
      </c>
      <c r="Y1033" s="13">
        <f t="shared" si="1302"/>
        <v>0</v>
      </c>
      <c r="Z1033" s="13">
        <f t="shared" si="1303"/>
        <v>0</v>
      </c>
      <c r="AA1033" s="13">
        <f t="shared" si="1304"/>
        <v>0</v>
      </c>
      <c r="AB1033" s="13">
        <f t="shared" si="1305"/>
        <v>0</v>
      </c>
      <c r="AC1033" s="13">
        <f t="shared" si="1306"/>
        <v>0</v>
      </c>
      <c r="AD1033" s="13">
        <f t="shared" si="1307"/>
        <v>3.8396485764757801E-3</v>
      </c>
      <c r="AE1033" s="13">
        <f t="shared" si="1308"/>
        <v>0</v>
      </c>
      <c r="AF1033" s="13">
        <f t="shared" si="1309"/>
        <v>0</v>
      </c>
      <c r="AG1033" s="13">
        <f t="shared" si="1310"/>
        <v>0</v>
      </c>
      <c r="AH1033" s="13">
        <f t="shared" si="1311"/>
        <v>0</v>
      </c>
      <c r="AI1033" s="13">
        <f t="shared" si="1312"/>
        <v>0</v>
      </c>
      <c r="AJ1033" s="13">
        <f t="shared" si="1313"/>
        <v>0</v>
      </c>
      <c r="AK1033" s="13">
        <f t="shared" si="1314"/>
        <v>0</v>
      </c>
      <c r="AL1033" s="13">
        <f t="shared" si="1315"/>
        <v>0</v>
      </c>
      <c r="AM1033" s="13">
        <f t="shared" si="1316"/>
        <v>4.974904672253777E-4</v>
      </c>
      <c r="AN1033" s="13">
        <f t="shared" si="1317"/>
        <v>0</v>
      </c>
      <c r="AO1033" s="13">
        <f t="shared" si="1318"/>
        <v>0</v>
      </c>
      <c r="AP1033" s="13">
        <f t="shared" si="1319"/>
        <v>0</v>
      </c>
      <c r="AQ1033" s="13">
        <f t="shared" si="1320"/>
        <v>0</v>
      </c>
      <c r="AR1033" s="13">
        <f t="shared" si="1321"/>
        <v>0</v>
      </c>
      <c r="AS1033" s="13">
        <f t="shared" si="1322"/>
        <v>0</v>
      </c>
      <c r="AT1033" s="13">
        <f t="shared" si="1323"/>
        <v>0</v>
      </c>
      <c r="AU1033" s="13">
        <f t="shared" si="1324"/>
        <v>0</v>
      </c>
      <c r="AV1033" s="13">
        <f t="shared" si="1325"/>
        <v>0</v>
      </c>
      <c r="AW1033" s="13">
        <f t="shared" si="1326"/>
        <v>0</v>
      </c>
      <c r="AX1033" s="13">
        <f t="shared" si="1327"/>
        <v>5.3715151280695521E-5</v>
      </c>
      <c r="AY1033" s="13">
        <f t="shared" si="1328"/>
        <v>0</v>
      </c>
      <c r="AZ1033" s="13">
        <f t="shared" si="1329"/>
        <v>0</v>
      </c>
      <c r="BA1033" s="13">
        <f t="shared" si="1330"/>
        <v>0</v>
      </c>
      <c r="BB1033" s="13">
        <f t="shared" si="1331"/>
        <v>0</v>
      </c>
      <c r="BC1033" s="13">
        <f t="shared" si="1332"/>
        <v>0</v>
      </c>
      <c r="BD1033" s="13">
        <f t="shared" si="1333"/>
        <v>0</v>
      </c>
      <c r="BE1033" s="13">
        <f t="shared" si="1334"/>
        <v>0</v>
      </c>
      <c r="BF1033" s="13">
        <f t="shared" si="1335"/>
        <v>0</v>
      </c>
      <c r="BG1033" s="13">
        <f t="shared" si="1336"/>
        <v>0</v>
      </c>
      <c r="BH1033" s="13">
        <f t="shared" si="1337"/>
        <v>0</v>
      </c>
      <c r="BI1033" s="13">
        <f t="shared" si="1338"/>
        <v>0</v>
      </c>
      <c r="BJ1033" s="14">
        <f t="shared" si="1339"/>
        <v>0.47681649306808588</v>
      </c>
      <c r="BK1033" s="14">
        <f t="shared" si="1340"/>
        <v>0.52317810218690708</v>
      </c>
      <c r="BL1033" s="14">
        <f t="shared" si="1341"/>
        <v>0</v>
      </c>
      <c r="BM1033" s="14">
        <f t="shared" si="1342"/>
        <v>2.8098486259663848E-2</v>
      </c>
      <c r="BN1033" s="14">
        <f t="shared" si="1343"/>
        <v>0.97189610899532908</v>
      </c>
    </row>
    <row r="1034" spans="1:66" x14ac:dyDescent="0.25">
      <c r="A1034" t="s">
        <v>25</v>
      </c>
      <c r="B1034" t="s">
        <v>177</v>
      </c>
      <c r="C1034" t="s">
        <v>478</v>
      </c>
      <c r="D1034" s="24" t="s">
        <v>501</v>
      </c>
      <c r="E1034" s="10">
        <f>VLOOKUP(A1034,home!$A$2:$E$405,3,FALSE)</f>
        <v>1.5333333333333301</v>
      </c>
      <c r="F1034" s="10">
        <f>VLOOKUP(B1034,home!$B$2:$E$405,3,FALSE)</f>
        <v>0.65</v>
      </c>
      <c r="G1034" s="10">
        <f>VLOOKUP(C1034,away!$B$2:$E$405,4,FALSE)</f>
        <v>1.96</v>
      </c>
      <c r="H1034" s="10">
        <f>VLOOKUP(A1034,away!$A$2:$E$405,3,FALSE)</f>
        <v>1.2</v>
      </c>
      <c r="I1034" s="10">
        <f>VLOOKUP(C1034,away!$B$2:$E$405,3,FALSE)</f>
        <v>0.98</v>
      </c>
      <c r="J1034" s="10">
        <f>VLOOKUP(B1034,home!$B$2:$E$405,4,FALSE)</f>
        <v>0.83</v>
      </c>
      <c r="K1034" s="12">
        <f t="shared" si="1288"/>
        <v>1.9534666666666625</v>
      </c>
      <c r="L1034" s="12">
        <f t="shared" si="1289"/>
        <v>0.97607999999999995</v>
      </c>
      <c r="M1034" s="13">
        <f t="shared" si="1290"/>
        <v>5.3421250290161343E-2</v>
      </c>
      <c r="N1034" s="13">
        <f t="shared" si="1291"/>
        <v>0.10435663173348694</v>
      </c>
      <c r="O1034" s="13">
        <f t="shared" si="1292"/>
        <v>5.2143413983220678E-2</v>
      </c>
      <c r="P1034" s="13">
        <f t="shared" si="1293"/>
        <v>0.10186042110242192</v>
      </c>
      <c r="Q1034" s="13">
        <f t="shared" si="1294"/>
        <v>0.10192860076848761</v>
      </c>
      <c r="R1034" s="13">
        <f t="shared" si="1295"/>
        <v>2.5448071760371019E-2</v>
      </c>
      <c r="S1034" s="13">
        <f t="shared" si="1296"/>
        <v>4.8555328314140951E-2</v>
      </c>
      <c r="T1034" s="13">
        <f t="shared" si="1297"/>
        <v>9.9490468638105387E-2</v>
      </c>
      <c r="U1034" s="13">
        <f t="shared" si="1298"/>
        <v>4.9711959914825993E-2</v>
      </c>
      <c r="V1034" s="13">
        <f t="shared" si="1299"/>
        <v>1.0286930475504538E-2</v>
      </c>
      <c r="W1034" s="13">
        <f t="shared" si="1300"/>
        <v>6.6371374660404811E-2</v>
      </c>
      <c r="X1034" s="13">
        <f t="shared" si="1301"/>
        <v>6.4783771378527935E-2</v>
      </c>
      <c r="Y1034" s="13">
        <f t="shared" si="1302"/>
        <v>3.161707178357677E-2</v>
      </c>
      <c r="Z1034" s="13">
        <f t="shared" si="1303"/>
        <v>8.2797846279543154E-3</v>
      </c>
      <c r="AA1034" s="13">
        <f t="shared" si="1304"/>
        <v>1.6174283277887787E-2</v>
      </c>
      <c r="AB1034" s="13">
        <f t="shared" si="1305"/>
        <v>1.5797961620288899E-2</v>
      </c>
      <c r="AC1034" s="13">
        <f t="shared" si="1306"/>
        <v>1.2259061988380802E-3</v>
      </c>
      <c r="AD1034" s="13">
        <f t="shared" si="1307"/>
        <v>3.2413567004986314E-2</v>
      </c>
      <c r="AE1034" s="13">
        <f t="shared" si="1308"/>
        <v>3.1638234482227037E-2</v>
      </c>
      <c r="AF1034" s="13">
        <f t="shared" si="1309"/>
        <v>1.5440723956706082E-2</v>
      </c>
      <c r="AG1034" s="13">
        <f t="shared" si="1310"/>
        <v>5.0237939465538912E-3</v>
      </c>
      <c r="AH1034" s="13">
        <f t="shared" si="1311"/>
        <v>2.0204330449134114E-3</v>
      </c>
      <c r="AI1034" s="13">
        <f t="shared" si="1312"/>
        <v>3.9468486054701768E-3</v>
      </c>
      <c r="AJ1034" s="13">
        <f t="shared" si="1313"/>
        <v>3.8550185945828968E-3</v>
      </c>
      <c r="AK1034" s="13">
        <f t="shared" si="1314"/>
        <v>2.5102167746326167E-3</v>
      </c>
      <c r="AL1034" s="13">
        <f t="shared" si="1315"/>
        <v>9.3499362869621145E-5</v>
      </c>
      <c r="AM1034" s="13">
        <f t="shared" si="1316"/>
        <v>1.266376453840142E-2</v>
      </c>
      <c r="AN1034" s="13">
        <f t="shared" si="1317"/>
        <v>1.2360847290642856E-2</v>
      </c>
      <c r="AO1034" s="13">
        <f t="shared" si="1318"/>
        <v>6.0325879117253392E-3</v>
      </c>
      <c r="AP1034" s="13">
        <f t="shared" si="1319"/>
        <v>1.9627628029589565E-3</v>
      </c>
      <c r="AQ1034" s="13">
        <f t="shared" si="1320"/>
        <v>4.7895337917804444E-4</v>
      </c>
      <c r="AR1034" s="13">
        <f t="shared" si="1321"/>
        <v>3.9442085729581662E-4</v>
      </c>
      <c r="AS1034" s="13">
        <f t="shared" si="1322"/>
        <v>7.7048799736546619E-4</v>
      </c>
      <c r="AT1034" s="13">
        <f t="shared" si="1323"/>
        <v>7.5256130996009492E-4</v>
      </c>
      <c r="AU1034" s="13">
        <f t="shared" si="1324"/>
        <v>4.9003447787668102E-4</v>
      </c>
      <c r="AV1034" s="13">
        <f t="shared" si="1325"/>
        <v>2.3931650451237472E-4</v>
      </c>
      <c r="AW1034" s="13">
        <f t="shared" si="1326"/>
        <v>4.9521930895051158E-6</v>
      </c>
      <c r="AX1034" s="13">
        <f t="shared" si="1327"/>
        <v>4.123040316713753E-3</v>
      </c>
      <c r="AY1034" s="13">
        <f t="shared" si="1328"/>
        <v>4.0244171923379595E-3</v>
      </c>
      <c r="AZ1034" s="13">
        <f t="shared" si="1329"/>
        <v>1.9640765665486178E-3</v>
      </c>
      <c r="BA1034" s="13">
        <f t="shared" si="1330"/>
        <v>6.3903195169225829E-4</v>
      </c>
      <c r="BB1034" s="13">
        <f t="shared" si="1331"/>
        <v>1.5593657685194484E-4</v>
      </c>
      <c r="BC1034" s="13">
        <f t="shared" si="1332"/>
        <v>3.0441314786729271E-5</v>
      </c>
      <c r="BD1034" s="13">
        <f t="shared" si="1333"/>
        <v>6.4164385064883426E-5</v>
      </c>
      <c r="BE1034" s="13">
        <f t="shared" si="1334"/>
        <v>1.2534298741141399E-4</v>
      </c>
      <c r="BF1034" s="13">
        <f t="shared" si="1335"/>
        <v>1.2242667390430819E-4</v>
      </c>
      <c r="BG1034" s="13">
        <f t="shared" si="1336"/>
        <v>7.9718808860978438E-5</v>
      </c>
      <c r="BH1034" s="13">
        <f t="shared" si="1337"/>
        <v>3.8932008954073105E-5</v>
      </c>
      <c r="BI1034" s="13">
        <f t="shared" si="1338"/>
        <v>1.5210476351629962E-5</v>
      </c>
      <c r="BJ1034" s="14">
        <f t="shared" si="1339"/>
        <v>0.59750009819490058</v>
      </c>
      <c r="BK1034" s="14">
        <f t="shared" si="1340"/>
        <v>0.21946775293627441</v>
      </c>
      <c r="BL1034" s="14">
        <f t="shared" si="1341"/>
        <v>0.1747008240637512</v>
      </c>
      <c r="BM1034" s="14">
        <f t="shared" si="1342"/>
        <v>0.55677060518548227</v>
      </c>
      <c r="BN1034" s="14">
        <f t="shared" si="1343"/>
        <v>0.43915838963814946</v>
      </c>
    </row>
    <row r="1035" spans="1:66" x14ac:dyDescent="0.25">
      <c r="A1035" t="s">
        <v>25</v>
      </c>
      <c r="B1035" t="s">
        <v>170</v>
      </c>
      <c r="C1035" t="s">
        <v>477</v>
      </c>
      <c r="D1035" s="24" t="s">
        <v>501</v>
      </c>
      <c r="E1035" s="10">
        <f>VLOOKUP(A1035,home!$A$2:$E$405,3,FALSE)</f>
        <v>1.5333333333333301</v>
      </c>
      <c r="F1035" s="10">
        <f>VLOOKUP(B1035,home!$B$2:$E$405,3,FALSE)</f>
        <v>0.65</v>
      </c>
      <c r="G1035" s="10">
        <f>VLOOKUP(C1035,away!$B$2:$E$405,4,FALSE)</f>
        <v>1.96</v>
      </c>
      <c r="H1035" s="10">
        <f>VLOOKUP(A1035,away!$A$2:$E$405,3,FALSE)</f>
        <v>1.2</v>
      </c>
      <c r="I1035" s="10">
        <f>VLOOKUP(C1035,away!$B$2:$E$405,3,FALSE)</f>
        <v>1.3</v>
      </c>
      <c r="J1035" s="10">
        <f>VLOOKUP(B1035,home!$B$2:$E$405,4,FALSE)</f>
        <v>0</v>
      </c>
      <c r="K1035" s="12">
        <f t="shared" si="1288"/>
        <v>1.9534666666666625</v>
      </c>
      <c r="L1035" s="12">
        <f t="shared" si="1289"/>
        <v>0</v>
      </c>
      <c r="M1035" s="13">
        <f t="shared" si="1290"/>
        <v>0.14178170872706283</v>
      </c>
      <c r="N1035" s="13">
        <f t="shared" si="1291"/>
        <v>0.27696584194135904</v>
      </c>
      <c r="O1035" s="13">
        <f t="shared" si="1292"/>
        <v>0</v>
      </c>
      <c r="P1035" s="13">
        <f t="shared" si="1293"/>
        <v>0</v>
      </c>
      <c r="Q1035" s="13">
        <f t="shared" si="1294"/>
        <v>0.27052177001885624</v>
      </c>
      <c r="R1035" s="13">
        <f t="shared" si="1295"/>
        <v>0</v>
      </c>
      <c r="S1035" s="13">
        <f t="shared" si="1296"/>
        <v>0</v>
      </c>
      <c r="T1035" s="13">
        <f t="shared" si="1297"/>
        <v>0</v>
      </c>
      <c r="U1035" s="13">
        <f t="shared" si="1298"/>
        <v>0</v>
      </c>
      <c r="V1035" s="13">
        <f t="shared" si="1299"/>
        <v>0</v>
      </c>
      <c r="W1035" s="13">
        <f t="shared" si="1300"/>
        <v>0.17615175344650014</v>
      </c>
      <c r="X1035" s="13">
        <f t="shared" si="1301"/>
        <v>0</v>
      </c>
      <c r="Y1035" s="13">
        <f t="shared" si="1302"/>
        <v>0</v>
      </c>
      <c r="Z1035" s="13">
        <f t="shared" si="1303"/>
        <v>0</v>
      </c>
      <c r="AA1035" s="13">
        <f t="shared" si="1304"/>
        <v>0</v>
      </c>
      <c r="AB1035" s="13">
        <f t="shared" si="1305"/>
        <v>0</v>
      </c>
      <c r="AC1035" s="13">
        <f t="shared" si="1306"/>
        <v>0</v>
      </c>
      <c r="AD1035" s="13">
        <f t="shared" si="1307"/>
        <v>8.602664465815564E-2</v>
      </c>
      <c r="AE1035" s="13">
        <f t="shared" si="1308"/>
        <v>0</v>
      </c>
      <c r="AF1035" s="13">
        <f t="shared" si="1309"/>
        <v>0</v>
      </c>
      <c r="AG1035" s="13">
        <f t="shared" si="1310"/>
        <v>0</v>
      </c>
      <c r="AH1035" s="13">
        <f t="shared" si="1311"/>
        <v>0</v>
      </c>
      <c r="AI1035" s="13">
        <f t="shared" si="1312"/>
        <v>0</v>
      </c>
      <c r="AJ1035" s="13">
        <f t="shared" si="1313"/>
        <v>0</v>
      </c>
      <c r="AK1035" s="13">
        <f t="shared" si="1314"/>
        <v>0</v>
      </c>
      <c r="AL1035" s="13">
        <f t="shared" si="1315"/>
        <v>0</v>
      </c>
      <c r="AM1035" s="13">
        <f t="shared" si="1316"/>
        <v>3.3610036556976933E-2</v>
      </c>
      <c r="AN1035" s="13">
        <f t="shared" si="1317"/>
        <v>0</v>
      </c>
      <c r="AO1035" s="13">
        <f t="shared" si="1318"/>
        <v>0</v>
      </c>
      <c r="AP1035" s="13">
        <f t="shared" si="1319"/>
        <v>0</v>
      </c>
      <c r="AQ1035" s="13">
        <f t="shared" si="1320"/>
        <v>0</v>
      </c>
      <c r="AR1035" s="13">
        <f t="shared" si="1321"/>
        <v>0</v>
      </c>
      <c r="AS1035" s="13">
        <f t="shared" si="1322"/>
        <v>0</v>
      </c>
      <c r="AT1035" s="13">
        <f t="shared" si="1323"/>
        <v>0</v>
      </c>
      <c r="AU1035" s="13">
        <f t="shared" si="1324"/>
        <v>0</v>
      </c>
      <c r="AV1035" s="13">
        <f t="shared" si="1325"/>
        <v>0</v>
      </c>
      <c r="AW1035" s="13">
        <f t="shared" si="1326"/>
        <v>0</v>
      </c>
      <c r="AX1035" s="13">
        <f t="shared" si="1327"/>
        <v>1.0942681013250405E-2</v>
      </c>
      <c r="AY1035" s="13">
        <f t="shared" si="1328"/>
        <v>0</v>
      </c>
      <c r="AZ1035" s="13">
        <f t="shared" si="1329"/>
        <v>0</v>
      </c>
      <c r="BA1035" s="13">
        <f t="shared" si="1330"/>
        <v>0</v>
      </c>
      <c r="BB1035" s="13">
        <f t="shared" si="1331"/>
        <v>0</v>
      </c>
      <c r="BC1035" s="13">
        <f t="shared" si="1332"/>
        <v>0</v>
      </c>
      <c r="BD1035" s="13">
        <f t="shared" si="1333"/>
        <v>0</v>
      </c>
      <c r="BE1035" s="13">
        <f t="shared" si="1334"/>
        <v>0</v>
      </c>
      <c r="BF1035" s="13">
        <f t="shared" si="1335"/>
        <v>0</v>
      </c>
      <c r="BG1035" s="13">
        <f t="shared" si="1336"/>
        <v>0</v>
      </c>
      <c r="BH1035" s="13">
        <f t="shared" si="1337"/>
        <v>0</v>
      </c>
      <c r="BI1035" s="13">
        <f t="shared" si="1338"/>
        <v>0</v>
      </c>
      <c r="BJ1035" s="14">
        <f t="shared" si="1339"/>
        <v>0.85421872763509832</v>
      </c>
      <c r="BK1035" s="14">
        <f t="shared" si="1340"/>
        <v>0.14178170872706283</v>
      </c>
      <c r="BL1035" s="14">
        <f t="shared" si="1341"/>
        <v>0</v>
      </c>
      <c r="BM1035" s="14">
        <f t="shared" si="1342"/>
        <v>0.30673111567488309</v>
      </c>
      <c r="BN1035" s="14">
        <f t="shared" si="1343"/>
        <v>0.68926932068727809</v>
      </c>
    </row>
    <row r="1036" spans="1:66" x14ac:dyDescent="0.25">
      <c r="A1036" t="s">
        <v>25</v>
      </c>
      <c r="B1036" t="s">
        <v>476</v>
      </c>
      <c r="C1036" t="s">
        <v>171</v>
      </c>
      <c r="D1036" s="24" t="s">
        <v>501</v>
      </c>
      <c r="E1036" s="10">
        <f>VLOOKUP(A1036,home!$A$2:$E$405,3,FALSE)</f>
        <v>1.5333333333333301</v>
      </c>
      <c r="F1036" s="10">
        <f>VLOOKUP(B1036,home!$B$2:$E$405,3,FALSE)</f>
        <v>1.3</v>
      </c>
      <c r="G1036" s="10">
        <f>VLOOKUP(C1036,away!$B$2:$E$405,4,FALSE)</f>
        <v>1.96</v>
      </c>
      <c r="H1036" s="10">
        <f>VLOOKUP(A1036,away!$A$2:$E$405,3,FALSE)</f>
        <v>1.2</v>
      </c>
      <c r="I1036" s="10">
        <f>VLOOKUP(C1036,away!$B$2:$E$405,3,FALSE)</f>
        <v>0.33</v>
      </c>
      <c r="J1036" s="10">
        <f>VLOOKUP(B1036,home!$B$2:$E$405,4,FALSE)</f>
        <v>2.5</v>
      </c>
      <c r="K1036" s="12">
        <f t="shared" si="1288"/>
        <v>3.9069333333333249</v>
      </c>
      <c r="L1036" s="12">
        <f t="shared" si="1289"/>
        <v>0.99</v>
      </c>
      <c r="M1036" s="13">
        <f t="shared" si="1290"/>
        <v>7.4694543103180373E-3</v>
      </c>
      <c r="N1036" s="13">
        <f t="shared" si="1291"/>
        <v>2.9182660026791818E-2</v>
      </c>
      <c r="O1036" s="13">
        <f t="shared" si="1292"/>
        <v>7.3947597672148549E-3</v>
      </c>
      <c r="P1036" s="13">
        <f t="shared" si="1293"/>
        <v>2.8890833426523894E-2</v>
      </c>
      <c r="Q1036" s="13">
        <f t="shared" si="1294"/>
        <v>5.7007353607003465E-2</v>
      </c>
      <c r="R1036" s="13">
        <f t="shared" si="1295"/>
        <v>3.6604060847713533E-3</v>
      </c>
      <c r="S1036" s="13">
        <f t="shared" si="1296"/>
        <v>2.7936453635112046E-2</v>
      </c>
      <c r="T1036" s="13">
        <f t="shared" si="1297"/>
        <v>5.6437280070933425E-2</v>
      </c>
      <c r="U1036" s="13">
        <f t="shared" si="1298"/>
        <v>1.4300962546129328E-2</v>
      </c>
      <c r="V1036" s="13">
        <f t="shared" si="1299"/>
        <v>1.2006044811435421E-2</v>
      </c>
      <c r="W1036" s="13">
        <f t="shared" si="1300"/>
        <v>7.424131001744054E-2</v>
      </c>
      <c r="X1036" s="13">
        <f t="shared" si="1301"/>
        <v>7.3498896917266118E-2</v>
      </c>
      <c r="Y1036" s="13">
        <f t="shared" si="1302"/>
        <v>3.6381953974046727E-2</v>
      </c>
      <c r="Z1036" s="13">
        <f t="shared" si="1303"/>
        <v>1.2079340079745467E-3</v>
      </c>
      <c r="AA1036" s="13">
        <f t="shared" si="1304"/>
        <v>4.7193176402226785E-3</v>
      </c>
      <c r="AB1036" s="13">
        <f t="shared" si="1305"/>
        <v>9.2190296995869753E-3</v>
      </c>
      <c r="AC1036" s="13">
        <f t="shared" si="1306"/>
        <v>2.9023592817836092E-3</v>
      </c>
      <c r="AD1036" s="13">
        <f t="shared" si="1307"/>
        <v>7.251396220436794E-2</v>
      </c>
      <c r="AE1036" s="13">
        <f t="shared" si="1308"/>
        <v>7.1788822582324247E-2</v>
      </c>
      <c r="AF1036" s="13">
        <f t="shared" si="1309"/>
        <v>3.5535467178250499E-2</v>
      </c>
      <c r="AG1036" s="13">
        <f t="shared" si="1310"/>
        <v>1.1726704168822665E-2</v>
      </c>
      <c r="AH1036" s="13">
        <f t="shared" si="1311"/>
        <v>2.9896366697370025E-4</v>
      </c>
      <c r="AI1036" s="13">
        <f t="shared" si="1312"/>
        <v>1.1680311159551126E-3</v>
      </c>
      <c r="AJ1036" s="13">
        <f t="shared" si="1313"/>
        <v>2.281709850647776E-3</v>
      </c>
      <c r="AK1036" s="13">
        <f t="shared" si="1314"/>
        <v>2.9714960908302662E-3</v>
      </c>
      <c r="AL1036" s="13">
        <f t="shared" si="1315"/>
        <v>4.4903723924306623E-4</v>
      </c>
      <c r="AM1036" s="13">
        <f t="shared" si="1316"/>
        <v>5.6661443213663586E-2</v>
      </c>
      <c r="AN1036" s="13">
        <f t="shared" si="1317"/>
        <v>5.609482878152694E-2</v>
      </c>
      <c r="AO1036" s="13">
        <f t="shared" si="1318"/>
        <v>2.7766940246855835E-2</v>
      </c>
      <c r="AP1036" s="13">
        <f t="shared" si="1319"/>
        <v>9.163090281462425E-3</v>
      </c>
      <c r="AQ1036" s="13">
        <f t="shared" si="1320"/>
        <v>2.2678648446619498E-3</v>
      </c>
      <c r="AR1036" s="13">
        <f t="shared" si="1321"/>
        <v>5.9194806060792667E-5</v>
      </c>
      <c r="AS1036" s="13">
        <f t="shared" si="1322"/>
        <v>2.3127016095911239E-4</v>
      </c>
      <c r="AT1036" s="13">
        <f t="shared" si="1323"/>
        <v>4.5177855042825978E-4</v>
      </c>
      <c r="AU1036" s="13">
        <f t="shared" si="1324"/>
        <v>5.8835622598439293E-4</v>
      </c>
      <c r="AV1036" s="13">
        <f t="shared" si="1325"/>
        <v>5.7466713779315477E-4</v>
      </c>
      <c r="AW1036" s="13">
        <f t="shared" si="1326"/>
        <v>4.8244860342434387E-5</v>
      </c>
      <c r="AX1036" s="13">
        <f t="shared" si="1327"/>
        <v>3.6895413534372576E-2</v>
      </c>
      <c r="AY1036" s="13">
        <f t="shared" si="1328"/>
        <v>3.6526459399028849E-2</v>
      </c>
      <c r="AZ1036" s="13">
        <f t="shared" si="1329"/>
        <v>1.8080597402519279E-2</v>
      </c>
      <c r="BA1036" s="13">
        <f t="shared" si="1330"/>
        <v>5.9665971428313628E-3</v>
      </c>
      <c r="BB1036" s="13">
        <f t="shared" si="1331"/>
        <v>1.476732792850762E-3</v>
      </c>
      <c r="BC1036" s="13">
        <f t="shared" si="1332"/>
        <v>2.9239309298445098E-4</v>
      </c>
      <c r="BD1036" s="13">
        <f t="shared" si="1333"/>
        <v>9.7671430000307856E-6</v>
      </c>
      <c r="BE1036" s="13">
        <f t="shared" si="1334"/>
        <v>3.8159576558253524E-5</v>
      </c>
      <c r="BF1036" s="13">
        <f t="shared" si="1335"/>
        <v>7.4543460820662832E-5</v>
      </c>
      <c r="BG1036" s="13">
        <f t="shared" si="1336"/>
        <v>9.7078777287424781E-5</v>
      </c>
      <c r="BH1036" s="13">
        <f t="shared" si="1337"/>
        <v>9.4820077735870506E-5</v>
      </c>
      <c r="BI1036" s="13">
        <f t="shared" si="1338"/>
        <v>7.4091144475105889E-5</v>
      </c>
      <c r="BJ1036" s="14">
        <f t="shared" si="1339"/>
        <v>0.76950677148000568</v>
      </c>
      <c r="BK1036" s="14">
        <f t="shared" si="1340"/>
        <v>0.11618064210344493</v>
      </c>
      <c r="BL1036" s="14">
        <f t="shared" si="1341"/>
        <v>4.8308403523435094E-2</v>
      </c>
      <c r="BM1036" s="14">
        <f t="shared" si="1342"/>
        <v>0.76512006935355026</v>
      </c>
      <c r="BN1036" s="14">
        <f t="shared" si="1343"/>
        <v>0.13360546722262343</v>
      </c>
    </row>
    <row r="1037" spans="1:66" x14ac:dyDescent="0.25">
      <c r="A1037" t="s">
        <v>25</v>
      </c>
      <c r="B1037" t="s">
        <v>176</v>
      </c>
      <c r="C1037" t="s">
        <v>292</v>
      </c>
      <c r="D1037" s="24" t="s">
        <v>501</v>
      </c>
      <c r="E1037" s="10">
        <f>VLOOKUP(A1037,home!$A$2:$E$405,3,FALSE)</f>
        <v>1.5333333333333301</v>
      </c>
      <c r="F1037" s="10">
        <f>VLOOKUP(B1037,home!$B$2:$E$405,3,FALSE)</f>
        <v>0.98</v>
      </c>
      <c r="G1037" s="10">
        <f>VLOOKUP(C1037,away!$B$2:$E$405,4,FALSE)</f>
        <v>0.65</v>
      </c>
      <c r="H1037" s="10">
        <f>VLOOKUP(A1037,away!$A$2:$E$405,3,FALSE)</f>
        <v>1.2</v>
      </c>
      <c r="I1037" s="10">
        <f>VLOOKUP(C1037,away!$B$2:$E$405,3,FALSE)</f>
        <v>0</v>
      </c>
      <c r="J1037" s="10">
        <f>VLOOKUP(B1037,home!$B$2:$E$405,4,FALSE)</f>
        <v>0.83</v>
      </c>
      <c r="K1037" s="12">
        <f t="shared" si="1288"/>
        <v>0.97673333333333134</v>
      </c>
      <c r="L1037" s="12">
        <f t="shared" si="1289"/>
        <v>0</v>
      </c>
      <c r="M1037" s="13">
        <f t="shared" si="1290"/>
        <v>0.37653911978314125</v>
      </c>
      <c r="N1037" s="13">
        <f t="shared" si="1291"/>
        <v>0.36777830959618607</v>
      </c>
      <c r="O1037" s="13">
        <f t="shared" si="1292"/>
        <v>0</v>
      </c>
      <c r="P1037" s="13">
        <f t="shared" si="1293"/>
        <v>0</v>
      </c>
      <c r="Q1037" s="13">
        <f t="shared" si="1294"/>
        <v>0.17961066712979035</v>
      </c>
      <c r="R1037" s="13">
        <f t="shared" si="1295"/>
        <v>0</v>
      </c>
      <c r="S1037" s="13">
        <f t="shared" si="1296"/>
        <v>0</v>
      </c>
      <c r="T1037" s="13">
        <f t="shared" si="1297"/>
        <v>0</v>
      </c>
      <c r="U1037" s="13">
        <f t="shared" si="1298"/>
        <v>0</v>
      </c>
      <c r="V1037" s="13">
        <f t="shared" si="1299"/>
        <v>0</v>
      </c>
      <c r="W1037" s="13">
        <f t="shared" si="1300"/>
        <v>5.8477241869301193E-2</v>
      </c>
      <c r="X1037" s="13">
        <f t="shared" si="1301"/>
        <v>0</v>
      </c>
      <c r="Y1037" s="13">
        <f t="shared" si="1302"/>
        <v>0</v>
      </c>
      <c r="Z1037" s="13">
        <f t="shared" si="1303"/>
        <v>0</v>
      </c>
      <c r="AA1037" s="13">
        <f t="shared" si="1304"/>
        <v>0</v>
      </c>
      <c r="AB1037" s="13">
        <f t="shared" si="1305"/>
        <v>0</v>
      </c>
      <c r="AC1037" s="13">
        <f t="shared" si="1306"/>
        <v>0</v>
      </c>
      <c r="AD1037" s="13">
        <f t="shared" si="1307"/>
        <v>1.4279167843785497E-2</v>
      </c>
      <c r="AE1037" s="13">
        <f t="shared" si="1308"/>
        <v>0</v>
      </c>
      <c r="AF1037" s="13">
        <f t="shared" si="1309"/>
        <v>0</v>
      </c>
      <c r="AG1037" s="13">
        <f t="shared" si="1310"/>
        <v>0</v>
      </c>
      <c r="AH1037" s="13">
        <f t="shared" si="1311"/>
        <v>0</v>
      </c>
      <c r="AI1037" s="13">
        <f t="shared" si="1312"/>
        <v>0</v>
      </c>
      <c r="AJ1037" s="13">
        <f t="shared" si="1313"/>
        <v>0</v>
      </c>
      <c r="AK1037" s="13">
        <f t="shared" si="1314"/>
        <v>0</v>
      </c>
      <c r="AL1037" s="13">
        <f t="shared" si="1315"/>
        <v>0</v>
      </c>
      <c r="AM1037" s="13">
        <f t="shared" si="1316"/>
        <v>2.7893878410573461E-3</v>
      </c>
      <c r="AN1037" s="13">
        <f t="shared" si="1317"/>
        <v>0</v>
      </c>
      <c r="AO1037" s="13">
        <f t="shared" si="1318"/>
        <v>0</v>
      </c>
      <c r="AP1037" s="13">
        <f t="shared" si="1319"/>
        <v>0</v>
      </c>
      <c r="AQ1037" s="13">
        <f t="shared" si="1320"/>
        <v>0</v>
      </c>
      <c r="AR1037" s="13">
        <f t="shared" si="1321"/>
        <v>0</v>
      </c>
      <c r="AS1037" s="13">
        <f t="shared" si="1322"/>
        <v>0</v>
      </c>
      <c r="AT1037" s="13">
        <f t="shared" si="1323"/>
        <v>0</v>
      </c>
      <c r="AU1037" s="13">
        <f t="shared" si="1324"/>
        <v>0</v>
      </c>
      <c r="AV1037" s="13">
        <f t="shared" si="1325"/>
        <v>0</v>
      </c>
      <c r="AW1037" s="13">
        <f t="shared" si="1326"/>
        <v>0</v>
      </c>
      <c r="AX1037" s="13">
        <f t="shared" si="1327"/>
        <v>4.5408134732590085E-4</v>
      </c>
      <c r="AY1037" s="13">
        <f t="shared" si="1328"/>
        <v>0</v>
      </c>
      <c r="AZ1037" s="13">
        <f t="shared" si="1329"/>
        <v>0</v>
      </c>
      <c r="BA1037" s="13">
        <f t="shared" si="1330"/>
        <v>0</v>
      </c>
      <c r="BB1037" s="13">
        <f t="shared" si="1331"/>
        <v>0</v>
      </c>
      <c r="BC1037" s="13">
        <f t="shared" si="1332"/>
        <v>0</v>
      </c>
      <c r="BD1037" s="13">
        <f t="shared" si="1333"/>
        <v>0</v>
      </c>
      <c r="BE1037" s="13">
        <f t="shared" si="1334"/>
        <v>0</v>
      </c>
      <c r="BF1037" s="13">
        <f t="shared" si="1335"/>
        <v>0</v>
      </c>
      <c r="BG1037" s="13">
        <f t="shared" si="1336"/>
        <v>0</v>
      </c>
      <c r="BH1037" s="13">
        <f t="shared" si="1337"/>
        <v>0</v>
      </c>
      <c r="BI1037" s="13">
        <f t="shared" si="1338"/>
        <v>0</v>
      </c>
      <c r="BJ1037" s="14">
        <f t="shared" si="1339"/>
        <v>0.62338885562744628</v>
      </c>
      <c r="BK1037" s="14">
        <f t="shared" si="1340"/>
        <v>0.37653911978314125</v>
      </c>
      <c r="BL1037" s="14">
        <f t="shared" si="1341"/>
        <v>0</v>
      </c>
      <c r="BM1037" s="14">
        <f t="shared" si="1342"/>
        <v>7.5999878901469933E-2</v>
      </c>
      <c r="BN1037" s="14">
        <f t="shared" si="1343"/>
        <v>0.92392809650911767</v>
      </c>
    </row>
    <row r="1038" spans="1:66" x14ac:dyDescent="0.25">
      <c r="A1038" t="s">
        <v>25</v>
      </c>
      <c r="B1038" t="s">
        <v>26</v>
      </c>
      <c r="C1038" t="s">
        <v>172</v>
      </c>
      <c r="D1038" s="24" t="s">
        <v>501</v>
      </c>
      <c r="E1038" s="10">
        <f>VLOOKUP(A1038,home!$A$2:$E$405,3,FALSE)</f>
        <v>1.5333333333333301</v>
      </c>
      <c r="F1038" s="10">
        <f>VLOOKUP(B1038,home!$B$2:$E$405,3,FALSE)</f>
        <v>0</v>
      </c>
      <c r="G1038" s="10">
        <f>VLOOKUP(C1038,away!$B$2:$E$405,4,FALSE)</f>
        <v>0.65</v>
      </c>
      <c r="H1038" s="10">
        <f>VLOOKUP(A1038,away!$A$2:$E$405,3,FALSE)</f>
        <v>1.2</v>
      </c>
      <c r="I1038" s="10">
        <f>VLOOKUP(C1038,away!$B$2:$E$405,3,FALSE)</f>
        <v>2.61</v>
      </c>
      <c r="J1038" s="10">
        <f>VLOOKUP(B1038,home!$B$2:$E$405,4,FALSE)</f>
        <v>1.67</v>
      </c>
      <c r="K1038" s="12">
        <f t="shared" si="1288"/>
        <v>0</v>
      </c>
      <c r="L1038" s="12">
        <f t="shared" si="1289"/>
        <v>5.2304399999999989</v>
      </c>
      <c r="M1038" s="13">
        <f t="shared" si="1290"/>
        <v>5.3511702696719919E-3</v>
      </c>
      <c r="N1038" s="13">
        <f t="shared" si="1291"/>
        <v>0</v>
      </c>
      <c r="O1038" s="13">
        <f t="shared" si="1292"/>
        <v>2.7988975025303169E-2</v>
      </c>
      <c r="P1038" s="13">
        <f t="shared" si="1293"/>
        <v>0</v>
      </c>
      <c r="Q1038" s="13">
        <f t="shared" si="1294"/>
        <v>0</v>
      </c>
      <c r="R1038" s="13">
        <f t="shared" si="1295"/>
        <v>7.3197327265673365E-2</v>
      </c>
      <c r="S1038" s="13">
        <f t="shared" si="1296"/>
        <v>0</v>
      </c>
      <c r="T1038" s="13">
        <f t="shared" si="1297"/>
        <v>0</v>
      </c>
      <c r="U1038" s="13">
        <f t="shared" si="1298"/>
        <v>0</v>
      </c>
      <c r="V1038" s="13">
        <f t="shared" si="1299"/>
        <v>0</v>
      </c>
      <c r="W1038" s="13">
        <f t="shared" si="1300"/>
        <v>0</v>
      </c>
      <c r="X1038" s="13">
        <f t="shared" si="1301"/>
        <v>0</v>
      </c>
      <c r="Y1038" s="13">
        <f t="shared" si="1302"/>
        <v>0</v>
      </c>
      <c r="Z1038" s="13">
        <f t="shared" si="1303"/>
        <v>0.12761807614115611</v>
      </c>
      <c r="AA1038" s="13">
        <f t="shared" si="1304"/>
        <v>0</v>
      </c>
      <c r="AB1038" s="13">
        <f t="shared" si="1305"/>
        <v>0</v>
      </c>
      <c r="AC1038" s="13">
        <f t="shared" si="1306"/>
        <v>0</v>
      </c>
      <c r="AD1038" s="13">
        <f t="shared" si="1307"/>
        <v>0</v>
      </c>
      <c r="AE1038" s="13">
        <f t="shared" si="1308"/>
        <v>0</v>
      </c>
      <c r="AF1038" s="13">
        <f t="shared" si="1309"/>
        <v>0</v>
      </c>
      <c r="AG1038" s="13">
        <f t="shared" si="1310"/>
        <v>0</v>
      </c>
      <c r="AH1038" s="13">
        <f t="shared" si="1311"/>
        <v>0.16687467254293714</v>
      </c>
      <c r="AI1038" s="13">
        <f t="shared" si="1312"/>
        <v>0</v>
      </c>
      <c r="AJ1038" s="13">
        <f t="shared" si="1313"/>
        <v>0</v>
      </c>
      <c r="AK1038" s="13">
        <f t="shared" si="1314"/>
        <v>0</v>
      </c>
      <c r="AL1038" s="13">
        <f t="shared" si="1315"/>
        <v>0</v>
      </c>
      <c r="AM1038" s="13">
        <f t="shared" si="1316"/>
        <v>0</v>
      </c>
      <c r="AN1038" s="13">
        <f t="shared" si="1317"/>
        <v>0</v>
      </c>
      <c r="AO1038" s="13">
        <f t="shared" si="1318"/>
        <v>0</v>
      </c>
      <c r="AP1038" s="13">
        <f t="shared" si="1319"/>
        <v>0</v>
      </c>
      <c r="AQ1038" s="13">
        <f t="shared" si="1320"/>
        <v>0</v>
      </c>
      <c r="AR1038" s="13">
        <f t="shared" si="1321"/>
        <v>0.17456559245109599</v>
      </c>
      <c r="AS1038" s="13">
        <f t="shared" si="1322"/>
        <v>0</v>
      </c>
      <c r="AT1038" s="13">
        <f t="shared" si="1323"/>
        <v>0</v>
      </c>
      <c r="AU1038" s="13">
        <f t="shared" si="1324"/>
        <v>0</v>
      </c>
      <c r="AV1038" s="13">
        <f t="shared" si="1325"/>
        <v>0</v>
      </c>
      <c r="AW1038" s="13">
        <f t="shared" si="1326"/>
        <v>0</v>
      </c>
      <c r="AX1038" s="13">
        <f t="shared" si="1327"/>
        <v>0</v>
      </c>
      <c r="AY1038" s="13">
        <f t="shared" si="1328"/>
        <v>0</v>
      </c>
      <c r="AZ1038" s="13">
        <f t="shared" si="1329"/>
        <v>0</v>
      </c>
      <c r="BA1038" s="13">
        <f t="shared" si="1330"/>
        <v>0</v>
      </c>
      <c r="BB1038" s="13">
        <f t="shared" si="1331"/>
        <v>0</v>
      </c>
      <c r="BC1038" s="13">
        <f t="shared" si="1332"/>
        <v>0</v>
      </c>
      <c r="BD1038" s="13">
        <f t="shared" si="1333"/>
        <v>0.15217580956331839</v>
      </c>
      <c r="BE1038" s="13">
        <f t="shared" si="1334"/>
        <v>0</v>
      </c>
      <c r="BF1038" s="13">
        <f t="shared" si="1335"/>
        <v>0</v>
      </c>
      <c r="BG1038" s="13">
        <f t="shared" si="1336"/>
        <v>0</v>
      </c>
      <c r="BH1038" s="13">
        <f t="shared" si="1337"/>
        <v>0</v>
      </c>
      <c r="BI1038" s="13">
        <f t="shared" si="1338"/>
        <v>0</v>
      </c>
      <c r="BJ1038" s="14">
        <f t="shared" si="1339"/>
        <v>0</v>
      </c>
      <c r="BK1038" s="14">
        <f t="shared" si="1340"/>
        <v>5.3511702696719919E-3</v>
      </c>
      <c r="BL1038" s="14">
        <f t="shared" si="1341"/>
        <v>0.59480237684832804</v>
      </c>
      <c r="BM1038" s="14">
        <f t="shared" si="1342"/>
        <v>0.62123415069850763</v>
      </c>
      <c r="BN1038" s="14">
        <f t="shared" si="1343"/>
        <v>0.10653747256064852</v>
      </c>
    </row>
    <row r="1039" spans="1:66" x14ac:dyDescent="0.25">
      <c r="A1039" t="s">
        <v>25</v>
      </c>
      <c r="B1039" t="s">
        <v>168</v>
      </c>
      <c r="C1039" t="s">
        <v>174</v>
      </c>
      <c r="D1039" s="24" t="s">
        <v>501</v>
      </c>
      <c r="E1039" s="10">
        <f>VLOOKUP(A1039,home!$A$2:$E$405,3,FALSE)</f>
        <v>1.5333333333333301</v>
      </c>
      <c r="F1039" s="10">
        <f>VLOOKUP(B1039,home!$B$2:$E$405,3,FALSE)</f>
        <v>1.63</v>
      </c>
      <c r="G1039" s="10">
        <f>VLOOKUP(C1039,away!$B$2:$E$405,4,FALSE)</f>
        <v>3.26</v>
      </c>
      <c r="H1039" s="10">
        <f>VLOOKUP(A1039,away!$A$2:$E$405,3,FALSE)</f>
        <v>1.2</v>
      </c>
      <c r="I1039" s="10">
        <f>VLOOKUP(C1039,away!$B$2:$E$405,3,FALSE)</f>
        <v>0</v>
      </c>
      <c r="J1039" s="10">
        <f>VLOOKUP(B1039,home!$B$2:$E$405,4,FALSE)</f>
        <v>0.83</v>
      </c>
      <c r="K1039" s="12">
        <f t="shared" si="1288"/>
        <v>8.1478266666666492</v>
      </c>
      <c r="L1039" s="12">
        <f t="shared" si="1289"/>
        <v>0</v>
      </c>
      <c r="M1039" s="13">
        <f t="shared" si="1290"/>
        <v>2.8936356020716018E-4</v>
      </c>
      <c r="N1039" s="13">
        <f t="shared" si="1291"/>
        <v>2.3576841322175005E-3</v>
      </c>
      <c r="O1039" s="13">
        <f t="shared" si="1292"/>
        <v>0</v>
      </c>
      <c r="P1039" s="13">
        <f t="shared" si="1293"/>
        <v>0</v>
      </c>
      <c r="Q1039" s="13">
        <f t="shared" si="1294"/>
        <v>9.6050008220292873E-3</v>
      </c>
      <c r="R1039" s="13">
        <f t="shared" si="1295"/>
        <v>0</v>
      </c>
      <c r="S1039" s="13">
        <f t="shared" si="1296"/>
        <v>0</v>
      </c>
      <c r="T1039" s="13">
        <f t="shared" si="1297"/>
        <v>0</v>
      </c>
      <c r="U1039" s="13">
        <f t="shared" si="1298"/>
        <v>0</v>
      </c>
      <c r="V1039" s="13">
        <f t="shared" si="1299"/>
        <v>0</v>
      </c>
      <c r="W1039" s="13">
        <f t="shared" si="1300"/>
        <v>2.6086627277028436E-2</v>
      </c>
      <c r="X1039" s="13">
        <f t="shared" si="1301"/>
        <v>0</v>
      </c>
      <c r="Y1039" s="13">
        <f t="shared" si="1302"/>
        <v>0</v>
      </c>
      <c r="Z1039" s="13">
        <f t="shared" si="1303"/>
        <v>0</v>
      </c>
      <c r="AA1039" s="13">
        <f t="shared" si="1304"/>
        <v>0</v>
      </c>
      <c r="AB1039" s="13">
        <f t="shared" si="1305"/>
        <v>0</v>
      </c>
      <c r="AC1039" s="13">
        <f t="shared" si="1306"/>
        <v>0</v>
      </c>
      <c r="AD1039" s="13">
        <f t="shared" si="1307"/>
        <v>5.313732934279148E-2</v>
      </c>
      <c r="AE1039" s="13">
        <f t="shared" si="1308"/>
        <v>0</v>
      </c>
      <c r="AF1039" s="13">
        <f t="shared" si="1309"/>
        <v>0</v>
      </c>
      <c r="AG1039" s="13">
        <f t="shared" si="1310"/>
        <v>0</v>
      </c>
      <c r="AH1039" s="13">
        <f t="shared" si="1311"/>
        <v>0</v>
      </c>
      <c r="AI1039" s="13">
        <f t="shared" si="1312"/>
        <v>0</v>
      </c>
      <c r="AJ1039" s="13">
        <f t="shared" si="1313"/>
        <v>0</v>
      </c>
      <c r="AK1039" s="13">
        <f t="shared" si="1314"/>
        <v>0</v>
      </c>
      <c r="AL1039" s="13">
        <f t="shared" si="1315"/>
        <v>0</v>
      </c>
      <c r="AM1039" s="13">
        <f t="shared" si="1316"/>
        <v>8.6590749802928912E-2</v>
      </c>
      <c r="AN1039" s="13">
        <f t="shared" si="1317"/>
        <v>0</v>
      </c>
      <c r="AO1039" s="13">
        <f t="shared" si="1318"/>
        <v>0</v>
      </c>
      <c r="AP1039" s="13">
        <f t="shared" si="1319"/>
        <v>0</v>
      </c>
      <c r="AQ1039" s="13">
        <f t="shared" si="1320"/>
        <v>0</v>
      </c>
      <c r="AR1039" s="13">
        <f t="shared" si="1321"/>
        <v>0</v>
      </c>
      <c r="AS1039" s="13">
        <f t="shared" si="1322"/>
        <v>0</v>
      </c>
      <c r="AT1039" s="13">
        <f t="shared" si="1323"/>
        <v>0</v>
      </c>
      <c r="AU1039" s="13">
        <f t="shared" si="1324"/>
        <v>0</v>
      </c>
      <c r="AV1039" s="13">
        <f t="shared" si="1325"/>
        <v>0</v>
      </c>
      <c r="AW1039" s="13">
        <f t="shared" si="1326"/>
        <v>0</v>
      </c>
      <c r="AX1039" s="13">
        <f t="shared" si="1327"/>
        <v>0.1175877367218273</v>
      </c>
      <c r="AY1039" s="13">
        <f t="shared" si="1328"/>
        <v>0</v>
      </c>
      <c r="AZ1039" s="13">
        <f t="shared" si="1329"/>
        <v>0</v>
      </c>
      <c r="BA1039" s="13">
        <f t="shared" si="1330"/>
        <v>0</v>
      </c>
      <c r="BB1039" s="13">
        <f t="shared" si="1331"/>
        <v>0</v>
      </c>
      <c r="BC1039" s="13">
        <f t="shared" si="1332"/>
        <v>0</v>
      </c>
      <c r="BD1039" s="13">
        <f t="shared" si="1333"/>
        <v>0</v>
      </c>
      <c r="BE1039" s="13">
        <f t="shared" si="1334"/>
        <v>0</v>
      </c>
      <c r="BF1039" s="13">
        <f t="shared" si="1335"/>
        <v>0</v>
      </c>
      <c r="BG1039" s="13">
        <f t="shared" si="1336"/>
        <v>0</v>
      </c>
      <c r="BH1039" s="13">
        <f t="shared" si="1337"/>
        <v>0</v>
      </c>
      <c r="BI1039" s="13">
        <f t="shared" si="1338"/>
        <v>0</v>
      </c>
      <c r="BJ1039" s="14">
        <f t="shared" si="1339"/>
        <v>0.29536512809882293</v>
      </c>
      <c r="BK1039" s="14">
        <f t="shared" si="1340"/>
        <v>2.8936356020716018E-4</v>
      </c>
      <c r="BL1039" s="14">
        <f t="shared" si="1341"/>
        <v>0</v>
      </c>
      <c r="BM1039" s="14">
        <f t="shared" si="1342"/>
        <v>0.28340244314457613</v>
      </c>
      <c r="BN1039" s="14">
        <f t="shared" si="1343"/>
        <v>1.2252048514453948E-2</v>
      </c>
    </row>
    <row r="1040" spans="1:66" x14ac:dyDescent="0.25">
      <c r="A1040" t="s">
        <v>178</v>
      </c>
      <c r="B1040" t="s">
        <v>272</v>
      </c>
      <c r="C1040" t="s">
        <v>185</v>
      </c>
      <c r="D1040" s="24" t="s">
        <v>501</v>
      </c>
      <c r="E1040" s="10">
        <f>VLOOKUP(A1040,home!$A$2:$E$405,3,FALSE)</f>
        <v>1.70588235294118</v>
      </c>
      <c r="F1040" s="10">
        <f>VLOOKUP(B1040,home!$B$2:$E$405,3,FALSE)</f>
        <v>1.17</v>
      </c>
      <c r="G1040" s="10">
        <f>VLOOKUP(C1040,away!$B$2:$E$405,4,FALSE)</f>
        <v>1.76</v>
      </c>
      <c r="H1040" s="10">
        <f>VLOOKUP(A1040,away!$A$2:$E$405,3,FALSE)</f>
        <v>1.1470588235294099</v>
      </c>
      <c r="I1040" s="10">
        <f>VLOOKUP(C1040,away!$B$2:$E$405,3,FALSE)</f>
        <v>0.59</v>
      </c>
      <c r="J1040" s="10">
        <f>VLOOKUP(B1040,home!$B$2:$E$405,4,FALSE)</f>
        <v>2.1800000000000002</v>
      </c>
      <c r="K1040" s="12">
        <f t="shared" si="1288"/>
        <v>3.5127529411764775</v>
      </c>
      <c r="L1040" s="12">
        <f t="shared" si="1289"/>
        <v>1.4753470588235271</v>
      </c>
      <c r="M1040" s="13">
        <f t="shared" si="1290"/>
        <v>6.8186075467738657E-3</v>
      </c>
      <c r="N1040" s="13">
        <f t="shared" si="1291"/>
        <v>2.3952083714658026E-2</v>
      </c>
      <c r="O1040" s="13">
        <f t="shared" si="1292"/>
        <v>1.0059812589404729E-2</v>
      </c>
      <c r="P1040" s="13">
        <f t="shared" si="1293"/>
        <v>3.5337636261115621E-2</v>
      </c>
      <c r="Q1040" s="13">
        <f t="shared" si="1294"/>
        <v>4.2068876257985097E-2</v>
      </c>
      <c r="R1040" s="13">
        <f t="shared" si="1295"/>
        <v>7.4208574580470798E-3</v>
      </c>
      <c r="S1040" s="13">
        <f t="shared" si="1296"/>
        <v>4.5784587540668137E-2</v>
      </c>
      <c r="T1040" s="13">
        <f t="shared" si="1297"/>
        <v>6.2066192855229227E-2</v>
      </c>
      <c r="U1040" s="13">
        <f t="shared" si="1298"/>
        <v>2.6067638861806283E-2</v>
      </c>
      <c r="V1040" s="13">
        <f t="shared" si="1299"/>
        <v>2.636444285042126E-2</v>
      </c>
      <c r="W1040" s="13">
        <f t="shared" si="1300"/>
        <v>4.9259189602408812E-2</v>
      </c>
      <c r="X1040" s="13">
        <f t="shared" si="1301"/>
        <v>7.2674400499944308E-2</v>
      </c>
      <c r="Y1040" s="13">
        <f t="shared" si="1302"/>
        <v>5.3609981514677961E-2</v>
      </c>
      <c r="Z1040" s="13">
        <f t="shared" si="1303"/>
        <v>3.6494467415594646E-3</v>
      </c>
      <c r="AA1040" s="13">
        <f t="shared" si="1304"/>
        <v>1.2819604775079924E-2</v>
      </c>
      <c r="AB1040" s="13">
        <f t="shared" si="1305"/>
        <v>2.2516052189191012E-2</v>
      </c>
      <c r="AC1040" s="13">
        <f t="shared" si="1306"/>
        <v>8.5396567891999273E-3</v>
      </c>
      <c r="AD1040" s="13">
        <f t="shared" si="1307"/>
        <v>4.3258840788957829E-2</v>
      </c>
      <c r="AE1040" s="13">
        <f t="shared" si="1308"/>
        <v>6.3821803526104171E-2</v>
      </c>
      <c r="AF1040" s="13">
        <f t="shared" si="1309"/>
        <v>4.7079655060525409E-2</v>
      </c>
      <c r="AG1040" s="13">
        <f t="shared" si="1310"/>
        <v>2.3152943541324113E-2</v>
      </c>
      <c r="AH1040" s="13">
        <f t="shared" si="1311"/>
        <v>1.3460501291232153E-3</v>
      </c>
      <c r="AI1040" s="13">
        <f t="shared" si="1312"/>
        <v>4.7283415500485523E-3</v>
      </c>
      <c r="AJ1040" s="13">
        <f t="shared" si="1313"/>
        <v>8.3047478434099993E-3</v>
      </c>
      <c r="AK1040" s="13">
        <f t="shared" si="1314"/>
        <v>9.724175804222494E-3</v>
      </c>
      <c r="AL1040" s="13">
        <f t="shared" si="1315"/>
        <v>1.7702810043924138E-3</v>
      </c>
      <c r="AM1040" s="13">
        <f t="shared" si="1316"/>
        <v>3.039152404265931E-2</v>
      </c>
      <c r="AN1040" s="13">
        <f t="shared" si="1317"/>
        <v>4.4838045609501928E-2</v>
      </c>
      <c r="AO1040" s="13">
        <f t="shared" si="1318"/>
        <v>3.3075839356686919E-2</v>
      </c>
      <c r="AP1040" s="13">
        <f t="shared" si="1319"/>
        <v>1.6266114104335837E-2</v>
      </c>
      <c r="AQ1040" s="13">
        <f t="shared" si="1320"/>
        <v>5.9995409005799416E-3</v>
      </c>
      <c r="AR1040" s="13">
        <f t="shared" si="1321"/>
        <v>3.9717821980619276E-4</v>
      </c>
      <c r="AS1040" s="13">
        <f t="shared" si="1322"/>
        <v>1.3951889597954412E-3</v>
      </c>
      <c r="AT1040" s="13">
        <f t="shared" si="1323"/>
        <v>2.4504770610091933E-3</v>
      </c>
      <c r="AU1040" s="13">
        <f t="shared" si="1324"/>
        <v>2.8693068344485114E-3</v>
      </c>
      <c r="AV1040" s="13">
        <f t="shared" si="1325"/>
        <v>2.5197915054616946E-3</v>
      </c>
      <c r="AW1040" s="13">
        <f t="shared" si="1326"/>
        <v>2.5484816439611587E-4</v>
      </c>
      <c r="AX1040" s="13">
        <f t="shared" si="1327"/>
        <v>1.7792985911281187E-2</v>
      </c>
      <c r="AY1040" s="13">
        <f t="shared" si="1328"/>
        <v>2.6250829431897153E-2</v>
      </c>
      <c r="AZ1040" s="13">
        <f t="shared" si="1329"/>
        <v>1.9364541997013776E-2</v>
      </c>
      <c r="BA1040" s="13">
        <f t="shared" si="1330"/>
        <v>9.5231400269196482E-3</v>
      </c>
      <c r="BB1040" s="13">
        <f t="shared" si="1331"/>
        <v>3.5124841573701271E-3</v>
      </c>
      <c r="BC1040" s="13">
        <f t="shared" si="1332"/>
        <v>1.0364266341480498E-3</v>
      </c>
      <c r="BD1040" s="13">
        <f t="shared" si="1333"/>
        <v>9.7662619736638595E-5</v>
      </c>
      <c r="BE1040" s="13">
        <f t="shared" si="1334"/>
        <v>3.4306465472287717E-4</v>
      </c>
      <c r="BF1040" s="13">
        <f t="shared" si="1335"/>
        <v>6.0255068744573986E-4</v>
      </c>
      <c r="BG1040" s="13">
        <f t="shared" si="1336"/>
        <v>7.0553723317764354E-4</v>
      </c>
      <c r="BH1040" s="13">
        <f t="shared" si="1337"/>
        <v>6.1959449773857052E-4</v>
      </c>
      <c r="BI1040" s="13">
        <f t="shared" si="1338"/>
        <v>4.3529647885358504E-4</v>
      </c>
      <c r="BJ1040" s="14">
        <f t="shared" si="1339"/>
        <v>0.68899543953420883</v>
      </c>
      <c r="BK1040" s="14">
        <f t="shared" si="1340"/>
        <v>0.15086604142446838</v>
      </c>
      <c r="BL1040" s="14">
        <f t="shared" si="1341"/>
        <v>0.11542292995252938</v>
      </c>
      <c r="BM1040" s="14">
        <f t="shared" si="1342"/>
        <v>0.8072800025572805</v>
      </c>
      <c r="BN1040" s="14">
        <f t="shared" si="1343"/>
        <v>0.12565787382798443</v>
      </c>
    </row>
    <row r="1041" spans="1:66" x14ac:dyDescent="0.25">
      <c r="A1041" t="s">
        <v>178</v>
      </c>
      <c r="B1041" t="s">
        <v>269</v>
      </c>
      <c r="C1041" t="s">
        <v>270</v>
      </c>
      <c r="D1041" s="24" t="s">
        <v>501</v>
      </c>
      <c r="E1041" s="10">
        <f>VLOOKUP(A1041,home!$A$2:$E$405,3,FALSE)</f>
        <v>1.70588235294118</v>
      </c>
      <c r="F1041" s="10">
        <f>VLOOKUP(B1041,home!$B$2:$E$405,3,FALSE)</f>
        <v>0.28999999999999998</v>
      </c>
      <c r="G1041" s="10">
        <f>VLOOKUP(C1041,away!$B$2:$E$405,4,FALSE)</f>
        <v>1.76</v>
      </c>
      <c r="H1041" s="10">
        <f>VLOOKUP(A1041,away!$A$2:$E$405,3,FALSE)</f>
        <v>1.1470588235294099</v>
      </c>
      <c r="I1041" s="10">
        <f>VLOOKUP(C1041,away!$B$2:$E$405,3,FALSE)</f>
        <v>1.17</v>
      </c>
      <c r="J1041" s="10">
        <f>VLOOKUP(B1041,home!$B$2:$E$405,4,FALSE)</f>
        <v>1.74</v>
      </c>
      <c r="K1041" s="12">
        <f t="shared" si="1288"/>
        <v>0.87068235294117824</v>
      </c>
      <c r="L1041" s="12">
        <f t="shared" si="1289"/>
        <v>2.3351823529411724</v>
      </c>
      <c r="M1041" s="13">
        <f t="shared" si="1290"/>
        <v>4.0523845275949572E-2</v>
      </c>
      <c r="N1041" s="13">
        <f t="shared" si="1291"/>
        <v>3.5283396955088024E-2</v>
      </c>
      <c r="O1041" s="13">
        <f t="shared" si="1292"/>
        <v>9.4630568361715933E-2</v>
      </c>
      <c r="P1041" s="13">
        <f t="shared" si="1293"/>
        <v>8.2393165921339842E-2</v>
      </c>
      <c r="Q1041" s="13">
        <f t="shared" si="1294"/>
        <v>1.536031554030682E-2</v>
      </c>
      <c r="R1041" s="13">
        <f t="shared" si="1295"/>
        <v>0.11048981664353616</v>
      </c>
      <c r="S1041" s="13">
        <f t="shared" si="1296"/>
        <v>4.1880488785761977E-2</v>
      </c>
      <c r="T1041" s="13">
        <f t="shared" si="1297"/>
        <v>3.586913778533253E-2</v>
      </c>
      <c r="U1041" s="13">
        <f t="shared" si="1298"/>
        <v>9.620153353123341E-2</v>
      </c>
      <c r="V1041" s="13">
        <f t="shared" si="1299"/>
        <v>9.4612773675312005E-3</v>
      </c>
      <c r="W1041" s="13">
        <f t="shared" si="1300"/>
        <v>4.4579852255177636E-3</v>
      </c>
      <c r="X1041" s="13">
        <f t="shared" si="1301"/>
        <v>1.0410208428301553E-2</v>
      </c>
      <c r="Y1041" s="13">
        <f t="shared" si="1302"/>
        <v>1.2154867506104625E-2</v>
      </c>
      <c r="Z1041" s="13">
        <f t="shared" si="1303"/>
        <v>8.6004623335230498E-2</v>
      </c>
      <c r="AA1041" s="13">
        <f t="shared" si="1304"/>
        <v>7.4882707809338256E-2</v>
      </c>
      <c r="AB1041" s="13">
        <f t="shared" si="1305"/>
        <v>3.2599526115020677E-2</v>
      </c>
      <c r="AC1041" s="13">
        <f t="shared" si="1306"/>
        <v>1.2022930429332094E-3</v>
      </c>
      <c r="AD1041" s="13">
        <f t="shared" si="1307"/>
        <v>9.7037226638270371E-4</v>
      </c>
      <c r="AE1041" s="13">
        <f t="shared" si="1308"/>
        <v>2.2659961922404199E-3</v>
      </c>
      <c r="AF1041" s="13">
        <f t="shared" si="1309"/>
        <v>2.645757159975861E-3</v>
      </c>
      <c r="AG1041" s="13">
        <f t="shared" si="1310"/>
        <v>2.0594418100477953E-3</v>
      </c>
      <c r="AH1041" s="13">
        <f t="shared" si="1311"/>
        <v>5.0209119670945705E-2</v>
      </c>
      <c r="AI1041" s="13">
        <f t="shared" si="1312"/>
        <v>4.3716194454204202E-2</v>
      </c>
      <c r="AJ1041" s="13">
        <f t="shared" si="1313"/>
        <v>1.9031459524510297E-2</v>
      </c>
      <c r="AK1041" s="13">
        <f t="shared" si="1314"/>
        <v>5.5234519862351426E-3</v>
      </c>
      <c r="AL1041" s="13">
        <f t="shared" si="1315"/>
        <v>9.7780187934198682E-5</v>
      </c>
      <c r="AM1041" s="13">
        <f t="shared" si="1316"/>
        <v>1.689772016245913E-4</v>
      </c>
      <c r="AN1041" s="13">
        <f t="shared" si="1317"/>
        <v>3.9459257928312801E-4</v>
      </c>
      <c r="AO1041" s="13">
        <f t="shared" si="1318"/>
        <v>4.6072281387175059E-4</v>
      </c>
      <c r="AP1041" s="13">
        <f t="shared" si="1319"/>
        <v>3.5862392818357077E-4</v>
      </c>
      <c r="AQ1041" s="13">
        <f t="shared" si="1320"/>
        <v>2.0936306710917922E-4</v>
      </c>
      <c r="AR1041" s="13">
        <f t="shared" si="1321"/>
        <v>2.3449490042460764E-2</v>
      </c>
      <c r="AS1041" s="13">
        <f t="shared" si="1322"/>
        <v>2.0417057165440466E-2</v>
      </c>
      <c r="AT1041" s="13">
        <f t="shared" si="1323"/>
        <v>8.8883856864701224E-3</v>
      </c>
      <c r="AU1041" s="13">
        <f t="shared" si="1324"/>
        <v>2.579653521114833E-3</v>
      </c>
      <c r="AV1041" s="13">
        <f t="shared" si="1325"/>
        <v>5.615146993843144E-4</v>
      </c>
      <c r="AW1041" s="13">
        <f t="shared" si="1326"/>
        <v>5.522413335641954E-6</v>
      </c>
      <c r="AX1041" s="13">
        <f t="shared" si="1327"/>
        <v>2.4520911250652493E-5</v>
      </c>
      <c r="AY1041" s="13">
        <f t="shared" si="1328"/>
        <v>5.7260799230560352E-5</v>
      </c>
      <c r="AZ1041" s="13">
        <f t="shared" si="1329"/>
        <v>6.6857203939256013E-5</v>
      </c>
      <c r="BA1041" s="13">
        <f t="shared" si="1330"/>
        <v>5.2041254268646555E-5</v>
      </c>
      <c r="BB1041" s="13">
        <f t="shared" si="1331"/>
        <v>3.0381454648266977E-5</v>
      </c>
      <c r="BC1041" s="13">
        <f t="shared" si="1332"/>
        <v>1.4189247350263111E-5</v>
      </c>
      <c r="BD1041" s="13">
        <f t="shared" si="1333"/>
        <v>9.1264725554373576E-3</v>
      </c>
      <c r="BE1041" s="13">
        <f t="shared" si="1334"/>
        <v>7.9462585986212857E-3</v>
      </c>
      <c r="BF1041" s="13">
        <f t="shared" si="1335"/>
        <v>3.4593335668633247E-3</v>
      </c>
      <c r="BG1041" s="13">
        <f t="shared" si="1336"/>
        <v>1.0039935632016532E-3</v>
      </c>
      <c r="BH1041" s="13">
        <f t="shared" si="1337"/>
        <v>2.1853986948655317E-4</v>
      </c>
      <c r="BI1041" s="13">
        <f t="shared" si="1338"/>
        <v>3.8055761555202039E-5</v>
      </c>
      <c r="BJ1041" s="14">
        <f t="shared" si="1339"/>
        <v>0.12331500933005801</v>
      </c>
      <c r="BK1041" s="14">
        <f t="shared" si="1340"/>
        <v>0.17561611138068053</v>
      </c>
      <c r="BL1041" s="14">
        <f t="shared" si="1341"/>
        <v>0.60497313312677592</v>
      </c>
      <c r="BM1041" s="14">
        <f t="shared" si="1342"/>
        <v>0.61117603008891352</v>
      </c>
      <c r="BN1041" s="14">
        <f t="shared" si="1343"/>
        <v>0.37868110869793636</v>
      </c>
    </row>
    <row r="1042" spans="1:66" x14ac:dyDescent="0.25">
      <c r="A1042" t="s">
        <v>178</v>
      </c>
      <c r="B1042" t="s">
        <v>273</v>
      </c>
      <c r="C1042" t="s">
        <v>472</v>
      </c>
      <c r="D1042" s="24" t="s">
        <v>501</v>
      </c>
      <c r="E1042" s="10">
        <f>VLOOKUP(A1042,home!$A$2:$E$405,3,FALSE)</f>
        <v>1.70588235294118</v>
      </c>
      <c r="F1042" s="10">
        <f>VLOOKUP(B1042,home!$B$2:$E$405,3,FALSE)</f>
        <v>2.93</v>
      </c>
      <c r="G1042" s="10">
        <f>VLOOKUP(C1042,away!$B$2:$E$405,4,FALSE)</f>
        <v>2.34</v>
      </c>
      <c r="H1042" s="10">
        <f>VLOOKUP(A1042,away!$A$2:$E$405,3,FALSE)</f>
        <v>1.1470588235294099</v>
      </c>
      <c r="I1042" s="10">
        <f>VLOOKUP(C1042,away!$B$2:$E$405,3,FALSE)</f>
        <v>0.59</v>
      </c>
      <c r="J1042" s="10">
        <f>VLOOKUP(B1042,home!$B$2:$E$405,4,FALSE)</f>
        <v>0</v>
      </c>
      <c r="K1042" s="12">
        <f t="shared" si="1288"/>
        <v>11.695870588235318</v>
      </c>
      <c r="L1042" s="12">
        <f t="shared" si="1289"/>
        <v>0</v>
      </c>
      <c r="M1042" s="13">
        <f t="shared" si="1290"/>
        <v>8.3281385658836078E-6</v>
      </c>
      <c r="N1042" s="13">
        <f t="shared" si="1291"/>
        <v>9.7404830907466358E-5</v>
      </c>
      <c r="O1042" s="13">
        <f t="shared" si="1292"/>
        <v>0</v>
      </c>
      <c r="P1042" s="13">
        <f t="shared" si="1293"/>
        <v>0</v>
      </c>
      <c r="Q1042" s="13">
        <f t="shared" si="1294"/>
        <v>5.6961714848133532E-4</v>
      </c>
      <c r="R1042" s="13">
        <f t="shared" si="1295"/>
        <v>0</v>
      </c>
      <c r="S1042" s="13">
        <f t="shared" si="1296"/>
        <v>0</v>
      </c>
      <c r="T1042" s="13">
        <f t="shared" si="1297"/>
        <v>0</v>
      </c>
      <c r="U1042" s="13">
        <f t="shared" si="1298"/>
        <v>0</v>
      </c>
      <c r="V1042" s="13">
        <f t="shared" si="1299"/>
        <v>0</v>
      </c>
      <c r="W1042" s="13">
        <f t="shared" si="1300"/>
        <v>2.2207228178257716E-3</v>
      </c>
      <c r="X1042" s="13">
        <f t="shared" si="1301"/>
        <v>0</v>
      </c>
      <c r="Y1042" s="13">
        <f t="shared" si="1302"/>
        <v>0</v>
      </c>
      <c r="Z1042" s="13">
        <f t="shared" si="1303"/>
        <v>0</v>
      </c>
      <c r="AA1042" s="13">
        <f t="shared" si="1304"/>
        <v>0</v>
      </c>
      <c r="AB1042" s="13">
        <f t="shared" si="1305"/>
        <v>0</v>
      </c>
      <c r="AC1042" s="13">
        <f t="shared" si="1306"/>
        <v>0</v>
      </c>
      <c r="AD1042" s="13">
        <f t="shared" si="1307"/>
        <v>6.4933216724078792E-3</v>
      </c>
      <c r="AE1042" s="13">
        <f t="shared" si="1308"/>
        <v>0</v>
      </c>
      <c r="AF1042" s="13">
        <f t="shared" si="1309"/>
        <v>0</v>
      </c>
      <c r="AG1042" s="13">
        <f t="shared" si="1310"/>
        <v>0</v>
      </c>
      <c r="AH1042" s="13">
        <f t="shared" si="1311"/>
        <v>0</v>
      </c>
      <c r="AI1042" s="13">
        <f t="shared" si="1312"/>
        <v>0</v>
      </c>
      <c r="AJ1042" s="13">
        <f t="shared" si="1313"/>
        <v>0</v>
      </c>
      <c r="AK1042" s="13">
        <f t="shared" si="1314"/>
        <v>0</v>
      </c>
      <c r="AL1042" s="13">
        <f t="shared" si="1315"/>
        <v>0</v>
      </c>
      <c r="AM1042" s="13">
        <f t="shared" si="1316"/>
        <v>1.5189009993653252E-2</v>
      </c>
      <c r="AN1042" s="13">
        <f t="shared" si="1317"/>
        <v>0</v>
      </c>
      <c r="AO1042" s="13">
        <f t="shared" si="1318"/>
        <v>0</v>
      </c>
      <c r="AP1042" s="13">
        <f t="shared" si="1319"/>
        <v>0</v>
      </c>
      <c r="AQ1042" s="13">
        <f t="shared" si="1320"/>
        <v>0</v>
      </c>
      <c r="AR1042" s="13">
        <f t="shared" si="1321"/>
        <v>0</v>
      </c>
      <c r="AS1042" s="13">
        <f t="shared" si="1322"/>
        <v>0</v>
      </c>
      <c r="AT1042" s="13">
        <f t="shared" si="1323"/>
        <v>0</v>
      </c>
      <c r="AU1042" s="13">
        <f t="shared" si="1324"/>
        <v>0</v>
      </c>
      <c r="AV1042" s="13">
        <f t="shared" si="1325"/>
        <v>0</v>
      </c>
      <c r="AW1042" s="13">
        <f t="shared" si="1326"/>
        <v>0</v>
      </c>
      <c r="AX1042" s="13">
        <f t="shared" si="1327"/>
        <v>2.9608115874863568E-2</v>
      </c>
      <c r="AY1042" s="13">
        <f t="shared" si="1328"/>
        <v>0</v>
      </c>
      <c r="AZ1042" s="13">
        <f t="shared" si="1329"/>
        <v>0</v>
      </c>
      <c r="BA1042" s="13">
        <f t="shared" si="1330"/>
        <v>0</v>
      </c>
      <c r="BB1042" s="13">
        <f t="shared" si="1331"/>
        <v>0</v>
      </c>
      <c r="BC1042" s="13">
        <f t="shared" si="1332"/>
        <v>0</v>
      </c>
      <c r="BD1042" s="13">
        <f t="shared" si="1333"/>
        <v>0</v>
      </c>
      <c r="BE1042" s="13">
        <f t="shared" si="1334"/>
        <v>0</v>
      </c>
      <c r="BF1042" s="13">
        <f t="shared" si="1335"/>
        <v>0</v>
      </c>
      <c r="BG1042" s="13">
        <f t="shared" si="1336"/>
        <v>0</v>
      </c>
      <c r="BH1042" s="13">
        <f t="shared" si="1337"/>
        <v>0</v>
      </c>
      <c r="BI1042" s="13">
        <f t="shared" si="1338"/>
        <v>0</v>
      </c>
      <c r="BJ1042" s="14">
        <f t="shared" si="1339"/>
        <v>5.4178192338139274E-2</v>
      </c>
      <c r="BK1042" s="14">
        <f t="shared" si="1340"/>
        <v>8.3281385658836078E-6</v>
      </c>
      <c r="BL1042" s="14">
        <f t="shared" si="1341"/>
        <v>0</v>
      </c>
      <c r="BM1042" s="14">
        <f t="shared" si="1342"/>
        <v>5.3511170358750471E-2</v>
      </c>
      <c r="BN1042" s="14">
        <f t="shared" si="1343"/>
        <v>6.7535011795468532E-4</v>
      </c>
    </row>
    <row r="1043" spans="1:66" x14ac:dyDescent="0.25">
      <c r="A1043" t="s">
        <v>178</v>
      </c>
      <c r="B1043" t="s">
        <v>182</v>
      </c>
      <c r="C1043" t="s">
        <v>268</v>
      </c>
      <c r="D1043" s="24" t="s">
        <v>501</v>
      </c>
      <c r="E1043" s="10">
        <f>VLOOKUP(A1043,home!$A$2:$E$405,3,FALSE)</f>
        <v>1.70588235294118</v>
      </c>
      <c r="F1043" s="10">
        <f>VLOOKUP(B1043,home!$B$2:$E$405,3,FALSE)</f>
        <v>2.0499999999999998</v>
      </c>
      <c r="G1043" s="10">
        <f>VLOOKUP(C1043,away!$B$2:$E$405,4,FALSE)</f>
        <v>1.47</v>
      </c>
      <c r="H1043" s="10">
        <f>VLOOKUP(A1043,away!$A$2:$E$405,3,FALSE)</f>
        <v>1.1470588235294099</v>
      </c>
      <c r="I1043" s="10">
        <f>VLOOKUP(C1043,away!$B$2:$E$405,3,FALSE)</f>
        <v>1.17</v>
      </c>
      <c r="J1043" s="10">
        <f>VLOOKUP(B1043,home!$B$2:$E$405,4,FALSE)</f>
        <v>0.44</v>
      </c>
      <c r="K1043" s="12">
        <f t="shared" si="1288"/>
        <v>5.1406764705882448</v>
      </c>
      <c r="L1043" s="12">
        <f t="shared" si="1289"/>
        <v>0.59050588235294021</v>
      </c>
      <c r="M1043" s="13">
        <f t="shared" si="1290"/>
        <v>3.2432403110385054E-3</v>
      </c>
      <c r="N1043" s="13">
        <f t="shared" si="1291"/>
        <v>1.6672449155418947E-2</v>
      </c>
      <c r="O1043" s="13">
        <f t="shared" si="1292"/>
        <v>1.9151524815524167E-3</v>
      </c>
      <c r="P1043" s="13">
        <f t="shared" si="1293"/>
        <v>9.8451792995051957E-3</v>
      </c>
      <c r="Q1043" s="13">
        <f t="shared" si="1294"/>
        <v>4.2853833540170513E-2</v>
      </c>
      <c r="R1043" s="13">
        <f t="shared" si="1295"/>
        <v>5.6545440297976637E-4</v>
      </c>
      <c r="S1043" s="13">
        <f t="shared" si="1296"/>
        <v>7.4715058200828183E-3</v>
      </c>
      <c r="T1043" s="13">
        <f t="shared" si="1297"/>
        <v>2.5305440786844408E-2</v>
      </c>
      <c r="U1043" s="13">
        <f t="shared" si="1298"/>
        <v>2.9068181445886087E-3</v>
      </c>
      <c r="V1043" s="13">
        <f t="shared" si="1299"/>
        <v>2.5200556433108367E-3</v>
      </c>
      <c r="W1043" s="13">
        <f t="shared" si="1300"/>
        <v>7.3432564584820018E-2</v>
      </c>
      <c r="X1043" s="13">
        <f t="shared" si="1301"/>
        <v>4.3362361343598402E-2</v>
      </c>
      <c r="Y1043" s="13">
        <f t="shared" si="1302"/>
        <v>1.2802864723054299E-2</v>
      </c>
      <c r="Z1043" s="13">
        <f t="shared" si="1303"/>
        <v>1.1130138372064065E-4</v>
      </c>
      <c r="AA1043" s="13">
        <f t="shared" si="1304"/>
        <v>5.7216440443661083E-4</v>
      </c>
      <c r="AB1043" s="13">
        <f t="shared" si="1305"/>
        <v>1.4706560455977108E-3</v>
      </c>
      <c r="AC1043" s="13">
        <f t="shared" si="1306"/>
        <v>4.7811750891311241E-4</v>
      </c>
      <c r="AD1043" s="13">
        <f t="shared" si="1307"/>
        <v>9.4373264234033929E-2</v>
      </c>
      <c r="AE1043" s="13">
        <f t="shared" si="1308"/>
        <v>5.5727967667045374E-2</v>
      </c>
      <c r="AF1043" s="13">
        <f t="shared" si="1309"/>
        <v>1.6453846359482376E-2</v>
      </c>
      <c r="AG1043" s="13">
        <f t="shared" si="1310"/>
        <v>3.2386976875352839E-3</v>
      </c>
      <c r="AH1043" s="13">
        <f t="shared" si="1311"/>
        <v>1.6431030450265016E-5</v>
      </c>
      <c r="AI1043" s="13">
        <f t="shared" si="1312"/>
        <v>8.4466611623196345E-5</v>
      </c>
      <c r="AJ1043" s="13">
        <f t="shared" si="1313"/>
        <v>2.1710776146084047E-4</v>
      </c>
      <c r="AK1043" s="13">
        <f t="shared" si="1314"/>
        <v>3.7202692030794294E-4</v>
      </c>
      <c r="AL1043" s="13">
        <f t="shared" si="1315"/>
        <v>5.8054934572210077E-5</v>
      </c>
      <c r="AM1043" s="13">
        <f t="shared" si="1316"/>
        <v>9.7028483780101066E-2</v>
      </c>
      <c r="AN1043" s="13">
        <f t="shared" si="1317"/>
        <v>5.7295890427936522E-2</v>
      </c>
      <c r="AO1043" s="13">
        <f t="shared" si="1318"/>
        <v>1.6916780166173016E-2</v>
      </c>
      <c r="AP1043" s="13">
        <f t="shared" si="1319"/>
        <v>3.3298193995322384E-3</v>
      </c>
      <c r="AQ1043" s="13">
        <f t="shared" si="1320"/>
        <v>4.9156948564918045E-4</v>
      </c>
      <c r="AR1043" s="13">
        <f t="shared" si="1321"/>
        <v>1.9405240268003555E-6</v>
      </c>
      <c r="AS1043" s="13">
        <f t="shared" si="1322"/>
        <v>9.9756062051837394E-6</v>
      </c>
      <c r="AT1043" s="13">
        <f t="shared" si="1323"/>
        <v>2.564068204942107E-5</v>
      </c>
      <c r="AU1043" s="13">
        <f t="shared" si="1324"/>
        <v>4.393681696709778E-5</v>
      </c>
      <c r="AV1043" s="13">
        <f t="shared" si="1325"/>
        <v>5.6466240293825464E-5</v>
      </c>
      <c r="AW1043" s="13">
        <f t="shared" si="1326"/>
        <v>4.8953206024912617E-6</v>
      </c>
      <c r="AX1043" s="13">
        <f t="shared" si="1327"/>
        <v>8.3132007257536444E-2</v>
      </c>
      <c r="AY1043" s="13">
        <f t="shared" si="1328"/>
        <v>4.9089939297382576E-2</v>
      </c>
      <c r="AZ1043" s="13">
        <f t="shared" si="1329"/>
        <v>1.4493948959726584E-2</v>
      </c>
      <c r="BA1043" s="13">
        <f t="shared" si="1330"/>
        <v>2.8529207064139422E-3</v>
      </c>
      <c r="BB1043" s="13">
        <f t="shared" si="1331"/>
        <v>4.2116661475598451E-4</v>
      </c>
      <c r="BC1043" s="13">
        <f t="shared" si="1332"/>
        <v>4.974027269281672E-5</v>
      </c>
      <c r="BD1043" s="13">
        <f t="shared" si="1333"/>
        <v>1.9098180877880394E-7</v>
      </c>
      <c r="BE1043" s="13">
        <f t="shared" si="1334"/>
        <v>9.8177569069958079E-7</v>
      </c>
      <c r="BF1043" s="13">
        <f t="shared" si="1335"/>
        <v>2.5234955962874285E-6</v>
      </c>
      <c r="BG1043" s="13">
        <f t="shared" si="1336"/>
        <v>4.3241581451559482E-6</v>
      </c>
      <c r="BH1043" s="13">
        <f t="shared" si="1337"/>
        <v>5.5572745079764207E-6</v>
      </c>
      <c r="BI1043" s="13">
        <f t="shared" si="1338"/>
        <v>5.7136300607508498E-6</v>
      </c>
      <c r="BJ1043" s="14">
        <f t="shared" si="1339"/>
        <v>0.70932555644990392</v>
      </c>
      <c r="BK1043" s="14">
        <f t="shared" si="1340"/>
        <v>7.2706092814805251E-2</v>
      </c>
      <c r="BL1043" s="14">
        <f t="shared" si="1341"/>
        <v>8.2775289883493374E-3</v>
      </c>
      <c r="BM1043" s="14">
        <f t="shared" si="1342"/>
        <v>0.66624012646933384</v>
      </c>
      <c r="BN1043" s="14">
        <f t="shared" si="1343"/>
        <v>7.5095309190665344E-2</v>
      </c>
    </row>
    <row r="1044" spans="1:66" x14ac:dyDescent="0.25">
      <c r="A1044" t="s">
        <v>28</v>
      </c>
      <c r="B1044" t="s">
        <v>277</v>
      </c>
      <c r="C1044" t="s">
        <v>279</v>
      </c>
      <c r="D1044" s="24" t="s">
        <v>501</v>
      </c>
      <c r="E1044" s="10">
        <f>VLOOKUP(A1044,home!$A$2:$E$405,3,FALSE)</f>
        <v>1.3333333333333299</v>
      </c>
      <c r="F1044" s="10">
        <f>VLOOKUP(B1044,home!$B$2:$E$405,3,FALSE)</f>
        <v>0.75</v>
      </c>
      <c r="G1044" s="10">
        <f>VLOOKUP(C1044,away!$B$2:$E$405,4,FALSE)</f>
        <v>1.1200000000000001</v>
      </c>
      <c r="H1044" s="10">
        <f>VLOOKUP(A1044,away!$A$2:$E$405,3,FALSE)</f>
        <v>1.13333333333333</v>
      </c>
      <c r="I1044" s="10">
        <f>VLOOKUP(C1044,away!$B$2:$E$405,3,FALSE)</f>
        <v>1.1200000000000001</v>
      </c>
      <c r="J1044" s="10">
        <f>VLOOKUP(B1044,home!$B$2:$E$405,4,FALSE)</f>
        <v>1.32</v>
      </c>
      <c r="K1044" s="12">
        <f t="shared" si="1288"/>
        <v>1.1199999999999972</v>
      </c>
      <c r="L1044" s="12">
        <f t="shared" si="1289"/>
        <v>1.6755199999999952</v>
      </c>
      <c r="M1044" s="13">
        <f t="shared" si="1290"/>
        <v>6.1083102859234857E-2</v>
      </c>
      <c r="N1044" s="13">
        <f t="shared" si="1291"/>
        <v>6.8413075202342855E-2</v>
      </c>
      <c r="O1044" s="13">
        <f t="shared" si="1292"/>
        <v>0.10234596050270489</v>
      </c>
      <c r="P1044" s="13">
        <f t="shared" si="1293"/>
        <v>0.11462747576302917</v>
      </c>
      <c r="Q1044" s="13">
        <f t="shared" si="1294"/>
        <v>3.831132211331191E-2</v>
      </c>
      <c r="R1044" s="13">
        <f t="shared" si="1295"/>
        <v>8.574135187074583E-2</v>
      </c>
      <c r="S1044" s="13">
        <f t="shared" si="1296"/>
        <v>5.3776975893331518E-2</v>
      </c>
      <c r="T1044" s="13">
        <f t="shared" si="1297"/>
        <v>6.4191386427296188E-2</v>
      </c>
      <c r="U1044" s="13">
        <f t="shared" si="1298"/>
        <v>9.6030314095235075E-2</v>
      </c>
      <c r="V1044" s="13">
        <f t="shared" si="1299"/>
        <v>1.1212991831849966E-2</v>
      </c>
      <c r="W1044" s="13">
        <f t="shared" si="1300"/>
        <v>1.4302893588969749E-2</v>
      </c>
      <c r="X1044" s="13">
        <f t="shared" si="1301"/>
        <v>2.396478426619052E-2</v>
      </c>
      <c r="Y1044" s="13">
        <f t="shared" si="1302"/>
        <v>2.007673766684372E-2</v>
      </c>
      <c r="Z1044" s="13">
        <f t="shared" si="1303"/>
        <v>4.7887116628823889E-2</v>
      </c>
      <c r="AA1044" s="13">
        <f t="shared" si="1304"/>
        <v>5.363357062428261E-2</v>
      </c>
      <c r="AB1044" s="13">
        <f t="shared" si="1305"/>
        <v>3.0034799549598194E-2</v>
      </c>
      <c r="AC1044" s="13">
        <f t="shared" si="1306"/>
        <v>1.3151314451870797E-3</v>
      </c>
      <c r="AD1044" s="13">
        <f t="shared" si="1307"/>
        <v>4.0048102049115176E-3</v>
      </c>
      <c r="AE1044" s="13">
        <f t="shared" si="1308"/>
        <v>6.7101395945333266E-3</v>
      </c>
      <c r="AF1044" s="13">
        <f t="shared" si="1309"/>
        <v>5.6214865467162254E-3</v>
      </c>
      <c r="AG1044" s="13">
        <f t="shared" si="1310"/>
        <v>3.1396377129179818E-3</v>
      </c>
      <c r="AH1044" s="13">
        <f t="shared" si="1311"/>
        <v>2.0058955413481683E-2</v>
      </c>
      <c r="AI1044" s="13">
        <f t="shared" si="1312"/>
        <v>2.2466030063099426E-2</v>
      </c>
      <c r="AJ1044" s="13">
        <f t="shared" si="1313"/>
        <v>1.2580976835335649E-2</v>
      </c>
      <c r="AK1044" s="13">
        <f t="shared" si="1314"/>
        <v>4.6968980185252982E-3</v>
      </c>
      <c r="AL1044" s="13">
        <f t="shared" si="1315"/>
        <v>9.8718100948984942E-5</v>
      </c>
      <c r="AM1044" s="13">
        <f t="shared" si="1316"/>
        <v>8.9707748590017733E-4</v>
      </c>
      <c r="AN1044" s="13">
        <f t="shared" si="1317"/>
        <v>1.5030712691754607E-3</v>
      </c>
      <c r="AO1044" s="13">
        <f t="shared" si="1318"/>
        <v>1.2592129864644308E-3</v>
      </c>
      <c r="AP1044" s="13">
        <f t="shared" si="1319"/>
        <v>7.032788476936258E-4</v>
      </c>
      <c r="AQ1044" s="13">
        <f t="shared" si="1320"/>
        <v>2.9458944372190497E-4</v>
      </c>
      <c r="AR1044" s="13">
        <f t="shared" si="1321"/>
        <v>6.7218361948793446E-3</v>
      </c>
      <c r="AS1044" s="13">
        <f t="shared" si="1322"/>
        <v>7.5284565382648461E-3</v>
      </c>
      <c r="AT1044" s="13">
        <f t="shared" si="1323"/>
        <v>4.2159356614283041E-3</v>
      </c>
      <c r="AU1044" s="13">
        <f t="shared" si="1324"/>
        <v>1.5739493135998965E-3</v>
      </c>
      <c r="AV1044" s="13">
        <f t="shared" si="1325"/>
        <v>4.4070580780796977E-4</v>
      </c>
      <c r="AW1044" s="13">
        <f t="shared" si="1326"/>
        <v>5.1459069667302163E-6</v>
      </c>
      <c r="AX1044" s="13">
        <f t="shared" si="1327"/>
        <v>1.6745446403469946E-4</v>
      </c>
      <c r="AY1044" s="13">
        <f t="shared" si="1328"/>
        <v>2.8057330357941882E-4</v>
      </c>
      <c r="AZ1044" s="13">
        <f t="shared" si="1329"/>
        <v>2.3505309080669329E-4</v>
      </c>
      <c r="BA1044" s="13">
        <f t="shared" si="1330"/>
        <v>1.3127871823614322E-4</v>
      </c>
      <c r="BB1044" s="13">
        <f t="shared" si="1331"/>
        <v>5.4990029494755488E-5</v>
      </c>
      <c r="BC1044" s="13">
        <f t="shared" si="1332"/>
        <v>1.8427378843810487E-5</v>
      </c>
      <c r="BD1044" s="13">
        <f t="shared" si="1333"/>
        <v>1.8770951635407038E-3</v>
      </c>
      <c r="BE1044" s="13">
        <f t="shared" si="1334"/>
        <v>2.1023465831655828E-3</v>
      </c>
      <c r="BF1044" s="13">
        <f t="shared" si="1335"/>
        <v>1.1773140865727237E-3</v>
      </c>
      <c r="BG1044" s="13">
        <f t="shared" si="1336"/>
        <v>4.3953059232048247E-4</v>
      </c>
      <c r="BH1044" s="13">
        <f t="shared" si="1337"/>
        <v>1.2306856584973474E-4</v>
      </c>
      <c r="BI1044" s="13">
        <f t="shared" si="1338"/>
        <v>2.7567358750340499E-5</v>
      </c>
      <c r="BJ1044" s="14">
        <f t="shared" si="1339"/>
        <v>0.25428128034198522</v>
      </c>
      <c r="BK1044" s="14">
        <f t="shared" si="1340"/>
        <v>0.242394969197161</v>
      </c>
      <c r="BL1044" s="14">
        <f t="shared" si="1341"/>
        <v>0.45381666283918859</v>
      </c>
      <c r="BM1044" s="14">
        <f t="shared" si="1342"/>
        <v>0.52758231329917638</v>
      </c>
      <c r="BN1044" s="14">
        <f t="shared" si="1343"/>
        <v>0.4705222883113695</v>
      </c>
    </row>
    <row r="1045" spans="1:66" x14ac:dyDescent="0.25">
      <c r="A1045" t="s">
        <v>28</v>
      </c>
      <c r="B1045" t="s">
        <v>294</v>
      </c>
      <c r="C1045" t="s">
        <v>278</v>
      </c>
      <c r="D1045" s="24" t="s">
        <v>501</v>
      </c>
      <c r="E1045" s="10">
        <f>VLOOKUP(A1045,home!$A$2:$E$405,3,FALSE)</f>
        <v>1.3333333333333299</v>
      </c>
      <c r="F1045" s="10">
        <f>VLOOKUP(B1045,home!$B$2:$E$405,3,FALSE)</f>
        <v>0.75</v>
      </c>
      <c r="G1045" s="10">
        <f>VLOOKUP(C1045,away!$B$2:$E$405,4,FALSE)</f>
        <v>0.37</v>
      </c>
      <c r="H1045" s="10">
        <f>VLOOKUP(A1045,away!$A$2:$E$405,3,FALSE)</f>
        <v>1.13333333333333</v>
      </c>
      <c r="I1045" s="10">
        <f>VLOOKUP(C1045,away!$B$2:$E$405,3,FALSE)</f>
        <v>0.37</v>
      </c>
      <c r="J1045" s="10">
        <f>VLOOKUP(B1045,home!$B$2:$E$405,4,FALSE)</f>
        <v>1.32</v>
      </c>
      <c r="K1045" s="12">
        <f t="shared" si="1288"/>
        <v>0.36999999999999905</v>
      </c>
      <c r="L1045" s="12">
        <f t="shared" si="1289"/>
        <v>0.55351999999999835</v>
      </c>
      <c r="M1045" s="13">
        <f t="shared" si="1290"/>
        <v>0.39711872007075977</v>
      </c>
      <c r="N1045" s="13">
        <f t="shared" si="1291"/>
        <v>0.14693392642618072</v>
      </c>
      <c r="O1045" s="13">
        <f t="shared" si="1292"/>
        <v>0.21981315393356626</v>
      </c>
      <c r="P1045" s="13">
        <f t="shared" si="1293"/>
        <v>8.1330866955419315E-2</v>
      </c>
      <c r="Q1045" s="13">
        <f t="shared" si="1294"/>
        <v>2.7182776388843366E-2</v>
      </c>
      <c r="R1045" s="13">
        <f t="shared" si="1295"/>
        <v>6.0835488482653612E-2</v>
      </c>
      <c r="S1045" s="13">
        <f t="shared" si="1296"/>
        <v>4.164189186637619E-3</v>
      </c>
      <c r="T1045" s="13">
        <f t="shared" si="1297"/>
        <v>1.5046210386752535E-2</v>
      </c>
      <c r="U1045" s="13">
        <f t="shared" si="1298"/>
        <v>2.2509130738581781E-2</v>
      </c>
      <c r="V1045" s="13">
        <f t="shared" si="1299"/>
        <v>9.4759548830825288E-5</v>
      </c>
      <c r="W1045" s="13">
        <f t="shared" si="1300"/>
        <v>3.3525424212906742E-3</v>
      </c>
      <c r="X1045" s="13">
        <f t="shared" si="1301"/>
        <v>1.8556992810328085E-3</v>
      </c>
      <c r="Y1045" s="13">
        <f t="shared" si="1302"/>
        <v>5.1358333301863845E-4</v>
      </c>
      <c r="Z1045" s="13">
        <f t="shared" si="1303"/>
        <v>1.1224553194972774E-2</v>
      </c>
      <c r="AA1045" s="13">
        <f t="shared" si="1304"/>
        <v>4.1530846821399162E-3</v>
      </c>
      <c r="AB1045" s="13">
        <f t="shared" si="1305"/>
        <v>7.6832066619588249E-4</v>
      </c>
      <c r="AC1045" s="13">
        <f t="shared" si="1306"/>
        <v>1.2129364389668812E-6</v>
      </c>
      <c r="AD1045" s="13">
        <f t="shared" si="1307"/>
        <v>3.1011017396938647E-4</v>
      </c>
      <c r="AE1045" s="13">
        <f t="shared" si="1308"/>
        <v>1.7165218349553428E-4</v>
      </c>
      <c r="AF1045" s="13">
        <f t="shared" si="1309"/>
        <v>4.7506458304223919E-5</v>
      </c>
      <c r="AG1045" s="13">
        <f t="shared" si="1310"/>
        <v>8.7652582668513136E-6</v>
      </c>
      <c r="AH1045" s="13">
        <f t="shared" si="1311"/>
        <v>1.5532536711203278E-3</v>
      </c>
      <c r="AI1045" s="13">
        <f t="shared" si="1312"/>
        <v>5.747038583145198E-4</v>
      </c>
      <c r="AJ1045" s="13">
        <f t="shared" si="1313"/>
        <v>1.063202137881859E-4</v>
      </c>
      <c r="AK1045" s="13">
        <f t="shared" si="1314"/>
        <v>1.3112826367209566E-5</v>
      </c>
      <c r="AL1045" s="13">
        <f t="shared" si="1315"/>
        <v>9.9364917499147814E-9</v>
      </c>
      <c r="AM1045" s="13">
        <f t="shared" si="1316"/>
        <v>2.2948152873734543E-5</v>
      </c>
      <c r="AN1045" s="13">
        <f t="shared" si="1317"/>
        <v>1.2702261578669505E-5</v>
      </c>
      <c r="AO1045" s="13">
        <f t="shared" si="1318"/>
        <v>3.5154779145125614E-6</v>
      </c>
      <c r="AP1045" s="13">
        <f t="shared" si="1319"/>
        <v>6.4862911174699567E-7</v>
      </c>
      <c r="AQ1045" s="13">
        <f t="shared" si="1320"/>
        <v>8.9757296483548984E-8</v>
      </c>
      <c r="AR1045" s="13">
        <f t="shared" si="1321"/>
        <v>1.7195139440770433E-4</v>
      </c>
      <c r="AS1045" s="13">
        <f t="shared" si="1322"/>
        <v>6.3622015930850438E-5</v>
      </c>
      <c r="AT1045" s="13">
        <f t="shared" si="1323"/>
        <v>1.1770072947207302E-5</v>
      </c>
      <c r="AU1045" s="13">
        <f t="shared" si="1324"/>
        <v>1.4516423301555638E-6</v>
      </c>
      <c r="AV1045" s="13">
        <f t="shared" si="1325"/>
        <v>1.3427691553938925E-7</v>
      </c>
      <c r="AW1045" s="13">
        <f t="shared" si="1326"/>
        <v>5.6528259943409299E-11</v>
      </c>
      <c r="AX1045" s="13">
        <f t="shared" si="1327"/>
        <v>1.4151360938802936E-6</v>
      </c>
      <c r="AY1045" s="13">
        <f t="shared" si="1328"/>
        <v>7.8330613068461775E-7</v>
      </c>
      <c r="AZ1045" s="13">
        <f t="shared" si="1329"/>
        <v>2.1678780472827414E-7</v>
      </c>
      <c r="BA1045" s="13">
        <f t="shared" si="1330"/>
        <v>3.9998795224397971E-8</v>
      </c>
      <c r="BB1045" s="13">
        <f t="shared" si="1331"/>
        <v>5.535033283152175E-9</v>
      </c>
      <c r="BC1045" s="13">
        <f t="shared" si="1332"/>
        <v>6.1275032457807676E-10</v>
      </c>
      <c r="BD1045" s="13">
        <f t="shared" si="1333"/>
        <v>1.5863089305425357E-5</v>
      </c>
      <c r="BE1045" s="13">
        <f t="shared" si="1334"/>
        <v>5.8693430430073669E-6</v>
      </c>
      <c r="BF1045" s="13">
        <f t="shared" si="1335"/>
        <v>1.0858284629563601E-6</v>
      </c>
      <c r="BG1045" s="13">
        <f t="shared" si="1336"/>
        <v>1.3391884376461744E-7</v>
      </c>
      <c r="BH1045" s="13">
        <f t="shared" si="1337"/>
        <v>1.2387493048227078E-8</v>
      </c>
      <c r="BI1045" s="13">
        <f t="shared" si="1338"/>
        <v>9.1667448556880157E-10</v>
      </c>
      <c r="BJ1045" s="14">
        <f t="shared" si="1339"/>
        <v>0.19546513796653806</v>
      </c>
      <c r="BK1045" s="14">
        <f t="shared" si="1340"/>
        <v>0.48271054194070889</v>
      </c>
      <c r="BL1045" s="14">
        <f t="shared" si="1341"/>
        <v>0.31059846395908192</v>
      </c>
      <c r="BM1045" s="14">
        <f t="shared" si="1342"/>
        <v>6.6782981554276089E-2</v>
      </c>
      <c r="BN1045" s="14">
        <f t="shared" si="1343"/>
        <v>0.93321493225742314</v>
      </c>
    </row>
    <row r="1046" spans="1:66" x14ac:dyDescent="0.25">
      <c r="A1046" t="s">
        <v>28</v>
      </c>
      <c r="B1046" t="s">
        <v>463</v>
      </c>
      <c r="C1046" t="s">
        <v>189</v>
      </c>
      <c r="D1046" s="24" t="s">
        <v>501</v>
      </c>
      <c r="E1046" s="10">
        <f>VLOOKUP(A1046,home!$A$2:$E$405,3,FALSE)</f>
        <v>1.3333333333333299</v>
      </c>
      <c r="F1046" s="10">
        <f>VLOOKUP(B1046,home!$B$2:$E$405,3,FALSE)</f>
        <v>0.75</v>
      </c>
      <c r="G1046" s="10">
        <f>VLOOKUP(C1046,away!$B$2:$E$405,4,FALSE)</f>
        <v>0</v>
      </c>
      <c r="H1046" s="10">
        <f>VLOOKUP(A1046,away!$A$2:$E$405,3,FALSE)</f>
        <v>1.13333333333333</v>
      </c>
      <c r="I1046" s="10">
        <f>VLOOKUP(C1046,away!$B$2:$E$405,3,FALSE)</f>
        <v>0</v>
      </c>
      <c r="J1046" s="10">
        <f>VLOOKUP(B1046,home!$B$2:$E$405,4,FALSE)</f>
        <v>1.32</v>
      </c>
      <c r="K1046" s="12">
        <f t="shared" si="1288"/>
        <v>0</v>
      </c>
      <c r="L1046" s="12">
        <f t="shared" si="1289"/>
        <v>0</v>
      </c>
      <c r="M1046" s="13">
        <f t="shared" si="1290"/>
        <v>1</v>
      </c>
      <c r="N1046" s="13">
        <f t="shared" si="1291"/>
        <v>0</v>
      </c>
      <c r="O1046" s="13">
        <f t="shared" si="1292"/>
        <v>0</v>
      </c>
      <c r="P1046" s="13">
        <f t="shared" si="1293"/>
        <v>0</v>
      </c>
      <c r="Q1046" s="13">
        <f t="shared" si="1294"/>
        <v>0</v>
      </c>
      <c r="R1046" s="13">
        <f t="shared" si="1295"/>
        <v>0</v>
      </c>
      <c r="S1046" s="13">
        <f t="shared" si="1296"/>
        <v>0</v>
      </c>
      <c r="T1046" s="13">
        <f t="shared" si="1297"/>
        <v>0</v>
      </c>
      <c r="U1046" s="13">
        <f t="shared" si="1298"/>
        <v>0</v>
      </c>
      <c r="V1046" s="13">
        <f t="shared" si="1299"/>
        <v>0</v>
      </c>
      <c r="W1046" s="13">
        <f t="shared" si="1300"/>
        <v>0</v>
      </c>
      <c r="X1046" s="13">
        <f t="shared" si="1301"/>
        <v>0</v>
      </c>
      <c r="Y1046" s="13">
        <f t="shared" si="1302"/>
        <v>0</v>
      </c>
      <c r="Z1046" s="13">
        <f t="shared" si="1303"/>
        <v>0</v>
      </c>
      <c r="AA1046" s="13">
        <f t="shared" si="1304"/>
        <v>0</v>
      </c>
      <c r="AB1046" s="13">
        <f t="shared" si="1305"/>
        <v>0</v>
      </c>
      <c r="AC1046" s="13">
        <f t="shared" si="1306"/>
        <v>0</v>
      </c>
      <c r="AD1046" s="13">
        <f t="shared" si="1307"/>
        <v>0</v>
      </c>
      <c r="AE1046" s="13">
        <f t="shared" si="1308"/>
        <v>0</v>
      </c>
      <c r="AF1046" s="13">
        <f t="shared" si="1309"/>
        <v>0</v>
      </c>
      <c r="AG1046" s="13">
        <f t="shared" si="1310"/>
        <v>0</v>
      </c>
      <c r="AH1046" s="13">
        <f t="shared" si="1311"/>
        <v>0</v>
      </c>
      <c r="AI1046" s="13">
        <f t="shared" si="1312"/>
        <v>0</v>
      </c>
      <c r="AJ1046" s="13">
        <f t="shared" si="1313"/>
        <v>0</v>
      </c>
      <c r="AK1046" s="13">
        <f t="shared" si="1314"/>
        <v>0</v>
      </c>
      <c r="AL1046" s="13">
        <f t="shared" si="1315"/>
        <v>0</v>
      </c>
      <c r="AM1046" s="13">
        <f t="shared" si="1316"/>
        <v>0</v>
      </c>
      <c r="AN1046" s="13">
        <f t="shared" si="1317"/>
        <v>0</v>
      </c>
      <c r="AO1046" s="13">
        <f t="shared" si="1318"/>
        <v>0</v>
      </c>
      <c r="AP1046" s="13">
        <f t="shared" si="1319"/>
        <v>0</v>
      </c>
      <c r="AQ1046" s="13">
        <f t="shared" si="1320"/>
        <v>0</v>
      </c>
      <c r="AR1046" s="13">
        <f t="shared" si="1321"/>
        <v>0</v>
      </c>
      <c r="AS1046" s="13">
        <f t="shared" si="1322"/>
        <v>0</v>
      </c>
      <c r="AT1046" s="13">
        <f t="shared" si="1323"/>
        <v>0</v>
      </c>
      <c r="AU1046" s="13">
        <f t="shared" si="1324"/>
        <v>0</v>
      </c>
      <c r="AV1046" s="13">
        <f t="shared" si="1325"/>
        <v>0</v>
      </c>
      <c r="AW1046" s="13">
        <f t="shared" si="1326"/>
        <v>0</v>
      </c>
      <c r="AX1046" s="13">
        <f t="shared" si="1327"/>
        <v>0</v>
      </c>
      <c r="AY1046" s="13">
        <f t="shared" si="1328"/>
        <v>0</v>
      </c>
      <c r="AZ1046" s="13">
        <f t="shared" si="1329"/>
        <v>0</v>
      </c>
      <c r="BA1046" s="13">
        <f t="shared" si="1330"/>
        <v>0</v>
      </c>
      <c r="BB1046" s="13">
        <f t="shared" si="1331"/>
        <v>0</v>
      </c>
      <c r="BC1046" s="13">
        <f t="shared" si="1332"/>
        <v>0</v>
      </c>
      <c r="BD1046" s="13">
        <f t="shared" si="1333"/>
        <v>0</v>
      </c>
      <c r="BE1046" s="13">
        <f t="shared" si="1334"/>
        <v>0</v>
      </c>
      <c r="BF1046" s="13">
        <f t="shared" si="1335"/>
        <v>0</v>
      </c>
      <c r="BG1046" s="13">
        <f t="shared" si="1336"/>
        <v>0</v>
      </c>
      <c r="BH1046" s="13">
        <f t="shared" si="1337"/>
        <v>0</v>
      </c>
      <c r="BI1046" s="13">
        <f t="shared" si="1338"/>
        <v>0</v>
      </c>
      <c r="BJ1046" s="14">
        <f t="shared" si="1339"/>
        <v>0</v>
      </c>
      <c r="BK1046" s="14">
        <f t="shared" si="1340"/>
        <v>1</v>
      </c>
      <c r="BL1046" s="14">
        <f t="shared" si="1341"/>
        <v>0</v>
      </c>
      <c r="BM1046" s="14">
        <f t="shared" si="1342"/>
        <v>0</v>
      </c>
      <c r="BN1046" s="14">
        <f t="shared" si="1343"/>
        <v>1</v>
      </c>
    </row>
    <row r="1047" spans="1:66" x14ac:dyDescent="0.25">
      <c r="A1047" t="s">
        <v>192</v>
      </c>
      <c r="B1047" t="s">
        <v>200</v>
      </c>
      <c r="C1047" t="s">
        <v>201</v>
      </c>
      <c r="D1047" s="24" t="s">
        <v>501</v>
      </c>
      <c r="E1047" s="10">
        <f>VLOOKUP(A1047,home!$A$2:$E$405,3,FALSE)</f>
        <v>1.56666666666667</v>
      </c>
      <c r="F1047" s="10">
        <f>VLOOKUP(B1047,home!$B$2:$E$405,3,FALSE)</f>
        <v>0.96</v>
      </c>
      <c r="G1047" s="10">
        <f>VLOOKUP(C1047,away!$B$2:$E$405,4,FALSE)</f>
        <v>0</v>
      </c>
      <c r="H1047" s="10">
        <f>VLOOKUP(A1047,away!$A$2:$E$405,3,FALSE)</f>
        <v>0.86666666666666703</v>
      </c>
      <c r="I1047" s="10">
        <f>VLOOKUP(C1047,away!$B$2:$E$405,3,FALSE)</f>
        <v>0</v>
      </c>
      <c r="J1047" s="10">
        <f>VLOOKUP(B1047,home!$B$2:$E$405,4,FALSE)</f>
        <v>0.57999999999999996</v>
      </c>
      <c r="K1047" s="12">
        <f t="shared" si="1288"/>
        <v>0</v>
      </c>
      <c r="L1047" s="12">
        <f t="shared" si="1289"/>
        <v>0</v>
      </c>
      <c r="M1047" s="13">
        <f t="shared" si="1290"/>
        <v>1</v>
      </c>
      <c r="N1047" s="13">
        <f t="shared" si="1291"/>
        <v>0</v>
      </c>
      <c r="O1047" s="13">
        <f t="shared" si="1292"/>
        <v>0</v>
      </c>
      <c r="P1047" s="13">
        <f t="shared" si="1293"/>
        <v>0</v>
      </c>
      <c r="Q1047" s="13">
        <f t="shared" si="1294"/>
        <v>0</v>
      </c>
      <c r="R1047" s="13">
        <f t="shared" si="1295"/>
        <v>0</v>
      </c>
      <c r="S1047" s="13">
        <f t="shared" si="1296"/>
        <v>0</v>
      </c>
      <c r="T1047" s="13">
        <f t="shared" si="1297"/>
        <v>0</v>
      </c>
      <c r="U1047" s="13">
        <f t="shared" si="1298"/>
        <v>0</v>
      </c>
      <c r="V1047" s="13">
        <f t="shared" si="1299"/>
        <v>0</v>
      </c>
      <c r="W1047" s="13">
        <f t="shared" si="1300"/>
        <v>0</v>
      </c>
      <c r="X1047" s="13">
        <f t="shared" si="1301"/>
        <v>0</v>
      </c>
      <c r="Y1047" s="13">
        <f t="shared" si="1302"/>
        <v>0</v>
      </c>
      <c r="Z1047" s="13">
        <f t="shared" si="1303"/>
        <v>0</v>
      </c>
      <c r="AA1047" s="13">
        <f t="shared" si="1304"/>
        <v>0</v>
      </c>
      <c r="AB1047" s="13">
        <f t="shared" si="1305"/>
        <v>0</v>
      </c>
      <c r="AC1047" s="13">
        <f t="shared" si="1306"/>
        <v>0</v>
      </c>
      <c r="AD1047" s="13">
        <f t="shared" si="1307"/>
        <v>0</v>
      </c>
      <c r="AE1047" s="13">
        <f t="shared" si="1308"/>
        <v>0</v>
      </c>
      <c r="AF1047" s="13">
        <f t="shared" si="1309"/>
        <v>0</v>
      </c>
      <c r="AG1047" s="13">
        <f t="shared" si="1310"/>
        <v>0</v>
      </c>
      <c r="AH1047" s="13">
        <f t="shared" si="1311"/>
        <v>0</v>
      </c>
      <c r="AI1047" s="13">
        <f t="shared" si="1312"/>
        <v>0</v>
      </c>
      <c r="AJ1047" s="13">
        <f t="shared" si="1313"/>
        <v>0</v>
      </c>
      <c r="AK1047" s="13">
        <f t="shared" si="1314"/>
        <v>0</v>
      </c>
      <c r="AL1047" s="13">
        <f t="shared" si="1315"/>
        <v>0</v>
      </c>
      <c r="AM1047" s="13">
        <f t="shared" si="1316"/>
        <v>0</v>
      </c>
      <c r="AN1047" s="13">
        <f t="shared" si="1317"/>
        <v>0</v>
      </c>
      <c r="AO1047" s="13">
        <f t="shared" si="1318"/>
        <v>0</v>
      </c>
      <c r="AP1047" s="13">
        <f t="shared" si="1319"/>
        <v>0</v>
      </c>
      <c r="AQ1047" s="13">
        <f t="shared" si="1320"/>
        <v>0</v>
      </c>
      <c r="AR1047" s="13">
        <f t="shared" si="1321"/>
        <v>0</v>
      </c>
      <c r="AS1047" s="13">
        <f t="shared" si="1322"/>
        <v>0</v>
      </c>
      <c r="AT1047" s="13">
        <f t="shared" si="1323"/>
        <v>0</v>
      </c>
      <c r="AU1047" s="13">
        <f t="shared" si="1324"/>
        <v>0</v>
      </c>
      <c r="AV1047" s="13">
        <f t="shared" si="1325"/>
        <v>0</v>
      </c>
      <c r="AW1047" s="13">
        <f t="shared" si="1326"/>
        <v>0</v>
      </c>
      <c r="AX1047" s="13">
        <f t="shared" si="1327"/>
        <v>0</v>
      </c>
      <c r="AY1047" s="13">
        <f t="shared" si="1328"/>
        <v>0</v>
      </c>
      <c r="AZ1047" s="13">
        <f t="shared" si="1329"/>
        <v>0</v>
      </c>
      <c r="BA1047" s="13">
        <f t="shared" si="1330"/>
        <v>0</v>
      </c>
      <c r="BB1047" s="13">
        <f t="shared" si="1331"/>
        <v>0</v>
      </c>
      <c r="BC1047" s="13">
        <f t="shared" si="1332"/>
        <v>0</v>
      </c>
      <c r="BD1047" s="13">
        <f t="shared" si="1333"/>
        <v>0</v>
      </c>
      <c r="BE1047" s="13">
        <f t="shared" si="1334"/>
        <v>0</v>
      </c>
      <c r="BF1047" s="13">
        <f t="shared" si="1335"/>
        <v>0</v>
      </c>
      <c r="BG1047" s="13">
        <f t="shared" si="1336"/>
        <v>0</v>
      </c>
      <c r="BH1047" s="13">
        <f t="shared" si="1337"/>
        <v>0</v>
      </c>
      <c r="BI1047" s="13">
        <f t="shared" si="1338"/>
        <v>0</v>
      </c>
      <c r="BJ1047" s="14">
        <f t="shared" si="1339"/>
        <v>0</v>
      </c>
      <c r="BK1047" s="14">
        <f t="shared" si="1340"/>
        <v>1</v>
      </c>
      <c r="BL1047" s="14">
        <f t="shared" si="1341"/>
        <v>0</v>
      </c>
      <c r="BM1047" s="14">
        <f t="shared" si="1342"/>
        <v>0</v>
      </c>
      <c r="BN1047" s="14">
        <f t="shared" si="1343"/>
        <v>1</v>
      </c>
    </row>
    <row r="1048" spans="1:66" x14ac:dyDescent="0.25">
      <c r="A1048" t="s">
        <v>192</v>
      </c>
      <c r="B1048" t="s">
        <v>197</v>
      </c>
      <c r="C1048" t="s">
        <v>202</v>
      </c>
      <c r="D1048" s="24" t="s">
        <v>501</v>
      </c>
      <c r="E1048" s="10">
        <f>VLOOKUP(A1048,home!$A$2:$E$405,3,FALSE)</f>
        <v>1.56666666666667</v>
      </c>
      <c r="F1048" s="10">
        <f>VLOOKUP(B1048,home!$B$2:$E$405,3,FALSE)</f>
        <v>1.6</v>
      </c>
      <c r="G1048" s="10">
        <f>VLOOKUP(C1048,away!$B$2:$E$405,4,FALSE)</f>
        <v>2.5499999999999998</v>
      </c>
      <c r="H1048" s="10">
        <f>VLOOKUP(A1048,away!$A$2:$E$405,3,FALSE)</f>
        <v>0.86666666666666703</v>
      </c>
      <c r="I1048" s="10">
        <f>VLOOKUP(C1048,away!$B$2:$E$405,3,FALSE)</f>
        <v>0.64</v>
      </c>
      <c r="J1048" s="10">
        <f>VLOOKUP(B1048,home!$B$2:$E$405,4,FALSE)</f>
        <v>0</v>
      </c>
      <c r="K1048" s="12">
        <f t="shared" si="1288"/>
        <v>6.3920000000000137</v>
      </c>
      <c r="L1048" s="12">
        <f t="shared" si="1289"/>
        <v>0</v>
      </c>
      <c r="M1048" s="13">
        <f t="shared" si="1290"/>
        <v>1.6749030432622921E-3</v>
      </c>
      <c r="N1048" s="13">
        <f t="shared" si="1291"/>
        <v>1.0705980252532594E-2</v>
      </c>
      <c r="O1048" s="13">
        <f t="shared" si="1292"/>
        <v>0</v>
      </c>
      <c r="P1048" s="13">
        <f t="shared" si="1293"/>
        <v>0</v>
      </c>
      <c r="Q1048" s="13">
        <f t="shared" si="1294"/>
        <v>3.4216312887094244E-2</v>
      </c>
      <c r="R1048" s="13">
        <f t="shared" si="1295"/>
        <v>0</v>
      </c>
      <c r="S1048" s="13">
        <f t="shared" si="1296"/>
        <v>0</v>
      </c>
      <c r="T1048" s="13">
        <f t="shared" si="1297"/>
        <v>0</v>
      </c>
      <c r="U1048" s="13">
        <f t="shared" si="1298"/>
        <v>0</v>
      </c>
      <c r="V1048" s="13">
        <f t="shared" si="1299"/>
        <v>0</v>
      </c>
      <c r="W1048" s="13">
        <f t="shared" si="1300"/>
        <v>7.2903557324768969E-2</v>
      </c>
      <c r="X1048" s="13">
        <f t="shared" si="1301"/>
        <v>0</v>
      </c>
      <c r="Y1048" s="13">
        <f t="shared" si="1302"/>
        <v>0</v>
      </c>
      <c r="Z1048" s="13">
        <f t="shared" si="1303"/>
        <v>0</v>
      </c>
      <c r="AA1048" s="13">
        <f t="shared" si="1304"/>
        <v>0</v>
      </c>
      <c r="AB1048" s="13">
        <f t="shared" si="1305"/>
        <v>0</v>
      </c>
      <c r="AC1048" s="13">
        <f t="shared" si="1306"/>
        <v>0</v>
      </c>
      <c r="AD1048" s="13">
        <f t="shared" si="1307"/>
        <v>0.11649988460498108</v>
      </c>
      <c r="AE1048" s="13">
        <f t="shared" si="1308"/>
        <v>0</v>
      </c>
      <c r="AF1048" s="13">
        <f t="shared" si="1309"/>
        <v>0</v>
      </c>
      <c r="AG1048" s="13">
        <f t="shared" si="1310"/>
        <v>0</v>
      </c>
      <c r="AH1048" s="13">
        <f t="shared" si="1311"/>
        <v>0</v>
      </c>
      <c r="AI1048" s="13">
        <f t="shared" si="1312"/>
        <v>0</v>
      </c>
      <c r="AJ1048" s="13">
        <f t="shared" si="1313"/>
        <v>0</v>
      </c>
      <c r="AK1048" s="13">
        <f t="shared" si="1314"/>
        <v>0</v>
      </c>
      <c r="AL1048" s="13">
        <f t="shared" si="1315"/>
        <v>0</v>
      </c>
      <c r="AM1048" s="13">
        <f t="shared" si="1316"/>
        <v>0.1489334524790081</v>
      </c>
      <c r="AN1048" s="13">
        <f t="shared" si="1317"/>
        <v>0</v>
      </c>
      <c r="AO1048" s="13">
        <f t="shared" si="1318"/>
        <v>0</v>
      </c>
      <c r="AP1048" s="13">
        <f t="shared" si="1319"/>
        <v>0</v>
      </c>
      <c r="AQ1048" s="13">
        <f t="shared" si="1320"/>
        <v>0</v>
      </c>
      <c r="AR1048" s="13">
        <f t="shared" si="1321"/>
        <v>0</v>
      </c>
      <c r="AS1048" s="13">
        <f t="shared" si="1322"/>
        <v>0</v>
      </c>
      <c r="AT1048" s="13">
        <f t="shared" si="1323"/>
        <v>0</v>
      </c>
      <c r="AU1048" s="13">
        <f t="shared" si="1324"/>
        <v>0</v>
      </c>
      <c r="AV1048" s="13">
        <f t="shared" si="1325"/>
        <v>0</v>
      </c>
      <c r="AW1048" s="13">
        <f t="shared" si="1326"/>
        <v>0</v>
      </c>
      <c r="AX1048" s="13">
        <f t="shared" si="1327"/>
        <v>0.15866377137430362</v>
      </c>
      <c r="AY1048" s="13">
        <f t="shared" si="1328"/>
        <v>0</v>
      </c>
      <c r="AZ1048" s="13">
        <f t="shared" si="1329"/>
        <v>0</v>
      </c>
      <c r="BA1048" s="13">
        <f t="shared" si="1330"/>
        <v>0</v>
      </c>
      <c r="BB1048" s="13">
        <f t="shared" si="1331"/>
        <v>0</v>
      </c>
      <c r="BC1048" s="13">
        <f t="shared" si="1332"/>
        <v>0</v>
      </c>
      <c r="BD1048" s="13">
        <f t="shared" si="1333"/>
        <v>0</v>
      </c>
      <c r="BE1048" s="13">
        <f t="shared" si="1334"/>
        <v>0</v>
      </c>
      <c r="BF1048" s="13">
        <f t="shared" si="1335"/>
        <v>0</v>
      </c>
      <c r="BG1048" s="13">
        <f t="shared" si="1336"/>
        <v>0</v>
      </c>
      <c r="BH1048" s="13">
        <f t="shared" si="1337"/>
        <v>0</v>
      </c>
      <c r="BI1048" s="13">
        <f t="shared" si="1338"/>
        <v>0</v>
      </c>
      <c r="BJ1048" s="14">
        <f t="shared" si="1339"/>
        <v>0.5419229589226886</v>
      </c>
      <c r="BK1048" s="14">
        <f t="shared" si="1340"/>
        <v>1.6749030432622921E-3</v>
      </c>
      <c r="BL1048" s="14">
        <f t="shared" si="1341"/>
        <v>0</v>
      </c>
      <c r="BM1048" s="14">
        <f t="shared" si="1342"/>
        <v>0.49700066578306179</v>
      </c>
      <c r="BN1048" s="14">
        <f t="shared" si="1343"/>
        <v>4.6597196182889128E-2</v>
      </c>
    </row>
    <row r="1049" spans="1:66" x14ac:dyDescent="0.25">
      <c r="A1049" t="s">
        <v>192</v>
      </c>
      <c r="B1049" t="s">
        <v>199</v>
      </c>
      <c r="C1049" t="s">
        <v>204</v>
      </c>
      <c r="D1049" s="24" t="s">
        <v>501</v>
      </c>
      <c r="E1049" s="10">
        <f>VLOOKUP(A1049,home!$A$2:$E$405,3,FALSE)</f>
        <v>1.56666666666667</v>
      </c>
      <c r="F1049" s="10">
        <f>VLOOKUP(B1049,home!$B$2:$E$405,3,FALSE)</f>
        <v>0.64</v>
      </c>
      <c r="G1049" s="10">
        <f>VLOOKUP(C1049,away!$B$2:$E$405,4,FALSE)</f>
        <v>0.32</v>
      </c>
      <c r="H1049" s="10">
        <f>VLOOKUP(A1049,away!$A$2:$E$405,3,FALSE)</f>
        <v>0.86666666666666703</v>
      </c>
      <c r="I1049" s="10">
        <f>VLOOKUP(C1049,away!$B$2:$E$405,3,FALSE)</f>
        <v>1.28</v>
      </c>
      <c r="J1049" s="10">
        <f>VLOOKUP(B1049,home!$B$2:$E$405,4,FALSE)</f>
        <v>2.31</v>
      </c>
      <c r="K1049" s="12">
        <f t="shared" si="1288"/>
        <v>0.32085333333333405</v>
      </c>
      <c r="L1049" s="12">
        <f t="shared" si="1289"/>
        <v>2.5625600000000008</v>
      </c>
      <c r="M1049" s="13">
        <f t="shared" si="1290"/>
        <v>5.5943482813942035E-2</v>
      </c>
      <c r="N1049" s="13">
        <f t="shared" si="1291"/>
        <v>1.7949652939129389E-2</v>
      </c>
      <c r="O1049" s="13">
        <f t="shared" si="1292"/>
        <v>0.14335853131969534</v>
      </c>
      <c r="P1049" s="13">
        <f t="shared" si="1293"/>
        <v>4.5997062635695425E-2</v>
      </c>
      <c r="Q1049" s="13">
        <f t="shared" si="1294"/>
        <v>2.8796029888480705E-3</v>
      </c>
      <c r="R1049" s="13">
        <f t="shared" si="1295"/>
        <v>0.18368241900929932</v>
      </c>
      <c r="S1049" s="13">
        <f t="shared" si="1296"/>
        <v>9.4547642758881535E-3</v>
      </c>
      <c r="T1049" s="13">
        <f t="shared" si="1297"/>
        <v>7.379155435102514E-3</v>
      </c>
      <c r="U1049" s="13">
        <f t="shared" si="1298"/>
        <v>5.8935116413863863E-2</v>
      </c>
      <c r="V1049" s="13">
        <f t="shared" si="1299"/>
        <v>8.6375145996329017E-4</v>
      </c>
      <c r="W1049" s="13">
        <f t="shared" si="1300"/>
        <v>3.0797673921617846E-4</v>
      </c>
      <c r="X1049" s="13">
        <f t="shared" si="1301"/>
        <v>7.892088728458105E-4</v>
      </c>
      <c r="Y1049" s="13">
        <f t="shared" si="1302"/>
        <v>1.0111975445998805E-3</v>
      </c>
      <c r="Z1049" s="13">
        <f t="shared" si="1303"/>
        <v>0.1568990732188234</v>
      </c>
      <c r="AA1049" s="13">
        <f t="shared" si="1304"/>
        <v>5.0341590639170333E-2</v>
      </c>
      <c r="AB1049" s="13">
        <f t="shared" si="1305"/>
        <v>8.0761335809399846E-3</v>
      </c>
      <c r="AC1049" s="13">
        <f t="shared" si="1306"/>
        <v>4.4386347621737011E-5</v>
      </c>
      <c r="AD1049" s="13">
        <f t="shared" si="1307"/>
        <v>2.4703840841660443E-5</v>
      </c>
      <c r="AE1049" s="13">
        <f t="shared" si="1308"/>
        <v>6.3305074387205398E-5</v>
      </c>
      <c r="AF1049" s="13">
        <f t="shared" si="1309"/>
        <v>8.111152571083858E-5</v>
      </c>
      <c r="AG1049" s="13">
        <f t="shared" si="1310"/>
        <v>6.9284383775188843E-5</v>
      </c>
      <c r="AH1049" s="13">
        <f t="shared" si="1311"/>
        <v>0.1005158222669071</v>
      </c>
      <c r="AI1049" s="13">
        <f t="shared" si="1312"/>
        <v>3.2250836627078103E-2</v>
      </c>
      <c r="AJ1049" s="13">
        <f t="shared" si="1313"/>
        <v>5.1738942172933943E-3</v>
      </c>
      <c r="AK1049" s="13">
        <f t="shared" si="1314"/>
        <v>5.5335373531088263E-4</v>
      </c>
      <c r="AL1049" s="13">
        <f t="shared" si="1315"/>
        <v>1.4597887074831717E-6</v>
      </c>
      <c r="AM1049" s="13">
        <f t="shared" si="1316"/>
        <v>1.585261936036582E-6</v>
      </c>
      <c r="AN1049" s="13">
        <f t="shared" si="1317"/>
        <v>4.0623288268099052E-6</v>
      </c>
      <c r="AO1049" s="13">
        <f t="shared" si="1318"/>
        <v>5.2049806792149973E-6</v>
      </c>
      <c r="AP1049" s="13">
        <f t="shared" si="1319"/>
        <v>4.4460250964430625E-6</v>
      </c>
      <c r="AQ1049" s="13">
        <f t="shared" si="1320"/>
        <v>2.8483015177852853E-6</v>
      </c>
      <c r="AR1049" s="13">
        <f t="shared" si="1321"/>
        <v>5.1515565101657071E-2</v>
      </c>
      <c r="AS1049" s="13">
        <f t="shared" si="1322"/>
        <v>1.6528940781417048E-2</v>
      </c>
      <c r="AT1049" s="13">
        <f t="shared" si="1323"/>
        <v>2.6516828730934715E-3</v>
      </c>
      <c r="AU1049" s="13">
        <f t="shared" si="1324"/>
        <v>2.83600429591651E-4</v>
      </c>
      <c r="AV1049" s="13">
        <f t="shared" si="1325"/>
        <v>2.2748535792311674E-5</v>
      </c>
      <c r="AW1049" s="13">
        <f t="shared" si="1326"/>
        <v>3.3340192059100011E-8</v>
      </c>
      <c r="AX1049" s="13">
        <f t="shared" si="1327"/>
        <v>8.477276273063201E-8</v>
      </c>
      <c r="AY1049" s="13">
        <f t="shared" si="1328"/>
        <v>2.1723529086300846E-7</v>
      </c>
      <c r="AZ1049" s="13">
        <f t="shared" si="1329"/>
        <v>2.7833923347695558E-7</v>
      </c>
      <c r="BA1049" s="13">
        <f t="shared" si="1330"/>
        <v>2.3775366204623581E-7</v>
      </c>
      <c r="BB1049" s="13">
        <f t="shared" si="1331"/>
        <v>1.5231450605330061E-7</v>
      </c>
      <c r="BC1049" s="13">
        <f t="shared" si="1332"/>
        <v>7.806301212638918E-8</v>
      </c>
      <c r="BD1049" s="13">
        <f t="shared" si="1333"/>
        <v>2.2001954417817077E-2</v>
      </c>
      <c r="BE1049" s="13">
        <f t="shared" si="1334"/>
        <v>7.0594004148046849E-3</v>
      </c>
      <c r="BF1049" s="13">
        <f t="shared" si="1335"/>
        <v>1.1325160772124021E-3</v>
      </c>
      <c r="BG1049" s="13">
        <f t="shared" si="1336"/>
        <v>1.2112385280906363E-4</v>
      </c>
      <c r="BH1049" s="13">
        <f t="shared" si="1337"/>
        <v>9.7157479799910426E-6</v>
      </c>
      <c r="BI1049" s="13">
        <f t="shared" si="1338"/>
        <v>6.2346602504134658E-7</v>
      </c>
      <c r="BJ1049" s="14">
        <f t="shared" si="1339"/>
        <v>3.0574394720980325E-2</v>
      </c>
      <c r="BK1049" s="14">
        <f t="shared" si="1340"/>
        <v>0.11230512455710898</v>
      </c>
      <c r="BL1049" s="14">
        <f t="shared" si="1341"/>
        <v>0.68421556950775819</v>
      </c>
      <c r="BM1049" s="14">
        <f t="shared" si="1342"/>
        <v>0.53418322640296245</v>
      </c>
      <c r="BN1049" s="14">
        <f t="shared" si="1343"/>
        <v>0.44981075170660961</v>
      </c>
    </row>
    <row r="1050" spans="1:66" x14ac:dyDescent="0.25">
      <c r="A1050" t="s">
        <v>32</v>
      </c>
      <c r="B1050" t="s">
        <v>34</v>
      </c>
      <c r="C1050" t="s">
        <v>210</v>
      </c>
      <c r="D1050" s="24" t="s">
        <v>501</v>
      </c>
      <c r="E1050" s="10">
        <f>VLOOKUP(A1050,home!$A$2:$E$405,3,FALSE)</f>
        <v>1.4583333333333299</v>
      </c>
      <c r="F1050" s="10">
        <f>VLOOKUP(B1050,home!$B$2:$E$405,3,FALSE)</f>
        <v>0</v>
      </c>
      <c r="G1050" s="10">
        <f>VLOOKUP(C1050,away!$B$2:$E$405,4,FALSE)</f>
        <v>0</v>
      </c>
      <c r="H1050" s="10">
        <f>VLOOKUP(A1050,away!$A$2:$E$405,3,FALSE)</f>
        <v>1.375</v>
      </c>
      <c r="I1050" s="10">
        <f>VLOOKUP(C1050,away!$B$2:$E$405,3,FALSE)</f>
        <v>0.69</v>
      </c>
      <c r="J1050" s="10">
        <f>VLOOKUP(B1050,home!$B$2:$E$405,4,FALSE)</f>
        <v>2.1800000000000002</v>
      </c>
      <c r="K1050" s="12">
        <f t="shared" si="1288"/>
        <v>0</v>
      </c>
      <c r="L1050" s="12">
        <f t="shared" si="1289"/>
        <v>2.0682750000000003</v>
      </c>
      <c r="M1050" s="13">
        <f t="shared" si="1290"/>
        <v>0.12640364002726076</v>
      </c>
      <c r="N1050" s="13">
        <f t="shared" si="1291"/>
        <v>0</v>
      </c>
      <c r="O1050" s="13">
        <f t="shared" si="1292"/>
        <v>0.26143748857738275</v>
      </c>
      <c r="P1050" s="13">
        <f t="shared" si="1293"/>
        <v>0</v>
      </c>
      <c r="Q1050" s="13">
        <f t="shared" si="1294"/>
        <v>0</v>
      </c>
      <c r="R1050" s="13">
        <f t="shared" si="1295"/>
        <v>0.27036231084369328</v>
      </c>
      <c r="S1050" s="13">
        <f t="shared" si="1296"/>
        <v>0</v>
      </c>
      <c r="T1050" s="13">
        <f t="shared" si="1297"/>
        <v>0</v>
      </c>
      <c r="U1050" s="13">
        <f t="shared" si="1298"/>
        <v>0</v>
      </c>
      <c r="V1050" s="13">
        <f t="shared" si="1299"/>
        <v>0</v>
      </c>
      <c r="W1050" s="13">
        <f t="shared" si="1300"/>
        <v>0</v>
      </c>
      <c r="X1050" s="13">
        <f t="shared" si="1301"/>
        <v>0</v>
      </c>
      <c r="Y1050" s="13">
        <f t="shared" si="1302"/>
        <v>0</v>
      </c>
      <c r="Z1050" s="13">
        <f t="shared" si="1303"/>
        <v>0.18639453615341328</v>
      </c>
      <c r="AA1050" s="13">
        <f t="shared" si="1304"/>
        <v>0</v>
      </c>
      <c r="AB1050" s="13">
        <f t="shared" si="1305"/>
        <v>0</v>
      </c>
      <c r="AC1050" s="13">
        <f t="shared" si="1306"/>
        <v>0</v>
      </c>
      <c r="AD1050" s="13">
        <f t="shared" si="1307"/>
        <v>0</v>
      </c>
      <c r="AE1050" s="13">
        <f t="shared" si="1308"/>
        <v>0</v>
      </c>
      <c r="AF1050" s="13">
        <f t="shared" si="1309"/>
        <v>0</v>
      </c>
      <c r="AG1050" s="13">
        <f t="shared" si="1310"/>
        <v>0</v>
      </c>
      <c r="AH1050" s="13">
        <f t="shared" si="1311"/>
        <v>9.63787898156752E-2</v>
      </c>
      <c r="AI1050" s="13">
        <f t="shared" si="1312"/>
        <v>0</v>
      </c>
      <c r="AJ1050" s="13">
        <f t="shared" si="1313"/>
        <v>0</v>
      </c>
      <c r="AK1050" s="13">
        <f t="shared" si="1314"/>
        <v>0</v>
      </c>
      <c r="AL1050" s="13">
        <f t="shared" si="1315"/>
        <v>0</v>
      </c>
      <c r="AM1050" s="13">
        <f t="shared" si="1316"/>
        <v>0</v>
      </c>
      <c r="AN1050" s="13">
        <f t="shared" si="1317"/>
        <v>0</v>
      </c>
      <c r="AO1050" s="13">
        <f t="shared" si="1318"/>
        <v>0</v>
      </c>
      <c r="AP1050" s="13">
        <f t="shared" si="1319"/>
        <v>0</v>
      </c>
      <c r="AQ1050" s="13">
        <f t="shared" si="1320"/>
        <v>0</v>
      </c>
      <c r="AR1050" s="13">
        <f t="shared" si="1321"/>
        <v>3.9867568301203124E-2</v>
      </c>
      <c r="AS1050" s="13">
        <f t="shared" si="1322"/>
        <v>0</v>
      </c>
      <c r="AT1050" s="13">
        <f t="shared" si="1323"/>
        <v>0</v>
      </c>
      <c r="AU1050" s="13">
        <f t="shared" si="1324"/>
        <v>0</v>
      </c>
      <c r="AV1050" s="13">
        <f t="shared" si="1325"/>
        <v>0</v>
      </c>
      <c r="AW1050" s="13">
        <f t="shared" si="1326"/>
        <v>0</v>
      </c>
      <c r="AX1050" s="13">
        <f t="shared" si="1327"/>
        <v>0</v>
      </c>
      <c r="AY1050" s="13">
        <f t="shared" si="1328"/>
        <v>0</v>
      </c>
      <c r="AZ1050" s="13">
        <f t="shared" si="1329"/>
        <v>0</v>
      </c>
      <c r="BA1050" s="13">
        <f t="shared" si="1330"/>
        <v>0</v>
      </c>
      <c r="BB1050" s="13">
        <f t="shared" si="1331"/>
        <v>0</v>
      </c>
      <c r="BC1050" s="13">
        <f t="shared" si="1332"/>
        <v>0</v>
      </c>
      <c r="BD1050" s="13">
        <f t="shared" si="1333"/>
        <v>1.3742849138028481E-2</v>
      </c>
      <c r="BE1050" s="13">
        <f t="shared" si="1334"/>
        <v>0</v>
      </c>
      <c r="BF1050" s="13">
        <f t="shared" si="1335"/>
        <v>0</v>
      </c>
      <c r="BG1050" s="13">
        <f t="shared" si="1336"/>
        <v>0</v>
      </c>
      <c r="BH1050" s="13">
        <f t="shared" si="1337"/>
        <v>0</v>
      </c>
      <c r="BI1050" s="13">
        <f t="shared" si="1338"/>
        <v>0</v>
      </c>
      <c r="BJ1050" s="14">
        <f t="shared" si="1339"/>
        <v>0</v>
      </c>
      <c r="BK1050" s="14">
        <f t="shared" si="1340"/>
        <v>0.12640364002726076</v>
      </c>
      <c r="BL1050" s="14">
        <f t="shared" si="1341"/>
        <v>0.68178900667598274</v>
      </c>
      <c r="BM1050" s="14">
        <f t="shared" si="1342"/>
        <v>0.33638374340832011</v>
      </c>
      <c r="BN1050" s="14">
        <f t="shared" si="1343"/>
        <v>0.6582034394483367</v>
      </c>
    </row>
    <row r="1051" spans="1:66" x14ac:dyDescent="0.25">
      <c r="A1051" t="s">
        <v>32</v>
      </c>
      <c r="B1051" t="s">
        <v>195</v>
      </c>
      <c r="C1051" t="s">
        <v>206</v>
      </c>
      <c r="D1051" s="24" t="s">
        <v>501</v>
      </c>
      <c r="E1051" s="10">
        <f>VLOOKUP(A1051,home!$A$2:$E$405,3,FALSE)</f>
        <v>1.4583333333333299</v>
      </c>
      <c r="F1051" s="10">
        <f>VLOOKUP(B1051,home!$B$2:$E$405,3,FALSE)</f>
        <v>0</v>
      </c>
      <c r="G1051" s="10">
        <f>VLOOKUP(C1051,away!$B$2:$E$405,4,FALSE)</f>
        <v>1.03</v>
      </c>
      <c r="H1051" s="10">
        <f>VLOOKUP(A1051,away!$A$2:$E$405,3,FALSE)</f>
        <v>1.375</v>
      </c>
      <c r="I1051" s="10">
        <f>VLOOKUP(C1051,away!$B$2:$E$405,3,FALSE)</f>
        <v>0</v>
      </c>
      <c r="J1051" s="10">
        <f>VLOOKUP(B1051,home!$B$2:$E$405,4,FALSE)</f>
        <v>1.0900000000000001</v>
      </c>
      <c r="K1051" s="12">
        <f t="shared" si="1288"/>
        <v>0</v>
      </c>
      <c r="L1051" s="12">
        <f t="shared" si="1289"/>
        <v>0</v>
      </c>
      <c r="M1051" s="13">
        <f t="shared" si="1290"/>
        <v>1</v>
      </c>
      <c r="N1051" s="13">
        <f t="shared" si="1291"/>
        <v>0</v>
      </c>
      <c r="O1051" s="13">
        <f t="shared" si="1292"/>
        <v>0</v>
      </c>
      <c r="P1051" s="13">
        <f t="shared" si="1293"/>
        <v>0</v>
      </c>
      <c r="Q1051" s="13">
        <f t="shared" si="1294"/>
        <v>0</v>
      </c>
      <c r="R1051" s="13">
        <f t="shared" si="1295"/>
        <v>0</v>
      </c>
      <c r="S1051" s="13">
        <f t="shared" si="1296"/>
        <v>0</v>
      </c>
      <c r="T1051" s="13">
        <f t="shared" si="1297"/>
        <v>0</v>
      </c>
      <c r="U1051" s="13">
        <f t="shared" si="1298"/>
        <v>0</v>
      </c>
      <c r="V1051" s="13">
        <f t="shared" si="1299"/>
        <v>0</v>
      </c>
      <c r="W1051" s="13">
        <f t="shared" si="1300"/>
        <v>0</v>
      </c>
      <c r="X1051" s="13">
        <f t="shared" si="1301"/>
        <v>0</v>
      </c>
      <c r="Y1051" s="13">
        <f t="shared" si="1302"/>
        <v>0</v>
      </c>
      <c r="Z1051" s="13">
        <f t="shared" si="1303"/>
        <v>0</v>
      </c>
      <c r="AA1051" s="13">
        <f t="shared" si="1304"/>
        <v>0</v>
      </c>
      <c r="AB1051" s="13">
        <f t="shared" si="1305"/>
        <v>0</v>
      </c>
      <c r="AC1051" s="13">
        <f t="shared" si="1306"/>
        <v>0</v>
      </c>
      <c r="AD1051" s="13">
        <f t="shared" si="1307"/>
        <v>0</v>
      </c>
      <c r="AE1051" s="13">
        <f t="shared" si="1308"/>
        <v>0</v>
      </c>
      <c r="AF1051" s="13">
        <f t="shared" si="1309"/>
        <v>0</v>
      </c>
      <c r="AG1051" s="13">
        <f t="shared" si="1310"/>
        <v>0</v>
      </c>
      <c r="AH1051" s="13">
        <f t="shared" si="1311"/>
        <v>0</v>
      </c>
      <c r="AI1051" s="13">
        <f t="shared" si="1312"/>
        <v>0</v>
      </c>
      <c r="AJ1051" s="13">
        <f t="shared" si="1313"/>
        <v>0</v>
      </c>
      <c r="AK1051" s="13">
        <f t="shared" si="1314"/>
        <v>0</v>
      </c>
      <c r="AL1051" s="13">
        <f t="shared" si="1315"/>
        <v>0</v>
      </c>
      <c r="AM1051" s="13">
        <f t="shared" si="1316"/>
        <v>0</v>
      </c>
      <c r="AN1051" s="13">
        <f t="shared" si="1317"/>
        <v>0</v>
      </c>
      <c r="AO1051" s="13">
        <f t="shared" si="1318"/>
        <v>0</v>
      </c>
      <c r="AP1051" s="13">
        <f t="shared" si="1319"/>
        <v>0</v>
      </c>
      <c r="AQ1051" s="13">
        <f t="shared" si="1320"/>
        <v>0</v>
      </c>
      <c r="AR1051" s="13">
        <f t="shared" si="1321"/>
        <v>0</v>
      </c>
      <c r="AS1051" s="13">
        <f t="shared" si="1322"/>
        <v>0</v>
      </c>
      <c r="AT1051" s="13">
        <f t="shared" si="1323"/>
        <v>0</v>
      </c>
      <c r="AU1051" s="13">
        <f t="shared" si="1324"/>
        <v>0</v>
      </c>
      <c r="AV1051" s="13">
        <f t="shared" si="1325"/>
        <v>0</v>
      </c>
      <c r="AW1051" s="13">
        <f t="shared" si="1326"/>
        <v>0</v>
      </c>
      <c r="AX1051" s="13">
        <f t="shared" si="1327"/>
        <v>0</v>
      </c>
      <c r="AY1051" s="13">
        <f t="shared" si="1328"/>
        <v>0</v>
      </c>
      <c r="AZ1051" s="13">
        <f t="shared" si="1329"/>
        <v>0</v>
      </c>
      <c r="BA1051" s="13">
        <f t="shared" si="1330"/>
        <v>0</v>
      </c>
      <c r="BB1051" s="13">
        <f t="shared" si="1331"/>
        <v>0</v>
      </c>
      <c r="BC1051" s="13">
        <f t="shared" si="1332"/>
        <v>0</v>
      </c>
      <c r="BD1051" s="13">
        <f t="shared" si="1333"/>
        <v>0</v>
      </c>
      <c r="BE1051" s="13">
        <f t="shared" si="1334"/>
        <v>0</v>
      </c>
      <c r="BF1051" s="13">
        <f t="shared" si="1335"/>
        <v>0</v>
      </c>
      <c r="BG1051" s="13">
        <f t="shared" si="1336"/>
        <v>0</v>
      </c>
      <c r="BH1051" s="13">
        <f t="shared" si="1337"/>
        <v>0</v>
      </c>
      <c r="BI1051" s="13">
        <f t="shared" si="1338"/>
        <v>0</v>
      </c>
      <c r="BJ1051" s="14">
        <f t="shared" si="1339"/>
        <v>0</v>
      </c>
      <c r="BK1051" s="14">
        <f t="shared" si="1340"/>
        <v>1</v>
      </c>
      <c r="BL1051" s="14">
        <f t="shared" si="1341"/>
        <v>0</v>
      </c>
      <c r="BM1051" s="14">
        <f t="shared" si="1342"/>
        <v>0</v>
      </c>
      <c r="BN1051" s="14">
        <f t="shared" si="1343"/>
        <v>1</v>
      </c>
    </row>
    <row r="1052" spans="1:66" x14ac:dyDescent="0.25">
      <c r="A1052" t="s">
        <v>32</v>
      </c>
      <c r="B1052" t="s">
        <v>33</v>
      </c>
      <c r="C1052" t="s">
        <v>209</v>
      </c>
      <c r="D1052" s="24" t="s">
        <v>501</v>
      </c>
      <c r="E1052" s="10">
        <f>VLOOKUP(A1052,home!$A$2:$E$405,3,FALSE)</f>
        <v>1.4583333333333299</v>
      </c>
      <c r="F1052" s="10">
        <f>VLOOKUP(B1052,home!$B$2:$E$405,3,FALSE)</f>
        <v>1.37</v>
      </c>
      <c r="G1052" s="10">
        <f>VLOOKUP(C1052,away!$B$2:$E$405,4,FALSE)</f>
        <v>0.34</v>
      </c>
      <c r="H1052" s="10">
        <f>VLOOKUP(A1052,away!$A$2:$E$405,3,FALSE)</f>
        <v>1.375</v>
      </c>
      <c r="I1052" s="10">
        <f>VLOOKUP(C1052,away!$B$2:$E$405,3,FALSE)</f>
        <v>0.69</v>
      </c>
      <c r="J1052" s="10">
        <f>VLOOKUP(B1052,home!$B$2:$E$405,4,FALSE)</f>
        <v>1.82</v>
      </c>
      <c r="K1052" s="12">
        <f t="shared" si="1288"/>
        <v>0.67929166666666518</v>
      </c>
      <c r="L1052" s="12">
        <f t="shared" si="1289"/>
        <v>1.7267250000000001</v>
      </c>
      <c r="M1052" s="13">
        <f t="shared" si="1290"/>
        <v>9.0173772323152351E-2</v>
      </c>
      <c r="N1052" s="13">
        <f t="shared" si="1291"/>
        <v>6.1254292091014566E-2</v>
      </c>
      <c r="O1052" s="13">
        <f t="shared" si="1292"/>
        <v>0.15570530701469523</v>
      </c>
      <c r="P1052" s="13">
        <f t="shared" si="1293"/>
        <v>0.10576931751085712</v>
      </c>
      <c r="Q1052" s="13">
        <f t="shared" si="1294"/>
        <v>2.0804765082496006E-2</v>
      </c>
      <c r="R1052" s="13">
        <f t="shared" si="1295"/>
        <v>0.13443012312747485</v>
      </c>
      <c r="S1052" s="13">
        <f t="shared" si="1296"/>
        <v>3.1015527681989244E-2</v>
      </c>
      <c r="T1052" s="13">
        <f t="shared" si="1297"/>
        <v>3.5924107987072913E-2</v>
      </c>
      <c r="U1052" s="13">
        <f t="shared" si="1298"/>
        <v>9.1317262389467413E-2</v>
      </c>
      <c r="V1052" s="13">
        <f t="shared" si="1299"/>
        <v>4.0421844655511062E-3</v>
      </c>
      <c r="W1052" s="13">
        <f t="shared" si="1300"/>
        <v>4.7108345158323843E-3</v>
      </c>
      <c r="X1052" s="13">
        <f t="shared" si="1301"/>
        <v>8.1343157293506732E-3</v>
      </c>
      <c r="Y1052" s="13">
        <f t="shared" si="1302"/>
        <v>7.0228631638815228E-3</v>
      </c>
      <c r="Z1052" s="13">
        <f t="shared" si="1303"/>
        <v>7.7374618119096322E-2</v>
      </c>
      <c r="AA1052" s="13">
        <f t="shared" si="1304"/>
        <v>5.2559933299817688E-2</v>
      </c>
      <c r="AB1052" s="13">
        <f t="shared" si="1305"/>
        <v>1.7851762345560955E-2</v>
      </c>
      <c r="AC1052" s="13">
        <f t="shared" si="1306"/>
        <v>2.9632999233009642E-4</v>
      </c>
      <c r="AD1052" s="13">
        <f t="shared" si="1307"/>
        <v>8.000076574126581E-4</v>
      </c>
      <c r="AE1052" s="13">
        <f t="shared" si="1308"/>
        <v>1.381393222245872E-3</v>
      </c>
      <c r="AF1052" s="13">
        <f t="shared" si="1309"/>
        <v>1.192643105841252E-3</v>
      </c>
      <c r="AG1052" s="13">
        <f t="shared" si="1310"/>
        <v>6.864555556445784E-4</v>
      </c>
      <c r="AH1052" s="13">
        <f t="shared" si="1311"/>
        <v>3.3401171867924177E-2</v>
      </c>
      <c r="AI1052" s="13">
        <f t="shared" si="1312"/>
        <v>2.2689137706781944E-2</v>
      </c>
      <c r="AJ1052" s="13">
        <f t="shared" si="1313"/>
        <v>7.7062710840346913E-3</v>
      </c>
      <c r="AK1052" s="13">
        <f t="shared" si="1314"/>
        <v>1.7449352428196851E-3</v>
      </c>
      <c r="AL1052" s="13">
        <f t="shared" si="1315"/>
        <v>1.3903209431864707E-5</v>
      </c>
      <c r="AM1052" s="13">
        <f t="shared" si="1316"/>
        <v>1.0868770698998786E-4</v>
      </c>
      <c r="AN1052" s="13">
        <f t="shared" si="1317"/>
        <v>1.8767378085228676E-4</v>
      </c>
      <c r="AO1052" s="13">
        <f t="shared" si="1318"/>
        <v>1.6203050462108249E-4</v>
      </c>
      <c r="AP1052" s="13">
        <f t="shared" si="1319"/>
        <v>9.326070769727952E-5</v>
      </c>
      <c r="AQ1052" s="13">
        <f t="shared" si="1320"/>
        <v>4.0258898874646279E-5</v>
      </c>
      <c r="AR1052" s="13">
        <f t="shared" si="1321"/>
        <v>1.1534927698728265E-2</v>
      </c>
      <c r="AS1052" s="13">
        <f t="shared" si="1322"/>
        <v>7.8355802613486042E-3</v>
      </c>
      <c r="AT1052" s="13">
        <f t="shared" si="1323"/>
        <v>2.6613221875159583E-3</v>
      </c>
      <c r="AU1052" s="13">
        <f t="shared" si="1324"/>
        <v>6.0260466143156357E-4</v>
      </c>
      <c r="AV1052" s="13">
        <f t="shared" si="1325"/>
        <v>1.0233608120123706E-4</v>
      </c>
      <c r="AW1052" s="13">
        <f t="shared" si="1326"/>
        <v>4.5299355989534043E-7</v>
      </c>
      <c r="AX1052" s="13">
        <f t="shared" si="1327"/>
        <v>1.2305108937901162E-5</v>
      </c>
      <c r="AY1052" s="13">
        <f t="shared" si="1328"/>
        <v>2.1247539230797382E-5</v>
      </c>
      <c r="AZ1052" s="13">
        <f t="shared" si="1329"/>
        <v>1.8344328589149311E-5</v>
      </c>
      <c r="BA1052" s="13">
        <f t="shared" si="1330"/>
        <v>1.0558536927699611E-5</v>
      </c>
      <c r="BB1052" s="13">
        <f t="shared" si="1331"/>
        <v>4.5579224191205312E-6</v>
      </c>
      <c r="BC1052" s="13">
        <f t="shared" si="1332"/>
        <v>1.5740557178311787E-6</v>
      </c>
      <c r="BD1052" s="13">
        <f t="shared" si="1333"/>
        <v>3.3196080050977611E-3</v>
      </c>
      <c r="BE1052" s="13">
        <f t="shared" si="1334"/>
        <v>2.2549820544628617E-3</v>
      </c>
      <c r="BF1052" s="13">
        <f t="shared" si="1335"/>
        <v>7.6589525903974901E-4</v>
      </c>
      <c r="BG1052" s="13">
        <f t="shared" si="1336"/>
        <v>1.7342208900173616E-4</v>
      </c>
      <c r="BH1052" s="13">
        <f t="shared" si="1337"/>
        <v>2.9451044968701017E-5</v>
      </c>
      <c r="BI1052" s="13">
        <f t="shared" si="1338"/>
        <v>4.0011698843727652E-6</v>
      </c>
      <c r="BJ1052" s="14">
        <f t="shared" si="1339"/>
        <v>0.14257217720165025</v>
      </c>
      <c r="BK1052" s="14">
        <f t="shared" si="1340"/>
        <v>0.23133228272254258</v>
      </c>
      <c r="BL1052" s="14">
        <f t="shared" si="1341"/>
        <v>0.54669003459125731</v>
      </c>
      <c r="BM1052" s="14">
        <f t="shared" si="1342"/>
        <v>0.42981074093918559</v>
      </c>
      <c r="BN1052" s="14">
        <f t="shared" si="1343"/>
        <v>0.56813757714969015</v>
      </c>
    </row>
    <row r="1053" spans="1:66" x14ac:dyDescent="0.25">
      <c r="A1053" t="s">
        <v>32</v>
      </c>
      <c r="B1053" t="s">
        <v>362</v>
      </c>
      <c r="C1053" t="s">
        <v>198</v>
      </c>
      <c r="D1053" s="24" t="s">
        <v>501</v>
      </c>
      <c r="E1053" s="10">
        <f>VLOOKUP(A1053,home!$A$2:$E$405,3,FALSE)</f>
        <v>1.4583333333333299</v>
      </c>
      <c r="F1053" s="10">
        <f>VLOOKUP(B1053,home!$B$2:$E$405,3,FALSE)</f>
        <v>2.06</v>
      </c>
      <c r="G1053" s="10">
        <f>VLOOKUP(C1053,away!$B$2:$E$405,4,FALSE)</f>
        <v>0</v>
      </c>
      <c r="H1053" s="10">
        <f>VLOOKUP(A1053,away!$A$2:$E$405,3,FALSE)</f>
        <v>1.375</v>
      </c>
      <c r="I1053" s="10">
        <f>VLOOKUP(C1053,away!$B$2:$E$405,3,FALSE)</f>
        <v>1.03</v>
      </c>
      <c r="J1053" s="10">
        <f>VLOOKUP(B1053,home!$B$2:$E$405,4,FALSE)</f>
        <v>0.73</v>
      </c>
      <c r="K1053" s="12">
        <f t="shared" si="1288"/>
        <v>0</v>
      </c>
      <c r="L1053" s="12">
        <f t="shared" si="1289"/>
        <v>1.0338624999999999</v>
      </c>
      <c r="M1053" s="13">
        <f t="shared" si="1290"/>
        <v>0.3556306808352338</v>
      </c>
      <c r="N1053" s="13">
        <f t="shared" si="1291"/>
        <v>0</v>
      </c>
      <c r="O1053" s="13">
        <f t="shared" si="1292"/>
        <v>0.36767322476501685</v>
      </c>
      <c r="P1053" s="13">
        <f t="shared" si="1293"/>
        <v>0</v>
      </c>
      <c r="Q1053" s="13">
        <f t="shared" si="1294"/>
        <v>0</v>
      </c>
      <c r="R1053" s="13">
        <f t="shared" si="1295"/>
        <v>0.19006177966931109</v>
      </c>
      <c r="S1053" s="13">
        <f t="shared" si="1296"/>
        <v>0</v>
      </c>
      <c r="T1053" s="13">
        <f t="shared" si="1297"/>
        <v>0</v>
      </c>
      <c r="U1053" s="13">
        <f t="shared" si="1298"/>
        <v>0</v>
      </c>
      <c r="V1053" s="13">
        <f t="shared" si="1299"/>
        <v>0</v>
      </c>
      <c r="W1053" s="13">
        <f t="shared" si="1300"/>
        <v>0</v>
      </c>
      <c r="X1053" s="13">
        <f t="shared" si="1301"/>
        <v>0</v>
      </c>
      <c r="Y1053" s="13">
        <f t="shared" si="1302"/>
        <v>0</v>
      </c>
      <c r="Z1053" s="13">
        <f t="shared" si="1303"/>
        <v>6.5499248894454368E-2</v>
      </c>
      <c r="AA1053" s="13">
        <f t="shared" si="1304"/>
        <v>0</v>
      </c>
      <c r="AB1053" s="13">
        <f t="shared" si="1305"/>
        <v>0</v>
      </c>
      <c r="AC1053" s="13">
        <f t="shared" si="1306"/>
        <v>0</v>
      </c>
      <c r="AD1053" s="13">
        <f t="shared" si="1307"/>
        <v>0</v>
      </c>
      <c r="AE1053" s="13">
        <f t="shared" si="1308"/>
        <v>0</v>
      </c>
      <c r="AF1053" s="13">
        <f t="shared" si="1309"/>
        <v>0</v>
      </c>
      <c r="AG1053" s="13">
        <f t="shared" si="1310"/>
        <v>0</v>
      </c>
      <c r="AH1053" s="13">
        <f t="shared" si="1311"/>
        <v>1.6929304302535707E-2</v>
      </c>
      <c r="AI1053" s="13">
        <f t="shared" si="1312"/>
        <v>0</v>
      </c>
      <c r="AJ1053" s="13">
        <f t="shared" si="1313"/>
        <v>0</v>
      </c>
      <c r="AK1053" s="13">
        <f t="shared" si="1314"/>
        <v>0</v>
      </c>
      <c r="AL1053" s="13">
        <f t="shared" si="1315"/>
        <v>0</v>
      </c>
      <c r="AM1053" s="13">
        <f t="shared" si="1316"/>
        <v>0</v>
      </c>
      <c r="AN1053" s="13">
        <f t="shared" si="1317"/>
        <v>0</v>
      </c>
      <c r="AO1053" s="13">
        <f t="shared" si="1318"/>
        <v>0</v>
      </c>
      <c r="AP1053" s="13">
        <f t="shared" si="1319"/>
        <v>0</v>
      </c>
      <c r="AQ1053" s="13">
        <f t="shared" si="1320"/>
        <v>0</v>
      </c>
      <c r="AR1053" s="13">
        <f t="shared" si="1321"/>
        <v>3.5005145738960658E-3</v>
      </c>
      <c r="AS1053" s="13">
        <f t="shared" si="1322"/>
        <v>0</v>
      </c>
      <c r="AT1053" s="13">
        <f t="shared" si="1323"/>
        <v>0</v>
      </c>
      <c r="AU1053" s="13">
        <f t="shared" si="1324"/>
        <v>0</v>
      </c>
      <c r="AV1053" s="13">
        <f t="shared" si="1325"/>
        <v>0</v>
      </c>
      <c r="AW1053" s="13">
        <f t="shared" si="1326"/>
        <v>0</v>
      </c>
      <c r="AX1053" s="13">
        <f t="shared" si="1327"/>
        <v>0</v>
      </c>
      <c r="AY1053" s="13">
        <f t="shared" si="1328"/>
        <v>0</v>
      </c>
      <c r="AZ1053" s="13">
        <f t="shared" si="1329"/>
        <v>0</v>
      </c>
      <c r="BA1053" s="13">
        <f t="shared" si="1330"/>
        <v>0</v>
      </c>
      <c r="BB1053" s="13">
        <f t="shared" si="1331"/>
        <v>0</v>
      </c>
      <c r="BC1053" s="13">
        <f t="shared" si="1332"/>
        <v>0</v>
      </c>
      <c r="BD1053" s="13">
        <f t="shared" si="1333"/>
        <v>6.0317512477576975E-4</v>
      </c>
      <c r="BE1053" s="13">
        <f t="shared" si="1334"/>
        <v>0</v>
      </c>
      <c r="BF1053" s="13">
        <f t="shared" si="1335"/>
        <v>0</v>
      </c>
      <c r="BG1053" s="13">
        <f t="shared" si="1336"/>
        <v>0</v>
      </c>
      <c r="BH1053" s="13">
        <f t="shared" si="1337"/>
        <v>0</v>
      </c>
      <c r="BI1053" s="13">
        <f t="shared" si="1338"/>
        <v>0</v>
      </c>
      <c r="BJ1053" s="14">
        <f t="shared" si="1339"/>
        <v>0</v>
      </c>
      <c r="BK1053" s="14">
        <f t="shared" si="1340"/>
        <v>0.3556306808352338</v>
      </c>
      <c r="BL1053" s="14">
        <f t="shared" si="1341"/>
        <v>0.5787679984355355</v>
      </c>
      <c r="BM1053" s="14">
        <f t="shared" si="1342"/>
        <v>8.6532242895661915E-2</v>
      </c>
      <c r="BN1053" s="14">
        <f t="shared" si="1343"/>
        <v>0.91336568526956174</v>
      </c>
    </row>
    <row r="1054" spans="1:66" x14ac:dyDescent="0.25">
      <c r="A1054" t="s">
        <v>32</v>
      </c>
      <c r="B1054" t="s">
        <v>207</v>
      </c>
      <c r="C1054" t="s">
        <v>208</v>
      </c>
      <c r="D1054" s="24" t="s">
        <v>501</v>
      </c>
      <c r="E1054" s="10">
        <f>VLOOKUP(A1054,home!$A$2:$E$405,3,FALSE)</f>
        <v>1.4583333333333299</v>
      </c>
      <c r="F1054" s="10">
        <f>VLOOKUP(B1054,home!$B$2:$E$405,3,FALSE)</f>
        <v>0.34</v>
      </c>
      <c r="G1054" s="10">
        <f>VLOOKUP(C1054,away!$B$2:$E$405,4,FALSE)</f>
        <v>0.69</v>
      </c>
      <c r="H1054" s="10">
        <f>VLOOKUP(A1054,away!$A$2:$E$405,3,FALSE)</f>
        <v>1.375</v>
      </c>
      <c r="I1054" s="10">
        <f>VLOOKUP(C1054,away!$B$2:$E$405,3,FALSE)</f>
        <v>1.71</v>
      </c>
      <c r="J1054" s="10">
        <f>VLOOKUP(B1054,home!$B$2:$E$405,4,FALSE)</f>
        <v>1.0900000000000001</v>
      </c>
      <c r="K1054" s="12">
        <f t="shared" si="1288"/>
        <v>0.34212499999999924</v>
      </c>
      <c r="L1054" s="12">
        <f t="shared" si="1289"/>
        <v>2.5628625</v>
      </c>
      <c r="M1054" s="13">
        <f t="shared" si="1290"/>
        <v>5.4749474965650101E-2</v>
      </c>
      <c r="N1054" s="13">
        <f t="shared" si="1291"/>
        <v>1.8731164122622997E-2</v>
      </c>
      <c r="O1054" s="13">
        <f t="shared" si="1292"/>
        <v>0.14031537628415344</v>
      </c>
      <c r="P1054" s="13">
        <f t="shared" si="1293"/>
        <v>4.8005398111215888E-2</v>
      </c>
      <c r="Q1054" s="13">
        <f t="shared" si="1294"/>
        <v>3.2041997627261891E-3</v>
      </c>
      <c r="R1054" s="13">
        <f t="shared" si="1295"/>
        <v>0.1798045080260231</v>
      </c>
      <c r="S1054" s="13">
        <f t="shared" si="1296"/>
        <v>1.0523015285818666E-2</v>
      </c>
      <c r="T1054" s="13">
        <f t="shared" si="1297"/>
        <v>8.2119234143998472E-3</v>
      </c>
      <c r="U1054" s="13">
        <f t="shared" si="1298"/>
        <v>6.151561730840302E-2</v>
      </c>
      <c r="V1054" s="13">
        <f t="shared" si="1299"/>
        <v>1.0251981380096939E-3</v>
      </c>
      <c r="W1054" s="13">
        <f t="shared" si="1300"/>
        <v>3.6541228127423173E-4</v>
      </c>
      <c r="X1054" s="13">
        <f t="shared" si="1301"/>
        <v>9.3650143271718084E-4</v>
      </c>
      <c r="Y1054" s="13">
        <f t="shared" si="1302"/>
        <v>1.2000622015535681E-3</v>
      </c>
      <c r="Z1054" s="13">
        <f t="shared" si="1303"/>
        <v>0.15360474365028123</v>
      </c>
      <c r="AA1054" s="13">
        <f t="shared" si="1304"/>
        <v>5.2552022921352352E-2</v>
      </c>
      <c r="AB1054" s="13">
        <f t="shared" si="1305"/>
        <v>8.9896804209838154E-3</v>
      </c>
      <c r="AC1054" s="13">
        <f t="shared" si="1306"/>
        <v>5.6182096710642151E-5</v>
      </c>
      <c r="AD1054" s="13">
        <f t="shared" si="1307"/>
        <v>3.1254169182736548E-5</v>
      </c>
      <c r="AE1054" s="13">
        <f t="shared" si="1308"/>
        <v>8.0100138167091153E-5</v>
      </c>
      <c r="AF1054" s="13">
        <f t="shared" si="1309"/>
        <v>1.0264282017662834E-4</v>
      </c>
      <c r="AG1054" s="13">
        <f t="shared" si="1310"/>
        <v>8.7686478241641398E-5</v>
      </c>
      <c r="AH1054" s="13">
        <f t="shared" si="1311"/>
        <v>9.8416959330854689E-2</v>
      </c>
      <c r="AI1054" s="13">
        <f t="shared" si="1312"/>
        <v>3.3670902211068589E-2</v>
      </c>
      <c r="AJ1054" s="13">
        <f t="shared" si="1313"/>
        <v>5.7598287094809061E-3</v>
      </c>
      <c r="AK1054" s="13">
        <f t="shared" si="1314"/>
        <v>6.5686046574371703E-4</v>
      </c>
      <c r="AL1054" s="13">
        <f t="shared" si="1315"/>
        <v>1.9704619421533001E-6</v>
      </c>
      <c r="AM1054" s="13">
        <f t="shared" si="1316"/>
        <v>2.1385665263287441E-6</v>
      </c>
      <c r="AN1054" s="13">
        <f t="shared" si="1317"/>
        <v>5.480851954083201E-6</v>
      </c>
      <c r="AO1054" s="13">
        <f t="shared" si="1318"/>
        <v>7.0233349705857798E-6</v>
      </c>
      <c r="AP1054" s="13">
        <f t="shared" si="1319"/>
        <v>5.9999472736842999E-6</v>
      </c>
      <c r="AQ1054" s="13">
        <f t="shared" si="1320"/>
        <v>3.8442599674256806E-6</v>
      </c>
      <c r="AR1054" s="13">
        <f t="shared" si="1321"/>
        <v>5.0445826886614524E-2</v>
      </c>
      <c r="AS1054" s="13">
        <f t="shared" si="1322"/>
        <v>1.7258778523582954E-2</v>
      </c>
      <c r="AT1054" s="13">
        <f t="shared" si="1323"/>
        <v>2.9523298011904023E-3</v>
      </c>
      <c r="AU1054" s="13">
        <f t="shared" si="1324"/>
        <v>3.3668861107742144E-4</v>
      </c>
      <c r="AV1054" s="13">
        <f t="shared" si="1325"/>
        <v>2.8797397766215628E-5</v>
      </c>
      <c r="AW1054" s="13">
        <f t="shared" si="1326"/>
        <v>4.799275348475766E-8</v>
      </c>
      <c r="AX1054" s="13">
        <f t="shared" si="1327"/>
        <v>1.2194284547003668E-7</v>
      </c>
      <c r="AY1054" s="13">
        <f t="shared" si="1328"/>
        <v>3.125227457984519E-7</v>
      </c>
      <c r="AZ1054" s="13">
        <f t="shared" si="1329"/>
        <v>4.0047641280194253E-7</v>
      </c>
      <c r="BA1054" s="13">
        <f t="shared" si="1330"/>
        <v>3.4212199350153951E-7</v>
      </c>
      <c r="BB1054" s="13">
        <f t="shared" si="1331"/>
        <v>2.1920290689258475E-7</v>
      </c>
      <c r="BC1054" s="13">
        <f t="shared" si="1332"/>
        <v>1.1235738199319941E-7</v>
      </c>
      <c r="BD1054" s="13">
        <f t="shared" si="1333"/>
        <v>2.1547619668199347E-2</v>
      </c>
      <c r="BE1054" s="13">
        <f t="shared" si="1334"/>
        <v>7.3719793789826854E-3</v>
      </c>
      <c r="BF1054" s="13">
        <f t="shared" si="1335"/>
        <v>1.2610692225172226E-3</v>
      </c>
      <c r="BG1054" s="13">
        <f t="shared" si="1336"/>
        <v>1.4381443591790131E-4</v>
      </c>
      <c r="BH1054" s="13">
        <f t="shared" si="1337"/>
        <v>1.2300628472102963E-5</v>
      </c>
      <c r="BI1054" s="13">
        <f t="shared" si="1338"/>
        <v>8.4167050320364352E-7</v>
      </c>
      <c r="BJ1054" s="14">
        <f t="shared" si="1339"/>
        <v>3.2976942406040689E-2</v>
      </c>
      <c r="BK1054" s="14">
        <f t="shared" si="1340"/>
        <v>0.11436155158209294</v>
      </c>
      <c r="BL1054" s="14">
        <f t="shared" si="1341"/>
        <v>0.68304180190288766</v>
      </c>
      <c r="BM1054" s="14">
        <f t="shared" si="1342"/>
        <v>0.5391746537389186</v>
      </c>
      <c r="BN1054" s="14">
        <f t="shared" si="1343"/>
        <v>0.44481012127239172</v>
      </c>
    </row>
    <row r="1055" spans="1:66" x14ac:dyDescent="0.25">
      <c r="A1055" t="s">
        <v>298</v>
      </c>
      <c r="B1055" t="s">
        <v>299</v>
      </c>
      <c r="C1055" t="s">
        <v>331</v>
      </c>
      <c r="D1055" s="24" t="s">
        <v>501</v>
      </c>
      <c r="E1055" s="10">
        <f>VLOOKUP(A1055,home!$A$2:$E$405,3,FALSE)</f>
        <v>1.7666666666666699</v>
      </c>
      <c r="F1055" s="10">
        <f>VLOOKUP(B1055,home!$B$2:$E$405,3,FALSE)</f>
        <v>0.56999999999999995</v>
      </c>
      <c r="G1055" s="10">
        <f>VLOOKUP(C1055,away!$B$2:$E$405,4,FALSE)</f>
        <v>2.4500000000000002</v>
      </c>
      <c r="H1055" s="10">
        <f>VLOOKUP(A1055,away!$A$2:$E$405,3,FALSE)</f>
        <v>1.2</v>
      </c>
      <c r="I1055" s="10">
        <f>VLOOKUP(C1055,away!$B$2:$E$405,3,FALSE)</f>
        <v>0.56999999999999995</v>
      </c>
      <c r="J1055" s="10">
        <f>VLOOKUP(B1055,home!$B$2:$E$405,4,FALSE)</f>
        <v>1.67</v>
      </c>
      <c r="K1055" s="12">
        <f t="shared" si="1288"/>
        <v>2.4671500000000042</v>
      </c>
      <c r="L1055" s="12">
        <f t="shared" si="1289"/>
        <v>1.14228</v>
      </c>
      <c r="M1055" s="13">
        <f t="shared" si="1290"/>
        <v>2.7067270814471727E-2</v>
      </c>
      <c r="N1055" s="13">
        <f t="shared" si="1291"/>
        <v>6.6779017189924045E-2</v>
      </c>
      <c r="O1055" s="13">
        <f t="shared" si="1292"/>
        <v>3.091840210595476E-2</v>
      </c>
      <c r="P1055" s="13">
        <f t="shared" si="1293"/>
        <v>7.6280335755706419E-2</v>
      </c>
      <c r="Q1055" s="13">
        <f t="shared" si="1294"/>
        <v>8.2376926130060701E-2</v>
      </c>
      <c r="R1055" s="13">
        <f t="shared" si="1295"/>
        <v>1.7658736178795011E-2</v>
      </c>
      <c r="S1055" s="13">
        <f t="shared" si="1296"/>
        <v>5.374285481981711E-2</v>
      </c>
      <c r="T1055" s="13">
        <f t="shared" si="1297"/>
        <v>9.4097515179845728E-2</v>
      </c>
      <c r="U1055" s="13">
        <f t="shared" si="1298"/>
        <v>4.3566750963514186E-2</v>
      </c>
      <c r="V1055" s="13">
        <f t="shared" si="1299"/>
        <v>1.6828536567384929E-2</v>
      </c>
      <c r="W1055" s="13">
        <f t="shared" si="1300"/>
        <v>6.7745411100593206E-2</v>
      </c>
      <c r="X1055" s="13">
        <f t="shared" si="1301"/>
        <v>7.7384228191985607E-2</v>
      </c>
      <c r="Y1055" s="13">
        <f t="shared" si="1302"/>
        <v>4.4197228089570675E-2</v>
      </c>
      <c r="Z1055" s="13">
        <f t="shared" si="1303"/>
        <v>6.7237403874379868E-3</v>
      </c>
      <c r="AA1055" s="13">
        <f t="shared" si="1304"/>
        <v>1.6588476096867658E-2</v>
      </c>
      <c r="AB1055" s="13">
        <f t="shared" si="1305"/>
        <v>2.0463129401193561E-2</v>
      </c>
      <c r="AC1055" s="13">
        <f t="shared" si="1306"/>
        <v>2.9641112241148358E-3</v>
      </c>
      <c r="AD1055" s="13">
        <f t="shared" si="1307"/>
        <v>4.1784522749207194E-2</v>
      </c>
      <c r="AE1055" s="13">
        <f t="shared" si="1308"/>
        <v>4.7729624645964391E-2</v>
      </c>
      <c r="AF1055" s="13">
        <f t="shared" si="1309"/>
        <v>2.7260297820296115E-2</v>
      </c>
      <c r="AG1055" s="13">
        <f t="shared" si="1310"/>
        <v>1.0379630998055946E-2</v>
      </c>
      <c r="AH1055" s="13">
        <f t="shared" si="1311"/>
        <v>1.9200985424406654E-3</v>
      </c>
      <c r="AI1055" s="13">
        <f t="shared" si="1312"/>
        <v>4.7371711189824958E-3</v>
      </c>
      <c r="AJ1055" s="13">
        <f t="shared" si="1313"/>
        <v>5.8436558630988429E-3</v>
      </c>
      <c r="AK1055" s="13">
        <f t="shared" si="1314"/>
        <v>4.8057251875481127E-3</v>
      </c>
      <c r="AL1055" s="13">
        <f t="shared" si="1315"/>
        <v>3.3413549661881638E-4</v>
      </c>
      <c r="AM1055" s="13">
        <f t="shared" si="1316"/>
        <v>2.0617737060141347E-2</v>
      </c>
      <c r="AN1055" s="13">
        <f t="shared" si="1317"/>
        <v>2.3551228689058255E-2</v>
      </c>
      <c r="AO1055" s="13">
        <f t="shared" si="1318"/>
        <v>1.3451048753468737E-2</v>
      </c>
      <c r="AP1055" s="13">
        <f t="shared" si="1319"/>
        <v>5.1216213233707553E-3</v>
      </c>
      <c r="AQ1055" s="13">
        <f t="shared" si="1320"/>
        <v>1.4625814013149864E-3</v>
      </c>
      <c r="AR1055" s="13">
        <f t="shared" si="1321"/>
        <v>4.3865803261182451E-4</v>
      </c>
      <c r="AS1055" s="13">
        <f t="shared" si="1322"/>
        <v>1.0822351651582649E-3</v>
      </c>
      <c r="AT1055" s="13">
        <f t="shared" si="1323"/>
        <v>1.3350182438601089E-3</v>
      </c>
      <c r="AU1055" s="13">
        <f t="shared" si="1324"/>
        <v>1.0978967534464913E-3</v>
      </c>
      <c r="AV1055" s="13">
        <f t="shared" si="1325"/>
        <v>6.7716899381637871E-4</v>
      </c>
      <c r="AW1055" s="13">
        <f t="shared" si="1326"/>
        <v>2.6157018650029224E-5</v>
      </c>
      <c r="AX1055" s="13">
        <f t="shared" si="1327"/>
        <v>8.4778416646546315E-3</v>
      </c>
      <c r="AY1055" s="13">
        <f t="shared" si="1328"/>
        <v>9.6840689767016923E-3</v>
      </c>
      <c r="AZ1055" s="13">
        <f t="shared" si="1329"/>
        <v>5.5309591553534066E-3</v>
      </c>
      <c r="BA1055" s="13">
        <f t="shared" si="1330"/>
        <v>2.1059680079923626E-3</v>
      </c>
      <c r="BB1055" s="13">
        <f t="shared" si="1331"/>
        <v>6.0140128404237892E-4</v>
      </c>
      <c r="BC1055" s="13">
        <f t="shared" si="1332"/>
        <v>1.3739373174718566E-4</v>
      </c>
      <c r="BD1055" s="13">
        <f t="shared" si="1333"/>
        <v>8.3511716248639209E-5</v>
      </c>
      <c r="BE1055" s="13">
        <f t="shared" si="1334"/>
        <v>2.060359307428306E-4</v>
      </c>
      <c r="BF1055" s="13">
        <f t="shared" si="1335"/>
        <v>2.5416077326608774E-4</v>
      </c>
      <c r="BG1055" s="13">
        <f t="shared" si="1336"/>
        <v>2.0901758392114316E-4</v>
      </c>
      <c r="BH1055" s="13">
        <f t="shared" si="1337"/>
        <v>1.2891943304276228E-4</v>
      </c>
      <c r="BI1055" s="13">
        <f t="shared" si="1338"/>
        <v>6.3612715846290312E-5</v>
      </c>
      <c r="BJ1055" s="14">
        <f t="shared" si="1339"/>
        <v>0.65047625214334925</v>
      </c>
      <c r="BK1055" s="14">
        <f t="shared" si="1340"/>
        <v>0.18690131365481552</v>
      </c>
      <c r="BL1055" s="14">
        <f t="shared" si="1341"/>
        <v>0.15207838080035616</v>
      </c>
      <c r="BM1055" s="14">
        <f t="shared" si="1342"/>
        <v>0.68544108685299465</v>
      </c>
      <c r="BN1055" s="14">
        <f t="shared" si="1343"/>
        <v>0.30108068817491263</v>
      </c>
    </row>
    <row r="1056" spans="1:66" x14ac:dyDescent="0.25">
      <c r="A1056" t="s">
        <v>298</v>
      </c>
      <c r="B1056" t="s">
        <v>324</v>
      </c>
      <c r="C1056" t="s">
        <v>366</v>
      </c>
      <c r="D1056" s="24" t="s">
        <v>501</v>
      </c>
      <c r="E1056" s="10">
        <f>VLOOKUP(A1056,home!$A$2:$E$405,3,FALSE)</f>
        <v>1.7666666666666699</v>
      </c>
      <c r="F1056" s="10">
        <f>VLOOKUP(B1056,home!$B$2:$E$405,3,FALSE)</f>
        <v>0.75</v>
      </c>
      <c r="G1056" s="10">
        <f>VLOOKUP(C1056,away!$B$2:$E$405,4,FALSE)</f>
        <v>0.38</v>
      </c>
      <c r="H1056" s="10">
        <f>VLOOKUP(A1056,away!$A$2:$E$405,3,FALSE)</f>
        <v>1.2</v>
      </c>
      <c r="I1056" s="10">
        <f>VLOOKUP(C1056,away!$B$2:$E$405,3,FALSE)</f>
        <v>0.56999999999999995</v>
      </c>
      <c r="J1056" s="10">
        <f>VLOOKUP(B1056,home!$B$2:$E$405,4,FALSE)</f>
        <v>1.39</v>
      </c>
      <c r="K1056" s="12">
        <f t="shared" si="1288"/>
        <v>0.50350000000000095</v>
      </c>
      <c r="L1056" s="12">
        <f t="shared" si="1289"/>
        <v>0.95075999999999983</v>
      </c>
      <c r="M1056" s="13">
        <f t="shared" si="1290"/>
        <v>0.23357314409122379</v>
      </c>
      <c r="N1056" s="13">
        <f t="shared" si="1291"/>
        <v>0.11760407804993139</v>
      </c>
      <c r="O1056" s="13">
        <f t="shared" si="1292"/>
        <v>0.22207200247617187</v>
      </c>
      <c r="P1056" s="13">
        <f t="shared" si="1293"/>
        <v>0.11181325324675274</v>
      </c>
      <c r="Q1056" s="13">
        <f t="shared" si="1294"/>
        <v>2.9606826649070279E-2</v>
      </c>
      <c r="R1056" s="13">
        <f t="shared" si="1295"/>
        <v>0.10556858853712256</v>
      </c>
      <c r="S1056" s="13">
        <f t="shared" si="1296"/>
        <v>1.3381465204685122E-2</v>
      </c>
      <c r="T1056" s="13">
        <f t="shared" si="1297"/>
        <v>2.8148986504870053E-2</v>
      </c>
      <c r="U1056" s="13">
        <f t="shared" si="1298"/>
        <v>5.3153784328441304E-2</v>
      </c>
      <c r="V1056" s="13">
        <f t="shared" si="1299"/>
        <v>7.1175665505625004E-4</v>
      </c>
      <c r="W1056" s="13">
        <f t="shared" si="1300"/>
        <v>4.9690124059356394E-3</v>
      </c>
      <c r="X1056" s="13">
        <f t="shared" si="1301"/>
        <v>4.7243382350673673E-3</v>
      </c>
      <c r="Y1056" s="13">
        <f t="shared" si="1302"/>
        <v>2.2458559101863245E-3</v>
      </c>
      <c r="Z1056" s="13">
        <f t="shared" si="1303"/>
        <v>3.3456797079184884E-2</v>
      </c>
      <c r="AA1056" s="13">
        <f t="shared" si="1304"/>
        <v>1.6845497329369623E-2</v>
      </c>
      <c r="AB1056" s="13">
        <f t="shared" si="1305"/>
        <v>4.2408539526688094E-3</v>
      </c>
      <c r="AC1056" s="13">
        <f t="shared" si="1306"/>
        <v>2.1295210176962811E-5</v>
      </c>
      <c r="AD1056" s="13">
        <f t="shared" si="1307"/>
        <v>6.254744365971496E-4</v>
      </c>
      <c r="AE1056" s="13">
        <f t="shared" si="1308"/>
        <v>5.9467607533910576E-4</v>
      </c>
      <c r="AF1056" s="13">
        <f t="shared" si="1309"/>
        <v>2.8269711269470404E-4</v>
      </c>
      <c r="AG1056" s="13">
        <f t="shared" si="1310"/>
        <v>8.9592368955205613E-5</v>
      </c>
      <c r="AH1056" s="13">
        <f t="shared" si="1311"/>
        <v>7.9523460977514518E-3</v>
      </c>
      <c r="AI1056" s="13">
        <f t="shared" si="1312"/>
        <v>4.0040062602178629E-3</v>
      </c>
      <c r="AJ1056" s="13">
        <f t="shared" si="1313"/>
        <v>1.0080085760098489E-3</v>
      </c>
      <c r="AK1056" s="13">
        <f t="shared" si="1314"/>
        <v>1.6917743934031997E-4</v>
      </c>
      <c r="AL1056" s="13">
        <f t="shared" si="1315"/>
        <v>4.0776720932088312E-7</v>
      </c>
      <c r="AM1056" s="13">
        <f t="shared" si="1316"/>
        <v>6.2985275765333102E-5</v>
      </c>
      <c r="AN1056" s="13">
        <f t="shared" si="1317"/>
        <v>5.9883880786648087E-5</v>
      </c>
      <c r="AO1056" s="13">
        <f t="shared" si="1318"/>
        <v>2.8467599248356757E-5</v>
      </c>
      <c r="AP1056" s="13">
        <f t="shared" si="1319"/>
        <v>9.0219515537892247E-6</v>
      </c>
      <c r="AQ1056" s="13">
        <f t="shared" si="1320"/>
        <v>2.1444276648201597E-6</v>
      </c>
      <c r="AR1056" s="13">
        <f t="shared" si="1321"/>
        <v>1.5121545151796343E-3</v>
      </c>
      <c r="AS1056" s="13">
        <f t="shared" si="1322"/>
        <v>7.6136979839294726E-4</v>
      </c>
      <c r="AT1056" s="13">
        <f t="shared" si="1323"/>
        <v>1.916748467454248E-4</v>
      </c>
      <c r="AU1056" s="13">
        <f t="shared" si="1324"/>
        <v>3.2169428445440533E-5</v>
      </c>
      <c r="AV1056" s="13">
        <f t="shared" si="1325"/>
        <v>4.049326805569833E-6</v>
      </c>
      <c r="AW1056" s="13">
        <f t="shared" si="1326"/>
        <v>5.4222579610758417E-9</v>
      </c>
      <c r="AX1056" s="13">
        <f t="shared" si="1327"/>
        <v>5.2855143913075431E-6</v>
      </c>
      <c r="AY1056" s="13">
        <f t="shared" si="1328"/>
        <v>5.0252556626795587E-6</v>
      </c>
      <c r="AZ1056" s="13">
        <f t="shared" si="1329"/>
        <v>2.388906036924608E-6</v>
      </c>
      <c r="BA1056" s="13">
        <f t="shared" si="1330"/>
        <v>7.5709210122214684E-7</v>
      </c>
      <c r="BB1056" s="13">
        <f t="shared" si="1331"/>
        <v>1.7995322153949199E-7</v>
      </c>
      <c r="BC1056" s="13">
        <f t="shared" si="1332"/>
        <v>3.4218464982177489E-8</v>
      </c>
      <c r="BD1056" s="13">
        <f t="shared" si="1333"/>
        <v>2.3961600447536472E-4</v>
      </c>
      <c r="BE1056" s="13">
        <f t="shared" si="1334"/>
        <v>1.2064665825334636E-4</v>
      </c>
      <c r="BF1056" s="13">
        <f t="shared" si="1335"/>
        <v>3.0372796215279997E-5</v>
      </c>
      <c r="BG1056" s="13">
        <f t="shared" si="1336"/>
        <v>5.0975676314645037E-6</v>
      </c>
      <c r="BH1056" s="13">
        <f t="shared" si="1337"/>
        <v>6.4165632561059535E-7</v>
      </c>
      <c r="BI1056" s="13">
        <f t="shared" si="1338"/>
        <v>6.4614791988987102E-8</v>
      </c>
      <c r="BJ1056" s="14">
        <f t="shared" si="1339"/>
        <v>0.18906771182354487</v>
      </c>
      <c r="BK1056" s="14">
        <f t="shared" si="1340"/>
        <v>0.35950634743076693</v>
      </c>
      <c r="BL1056" s="14">
        <f t="shared" si="1341"/>
        <v>0.41791212221035573</v>
      </c>
      <c r="BM1056" s="14">
        <f t="shared" si="1342"/>
        <v>0.17970006566017493</v>
      </c>
      <c r="BN1056" s="14">
        <f t="shared" si="1343"/>
        <v>0.82023789305027273</v>
      </c>
    </row>
    <row r="1057" spans="1:66" x14ac:dyDescent="0.25">
      <c r="A1057" t="s">
        <v>298</v>
      </c>
      <c r="B1057" t="s">
        <v>338</v>
      </c>
      <c r="C1057" t="s">
        <v>330</v>
      </c>
      <c r="D1057" s="24" t="s">
        <v>501</v>
      </c>
      <c r="E1057" s="10">
        <f>VLOOKUP(A1057,home!$A$2:$E$405,3,FALSE)</f>
        <v>1.7666666666666699</v>
      </c>
      <c r="F1057" s="10">
        <f>VLOOKUP(B1057,home!$B$2:$E$405,3,FALSE)</f>
        <v>0.94</v>
      </c>
      <c r="G1057" s="10">
        <f>VLOOKUP(C1057,away!$B$2:$E$405,4,FALSE)</f>
        <v>0.75</v>
      </c>
      <c r="H1057" s="10">
        <f>VLOOKUP(A1057,away!$A$2:$E$405,3,FALSE)</f>
        <v>1.2</v>
      </c>
      <c r="I1057" s="10">
        <f>VLOOKUP(C1057,away!$B$2:$E$405,3,FALSE)</f>
        <v>0.94</v>
      </c>
      <c r="J1057" s="10">
        <f>VLOOKUP(B1057,home!$B$2:$E$405,4,FALSE)</f>
        <v>0.56000000000000005</v>
      </c>
      <c r="K1057" s="12">
        <f t="shared" si="1288"/>
        <v>1.2455000000000023</v>
      </c>
      <c r="L1057" s="12">
        <f t="shared" si="1289"/>
        <v>0.63168000000000002</v>
      </c>
      <c r="M1057" s="13">
        <f t="shared" si="1290"/>
        <v>0.1530210171546238</v>
      </c>
      <c r="N1057" s="13">
        <f t="shared" si="1291"/>
        <v>0.19058767686608424</v>
      </c>
      <c r="O1057" s="13">
        <f t="shared" si="1292"/>
        <v>9.666031611623277E-2</v>
      </c>
      <c r="P1057" s="13">
        <f t="shared" si="1293"/>
        <v>0.12039042372276811</v>
      </c>
      <c r="Q1057" s="13">
        <f t="shared" si="1294"/>
        <v>0.11868847576835422</v>
      </c>
      <c r="R1057" s="13">
        <f t="shared" si="1295"/>
        <v>3.0529194242150955E-2</v>
      </c>
      <c r="S1057" s="13">
        <f t="shared" si="1296"/>
        <v>2.3679515392160122E-2</v>
      </c>
      <c r="T1057" s="13">
        <f t="shared" si="1297"/>
        <v>7.4973136373353982E-2</v>
      </c>
      <c r="U1057" s="13">
        <f t="shared" si="1298"/>
        <v>3.8024111428599079E-2</v>
      </c>
      <c r="V1057" s="13">
        <f t="shared" si="1299"/>
        <v>2.0700038789307255E-3</v>
      </c>
      <c r="W1057" s="13">
        <f t="shared" si="1300"/>
        <v>4.9275498856495133E-2</v>
      </c>
      <c r="X1057" s="13">
        <f t="shared" si="1301"/>
        <v>3.1126347117670847E-2</v>
      </c>
      <c r="Y1057" s="13">
        <f t="shared" si="1302"/>
        <v>9.8309454736451602E-3</v>
      </c>
      <c r="Z1057" s="13">
        <f t="shared" si="1303"/>
        <v>6.428227139627307E-3</v>
      </c>
      <c r="AA1057" s="13">
        <f t="shared" si="1304"/>
        <v>8.0063569024058229E-3</v>
      </c>
      <c r="AB1057" s="13">
        <f t="shared" si="1305"/>
        <v>4.9859587609732362E-3</v>
      </c>
      <c r="AC1057" s="13">
        <f t="shared" si="1306"/>
        <v>1.0178693453610061E-4</v>
      </c>
      <c r="AD1057" s="13">
        <f t="shared" si="1307"/>
        <v>1.5343158456441198E-2</v>
      </c>
      <c r="AE1057" s="13">
        <f t="shared" si="1308"/>
        <v>9.691966333764776E-3</v>
      </c>
      <c r="AF1057" s="13">
        <f t="shared" si="1309"/>
        <v>3.0611106468562666E-3</v>
      </c>
      <c r="AG1057" s="13">
        <f t="shared" si="1310"/>
        <v>6.4454745780205568E-4</v>
      </c>
      <c r="AH1057" s="13">
        <f t="shared" si="1311"/>
        <v>1.0151456298899441E-3</v>
      </c>
      <c r="AI1057" s="13">
        <f t="shared" si="1312"/>
        <v>1.2643638820279274E-3</v>
      </c>
      <c r="AJ1057" s="13">
        <f t="shared" si="1313"/>
        <v>7.8738260753289334E-4</v>
      </c>
      <c r="AK1057" s="13">
        <f t="shared" si="1314"/>
        <v>3.2689501256074005E-4</v>
      </c>
      <c r="AL1057" s="13">
        <f t="shared" si="1315"/>
        <v>3.2032651216428145E-6</v>
      </c>
      <c r="AM1057" s="13">
        <f t="shared" si="1316"/>
        <v>3.8219807714995136E-3</v>
      </c>
      <c r="AN1057" s="13">
        <f t="shared" si="1317"/>
        <v>2.4142688137408128E-3</v>
      </c>
      <c r="AO1057" s="13">
        <f t="shared" si="1318"/>
        <v>7.6252266213189832E-4</v>
      </c>
      <c r="AP1057" s="13">
        <f t="shared" si="1319"/>
        <v>1.6055677173849254E-4</v>
      </c>
      <c r="AQ1057" s="13">
        <f t="shared" si="1320"/>
        <v>2.5355125392942737E-5</v>
      </c>
      <c r="AR1057" s="13">
        <f t="shared" si="1321"/>
        <v>1.2824943829777601E-4</v>
      </c>
      <c r="AS1057" s="13">
        <f t="shared" si="1322"/>
        <v>1.5973467539988028E-4</v>
      </c>
      <c r="AT1057" s="13">
        <f t="shared" si="1323"/>
        <v>9.9474769105275645E-5</v>
      </c>
      <c r="AU1057" s="13">
        <f t="shared" si="1324"/>
        <v>4.1298608306873667E-5</v>
      </c>
      <c r="AV1057" s="13">
        <f t="shared" si="1325"/>
        <v>1.285935416155281E-5</v>
      </c>
      <c r="AW1057" s="13">
        <f t="shared" si="1326"/>
        <v>7.0005351854027428E-8</v>
      </c>
      <c r="AX1057" s="13">
        <f t="shared" si="1327"/>
        <v>7.9337950848377351E-4</v>
      </c>
      <c r="AY1057" s="13">
        <f t="shared" si="1328"/>
        <v>5.0116196791903005E-4</v>
      </c>
      <c r="AZ1057" s="13">
        <f t="shared" si="1329"/>
        <v>1.5828699594754646E-4</v>
      </c>
      <c r="BA1057" s="13">
        <f t="shared" si="1330"/>
        <v>3.3328909866715387E-5</v>
      </c>
      <c r="BB1057" s="13">
        <f t="shared" si="1331"/>
        <v>5.263301446151693E-6</v>
      </c>
      <c r="BC1057" s="13">
        <f t="shared" si="1332"/>
        <v>6.6494445150102049E-7</v>
      </c>
      <c r="BD1057" s="13">
        <f t="shared" si="1333"/>
        <v>1.3502100863989856E-5</v>
      </c>
      <c r="BE1057" s="13">
        <f t="shared" si="1334"/>
        <v>1.6816866626099394E-5</v>
      </c>
      <c r="BF1057" s="13">
        <f t="shared" si="1335"/>
        <v>1.0472703691403419E-5</v>
      </c>
      <c r="BG1057" s="13">
        <f t="shared" si="1336"/>
        <v>4.3479174825476593E-6</v>
      </c>
      <c r="BH1057" s="13">
        <f t="shared" si="1337"/>
        <v>1.3538328061282796E-6</v>
      </c>
      <c r="BI1057" s="13">
        <f t="shared" si="1338"/>
        <v>3.3723975200655542E-7</v>
      </c>
      <c r="BJ1057" s="14">
        <f t="shared" si="1339"/>
        <v>0.51189963312308639</v>
      </c>
      <c r="BK1057" s="14">
        <f t="shared" si="1340"/>
        <v>0.29976711231605957</v>
      </c>
      <c r="BL1057" s="14">
        <f t="shared" si="1341"/>
        <v>0.18208817208886688</v>
      </c>
      <c r="BM1057" s="14">
        <f t="shared" si="1342"/>
        <v>0.28980494883485886</v>
      </c>
      <c r="BN1057" s="14">
        <f t="shared" si="1343"/>
        <v>0.70987710387021408</v>
      </c>
    </row>
    <row r="1058" spans="1:66" x14ac:dyDescent="0.25">
      <c r="A1058" t="s">
        <v>298</v>
      </c>
      <c r="B1058" t="s">
        <v>358</v>
      </c>
      <c r="C1058" t="s">
        <v>203</v>
      </c>
      <c r="D1058" s="24" t="s">
        <v>501</v>
      </c>
      <c r="E1058" s="10">
        <f>VLOOKUP(A1058,home!$A$2:$E$405,3,FALSE)</f>
        <v>1.7666666666666699</v>
      </c>
      <c r="F1058" s="10">
        <f>VLOOKUP(B1058,home!$B$2:$E$405,3,FALSE)</f>
        <v>0.75</v>
      </c>
      <c r="G1058" s="10">
        <f>VLOOKUP(C1058,away!$B$2:$E$405,4,FALSE)</f>
        <v>1.1299999999999999</v>
      </c>
      <c r="H1058" s="10">
        <f>VLOOKUP(A1058,away!$A$2:$E$405,3,FALSE)</f>
        <v>1.2</v>
      </c>
      <c r="I1058" s="10">
        <f>VLOOKUP(C1058,away!$B$2:$E$405,3,FALSE)</f>
        <v>0.38</v>
      </c>
      <c r="J1058" s="10">
        <f>VLOOKUP(B1058,home!$B$2:$E$405,4,FALSE)</f>
        <v>1.1100000000000001</v>
      </c>
      <c r="K1058" s="12">
        <f t="shared" si="1288"/>
        <v>1.4972500000000026</v>
      </c>
      <c r="L1058" s="12">
        <f t="shared" si="1289"/>
        <v>0.50616000000000005</v>
      </c>
      <c r="M1058" s="13">
        <f t="shared" si="1290"/>
        <v>0.13487457587325918</v>
      </c>
      <c r="N1058" s="13">
        <f t="shared" si="1291"/>
        <v>0.20194095872623768</v>
      </c>
      <c r="O1058" s="13">
        <f t="shared" si="1292"/>
        <v>6.8268115324008879E-2</v>
      </c>
      <c r="P1058" s="13">
        <f t="shared" si="1293"/>
        <v>0.10221443566887248</v>
      </c>
      <c r="Q1058" s="13">
        <f t="shared" si="1294"/>
        <v>0.15117805022642997</v>
      </c>
      <c r="R1058" s="13">
        <f t="shared" si="1295"/>
        <v>1.7277294626200163E-2</v>
      </c>
      <c r="S1058" s="13">
        <f t="shared" si="1296"/>
        <v>1.9365752943912486E-2</v>
      </c>
      <c r="T1058" s="13">
        <f t="shared" si="1297"/>
        <v>7.6520281902609802E-2</v>
      </c>
      <c r="U1058" s="13">
        <f t="shared" si="1298"/>
        <v>2.5868429379078243E-2</v>
      </c>
      <c r="V1058" s="13">
        <f t="shared" si="1299"/>
        <v>1.6306998109981551E-3</v>
      </c>
      <c r="W1058" s="13">
        <f t="shared" si="1300"/>
        <v>7.5450445233840882E-2</v>
      </c>
      <c r="X1058" s="13">
        <f t="shared" si="1301"/>
        <v>3.8189997359560905E-2</v>
      </c>
      <c r="Y1058" s="13">
        <f t="shared" si="1302"/>
        <v>9.6651245317576715E-3</v>
      </c>
      <c r="Z1058" s="13">
        <f t="shared" si="1303"/>
        <v>2.9150251493324929E-3</v>
      </c>
      <c r="AA1058" s="13">
        <f t="shared" si="1304"/>
        <v>4.3645214048380829E-3</v>
      </c>
      <c r="AB1058" s="13">
        <f t="shared" si="1305"/>
        <v>3.2673898366969165E-3</v>
      </c>
      <c r="AC1058" s="13">
        <f t="shared" si="1306"/>
        <v>7.7238918012957503E-5</v>
      </c>
      <c r="AD1058" s="13">
        <f t="shared" si="1307"/>
        <v>2.8242044781592108E-2</v>
      </c>
      <c r="AE1058" s="13">
        <f t="shared" si="1308"/>
        <v>1.4294993386650662E-2</v>
      </c>
      <c r="AF1058" s="13">
        <f t="shared" si="1309"/>
        <v>3.6177769262935493E-3</v>
      </c>
      <c r="AG1058" s="13">
        <f t="shared" si="1310"/>
        <v>6.1039132300424786E-4</v>
      </c>
      <c r="AH1058" s="13">
        <f t="shared" si="1311"/>
        <v>3.6886728239653356E-4</v>
      </c>
      <c r="AI1058" s="13">
        <f t="shared" si="1312"/>
        <v>5.5228653856821089E-4</v>
      </c>
      <c r="AJ1058" s="13">
        <f t="shared" si="1313"/>
        <v>4.1345550993562765E-4</v>
      </c>
      <c r="AK1058" s="13">
        <f t="shared" si="1314"/>
        <v>2.063487540837065E-4</v>
      </c>
      <c r="AL1058" s="13">
        <f t="shared" si="1315"/>
        <v>2.3414145669047593E-6</v>
      </c>
      <c r="AM1058" s="13">
        <f t="shared" si="1316"/>
        <v>8.4570803098477643E-3</v>
      </c>
      <c r="AN1058" s="13">
        <f t="shared" si="1317"/>
        <v>4.2806357696325448E-3</v>
      </c>
      <c r="AO1058" s="13">
        <f t="shared" si="1318"/>
        <v>1.0833433005786044E-3</v>
      </c>
      <c r="AP1058" s="13">
        <f t="shared" si="1319"/>
        <v>1.8278168167362222E-4</v>
      </c>
      <c r="AQ1058" s="13">
        <f t="shared" si="1320"/>
        <v>2.3129193998980148E-5</v>
      </c>
      <c r="AR1058" s="13">
        <f t="shared" si="1321"/>
        <v>3.7341172731565901E-5</v>
      </c>
      <c r="AS1058" s="13">
        <f t="shared" si="1322"/>
        <v>5.5909070872337143E-5</v>
      </c>
      <c r="AT1058" s="13">
        <f t="shared" si="1323"/>
        <v>4.1854928181803474E-5</v>
      </c>
      <c r="AU1058" s="13">
        <f t="shared" si="1324"/>
        <v>2.0889097073401783E-5</v>
      </c>
      <c r="AV1058" s="13">
        <f t="shared" si="1325"/>
        <v>7.8190501482877178E-6</v>
      </c>
      <c r="AW1058" s="13">
        <f t="shared" si="1326"/>
        <v>4.9289902421792181E-8</v>
      </c>
      <c r="AX1058" s="13">
        <f t="shared" si="1327"/>
        <v>2.1103939156532688E-3</v>
      </c>
      <c r="AY1058" s="13">
        <f t="shared" si="1328"/>
        <v>1.0681969843470587E-3</v>
      </c>
      <c r="AZ1058" s="13">
        <f t="shared" si="1329"/>
        <v>2.7033929279855355E-4</v>
      </c>
      <c r="BA1058" s="13">
        <f t="shared" si="1330"/>
        <v>4.5611645480971977E-5</v>
      </c>
      <c r="BB1058" s="13">
        <f t="shared" si="1331"/>
        <v>5.7716976191621925E-6</v>
      </c>
      <c r="BC1058" s="13">
        <f t="shared" si="1332"/>
        <v>5.8428049338302727E-7</v>
      </c>
      <c r="BD1058" s="13">
        <f t="shared" si="1333"/>
        <v>3.150101331634899E-6</v>
      </c>
      <c r="BE1058" s="13">
        <f t="shared" si="1334"/>
        <v>4.7164892187903615E-6</v>
      </c>
      <c r="BF1058" s="13">
        <f t="shared" si="1335"/>
        <v>3.530881741416941E-6</v>
      </c>
      <c r="BG1058" s="13">
        <f t="shared" si="1336"/>
        <v>1.7622042291121745E-6</v>
      </c>
      <c r="BH1058" s="13">
        <f t="shared" si="1337"/>
        <v>6.5961507050955187E-7</v>
      </c>
      <c r="BI1058" s="13">
        <f t="shared" si="1338"/>
        <v>1.9752173286408549E-7</v>
      </c>
      <c r="BJ1058" s="14">
        <f t="shared" si="1339"/>
        <v>0.61723793247010128</v>
      </c>
      <c r="BK1058" s="14">
        <f t="shared" si="1340"/>
        <v>0.25923324161396927</v>
      </c>
      <c r="BL1058" s="14">
        <f t="shared" si="1341"/>
        <v>0.12076453878813809</v>
      </c>
      <c r="BM1058" s="14">
        <f t="shared" si="1342"/>
        <v>0.32332915988208832</v>
      </c>
      <c r="BN1058" s="14">
        <f t="shared" si="1343"/>
        <v>0.67575343044500835</v>
      </c>
    </row>
    <row r="1059" spans="1:66" x14ac:dyDescent="0.25">
      <c r="A1059" t="s">
        <v>298</v>
      </c>
      <c r="B1059" t="s">
        <v>363</v>
      </c>
      <c r="C1059" t="s">
        <v>325</v>
      </c>
      <c r="D1059" s="24" t="s">
        <v>501</v>
      </c>
      <c r="E1059" s="10">
        <f>VLOOKUP(A1059,home!$A$2:$E$405,3,FALSE)</f>
        <v>1.7666666666666699</v>
      </c>
      <c r="F1059" s="10">
        <f>VLOOKUP(B1059,home!$B$2:$E$405,3,FALSE)</f>
        <v>1.32</v>
      </c>
      <c r="G1059" s="10">
        <f>VLOOKUP(C1059,away!$B$2:$E$405,4,FALSE)</f>
        <v>0.94</v>
      </c>
      <c r="H1059" s="10">
        <f>VLOOKUP(A1059,away!$A$2:$E$405,3,FALSE)</f>
        <v>1.2</v>
      </c>
      <c r="I1059" s="10">
        <f>VLOOKUP(C1059,away!$B$2:$E$405,3,FALSE)</f>
        <v>0.75</v>
      </c>
      <c r="J1059" s="10">
        <f>VLOOKUP(B1059,home!$B$2:$E$405,4,FALSE)</f>
        <v>1.39</v>
      </c>
      <c r="K1059" s="12">
        <f t="shared" si="1288"/>
        <v>2.1920800000000038</v>
      </c>
      <c r="L1059" s="12">
        <f t="shared" si="1289"/>
        <v>1.2509999999999999</v>
      </c>
      <c r="M1059" s="13">
        <f t="shared" si="1290"/>
        <v>3.196607803024152E-2</v>
      </c>
      <c r="N1059" s="13">
        <f t="shared" si="1291"/>
        <v>7.0072200328531953E-2</v>
      </c>
      <c r="O1059" s="13">
        <f t="shared" si="1292"/>
        <v>3.9989563615832134E-2</v>
      </c>
      <c r="P1059" s="13">
        <f t="shared" si="1293"/>
        <v>8.7660322610993449E-2</v>
      </c>
      <c r="Q1059" s="13">
        <f t="shared" si="1294"/>
        <v>7.6801934448084294E-2</v>
      </c>
      <c r="R1059" s="13">
        <f t="shared" si="1295"/>
        <v>2.5013472041703001E-2</v>
      </c>
      <c r="S1059" s="13">
        <f t="shared" si="1296"/>
        <v>6.0097552106593184E-2</v>
      </c>
      <c r="T1059" s="13">
        <f t="shared" si="1297"/>
        <v>9.6079219994553433E-2</v>
      </c>
      <c r="U1059" s="13">
        <f t="shared" si="1298"/>
        <v>5.4831531793176409E-2</v>
      </c>
      <c r="V1059" s="13">
        <f t="shared" si="1299"/>
        <v>1.8311671241033126E-2</v>
      </c>
      <c r="W1059" s="13">
        <f t="shared" si="1300"/>
        <v>5.6118661488318969E-2</v>
      </c>
      <c r="X1059" s="13">
        <f t="shared" si="1301"/>
        <v>7.0204445521887024E-2</v>
      </c>
      <c r="Y1059" s="13">
        <f t="shared" si="1302"/>
        <v>4.3912880673940335E-2</v>
      </c>
      <c r="Z1059" s="13">
        <f t="shared" si="1303"/>
        <v>1.0430617841390153E-2</v>
      </c>
      <c r="AA1059" s="13">
        <f t="shared" si="1304"/>
        <v>2.2864748757754568E-2</v>
      </c>
      <c r="AB1059" s="13">
        <f t="shared" si="1305"/>
        <v>2.5060679228449362E-2</v>
      </c>
      <c r="AC1059" s="13">
        <f t="shared" si="1306"/>
        <v>3.1384969384905628E-3</v>
      </c>
      <c r="AD1059" s="13">
        <f t="shared" si="1307"/>
        <v>3.0754148868828622E-2</v>
      </c>
      <c r="AE1059" s="13">
        <f t="shared" si="1308"/>
        <v>3.84734402349046E-2</v>
      </c>
      <c r="AF1059" s="13">
        <f t="shared" si="1309"/>
        <v>2.4065136866932832E-2</v>
      </c>
      <c r="AG1059" s="13">
        <f t="shared" si="1310"/>
        <v>1.0035162073510993E-2</v>
      </c>
      <c r="AH1059" s="13">
        <f t="shared" si="1311"/>
        <v>3.2621757298947705E-3</v>
      </c>
      <c r="AI1059" s="13">
        <f t="shared" si="1312"/>
        <v>7.1509501739877405E-3</v>
      </c>
      <c r="AJ1059" s="13">
        <f t="shared" si="1313"/>
        <v>7.8377274286975385E-3</v>
      </c>
      <c r="AK1059" s="13">
        <f t="shared" si="1314"/>
        <v>5.7269751806331096E-3</v>
      </c>
      <c r="AL1059" s="13">
        <f t="shared" si="1315"/>
        <v>3.4426701190107733E-4</v>
      </c>
      <c r="AM1059" s="13">
        <f t="shared" si="1316"/>
        <v>1.3483110930476402E-2</v>
      </c>
      <c r="AN1059" s="13">
        <f t="shared" si="1317"/>
        <v>1.6867371774025978E-2</v>
      </c>
      <c r="AO1059" s="13">
        <f t="shared" si="1318"/>
        <v>1.055054104465325E-2</v>
      </c>
      <c r="AP1059" s="13">
        <f t="shared" si="1319"/>
        <v>4.3995756156204055E-3</v>
      </c>
      <c r="AQ1059" s="13">
        <f t="shared" si="1320"/>
        <v>1.3759672737852818E-3</v>
      </c>
      <c r="AR1059" s="13">
        <f t="shared" si="1321"/>
        <v>8.1619636761967108E-4</v>
      </c>
      <c r="AS1059" s="13">
        <f t="shared" si="1322"/>
        <v>1.7891677335317318E-3</v>
      </c>
      <c r="AT1059" s="13">
        <f t="shared" si="1323"/>
        <v>1.9609994026601229E-3</v>
      </c>
      <c r="AU1059" s="13">
        <f t="shared" si="1324"/>
        <v>1.4328891901944031E-3</v>
      </c>
      <c r="AV1059" s="13">
        <f t="shared" si="1325"/>
        <v>7.8525193401033841E-4</v>
      </c>
      <c r="AW1059" s="13">
        <f t="shared" si="1326"/>
        <v>2.6224463892821961E-5</v>
      </c>
      <c r="AX1059" s="13">
        <f t="shared" si="1327"/>
        <v>4.9260096347464553E-3</v>
      </c>
      <c r="AY1059" s="13">
        <f t="shared" si="1328"/>
        <v>6.1624380530678141E-3</v>
      </c>
      <c r="AZ1059" s="13">
        <f t="shared" si="1329"/>
        <v>3.8546050021939183E-3</v>
      </c>
      <c r="BA1059" s="13">
        <f t="shared" si="1330"/>
        <v>1.6073702859148642E-3</v>
      </c>
      <c r="BB1059" s="13">
        <f t="shared" si="1331"/>
        <v>5.0270505691987375E-4</v>
      </c>
      <c r="BC1059" s="13">
        <f t="shared" si="1332"/>
        <v>1.2577680524135235E-4</v>
      </c>
      <c r="BD1059" s="13">
        <f t="shared" si="1333"/>
        <v>1.7017694264870138E-4</v>
      </c>
      <c r="BE1059" s="13">
        <f t="shared" si="1334"/>
        <v>3.7304147244136598E-4</v>
      </c>
      <c r="BF1059" s="13">
        <f t="shared" si="1335"/>
        <v>4.0886837545463554E-4</v>
      </c>
      <c r="BG1059" s="13">
        <f t="shared" si="1336"/>
        <v>2.9875739615553299E-4</v>
      </c>
      <c r="BH1059" s="13">
        <f t="shared" si="1337"/>
        <v>1.6372502824115552E-4</v>
      </c>
      <c r="BI1059" s="13">
        <f t="shared" si="1338"/>
        <v>7.1779671981374616E-5</v>
      </c>
      <c r="BJ1059" s="14">
        <f t="shared" si="1339"/>
        <v>0.58037270197613866</v>
      </c>
      <c r="BK1059" s="14">
        <f t="shared" si="1340"/>
        <v>0.20768082599232071</v>
      </c>
      <c r="BL1059" s="14">
        <f t="shared" si="1341"/>
        <v>0.2000086774650677</v>
      </c>
      <c r="BM1059" s="14">
        <f t="shared" si="1342"/>
        <v>0.66085303861035538</v>
      </c>
      <c r="BN1059" s="14">
        <f t="shared" si="1343"/>
        <v>0.33150357107538636</v>
      </c>
    </row>
    <row r="1060" spans="1:66" s="10" customFormat="1" x14ac:dyDescent="0.25">
      <c r="A1060" t="s">
        <v>304</v>
      </c>
      <c r="B1060" t="s">
        <v>305</v>
      </c>
      <c r="C1060" t="s">
        <v>459</v>
      </c>
      <c r="D1060" s="24" t="s">
        <v>501</v>
      </c>
      <c r="E1060" s="10">
        <f>VLOOKUP(A1060,home!$A$2:$E$405,3,FALSE)</f>
        <v>1.2666666666666699</v>
      </c>
      <c r="F1060" s="10">
        <f>VLOOKUP(B1060,home!$B$2:$E$405,3,FALSE)</f>
        <v>1.18</v>
      </c>
      <c r="G1060" s="10">
        <f>VLOOKUP(C1060,away!$B$2:$E$405,4,FALSE)</f>
        <v>1.05</v>
      </c>
      <c r="H1060" s="10">
        <f>VLOOKUP(A1060,away!$A$2:$E$405,3,FALSE)</f>
        <v>1.2666666666666699</v>
      </c>
      <c r="I1060" s="10">
        <f>VLOOKUP(C1060,away!$B$2:$E$405,3,FALSE)</f>
        <v>2.37</v>
      </c>
      <c r="J1060" s="10">
        <f>VLOOKUP(B1060,home!$B$2:$E$405,4,FALSE)</f>
        <v>0.79</v>
      </c>
      <c r="K1060" s="12">
        <f t="shared" si="1288"/>
        <v>1.5694000000000039</v>
      </c>
      <c r="L1060" s="12">
        <f t="shared" si="1289"/>
        <v>2.3715800000000065</v>
      </c>
      <c r="M1060" s="13">
        <f t="shared" si="1290"/>
        <v>1.9429164830917427E-2</v>
      </c>
      <c r="N1060" s="13">
        <f t="shared" si="1291"/>
        <v>3.0492131285641891E-2</v>
      </c>
      <c r="O1060" s="13">
        <f t="shared" si="1292"/>
        <v>4.607781872970728E-2</v>
      </c>
      <c r="P1060" s="13">
        <f t="shared" si="1293"/>
        <v>7.231452871440279E-2</v>
      </c>
      <c r="Q1060" s="13">
        <f t="shared" si="1294"/>
        <v>2.3927175419843256E-2</v>
      </c>
      <c r="R1060" s="13">
        <f t="shared" si="1295"/>
        <v>5.4638616671499753E-2</v>
      </c>
      <c r="S1060" s="13">
        <f t="shared" si="1296"/>
        <v>6.7287903374836672E-2</v>
      </c>
      <c r="T1060" s="13">
        <f t="shared" si="1297"/>
        <v>5.6745210682192022E-2</v>
      </c>
      <c r="U1060" s="13">
        <f t="shared" si="1298"/>
        <v>8.5749845004251923E-2</v>
      </c>
      <c r="V1060" s="13">
        <f t="shared" si="1299"/>
        <v>2.7826969650334585E-2</v>
      </c>
      <c r="W1060" s="13">
        <f t="shared" si="1300"/>
        <v>1.2517103034634032E-2</v>
      </c>
      <c r="X1060" s="13">
        <f t="shared" si="1301"/>
        <v>2.9685311214877459E-2</v>
      </c>
      <c r="Y1060" s="13">
        <f t="shared" si="1302"/>
        <v>3.5200545185489637E-2</v>
      </c>
      <c r="Z1060" s="13">
        <f t="shared" si="1303"/>
        <v>4.3193283508598586E-2</v>
      </c>
      <c r="AA1060" s="13">
        <f t="shared" si="1304"/>
        <v>6.778753913839479E-2</v>
      </c>
      <c r="AB1060" s="13">
        <f t="shared" si="1305"/>
        <v>5.319288196189853E-2</v>
      </c>
      <c r="AC1060" s="13">
        <f t="shared" si="1306"/>
        <v>6.4731751638771951E-3</v>
      </c>
      <c r="AD1060" s="13">
        <f t="shared" si="1307"/>
        <v>4.9110853756386746E-3</v>
      </c>
      <c r="AE1060" s="13">
        <f t="shared" si="1308"/>
        <v>1.1647031855157199E-2</v>
      </c>
      <c r="AF1060" s="13">
        <f t="shared" si="1309"/>
        <v>1.3810933903526893E-2</v>
      </c>
      <c r="AG1060" s="13">
        <f t="shared" si="1310"/>
        <v>1.0917911542308801E-2</v>
      </c>
      <c r="AH1060" s="13">
        <f t="shared" si="1311"/>
        <v>2.5609081825830628E-2</v>
      </c>
      <c r="AI1060" s="13">
        <f t="shared" si="1312"/>
        <v>4.0190893017458693E-2</v>
      </c>
      <c r="AJ1060" s="13">
        <f t="shared" si="1313"/>
        <v>3.1537793750799917E-2</v>
      </c>
      <c r="AK1060" s="13">
        <f t="shared" si="1314"/>
        <v>1.649847117083517E-2</v>
      </c>
      <c r="AL1060" s="13">
        <f t="shared" si="1315"/>
        <v>9.637153533571675E-4</v>
      </c>
      <c r="AM1060" s="13">
        <f t="shared" si="1316"/>
        <v>1.5414914777054703E-3</v>
      </c>
      <c r="AN1060" s="13">
        <f t="shared" si="1317"/>
        <v>3.6557703586967494E-3</v>
      </c>
      <c r="AO1060" s="13">
        <f t="shared" si="1318"/>
        <v>4.3349759336390303E-3</v>
      </c>
      <c r="AP1060" s="13">
        <f t="shared" si="1319"/>
        <v>3.4269140748998937E-3</v>
      </c>
      <c r="AQ1060" s="13">
        <f t="shared" si="1320"/>
        <v>2.0318002204377781E-3</v>
      </c>
      <c r="AR1060" s="13">
        <f t="shared" si="1321"/>
        <v>1.214679725530071E-2</v>
      </c>
      <c r="AS1060" s="13">
        <f t="shared" si="1322"/>
        <v>1.9063183612468983E-2</v>
      </c>
      <c r="AT1060" s="13">
        <f t="shared" si="1323"/>
        <v>1.4958880180704449E-2</v>
      </c>
      <c r="AU1060" s="13">
        <f t="shared" si="1324"/>
        <v>7.8254888518658732E-3</v>
      </c>
      <c r="AV1060" s="13">
        <f t="shared" si="1325"/>
        <v>3.0703305510295827E-3</v>
      </c>
      <c r="AW1060" s="13">
        <f t="shared" si="1326"/>
        <v>9.9636325938267227E-5</v>
      </c>
      <c r="AX1060" s="13">
        <f t="shared" si="1327"/>
        <v>4.0320278751849569E-4</v>
      </c>
      <c r="AY1060" s="13">
        <f t="shared" si="1328"/>
        <v>9.5622766682311672E-4</v>
      </c>
      <c r="AZ1060" s="13">
        <f t="shared" si="1329"/>
        <v>1.1338852050421866E-3</v>
      </c>
      <c r="BA1060" s="13">
        <f t="shared" si="1330"/>
        <v>8.9636649152465225E-4</v>
      </c>
      <c r="BB1060" s="13">
        <f t="shared" si="1331"/>
        <v>5.314512109925102E-4</v>
      </c>
      <c r="BC1060" s="13">
        <f t="shared" si="1332"/>
        <v>2.5207581259312407E-4</v>
      </c>
      <c r="BD1060" s="13">
        <f t="shared" si="1333"/>
        <v>4.8011835724543605E-3</v>
      </c>
      <c r="BE1060" s="13">
        <f t="shared" si="1334"/>
        <v>7.5349774986098921E-3</v>
      </c>
      <c r="BF1060" s="13">
        <f t="shared" si="1335"/>
        <v>5.9126968431591981E-3</v>
      </c>
      <c r="BG1060" s="13">
        <f t="shared" si="1336"/>
        <v>3.0931288085513562E-3</v>
      </c>
      <c r="BH1060" s="13">
        <f t="shared" si="1337"/>
        <v>1.2135890880351275E-3</v>
      </c>
      <c r="BI1060" s="13">
        <f t="shared" si="1338"/>
        <v>3.809213429524666E-4</v>
      </c>
      <c r="BJ1060" s="14">
        <f t="shared" si="1339"/>
        <v>0.24901860073918283</v>
      </c>
      <c r="BK1060" s="14">
        <f t="shared" si="1340"/>
        <v>0.19525168475454899</v>
      </c>
      <c r="BL1060" s="14">
        <f t="shared" si="1341"/>
        <v>0.50128411887580859</v>
      </c>
      <c r="BM1060" s="14">
        <f t="shared" si="1342"/>
        <v>0.74101166088524195</v>
      </c>
      <c r="BN1060" s="14">
        <f t="shared" si="1343"/>
        <v>0.24687943565201242</v>
      </c>
    </row>
    <row r="1061" spans="1:66" x14ac:dyDescent="0.25">
      <c r="A1061" t="s">
        <v>304</v>
      </c>
      <c r="B1061" t="s">
        <v>327</v>
      </c>
      <c r="C1061" t="s">
        <v>339</v>
      </c>
      <c r="D1061" s="24" t="s">
        <v>501</v>
      </c>
      <c r="E1061" s="10">
        <f>VLOOKUP(A1061,home!$A$2:$E$405,3,FALSE)</f>
        <v>1.2666666666666699</v>
      </c>
      <c r="F1061" s="10">
        <f>VLOOKUP(B1061,home!$B$2:$E$405,3,FALSE)</f>
        <v>1.32</v>
      </c>
      <c r="G1061" s="10">
        <f>VLOOKUP(C1061,away!$B$2:$E$405,4,FALSE)</f>
        <v>0.53</v>
      </c>
      <c r="H1061" s="10">
        <f>VLOOKUP(A1061,away!$A$2:$E$405,3,FALSE)</f>
        <v>1.2666666666666699</v>
      </c>
      <c r="I1061" s="10">
        <f>VLOOKUP(C1061,away!$B$2:$E$405,3,FALSE)</f>
        <v>0.79</v>
      </c>
      <c r="J1061" s="10">
        <f>VLOOKUP(B1061,home!$B$2:$E$405,4,FALSE)</f>
        <v>1.58</v>
      </c>
      <c r="K1061" s="12">
        <f t="shared" si="1288"/>
        <v>0.88616000000000239</v>
      </c>
      <c r="L1061" s="12">
        <f t="shared" si="1289"/>
        <v>1.5810533333333374</v>
      </c>
      <c r="M1061" s="13">
        <f t="shared" si="1290"/>
        <v>8.4820897536260223E-2</v>
      </c>
      <c r="N1061" s="13">
        <f t="shared" si="1291"/>
        <v>7.5164886560732572E-2</v>
      </c>
      <c r="O1061" s="13">
        <f t="shared" si="1292"/>
        <v>0.13410636278602969</v>
      </c>
      <c r="P1061" s="13">
        <f t="shared" si="1293"/>
        <v>0.1188396944464684</v>
      </c>
      <c r="Q1061" s="13">
        <f t="shared" si="1294"/>
        <v>3.3304057937329469E-2</v>
      </c>
      <c r="R1061" s="13">
        <f t="shared" si="1295"/>
        <v>0.10601465595203105</v>
      </c>
      <c r="S1061" s="13">
        <f t="shared" si="1296"/>
        <v>4.1625570426475855E-2</v>
      </c>
      <c r="T1061" s="13">
        <f t="shared" si="1297"/>
        <v>5.2655491815341349E-2</v>
      </c>
      <c r="U1061" s="13">
        <f t="shared" si="1298"/>
        <v>9.3945947518452089E-2</v>
      </c>
      <c r="V1061" s="13">
        <f t="shared" si="1299"/>
        <v>6.4800200767186336E-3</v>
      </c>
      <c r="W1061" s="13">
        <f t="shared" si="1300"/>
        <v>9.8375746605813223E-3</v>
      </c>
      <c r="X1061" s="13">
        <f t="shared" si="1301"/>
        <v>1.5553730209027677E-2</v>
      </c>
      <c r="Y1061" s="13">
        <f t="shared" si="1302"/>
        <v>1.2295638496375319E-2</v>
      </c>
      <c r="Z1061" s="13">
        <f t="shared" si="1303"/>
        <v>5.5871608391715205E-2</v>
      </c>
      <c r="AA1061" s="13">
        <f t="shared" si="1304"/>
        <v>4.9511184492402487E-2</v>
      </c>
      <c r="AB1061" s="13">
        <f t="shared" si="1305"/>
        <v>2.1937415624893746E-2</v>
      </c>
      <c r="AC1061" s="13">
        <f t="shared" si="1306"/>
        <v>5.6743357790677322E-4</v>
      </c>
      <c r="AD1061" s="13">
        <f t="shared" si="1307"/>
        <v>2.1794162903051918E-3</v>
      </c>
      <c r="AE1061" s="13">
        <f t="shared" si="1308"/>
        <v>3.4457733905080001E-3</v>
      </c>
      <c r="AF1061" s="13">
        <f t="shared" si="1309"/>
        <v>2.723975752486995E-3</v>
      </c>
      <c r="AG1061" s="13">
        <f t="shared" si="1310"/>
        <v>1.4355836477962498E-3</v>
      </c>
      <c r="AH1061" s="13">
        <f t="shared" si="1311"/>
        <v>2.2083998171604054E-2</v>
      </c>
      <c r="AI1061" s="13">
        <f t="shared" si="1312"/>
        <v>1.9569955819748703E-2</v>
      </c>
      <c r="AJ1061" s="13">
        <f t="shared" si="1313"/>
        <v>8.6710560246142758E-3</v>
      </c>
      <c r="AK1061" s="13">
        <f t="shared" si="1314"/>
        <v>2.5613143355907369E-3</v>
      </c>
      <c r="AL1061" s="13">
        <f t="shared" si="1315"/>
        <v>3.1800480766325283E-5</v>
      </c>
      <c r="AM1061" s="13">
        <f t="shared" si="1316"/>
        <v>3.8626230796337085E-4</v>
      </c>
      <c r="AN1061" s="13">
        <f t="shared" si="1317"/>
        <v>6.1070130954651565E-4</v>
      </c>
      <c r="AO1061" s="13">
        <f t="shared" si="1318"/>
        <v>4.8277567056477646E-4</v>
      </c>
      <c r="AP1061" s="13">
        <f t="shared" si="1319"/>
        <v>2.5443136106622564E-4</v>
      </c>
      <c r="AQ1061" s="13">
        <f t="shared" si="1320"/>
        <v>1.0056738787957353E-4</v>
      </c>
      <c r="AR1061" s="13">
        <f t="shared" si="1321"/>
        <v>6.9831957845083838E-3</v>
      </c>
      <c r="AS1061" s="13">
        <f t="shared" si="1322"/>
        <v>6.1882287763999665E-3</v>
      </c>
      <c r="AT1061" s="13">
        <f t="shared" si="1323"/>
        <v>2.741880406247304E-3</v>
      </c>
      <c r="AU1061" s="13">
        <f t="shared" si="1324"/>
        <v>8.0991491360003938E-4</v>
      </c>
      <c r="AV1061" s="13">
        <f t="shared" si="1325"/>
        <v>1.7942854995895316E-4</v>
      </c>
      <c r="AW1061" s="13">
        <f t="shared" si="1326"/>
        <v>1.2376272066894217E-6</v>
      </c>
      <c r="AX1061" s="13">
        <f t="shared" si="1327"/>
        <v>5.7048367804136926E-5</v>
      </c>
      <c r="AY1061" s="13">
        <f t="shared" si="1328"/>
        <v>9.0196512077956944E-5</v>
      </c>
      <c r="AZ1061" s="13">
        <f t="shared" si="1329"/>
        <v>7.1302748037947234E-5</v>
      </c>
      <c r="BA1061" s="13">
        <f t="shared" si="1330"/>
        <v>3.7577815820407848E-5</v>
      </c>
      <c r="BB1061" s="13">
        <f t="shared" si="1331"/>
        <v>1.4853132740560515E-5</v>
      </c>
      <c r="BC1061" s="13">
        <f t="shared" si="1332"/>
        <v>4.6967190059811467E-6</v>
      </c>
      <c r="BD1061" s="13">
        <f t="shared" si="1333"/>
        <v>1.8401341620693816E-3</v>
      </c>
      <c r="BE1061" s="13">
        <f t="shared" si="1334"/>
        <v>1.6306532890594076E-3</v>
      </c>
      <c r="BF1061" s="13">
        <f t="shared" si="1335"/>
        <v>7.2250985931644415E-4</v>
      </c>
      <c r="BG1061" s="13">
        <f t="shared" si="1336"/>
        <v>2.1341977897728734E-4</v>
      </c>
      <c r="BH1061" s="13">
        <f t="shared" si="1337"/>
        <v>4.7281017834628356E-5</v>
      </c>
      <c r="BI1061" s="13">
        <f t="shared" si="1338"/>
        <v>8.3797093528668769E-6</v>
      </c>
      <c r="BJ1061" s="14">
        <f t="shared" si="1339"/>
        <v>0.21070654209299164</v>
      </c>
      <c r="BK1061" s="14">
        <f t="shared" si="1340"/>
        <v>0.25245561305667419</v>
      </c>
      <c r="BL1061" s="14">
        <f t="shared" si="1341"/>
        <v>0.47976691697269153</v>
      </c>
      <c r="BM1061" s="14">
        <f t="shared" si="1342"/>
        <v>0.44646116641034983</v>
      </c>
      <c r="BN1061" s="14">
        <f t="shared" si="1343"/>
        <v>0.55225055521885147</v>
      </c>
    </row>
    <row r="1062" spans="1:66" x14ac:dyDescent="0.25">
      <c r="A1062" t="s">
        <v>304</v>
      </c>
      <c r="B1062" t="s">
        <v>335</v>
      </c>
      <c r="C1062" t="s">
        <v>310</v>
      </c>
      <c r="D1062" s="24" t="s">
        <v>501</v>
      </c>
      <c r="E1062" s="10">
        <f>VLOOKUP(A1062,home!$A$2:$E$405,3,FALSE)</f>
        <v>1.2666666666666699</v>
      </c>
      <c r="F1062" s="10">
        <f>VLOOKUP(B1062,home!$B$2:$E$405,3,FALSE)</f>
        <v>1.32</v>
      </c>
      <c r="G1062" s="10">
        <f>VLOOKUP(C1062,away!$B$2:$E$405,4,FALSE)</f>
        <v>0.26</v>
      </c>
      <c r="H1062" s="10">
        <f>VLOOKUP(A1062,away!$A$2:$E$405,3,FALSE)</f>
        <v>1.2666666666666699</v>
      </c>
      <c r="I1062" s="10">
        <f>VLOOKUP(C1062,away!$B$2:$E$405,3,FALSE)</f>
        <v>1.84</v>
      </c>
      <c r="J1062" s="10">
        <f>VLOOKUP(B1062,home!$B$2:$E$405,4,FALSE)</f>
        <v>0.53</v>
      </c>
      <c r="K1062" s="12">
        <f t="shared" si="1288"/>
        <v>0.43472000000000116</v>
      </c>
      <c r="L1062" s="12">
        <f t="shared" si="1289"/>
        <v>1.2352533333333366</v>
      </c>
      <c r="M1062" s="13">
        <f t="shared" si="1290"/>
        <v>0.18825208562742915</v>
      </c>
      <c r="N1062" s="13">
        <f t="shared" si="1291"/>
        <v>8.1836946663956231E-2</v>
      </c>
      <c r="O1062" s="13">
        <f t="shared" si="1292"/>
        <v>0.23253901627823462</v>
      </c>
      <c r="P1062" s="13">
        <f t="shared" si="1293"/>
        <v>0.10108936115647442</v>
      </c>
      <c r="Q1062" s="13">
        <f t="shared" si="1294"/>
        <v>1.7788078726877571E-2</v>
      </c>
      <c r="R1062" s="13">
        <f t="shared" si="1295"/>
        <v>0.14362229749387218</v>
      </c>
      <c r="S1062" s="13">
        <f t="shared" si="1296"/>
        <v>1.3570977055798362E-2</v>
      </c>
      <c r="T1062" s="13">
        <f t="shared" si="1297"/>
        <v>2.1972783540971336E-2</v>
      </c>
      <c r="U1062" s="13">
        <f t="shared" si="1298"/>
        <v>6.2435485166536284E-2</v>
      </c>
      <c r="V1062" s="13">
        <f t="shared" si="1299"/>
        <v>8.0971887377470327E-4</v>
      </c>
      <c r="W1062" s="13">
        <f t="shared" si="1300"/>
        <v>2.5776111947160792E-3</v>
      </c>
      <c r="X1062" s="13">
        <f t="shared" si="1301"/>
        <v>3.1840028203103618E-3</v>
      </c>
      <c r="Y1062" s="13">
        <f t="shared" si="1302"/>
        <v>1.9665250485655598E-3</v>
      </c>
      <c r="Z1062" s="13">
        <f t="shared" si="1303"/>
        <v>5.9136640573432583E-2</v>
      </c>
      <c r="AA1062" s="13">
        <f t="shared" si="1304"/>
        <v>2.5707880390082684E-2</v>
      </c>
      <c r="AB1062" s="13">
        <f t="shared" si="1305"/>
        <v>5.587864881588387E-3</v>
      </c>
      <c r="AC1062" s="13">
        <f t="shared" si="1306"/>
        <v>2.7175649672556075E-5</v>
      </c>
      <c r="AD1062" s="13">
        <f t="shared" si="1307"/>
        <v>2.8013478464174424E-4</v>
      </c>
      <c r="AE1062" s="13">
        <f t="shared" si="1308"/>
        <v>3.4603742651133102E-4</v>
      </c>
      <c r="AF1062" s="13">
        <f t="shared" si="1309"/>
        <v>2.1372194227810561E-4</v>
      </c>
      <c r="AG1062" s="13">
        <f t="shared" si="1310"/>
        <v>8.8000247201834982E-5</v>
      </c>
      <c r="AH1062" s="13">
        <f t="shared" si="1311"/>
        <v>1.826218309761701E-2</v>
      </c>
      <c r="AI1062" s="13">
        <f t="shared" si="1312"/>
        <v>7.9389362361960876E-3</v>
      </c>
      <c r="AJ1062" s="13">
        <f t="shared" si="1313"/>
        <v>1.7256071802995863E-3</v>
      </c>
      <c r="AK1062" s="13">
        <f t="shared" si="1314"/>
        <v>2.5005198447327937E-4</v>
      </c>
      <c r="AL1062" s="13">
        <f t="shared" si="1315"/>
        <v>5.8372135538466983E-7</v>
      </c>
      <c r="AM1062" s="13">
        <f t="shared" si="1316"/>
        <v>2.4356038715891884E-5</v>
      </c>
      <c r="AN1062" s="13">
        <f t="shared" si="1317"/>
        <v>3.0085878010601253E-5</v>
      </c>
      <c r="AO1062" s="13">
        <f t="shared" si="1318"/>
        <v>1.8581840549427669E-5</v>
      </c>
      <c r="AP1062" s="13">
        <f t="shared" si="1319"/>
        <v>7.6510934927163629E-6</v>
      </c>
      <c r="AQ1062" s="13">
        <f t="shared" si="1320"/>
        <v>2.3627596851307224E-6</v>
      </c>
      <c r="AR1062" s="13">
        <f t="shared" si="1321"/>
        <v>4.5116845090550257E-3</v>
      </c>
      <c r="AS1062" s="13">
        <f t="shared" si="1322"/>
        <v>1.9613194897764061E-3</v>
      </c>
      <c r="AT1062" s="13">
        <f t="shared" si="1323"/>
        <v>4.2631240429780073E-4</v>
      </c>
      <c r="AU1062" s="13">
        <f t="shared" si="1324"/>
        <v>6.177550946544681E-5</v>
      </c>
      <c r="AV1062" s="13">
        <f t="shared" si="1325"/>
        <v>6.713762368704777E-6</v>
      </c>
      <c r="AW1062" s="13">
        <f t="shared" si="1326"/>
        <v>8.7070038608305771E-9</v>
      </c>
      <c r="AX1062" s="13">
        <f t="shared" si="1327"/>
        <v>1.7646761917620903E-6</v>
      </c>
      <c r="AY1062" s="13">
        <f t="shared" si="1328"/>
        <v>2.1798221481281008E-6</v>
      </c>
      <c r="AZ1062" s="13">
        <f t="shared" si="1329"/>
        <v>1.3463162872745355E-6</v>
      </c>
      <c r="BA1062" s="13">
        <f t="shared" si="1330"/>
        <v>5.5434722719227736E-7</v>
      </c>
      <c r="BB1062" s="13">
        <f t="shared" si="1331"/>
        <v>1.7118981505333828E-7</v>
      </c>
      <c r="BC1062" s="13">
        <f t="shared" si="1332"/>
        <v>4.2292557935470699E-8</v>
      </c>
      <c r="BD1062" s="13">
        <f t="shared" si="1333"/>
        <v>9.2884555479310022E-4</v>
      </c>
      <c r="BE1062" s="13">
        <f t="shared" si="1334"/>
        <v>4.0378773957965762E-4</v>
      </c>
      <c r="BF1062" s="13">
        <f t="shared" si="1335"/>
        <v>8.7767303075034621E-5</v>
      </c>
      <c r="BG1062" s="13">
        <f t="shared" si="1336"/>
        <v>1.2718067330926381E-5</v>
      </c>
      <c r="BH1062" s="13">
        <f t="shared" si="1337"/>
        <v>1.3821995575250828E-6</v>
      </c>
      <c r="BI1062" s="13">
        <f t="shared" si="1338"/>
        <v>1.2017395832946115E-7</v>
      </c>
      <c r="BJ1062" s="14">
        <f t="shared" si="1339"/>
        <v>0.13034293865071128</v>
      </c>
      <c r="BK1062" s="14">
        <f t="shared" si="1340"/>
        <v>0.30375208190665259</v>
      </c>
      <c r="BL1062" s="14">
        <f t="shared" si="1341"/>
        <v>0.506471749422158</v>
      </c>
      <c r="BM1062" s="14">
        <f t="shared" si="1342"/>
        <v>0.23457345349096628</v>
      </c>
      <c r="BN1062" s="14">
        <f t="shared" si="1343"/>
        <v>0.76512778594684416</v>
      </c>
    </row>
    <row r="1063" spans="1:66" x14ac:dyDescent="0.25">
      <c r="A1063" t="s">
        <v>304</v>
      </c>
      <c r="B1063" t="s">
        <v>378</v>
      </c>
      <c r="C1063" t="s">
        <v>375</v>
      </c>
      <c r="D1063" s="24" t="s">
        <v>501</v>
      </c>
      <c r="E1063" s="10">
        <f>VLOOKUP(A1063,home!$A$2:$E$405,3,FALSE)</f>
        <v>1.2666666666666699</v>
      </c>
      <c r="F1063" s="10">
        <f>VLOOKUP(B1063,home!$B$2:$E$405,3,FALSE)</f>
        <v>0</v>
      </c>
      <c r="G1063" s="10">
        <f>VLOOKUP(C1063,away!$B$2:$E$405,4,FALSE)</f>
        <v>1.05</v>
      </c>
      <c r="H1063" s="10">
        <f>VLOOKUP(A1063,away!$A$2:$E$405,3,FALSE)</f>
        <v>1.2666666666666699</v>
      </c>
      <c r="I1063" s="10">
        <f>VLOOKUP(C1063,away!$B$2:$E$405,3,FALSE)</f>
        <v>1.05</v>
      </c>
      <c r="J1063" s="10">
        <f>VLOOKUP(B1063,home!$B$2:$E$405,4,FALSE)</f>
        <v>1.84</v>
      </c>
      <c r="K1063" s="12">
        <f t="shared" si="1288"/>
        <v>0</v>
      </c>
      <c r="L1063" s="12">
        <f t="shared" si="1289"/>
        <v>2.4472000000000063</v>
      </c>
      <c r="M1063" s="13">
        <f t="shared" si="1290"/>
        <v>8.6535547128367876E-2</v>
      </c>
      <c r="N1063" s="13">
        <f t="shared" si="1291"/>
        <v>0</v>
      </c>
      <c r="O1063" s="13">
        <f t="shared" si="1292"/>
        <v>0.21176979093254239</v>
      </c>
      <c r="P1063" s="13">
        <f t="shared" si="1293"/>
        <v>0</v>
      </c>
      <c r="Q1063" s="13">
        <f t="shared" si="1294"/>
        <v>0</v>
      </c>
      <c r="R1063" s="13">
        <f t="shared" si="1295"/>
        <v>0.25912151618505963</v>
      </c>
      <c r="S1063" s="13">
        <f t="shared" si="1296"/>
        <v>0</v>
      </c>
      <c r="T1063" s="13">
        <f t="shared" si="1297"/>
        <v>0</v>
      </c>
      <c r="U1063" s="13">
        <f t="shared" si="1298"/>
        <v>0</v>
      </c>
      <c r="V1063" s="13">
        <f t="shared" si="1299"/>
        <v>0</v>
      </c>
      <c r="W1063" s="13">
        <f t="shared" si="1300"/>
        <v>0</v>
      </c>
      <c r="X1063" s="13">
        <f t="shared" si="1301"/>
        <v>0</v>
      </c>
      <c r="Y1063" s="13">
        <f t="shared" si="1302"/>
        <v>0</v>
      </c>
      <c r="Z1063" s="13">
        <f t="shared" si="1303"/>
        <v>0.21137405813602644</v>
      </c>
      <c r="AA1063" s="13">
        <f t="shared" si="1304"/>
        <v>0</v>
      </c>
      <c r="AB1063" s="13">
        <f t="shared" si="1305"/>
        <v>0</v>
      </c>
      <c r="AC1063" s="13">
        <f t="shared" si="1306"/>
        <v>0</v>
      </c>
      <c r="AD1063" s="13">
        <f t="shared" si="1307"/>
        <v>0</v>
      </c>
      <c r="AE1063" s="13">
        <f t="shared" si="1308"/>
        <v>0</v>
      </c>
      <c r="AF1063" s="13">
        <f t="shared" si="1309"/>
        <v>0</v>
      </c>
      <c r="AG1063" s="13">
        <f t="shared" si="1310"/>
        <v>0</v>
      </c>
      <c r="AH1063" s="13">
        <f t="shared" si="1311"/>
        <v>0.12931864876762134</v>
      </c>
      <c r="AI1063" s="13">
        <f t="shared" si="1312"/>
        <v>0</v>
      </c>
      <c r="AJ1063" s="13">
        <f t="shared" si="1313"/>
        <v>0</v>
      </c>
      <c r="AK1063" s="13">
        <f t="shared" si="1314"/>
        <v>0</v>
      </c>
      <c r="AL1063" s="13">
        <f t="shared" si="1315"/>
        <v>0</v>
      </c>
      <c r="AM1063" s="13">
        <f t="shared" si="1316"/>
        <v>0</v>
      </c>
      <c r="AN1063" s="13">
        <f t="shared" si="1317"/>
        <v>0</v>
      </c>
      <c r="AO1063" s="13">
        <f t="shared" si="1318"/>
        <v>0</v>
      </c>
      <c r="AP1063" s="13">
        <f t="shared" si="1319"/>
        <v>0</v>
      </c>
      <c r="AQ1063" s="13">
        <f t="shared" si="1320"/>
        <v>0</v>
      </c>
      <c r="AR1063" s="13">
        <f t="shared" si="1321"/>
        <v>6.329371945282479E-2</v>
      </c>
      <c r="AS1063" s="13">
        <f t="shared" si="1322"/>
        <v>0</v>
      </c>
      <c r="AT1063" s="13">
        <f t="shared" si="1323"/>
        <v>0</v>
      </c>
      <c r="AU1063" s="13">
        <f t="shared" si="1324"/>
        <v>0</v>
      </c>
      <c r="AV1063" s="13">
        <f t="shared" si="1325"/>
        <v>0</v>
      </c>
      <c r="AW1063" s="13">
        <f t="shared" si="1326"/>
        <v>0</v>
      </c>
      <c r="AX1063" s="13">
        <f t="shared" si="1327"/>
        <v>0</v>
      </c>
      <c r="AY1063" s="13">
        <f t="shared" si="1328"/>
        <v>0</v>
      </c>
      <c r="AZ1063" s="13">
        <f t="shared" si="1329"/>
        <v>0</v>
      </c>
      <c r="BA1063" s="13">
        <f t="shared" si="1330"/>
        <v>0</v>
      </c>
      <c r="BB1063" s="13">
        <f t="shared" si="1331"/>
        <v>0</v>
      </c>
      <c r="BC1063" s="13">
        <f t="shared" si="1332"/>
        <v>0</v>
      </c>
      <c r="BD1063" s="13">
        <f t="shared" si="1333"/>
        <v>2.5815398374158843E-2</v>
      </c>
      <c r="BE1063" s="13">
        <f t="shared" si="1334"/>
        <v>0</v>
      </c>
      <c r="BF1063" s="13">
        <f t="shared" si="1335"/>
        <v>0</v>
      </c>
      <c r="BG1063" s="13">
        <f t="shared" si="1336"/>
        <v>0</v>
      </c>
      <c r="BH1063" s="13">
        <f t="shared" si="1337"/>
        <v>0</v>
      </c>
      <c r="BI1063" s="13">
        <f t="shared" si="1338"/>
        <v>0</v>
      </c>
      <c r="BJ1063" s="14">
        <f t="shared" si="1339"/>
        <v>0</v>
      </c>
      <c r="BK1063" s="14">
        <f t="shared" si="1340"/>
        <v>8.6535547128367876E-2</v>
      </c>
      <c r="BL1063" s="14">
        <f t="shared" si="1341"/>
        <v>0.68931907371220702</v>
      </c>
      <c r="BM1063" s="14">
        <f t="shared" si="1342"/>
        <v>0.42980182473063144</v>
      </c>
      <c r="BN1063" s="14">
        <f t="shared" si="1343"/>
        <v>0.55742685424596994</v>
      </c>
    </row>
    <row r="1064" spans="1:66" x14ac:dyDescent="0.25">
      <c r="A1064" t="s">
        <v>301</v>
      </c>
      <c r="B1064" t="s">
        <v>384</v>
      </c>
      <c r="C1064" t="s">
        <v>341</v>
      </c>
      <c r="D1064" s="24" t="s">
        <v>501</v>
      </c>
      <c r="E1064" s="10">
        <f>VLOOKUP(A1064,home!$A$2:$E$405,3,FALSE)</f>
        <v>1.23684210526316</v>
      </c>
      <c r="F1064" s="10">
        <f>VLOOKUP(B1064,home!$B$2:$E$405,3,FALSE)</f>
        <v>3.23</v>
      </c>
      <c r="G1064" s="10">
        <f>VLOOKUP(C1064,away!$B$2:$E$405,4,FALSE)</f>
        <v>1.21</v>
      </c>
      <c r="H1064" s="10">
        <f>VLOOKUP(A1064,away!$A$2:$E$405,3,FALSE)</f>
        <v>1.07894736842105</v>
      </c>
      <c r="I1064" s="10">
        <f>VLOOKUP(C1064,away!$B$2:$E$405,3,FALSE)</f>
        <v>0.4</v>
      </c>
      <c r="J1064" s="10">
        <f>VLOOKUP(B1064,home!$B$2:$E$405,4,FALSE)</f>
        <v>0</v>
      </c>
      <c r="K1064" s="12">
        <f t="shared" si="1288"/>
        <v>4.8339500000000077</v>
      </c>
      <c r="L1064" s="12">
        <f t="shared" si="1289"/>
        <v>0</v>
      </c>
      <c r="M1064" s="13">
        <f t="shared" si="1290"/>
        <v>7.9550367298501703E-3</v>
      </c>
      <c r="N1064" s="13">
        <f t="shared" si="1291"/>
        <v>3.8454249800259299E-2</v>
      </c>
      <c r="O1064" s="13">
        <f t="shared" si="1292"/>
        <v>0</v>
      </c>
      <c r="P1064" s="13">
        <f t="shared" si="1293"/>
        <v>0</v>
      </c>
      <c r="Q1064" s="13">
        <f t="shared" si="1294"/>
        <v>9.2942960410981865E-2</v>
      </c>
      <c r="R1064" s="13">
        <f t="shared" si="1295"/>
        <v>0</v>
      </c>
      <c r="S1064" s="13">
        <f t="shared" si="1296"/>
        <v>0</v>
      </c>
      <c r="T1064" s="13">
        <f t="shared" si="1297"/>
        <v>0</v>
      </c>
      <c r="U1064" s="13">
        <f t="shared" si="1298"/>
        <v>0</v>
      </c>
      <c r="V1064" s="13">
        <f t="shared" si="1299"/>
        <v>0</v>
      </c>
      <c r="W1064" s="13">
        <f t="shared" si="1300"/>
        <v>0.1497605411595555</v>
      </c>
      <c r="X1064" s="13">
        <f t="shared" si="1301"/>
        <v>0</v>
      </c>
      <c r="Y1064" s="13">
        <f t="shared" si="1302"/>
        <v>0</v>
      </c>
      <c r="Z1064" s="13">
        <f t="shared" si="1303"/>
        <v>0</v>
      </c>
      <c r="AA1064" s="13">
        <f t="shared" si="1304"/>
        <v>0</v>
      </c>
      <c r="AB1064" s="13">
        <f t="shared" si="1305"/>
        <v>0</v>
      </c>
      <c r="AC1064" s="13">
        <f t="shared" si="1306"/>
        <v>0</v>
      </c>
      <c r="AD1064" s="13">
        <f t="shared" si="1307"/>
        <v>0.18098374198455863</v>
      </c>
      <c r="AE1064" s="13">
        <f t="shared" si="1308"/>
        <v>0</v>
      </c>
      <c r="AF1064" s="13">
        <f t="shared" si="1309"/>
        <v>0</v>
      </c>
      <c r="AG1064" s="13">
        <f t="shared" si="1310"/>
        <v>0</v>
      </c>
      <c r="AH1064" s="13">
        <f t="shared" si="1311"/>
        <v>0</v>
      </c>
      <c r="AI1064" s="13">
        <f t="shared" si="1312"/>
        <v>0</v>
      </c>
      <c r="AJ1064" s="13">
        <f t="shared" si="1313"/>
        <v>0</v>
      </c>
      <c r="AK1064" s="13">
        <f t="shared" si="1314"/>
        <v>0</v>
      </c>
      <c r="AL1064" s="13">
        <f t="shared" si="1315"/>
        <v>0</v>
      </c>
      <c r="AM1064" s="13">
        <f t="shared" si="1316"/>
        <v>0.17497327191325168</v>
      </c>
      <c r="AN1064" s="13">
        <f t="shared" si="1317"/>
        <v>0</v>
      </c>
      <c r="AO1064" s="13">
        <f t="shared" si="1318"/>
        <v>0</v>
      </c>
      <c r="AP1064" s="13">
        <f t="shared" si="1319"/>
        <v>0</v>
      </c>
      <c r="AQ1064" s="13">
        <f t="shared" si="1320"/>
        <v>0</v>
      </c>
      <c r="AR1064" s="13">
        <f t="shared" si="1321"/>
        <v>0</v>
      </c>
      <c r="AS1064" s="13">
        <f t="shared" si="1322"/>
        <v>0</v>
      </c>
      <c r="AT1064" s="13">
        <f t="shared" si="1323"/>
        <v>0</v>
      </c>
      <c r="AU1064" s="13">
        <f t="shared" si="1324"/>
        <v>0</v>
      </c>
      <c r="AV1064" s="13">
        <f t="shared" si="1325"/>
        <v>0</v>
      </c>
      <c r="AW1064" s="13">
        <f t="shared" si="1326"/>
        <v>0</v>
      </c>
      <c r="AX1064" s="13">
        <f t="shared" si="1327"/>
        <v>0.14096867462751073</v>
      </c>
      <c r="AY1064" s="13">
        <f t="shared" si="1328"/>
        <v>0</v>
      </c>
      <c r="AZ1064" s="13">
        <f t="shared" si="1329"/>
        <v>0</v>
      </c>
      <c r="BA1064" s="13">
        <f t="shared" si="1330"/>
        <v>0</v>
      </c>
      <c r="BB1064" s="13">
        <f t="shared" si="1331"/>
        <v>0</v>
      </c>
      <c r="BC1064" s="13">
        <f t="shared" si="1332"/>
        <v>0</v>
      </c>
      <c r="BD1064" s="13">
        <f t="shared" si="1333"/>
        <v>0</v>
      </c>
      <c r="BE1064" s="13">
        <f t="shared" si="1334"/>
        <v>0</v>
      </c>
      <c r="BF1064" s="13">
        <f t="shared" si="1335"/>
        <v>0</v>
      </c>
      <c r="BG1064" s="13">
        <f t="shared" si="1336"/>
        <v>0</v>
      </c>
      <c r="BH1064" s="13">
        <f t="shared" si="1337"/>
        <v>0</v>
      </c>
      <c r="BI1064" s="13">
        <f t="shared" si="1338"/>
        <v>0</v>
      </c>
      <c r="BJ1064" s="14">
        <f t="shared" si="1339"/>
        <v>0.77808343989611772</v>
      </c>
      <c r="BK1064" s="14">
        <f t="shared" si="1340"/>
        <v>7.9550367298501703E-3</v>
      </c>
      <c r="BL1064" s="14">
        <f t="shared" si="1341"/>
        <v>0</v>
      </c>
      <c r="BM1064" s="14">
        <f t="shared" si="1342"/>
        <v>0.64668622968487655</v>
      </c>
      <c r="BN1064" s="14">
        <f t="shared" si="1343"/>
        <v>0.13935224694109133</v>
      </c>
    </row>
    <row r="1065" spans="1:66" x14ac:dyDescent="0.25">
      <c r="A1065" t="s">
        <v>301</v>
      </c>
      <c r="B1065" t="s">
        <v>313</v>
      </c>
      <c r="C1065" t="s">
        <v>312</v>
      </c>
      <c r="D1065" s="24" t="s">
        <v>501</v>
      </c>
      <c r="E1065" s="10">
        <f>VLOOKUP(A1065,home!$A$2:$E$405,3,FALSE)</f>
        <v>1.23684210526316</v>
      </c>
      <c r="F1065" s="10">
        <f>VLOOKUP(B1065,home!$B$2:$E$405,3,FALSE)</f>
        <v>1.21</v>
      </c>
      <c r="G1065" s="10">
        <f>VLOOKUP(C1065,away!$B$2:$E$405,4,FALSE)</f>
        <v>0</v>
      </c>
      <c r="H1065" s="10">
        <f>VLOOKUP(A1065,away!$A$2:$E$405,3,FALSE)</f>
        <v>1.07894736842105</v>
      </c>
      <c r="I1065" s="10">
        <f>VLOOKUP(C1065,away!$B$2:$E$405,3,FALSE)</f>
        <v>0.4</v>
      </c>
      <c r="J1065" s="10">
        <f>VLOOKUP(B1065,home!$B$2:$E$405,4,FALSE)</f>
        <v>0.93</v>
      </c>
      <c r="K1065" s="12">
        <f t="shared" si="1288"/>
        <v>0</v>
      </c>
      <c r="L1065" s="12">
        <f t="shared" si="1289"/>
        <v>0.40136842105263065</v>
      </c>
      <c r="M1065" s="13">
        <f t="shared" si="1290"/>
        <v>0.6694033932991369</v>
      </c>
      <c r="N1065" s="13">
        <f t="shared" si="1291"/>
        <v>0</v>
      </c>
      <c r="O1065" s="13">
        <f t="shared" si="1292"/>
        <v>0.26867738301574767</v>
      </c>
      <c r="P1065" s="13">
        <f t="shared" si="1293"/>
        <v>0</v>
      </c>
      <c r="Q1065" s="13">
        <f t="shared" si="1294"/>
        <v>0</v>
      </c>
      <c r="R1065" s="13">
        <f t="shared" si="1295"/>
        <v>5.391930849679176E-2</v>
      </c>
      <c r="S1065" s="13">
        <f t="shared" si="1296"/>
        <v>0</v>
      </c>
      <c r="T1065" s="13">
        <f t="shared" si="1297"/>
        <v>0</v>
      </c>
      <c r="U1065" s="13">
        <f t="shared" si="1298"/>
        <v>0</v>
      </c>
      <c r="V1065" s="13">
        <f t="shared" si="1299"/>
        <v>0</v>
      </c>
      <c r="W1065" s="13">
        <f t="shared" si="1300"/>
        <v>0</v>
      </c>
      <c r="X1065" s="13">
        <f t="shared" si="1301"/>
        <v>0</v>
      </c>
      <c r="Y1065" s="13">
        <f t="shared" si="1302"/>
        <v>0</v>
      </c>
      <c r="Z1065" s="13">
        <f t="shared" si="1303"/>
        <v>7.2138359052023359E-3</v>
      </c>
      <c r="AA1065" s="13">
        <f t="shared" si="1304"/>
        <v>0</v>
      </c>
      <c r="AB1065" s="13">
        <f t="shared" si="1305"/>
        <v>0</v>
      </c>
      <c r="AC1065" s="13">
        <f t="shared" si="1306"/>
        <v>0</v>
      </c>
      <c r="AD1065" s="13">
        <f t="shared" si="1307"/>
        <v>0</v>
      </c>
      <c r="AE1065" s="13">
        <f t="shared" si="1308"/>
        <v>0</v>
      </c>
      <c r="AF1065" s="13">
        <f t="shared" si="1309"/>
        <v>0</v>
      </c>
      <c r="AG1065" s="13">
        <f t="shared" si="1310"/>
        <v>0</v>
      </c>
      <c r="AH1065" s="13">
        <f t="shared" si="1311"/>
        <v>7.2385148175095875E-4</v>
      </c>
      <c r="AI1065" s="13">
        <f t="shared" si="1312"/>
        <v>0</v>
      </c>
      <c r="AJ1065" s="13">
        <f t="shared" si="1313"/>
        <v>0</v>
      </c>
      <c r="AK1065" s="13">
        <f t="shared" si="1314"/>
        <v>0</v>
      </c>
      <c r="AL1065" s="13">
        <f t="shared" si="1315"/>
        <v>0</v>
      </c>
      <c r="AM1065" s="13">
        <f t="shared" si="1316"/>
        <v>0</v>
      </c>
      <c r="AN1065" s="13">
        <f t="shared" si="1317"/>
        <v>0</v>
      </c>
      <c r="AO1065" s="13">
        <f t="shared" si="1318"/>
        <v>0</v>
      </c>
      <c r="AP1065" s="13">
        <f t="shared" si="1319"/>
        <v>0</v>
      </c>
      <c r="AQ1065" s="13">
        <f t="shared" si="1320"/>
        <v>0</v>
      </c>
      <c r="AR1065" s="13">
        <f t="shared" si="1321"/>
        <v>5.8106225261397882E-5</v>
      </c>
      <c r="AS1065" s="13">
        <f t="shared" si="1322"/>
        <v>0</v>
      </c>
      <c r="AT1065" s="13">
        <f t="shared" si="1323"/>
        <v>0</v>
      </c>
      <c r="AU1065" s="13">
        <f t="shared" si="1324"/>
        <v>0</v>
      </c>
      <c r="AV1065" s="13">
        <f t="shared" si="1325"/>
        <v>0</v>
      </c>
      <c r="AW1065" s="13">
        <f t="shared" si="1326"/>
        <v>0</v>
      </c>
      <c r="AX1065" s="13">
        <f t="shared" si="1327"/>
        <v>0</v>
      </c>
      <c r="AY1065" s="13">
        <f t="shared" si="1328"/>
        <v>0</v>
      </c>
      <c r="AZ1065" s="13">
        <f t="shared" si="1329"/>
        <v>0</v>
      </c>
      <c r="BA1065" s="13">
        <f t="shared" si="1330"/>
        <v>0</v>
      </c>
      <c r="BB1065" s="13">
        <f t="shared" si="1331"/>
        <v>0</v>
      </c>
      <c r="BC1065" s="13">
        <f t="shared" si="1332"/>
        <v>0</v>
      </c>
      <c r="BD1065" s="13">
        <f t="shared" si="1333"/>
        <v>3.8870006477492927E-6</v>
      </c>
      <c r="BE1065" s="13">
        <f t="shared" si="1334"/>
        <v>0</v>
      </c>
      <c r="BF1065" s="13">
        <f t="shared" si="1335"/>
        <v>0</v>
      </c>
      <c r="BG1065" s="13">
        <f t="shared" si="1336"/>
        <v>0</v>
      </c>
      <c r="BH1065" s="13">
        <f t="shared" si="1337"/>
        <v>0</v>
      </c>
      <c r="BI1065" s="13">
        <f t="shared" si="1338"/>
        <v>0</v>
      </c>
      <c r="BJ1065" s="14">
        <f t="shared" si="1339"/>
        <v>0</v>
      </c>
      <c r="BK1065" s="14">
        <f t="shared" si="1340"/>
        <v>0.6694033932991369</v>
      </c>
      <c r="BL1065" s="14">
        <f t="shared" si="1341"/>
        <v>0.32338253622019958</v>
      </c>
      <c r="BM1065" s="14">
        <f t="shared" si="1342"/>
        <v>7.9996806128624417E-3</v>
      </c>
      <c r="BN1065" s="14">
        <f t="shared" si="1343"/>
        <v>0.99200008481167634</v>
      </c>
    </row>
    <row r="1066" spans="1:66" x14ac:dyDescent="0.25">
      <c r="A1066" t="s">
        <v>301</v>
      </c>
      <c r="B1066" t="s">
        <v>334</v>
      </c>
      <c r="C1066" t="s">
        <v>350</v>
      </c>
      <c r="D1066" s="24" t="s">
        <v>501</v>
      </c>
      <c r="E1066" s="10">
        <f>VLOOKUP(A1066,home!$A$2:$E$405,3,FALSE)</f>
        <v>1.23684210526316</v>
      </c>
      <c r="F1066" s="10">
        <f>VLOOKUP(B1066,home!$B$2:$E$405,3,FALSE)</f>
        <v>0.4</v>
      </c>
      <c r="G1066" s="10">
        <f>VLOOKUP(C1066,away!$B$2:$E$405,4,FALSE)</f>
        <v>0.81</v>
      </c>
      <c r="H1066" s="10">
        <f>VLOOKUP(A1066,away!$A$2:$E$405,3,FALSE)</f>
        <v>1.07894736842105</v>
      </c>
      <c r="I1066" s="10">
        <f>VLOOKUP(C1066,away!$B$2:$E$405,3,FALSE)</f>
        <v>0.4</v>
      </c>
      <c r="J1066" s="10">
        <f>VLOOKUP(B1066,home!$B$2:$E$405,4,FALSE)</f>
        <v>0.46</v>
      </c>
      <c r="K1066" s="12">
        <f t="shared" si="1288"/>
        <v>0.40073684210526389</v>
      </c>
      <c r="L1066" s="12">
        <f t="shared" si="1289"/>
        <v>0.19852631578947322</v>
      </c>
      <c r="M1066" s="13">
        <f t="shared" si="1290"/>
        <v>0.54921617263683453</v>
      </c>
      <c r="N1066" s="13">
        <f t="shared" si="1291"/>
        <v>0.22009115465562451</v>
      </c>
      <c r="O1066" s="13">
        <f t="shared" si="1292"/>
        <v>0.10903386332558605</v>
      </c>
      <c r="P1066" s="13">
        <f t="shared" si="1293"/>
        <v>4.3693886071632299E-2</v>
      </c>
      <c r="Q1066" s="13">
        <f t="shared" si="1294"/>
        <v>4.4099317145998108E-2</v>
      </c>
      <c r="R1066" s="13">
        <f t="shared" si="1295"/>
        <v>1.0823045591160778E-2</v>
      </c>
      <c r="S1066" s="13">
        <f t="shared" si="1296"/>
        <v>8.6903653568446489E-4</v>
      </c>
      <c r="T1066" s="13">
        <f t="shared" si="1297"/>
        <v>8.75487496182655E-3</v>
      </c>
      <c r="U1066" s="13">
        <f t="shared" si="1298"/>
        <v>4.3371931121630692E-3</v>
      </c>
      <c r="V1066" s="13">
        <f t="shared" si="1299"/>
        <v>7.6819748406125282E-6</v>
      </c>
      <c r="W1066" s="13">
        <f t="shared" si="1300"/>
        <v>5.8907403640286017E-3</v>
      </c>
      <c r="X1066" s="13">
        <f t="shared" si="1301"/>
        <v>1.1694669817429385E-3</v>
      </c>
      <c r="Y1066" s="13">
        <f t="shared" si="1302"/>
        <v>1.1608498566143033E-4</v>
      </c>
      <c r="Z1066" s="13">
        <f t="shared" si="1303"/>
        <v>7.162197889448832E-4</v>
      </c>
      <c r="AA1066" s="13">
        <f t="shared" si="1304"/>
        <v>2.8701565647507108E-4</v>
      </c>
      <c r="AB1066" s="13">
        <f t="shared" si="1305"/>
        <v>5.7508873905294611E-5</v>
      </c>
      <c r="AC1066" s="13">
        <f t="shared" si="1306"/>
        <v>3.8197087755919386E-8</v>
      </c>
      <c r="AD1066" s="13">
        <f t="shared" si="1307"/>
        <v>5.9015917278570842E-4</v>
      </c>
      <c r="AE1066" s="13">
        <f t="shared" si="1308"/>
        <v>1.1716212630250983E-4</v>
      </c>
      <c r="AF1066" s="13">
        <f t="shared" si="1309"/>
        <v>1.1629882642449104E-5</v>
      </c>
      <c r="AG1066" s="13">
        <f t="shared" si="1310"/>
        <v>7.6961258468978776E-7</v>
      </c>
      <c r="AH1066" s="13">
        <f t="shared" si="1311"/>
        <v>3.5547118998685448E-5</v>
      </c>
      <c r="AI1066" s="13">
        <f t="shared" si="1312"/>
        <v>1.4245040213473236E-5</v>
      </c>
      <c r="AJ1066" s="13">
        <f t="shared" si="1313"/>
        <v>2.8542562154048792E-6</v>
      </c>
      <c r="AK1066" s="13">
        <f t="shared" si="1314"/>
        <v>3.8126854077355779E-7</v>
      </c>
      <c r="AL1066" s="13">
        <f t="shared" si="1315"/>
        <v>1.2155353639077086E-10</v>
      </c>
      <c r="AM1066" s="13">
        <f t="shared" si="1316"/>
        <v>4.7299704648319914E-5</v>
      </c>
      <c r="AN1066" s="13">
        <f t="shared" si="1317"/>
        <v>9.3902361017611733E-6</v>
      </c>
      <c r="AO1066" s="13">
        <f t="shared" si="1318"/>
        <v>9.3210448883797522E-7</v>
      </c>
      <c r="AP1066" s="13">
        <f t="shared" si="1319"/>
        <v>6.1682423366611101E-8</v>
      </c>
      <c r="AQ1066" s="13">
        <f t="shared" si="1320"/>
        <v>3.0613960649849552E-9</v>
      </c>
      <c r="AR1066" s="13">
        <f t="shared" si="1321"/>
        <v>1.4114077143478029E-6</v>
      </c>
      <c r="AS1066" s="13">
        <f t="shared" si="1322"/>
        <v>5.656030703707469E-7</v>
      </c>
      <c r="AT1066" s="13">
        <f t="shared" si="1323"/>
        <v>1.1332899415270722E-7</v>
      </c>
      <c r="AU1066" s="13">
        <f t="shared" si="1324"/>
        <v>1.5138367745240605E-8</v>
      </c>
      <c r="AV1066" s="13">
        <f t="shared" si="1325"/>
        <v>1.5166254212139757E-9</v>
      </c>
      <c r="AW1066" s="13">
        <f t="shared" si="1326"/>
        <v>2.6862254059489265E-13</v>
      </c>
      <c r="AX1066" s="13">
        <f t="shared" si="1327"/>
        <v>3.1591223788799004E-6</v>
      </c>
      <c r="AY1066" s="13">
        <f t="shared" si="1328"/>
        <v>6.2716892700710295E-7</v>
      </c>
      <c r="AZ1066" s="13">
        <f t="shared" si="1329"/>
        <v>6.2254768228178595E-8</v>
      </c>
      <c r="BA1066" s="13">
        <f t="shared" si="1330"/>
        <v>4.119736592222614E-9</v>
      </c>
      <c r="BB1066" s="13">
        <f t="shared" si="1331"/>
        <v>2.044690319192588E-10</v>
      </c>
      <c r="BC1066" s="13">
        <f t="shared" si="1332"/>
        <v>8.1184967199941347E-12</v>
      </c>
      <c r="BD1066" s="13">
        <f t="shared" si="1333"/>
        <v>4.6700262267718354E-8</v>
      </c>
      <c r="BE1066" s="13">
        <f t="shared" si="1334"/>
        <v>1.8714515626653063E-8</v>
      </c>
      <c r="BF1066" s="13">
        <f t="shared" si="1335"/>
        <v>3.7497979468772805E-9</v>
      </c>
      <c r="BG1066" s="13">
        <f t="shared" si="1336"/>
        <v>5.0089406258813461E-10</v>
      </c>
      <c r="BH1066" s="13">
        <f t="shared" si="1337"/>
        <v>5.0181676217711352E-11</v>
      </c>
      <c r="BI1066" s="13">
        <f t="shared" si="1338"/>
        <v>4.021929291806894E-12</v>
      </c>
      <c r="BJ1066" s="14">
        <f t="shared" si="1339"/>
        <v>0.28090289955665421</v>
      </c>
      <c r="BK1066" s="14">
        <f t="shared" si="1340"/>
        <v>0.59378744270656014</v>
      </c>
      <c r="BL1066" s="14">
        <f t="shared" si="1341"/>
        <v>0.12459383095770413</v>
      </c>
      <c r="BM1066" s="14">
        <f t="shared" si="1342"/>
        <v>2.3042326414368666E-2</v>
      </c>
      <c r="BN1066" s="14">
        <f t="shared" si="1343"/>
        <v>0.97695743942683633</v>
      </c>
    </row>
    <row r="1067" spans="1:66" x14ac:dyDescent="0.25">
      <c r="A1067" t="s">
        <v>301</v>
      </c>
      <c r="B1067" t="s">
        <v>302</v>
      </c>
      <c r="C1067" t="s">
        <v>360</v>
      </c>
      <c r="D1067" s="24" t="s">
        <v>501</v>
      </c>
      <c r="E1067" s="10">
        <f>VLOOKUP(A1067,home!$A$2:$E$405,3,FALSE)</f>
        <v>1.23684210526316</v>
      </c>
      <c r="F1067" s="10">
        <f>VLOOKUP(B1067,home!$B$2:$E$405,3,FALSE)</f>
        <v>0.4</v>
      </c>
      <c r="G1067" s="10">
        <f>VLOOKUP(C1067,away!$B$2:$E$405,4,FALSE)</f>
        <v>1.62</v>
      </c>
      <c r="H1067" s="10">
        <f>VLOOKUP(A1067,away!$A$2:$E$405,3,FALSE)</f>
        <v>1.07894736842105</v>
      </c>
      <c r="I1067" s="10">
        <f>VLOOKUP(C1067,away!$B$2:$E$405,3,FALSE)</f>
        <v>2.4300000000000002</v>
      </c>
      <c r="J1067" s="10">
        <f>VLOOKUP(B1067,home!$B$2:$E$405,4,FALSE)</f>
        <v>2.3199999999999998</v>
      </c>
      <c r="K1067" s="12">
        <f t="shared" si="1288"/>
        <v>0.80147368421052778</v>
      </c>
      <c r="L1067" s="12">
        <f t="shared" si="1289"/>
        <v>6.0826736842105111</v>
      </c>
      <c r="M1067" s="13">
        <f t="shared" si="1290"/>
        <v>1.0238887831985075E-3</v>
      </c>
      <c r="N1067" s="13">
        <f t="shared" si="1291"/>
        <v>8.2061991529194214E-4</v>
      </c>
      <c r="O1067" s="13">
        <f t="shared" si="1292"/>
        <v>6.2279813571198828E-3</v>
      </c>
      <c r="P1067" s="13">
        <f t="shared" si="1293"/>
        <v>4.9915631634853555E-3</v>
      </c>
      <c r="Q1067" s="13">
        <f t="shared" si="1294"/>
        <v>3.2885263342278197E-4</v>
      </c>
      <c r="R1067" s="13">
        <f t="shared" si="1295"/>
        <v>1.8941389153353388E-2</v>
      </c>
      <c r="S1067" s="13">
        <f t="shared" si="1296"/>
        <v>6.0835959979047265E-3</v>
      </c>
      <c r="T1067" s="13">
        <f t="shared" si="1297"/>
        <v>2.0003032593040818E-3</v>
      </c>
      <c r="U1067" s="13">
        <f t="shared" si="1298"/>
        <v>1.5181024948803469E-2</v>
      </c>
      <c r="V1067" s="13">
        <f t="shared" si="1299"/>
        <v>3.2953507128866016E-3</v>
      </c>
      <c r="W1067" s="13">
        <f t="shared" si="1300"/>
        <v>8.785557722389709E-5</v>
      </c>
      <c r="X1067" s="13">
        <f t="shared" si="1301"/>
        <v>5.343968075909232E-4</v>
      </c>
      <c r="Y1067" s="13">
        <f t="shared" si="1302"/>
        <v>1.6252806992297084E-3</v>
      </c>
      <c r="Z1067" s="13">
        <f t="shared" si="1303"/>
        <v>3.8404763115164352E-2</v>
      </c>
      <c r="AA1067" s="13">
        <f t="shared" si="1304"/>
        <v>3.0780406985143359E-2</v>
      </c>
      <c r="AB1067" s="13">
        <f t="shared" si="1305"/>
        <v>1.2334843093941153E-2</v>
      </c>
      <c r="AC1067" s="13">
        <f t="shared" si="1306"/>
        <v>1.0040733609895463E-3</v>
      </c>
      <c r="AD1067" s="13">
        <f t="shared" si="1307"/>
        <v>1.7603483289019827E-5</v>
      </c>
      <c r="AE1067" s="13">
        <f t="shared" si="1308"/>
        <v>1.070762445525604E-4</v>
      </c>
      <c r="AF1067" s="13">
        <f t="shared" si="1309"/>
        <v>3.2565492747197415E-4</v>
      </c>
      <c r="AG1067" s="13">
        <f t="shared" si="1310"/>
        <v>6.6028421915575314E-4</v>
      </c>
      <c r="AH1067" s="13">
        <f t="shared" si="1311"/>
        <v>5.8400910487237175E-2</v>
      </c>
      <c r="AI1067" s="13">
        <f t="shared" si="1312"/>
        <v>4.6806792889455225E-2</v>
      </c>
      <c r="AJ1067" s="13">
        <f t="shared" si="1313"/>
        <v>1.8757206371595406E-2</v>
      </c>
      <c r="AK1067" s="13">
        <f t="shared" si="1314"/>
        <v>5.0111357653799199E-3</v>
      </c>
      <c r="AL1067" s="13">
        <f t="shared" si="1315"/>
        <v>1.9579843765826928E-4</v>
      </c>
      <c r="AM1067" s="13">
        <f t="shared" si="1316"/>
        <v>2.821745721317837E-6</v>
      </c>
      <c r="AN1067" s="13">
        <f t="shared" si="1317"/>
        <v>1.7163758442593612E-5</v>
      </c>
      <c r="AO1067" s="13">
        <f t="shared" si="1318"/>
        <v>5.2200770900455079E-5</v>
      </c>
      <c r="AP1067" s="13">
        <f t="shared" si="1319"/>
        <v>1.0584008515056664E-4</v>
      </c>
      <c r="AQ1067" s="13">
        <f t="shared" si="1320"/>
        <v>1.6094767516998783E-4</v>
      </c>
      <c r="AR1067" s="13">
        <f t="shared" si="1321"/>
        <v>7.1046736270930236E-2</v>
      </c>
      <c r="AS1067" s="13">
        <f t="shared" si="1322"/>
        <v>5.6942089470196189E-2</v>
      </c>
      <c r="AT1067" s="13">
        <f t="shared" si="1323"/>
        <v>2.2818793117161815E-2</v>
      </c>
      <c r="AU1067" s="13">
        <f t="shared" si="1324"/>
        <v>6.0962207296165064E-3</v>
      </c>
      <c r="AV1067" s="13">
        <f t="shared" si="1325"/>
        <v>1.2214901219815828E-3</v>
      </c>
      <c r="AW1067" s="13">
        <f t="shared" si="1326"/>
        <v>2.6514931355627671E-5</v>
      </c>
      <c r="AX1067" s="13">
        <f t="shared" si="1327"/>
        <v>3.7692582319498314E-7</v>
      </c>
      <c r="AY1067" s="13">
        <f t="shared" si="1328"/>
        <v>2.2927167856475079E-6</v>
      </c>
      <c r="AZ1067" s="13">
        <f t="shared" si="1329"/>
        <v>6.9729240287029045E-6</v>
      </c>
      <c r="BA1067" s="13">
        <f t="shared" si="1330"/>
        <v>1.4138007163796763E-5</v>
      </c>
      <c r="BB1067" s="13">
        <f t="shared" si="1331"/>
        <v>2.1499221030601566E-5</v>
      </c>
      <c r="BC1067" s="13">
        <f t="shared" si="1332"/>
        <v>2.6154549198773062E-5</v>
      </c>
      <c r="BD1067" s="13">
        <f t="shared" si="1333"/>
        <v>7.2025685510705317E-2</v>
      </c>
      <c r="BE1067" s="13">
        <f t="shared" si="1334"/>
        <v>5.7726691524053811E-2</v>
      </c>
      <c r="BF1067" s="13">
        <f t="shared" si="1335"/>
        <v>2.3133212066534025E-2</v>
      </c>
      <c r="BG1067" s="13">
        <f t="shared" si="1336"/>
        <v>6.1802202341961557E-3</v>
      </c>
      <c r="BH1067" s="13">
        <f t="shared" si="1337"/>
        <v>1.2383209700834103E-3</v>
      </c>
      <c r="BI1067" s="13">
        <f t="shared" si="1338"/>
        <v>1.9849633402558119E-4</v>
      </c>
      <c r="BJ1067" s="14">
        <f t="shared" si="1339"/>
        <v>6.9183361459482784E-3</v>
      </c>
      <c r="BK1067" s="14">
        <f t="shared" si="1340"/>
        <v>1.6596563172908654E-2</v>
      </c>
      <c r="BL1067" s="14">
        <f t="shared" si="1341"/>
        <v>0.53106964740151363</v>
      </c>
      <c r="BM1067" s="14">
        <f t="shared" si="1342"/>
        <v>0.56067923704423317</v>
      </c>
      <c r="BN1067" s="14">
        <f t="shared" si="1343"/>
        <v>3.2334295005871858E-2</v>
      </c>
    </row>
    <row r="1068" spans="1:66" x14ac:dyDescent="0.25">
      <c r="A1068" t="s">
        <v>303</v>
      </c>
      <c r="B1068" t="s">
        <v>466</v>
      </c>
      <c r="C1068" t="s">
        <v>361</v>
      </c>
      <c r="D1068" s="24" t="s">
        <v>501</v>
      </c>
      <c r="E1068" s="10">
        <f>VLOOKUP(A1068,home!$A$2:$E$405,3,FALSE)</f>
        <v>1.21818181818182</v>
      </c>
      <c r="F1068" s="10">
        <f>VLOOKUP(B1068,home!$B$2:$E$405,3,FALSE)</f>
        <v>1.23</v>
      </c>
      <c r="G1068" s="10">
        <f>VLOOKUP(C1068,away!$B$2:$E$405,4,FALSE)</f>
        <v>1.23</v>
      </c>
      <c r="H1068" s="10">
        <f>VLOOKUP(A1068,away!$A$2:$E$405,3,FALSE)</f>
        <v>0.90909090909090895</v>
      </c>
      <c r="I1068" s="10">
        <f>VLOOKUP(C1068,away!$B$2:$E$405,3,FALSE)</f>
        <v>1.23</v>
      </c>
      <c r="J1068" s="10">
        <f>VLOOKUP(B1068,home!$B$2:$E$405,4,FALSE)</f>
        <v>1.65</v>
      </c>
      <c r="K1068" s="12">
        <f t="shared" si="1288"/>
        <v>1.8429872727272754</v>
      </c>
      <c r="L1068" s="12">
        <f t="shared" si="1289"/>
        <v>1.8449999999999995</v>
      </c>
      <c r="M1068" s="13">
        <f t="shared" si="1290"/>
        <v>2.5022314487471553E-2</v>
      </c>
      <c r="N1068" s="13">
        <f t="shared" si="1291"/>
        <v>4.6115807134589383E-2</v>
      </c>
      <c r="O1068" s="13">
        <f t="shared" si="1292"/>
        <v>4.6166170229384997E-2</v>
      </c>
      <c r="P1068" s="13">
        <f t="shared" si="1293"/>
        <v>8.5083664163317391E-2</v>
      </c>
      <c r="Q1068" s="13">
        <f t="shared" si="1294"/>
        <v>4.2495422810296966E-2</v>
      </c>
      <c r="R1068" s="13">
        <f t="shared" si="1295"/>
        <v>4.2588292036607668E-2</v>
      </c>
      <c r="S1068" s="13">
        <f t="shared" si="1296"/>
        <v>7.2327740815910549E-2</v>
      </c>
      <c r="T1068" s="13">
        <f t="shared" si="1297"/>
        <v>7.840405508499787E-2</v>
      </c>
      <c r="U1068" s="13">
        <f t="shared" si="1298"/>
        <v>7.8489680190660299E-2</v>
      </c>
      <c r="V1068" s="13">
        <f t="shared" si="1299"/>
        <v>2.7326316686712242E-2</v>
      </c>
      <c r="W1068" s="13">
        <f t="shared" si="1300"/>
        <v>2.6106174462847215E-2</v>
      </c>
      <c r="X1068" s="13">
        <f t="shared" si="1301"/>
        <v>4.8165891883953094E-2</v>
      </c>
      <c r="Y1068" s="13">
        <f t="shared" si="1302"/>
        <v>4.4433035262946736E-2</v>
      </c>
      <c r="Z1068" s="13">
        <f t="shared" si="1303"/>
        <v>2.6191799602513711E-2</v>
      </c>
      <c r="AA1068" s="13">
        <f t="shared" si="1304"/>
        <v>4.827115331725608E-2</v>
      </c>
      <c r="AB1068" s="13">
        <f t="shared" si="1305"/>
        <v>4.4481560601784979E-2</v>
      </c>
      <c r="AC1068" s="13">
        <f t="shared" si="1306"/>
        <v>5.8073743362069812E-3</v>
      </c>
      <c r="AD1068" s="13">
        <f t="shared" si="1307"/>
        <v>1.2028336818656308E-2</v>
      </c>
      <c r="AE1068" s="13">
        <f t="shared" si="1308"/>
        <v>2.2192281430420881E-2</v>
      </c>
      <c r="AF1068" s="13">
        <f t="shared" si="1309"/>
        <v>2.0472379619563268E-2</v>
      </c>
      <c r="AG1068" s="13">
        <f t="shared" si="1310"/>
        <v>1.2590513466031407E-2</v>
      </c>
      <c r="AH1068" s="13">
        <f t="shared" si="1311"/>
        <v>1.2080967566659438E-2</v>
      </c>
      <c r="AI1068" s="13">
        <f t="shared" si="1312"/>
        <v>2.2265069467584345E-2</v>
      </c>
      <c r="AJ1068" s="13">
        <f t="shared" si="1313"/>
        <v>2.0517119827573302E-2</v>
      </c>
      <c r="AK1068" s="13">
        <f t="shared" si="1314"/>
        <v>1.2604263571746007E-2</v>
      </c>
      <c r="AL1068" s="13">
        <f t="shared" si="1315"/>
        <v>7.898752738319248E-4</v>
      </c>
      <c r="AM1068" s="13">
        <f t="shared" si="1316"/>
        <v>4.4336143337720931E-3</v>
      </c>
      <c r="AN1068" s="13">
        <f t="shared" si="1317"/>
        <v>8.1800184458095081E-3</v>
      </c>
      <c r="AO1068" s="13">
        <f t="shared" si="1318"/>
        <v>7.5460670162592726E-3</v>
      </c>
      <c r="AP1068" s="13">
        <f t="shared" si="1319"/>
        <v>4.640831214999452E-3</v>
      </c>
      <c r="AQ1068" s="13">
        <f t="shared" si="1320"/>
        <v>2.1405833979184952E-3</v>
      </c>
      <c r="AR1068" s="13">
        <f t="shared" si="1321"/>
        <v>4.4578770320973333E-3</v>
      </c>
      <c r="AS1068" s="13">
        <f t="shared" si="1322"/>
        <v>8.2158106335386248E-3</v>
      </c>
      <c r="AT1068" s="13">
        <f t="shared" si="1323"/>
        <v>7.570817216374549E-3</v>
      </c>
      <c r="AU1068" s="13">
        <f t="shared" si="1324"/>
        <v>4.6509732579742774E-3</v>
      </c>
      <c r="AV1068" s="13">
        <f t="shared" si="1325"/>
        <v>2.1429211300603764E-3</v>
      </c>
      <c r="AW1068" s="13">
        <f t="shared" si="1326"/>
        <v>7.460616643160321E-5</v>
      </c>
      <c r="AX1068" s="13">
        <f t="shared" si="1327"/>
        <v>1.361849131553864E-3</v>
      </c>
      <c r="AY1068" s="13">
        <f t="shared" si="1328"/>
        <v>2.5126116477168781E-3</v>
      </c>
      <c r="AZ1068" s="13">
        <f t="shared" si="1329"/>
        <v>2.3178842450188204E-3</v>
      </c>
      <c r="BA1068" s="13">
        <f t="shared" si="1330"/>
        <v>1.4254988106865744E-3</v>
      </c>
      <c r="BB1068" s="13">
        <f t="shared" si="1331"/>
        <v>6.5751132642918181E-4</v>
      </c>
      <c r="BC1068" s="13">
        <f t="shared" si="1332"/>
        <v>2.4262167945236811E-4</v>
      </c>
      <c r="BD1068" s="13">
        <f t="shared" si="1333"/>
        <v>1.3707971873699301E-3</v>
      </c>
      <c r="BE1068" s="13">
        <f t="shared" si="1334"/>
        <v>2.5263617698131273E-3</v>
      </c>
      <c r="BF1068" s="13">
        <f t="shared" si="1335"/>
        <v>2.3280262940351742E-3</v>
      </c>
      <c r="BG1068" s="13">
        <f t="shared" si="1336"/>
        <v>1.4301742768270907E-3</v>
      </c>
      <c r="BH1068" s="13">
        <f t="shared" si="1337"/>
        <v>6.5894824749356581E-4</v>
      </c>
      <c r="BI1068" s="13">
        <f t="shared" si="1338"/>
        <v>2.4288664670331692E-4</v>
      </c>
      <c r="BJ1068" s="14">
        <f t="shared" si="1339"/>
        <v>0.3884629892239197</v>
      </c>
      <c r="BK1068" s="14">
        <f t="shared" si="1340"/>
        <v>0.21886989741116752</v>
      </c>
      <c r="BL1068" s="14">
        <f t="shared" si="1341"/>
        <v>0.36305987050154437</v>
      </c>
      <c r="BM1068" s="14">
        <f t="shared" si="1342"/>
        <v>0.70667488039619208</v>
      </c>
      <c r="BN1068" s="14">
        <f t="shared" si="1343"/>
        <v>0.28747167086166797</v>
      </c>
    </row>
    <row r="1069" spans="1:66" x14ac:dyDescent="0.25">
      <c r="A1069" t="s">
        <v>303</v>
      </c>
      <c r="B1069" t="s">
        <v>349</v>
      </c>
      <c r="C1069" t="s">
        <v>470</v>
      </c>
      <c r="D1069" s="24" t="s">
        <v>501</v>
      </c>
      <c r="E1069" s="10">
        <f>VLOOKUP(A1069,home!$A$2:$E$405,3,FALSE)</f>
        <v>1.21818181818182</v>
      </c>
      <c r="F1069" s="10">
        <f>VLOOKUP(B1069,home!$B$2:$E$405,3,FALSE)</f>
        <v>0.41</v>
      </c>
      <c r="G1069" s="10">
        <f>VLOOKUP(C1069,away!$B$2:$E$405,4,FALSE)</f>
        <v>1.37</v>
      </c>
      <c r="H1069" s="10">
        <f>VLOOKUP(A1069,away!$A$2:$E$405,3,FALSE)</f>
        <v>0.90909090909090895</v>
      </c>
      <c r="I1069" s="10">
        <f>VLOOKUP(C1069,away!$B$2:$E$405,3,FALSE)</f>
        <v>0.27</v>
      </c>
      <c r="J1069" s="10">
        <f>VLOOKUP(B1069,home!$B$2:$E$405,4,FALSE)</f>
        <v>1.1000000000000001</v>
      </c>
      <c r="K1069" s="12">
        <f t="shared" si="1288"/>
        <v>0.68425272727272834</v>
      </c>
      <c r="L1069" s="12">
        <f t="shared" si="1289"/>
        <v>0.26999999999999996</v>
      </c>
      <c r="M1069" s="13">
        <f t="shared" si="1290"/>
        <v>0.38509981164322499</v>
      </c>
      <c r="N1069" s="13">
        <f t="shared" si="1291"/>
        <v>0.26350559638909066</v>
      </c>
      <c r="O1069" s="13">
        <f t="shared" si="1292"/>
        <v>0.10397694914367073</v>
      </c>
      <c r="P1069" s="13">
        <f t="shared" si="1293"/>
        <v>7.1146511025054468E-2</v>
      </c>
      <c r="Q1069" s="13">
        <f t="shared" si="1294"/>
        <v>9.0152211490431039E-2</v>
      </c>
      <c r="R1069" s="13">
        <f t="shared" si="1295"/>
        <v>1.4036888134395544E-2</v>
      </c>
      <c r="S1069" s="13">
        <f t="shared" si="1296"/>
        <v>3.2860481088262095E-3</v>
      </c>
      <c r="T1069" s="13">
        <f t="shared" si="1297"/>
        <v>2.4341097102416373E-2</v>
      </c>
      <c r="U1069" s="13">
        <f t="shared" si="1298"/>
        <v>9.6047789883823495E-3</v>
      </c>
      <c r="V1069" s="13">
        <f t="shared" si="1299"/>
        <v>6.745462141241177E-5</v>
      </c>
      <c r="W1069" s="13">
        <f t="shared" si="1300"/>
        <v>2.0562298860665081E-2</v>
      </c>
      <c r="X1069" s="13">
        <f t="shared" si="1301"/>
        <v>5.5518206923795711E-3</v>
      </c>
      <c r="Y1069" s="13">
        <f t="shared" si="1302"/>
        <v>7.4949579347124182E-4</v>
      </c>
      <c r="Z1069" s="13">
        <f t="shared" si="1303"/>
        <v>1.2633199320955992E-3</v>
      </c>
      <c r="AA1069" s="13">
        <f t="shared" si="1304"/>
        <v>8.6443010895441159E-4</v>
      </c>
      <c r="AB1069" s="13">
        <f t="shared" si="1305"/>
        <v>2.9574432979435889E-4</v>
      </c>
      <c r="AC1069" s="13">
        <f t="shared" si="1306"/>
        <v>7.7888264628249185E-7</v>
      </c>
      <c r="AD1069" s="13">
        <f t="shared" si="1307"/>
        <v>3.5174522686017488E-3</v>
      </c>
      <c r="AE1069" s="13">
        <f t="shared" si="1308"/>
        <v>9.4971211252247193E-4</v>
      </c>
      <c r="AF1069" s="13">
        <f t="shared" si="1309"/>
        <v>1.2821113519053366E-4</v>
      </c>
      <c r="AG1069" s="13">
        <f t="shared" si="1310"/>
        <v>1.1539002167148033E-5</v>
      </c>
      <c r="AH1069" s="13">
        <f t="shared" si="1311"/>
        <v>8.5274095416452907E-5</v>
      </c>
      <c r="AI1069" s="13">
        <f t="shared" si="1312"/>
        <v>5.8349032354422757E-5</v>
      </c>
      <c r="AJ1069" s="13">
        <f t="shared" si="1313"/>
        <v>1.9962742261119217E-5</v>
      </c>
      <c r="AK1069" s="13">
        <f t="shared" si="1314"/>
        <v>4.5531869453377928E-6</v>
      </c>
      <c r="AL1069" s="13">
        <f t="shared" si="1315"/>
        <v>5.7558878093973055E-9</v>
      </c>
      <c r="AM1069" s="13">
        <f t="shared" si="1316"/>
        <v>4.813652615684785E-4</v>
      </c>
      <c r="AN1069" s="13">
        <f t="shared" si="1317"/>
        <v>1.2996862062348918E-4</v>
      </c>
      <c r="AO1069" s="13">
        <f t="shared" si="1318"/>
        <v>1.7545763784171033E-5</v>
      </c>
      <c r="AP1069" s="13">
        <f t="shared" si="1319"/>
        <v>1.5791187405753931E-6</v>
      </c>
      <c r="AQ1069" s="13">
        <f t="shared" si="1320"/>
        <v>1.0659051498883898E-7</v>
      </c>
      <c r="AR1069" s="13">
        <f t="shared" si="1321"/>
        <v>4.6048011524884563E-6</v>
      </c>
      <c r="AS1069" s="13">
        <f t="shared" si="1322"/>
        <v>3.1508477471388288E-6</v>
      </c>
      <c r="AT1069" s="13">
        <f t="shared" si="1323"/>
        <v>1.0779880821004376E-6</v>
      </c>
      <c r="AU1069" s="13">
        <f t="shared" si="1324"/>
        <v>2.458720950482408E-7</v>
      </c>
      <c r="AV1069" s="13">
        <f t="shared" si="1325"/>
        <v>4.2059662899254559E-8</v>
      </c>
      <c r="AW1069" s="13">
        <f t="shared" si="1326"/>
        <v>2.9538614485919667E-11</v>
      </c>
      <c r="AX1069" s="13">
        <f t="shared" si="1327"/>
        <v>5.4895915507096933E-5</v>
      </c>
      <c r="AY1069" s="13">
        <f t="shared" si="1328"/>
        <v>1.4821897186916168E-5</v>
      </c>
      <c r="AZ1069" s="13">
        <f t="shared" si="1329"/>
        <v>2.000956120233682E-6</v>
      </c>
      <c r="BA1069" s="13">
        <f t="shared" si="1330"/>
        <v>1.8008605082103143E-7</v>
      </c>
      <c r="BB1069" s="13">
        <f t="shared" si="1331"/>
        <v>1.2155808430419615E-8</v>
      </c>
      <c r="BC1069" s="13">
        <f t="shared" si="1332"/>
        <v>6.5641365524265918E-10</v>
      </c>
      <c r="BD1069" s="13">
        <f t="shared" si="1333"/>
        <v>2.0721605186198056E-7</v>
      </c>
      <c r="BE1069" s="13">
        <f t="shared" si="1334"/>
        <v>1.4178814862124732E-7</v>
      </c>
      <c r="BF1069" s="13">
        <f t="shared" si="1335"/>
        <v>4.8509463694519702E-8</v>
      </c>
      <c r="BG1069" s="13">
        <f t="shared" si="1336"/>
        <v>1.1064244277170837E-8</v>
      </c>
      <c r="BH1069" s="13">
        <f t="shared" si="1337"/>
        <v>1.8926848304664553E-9</v>
      </c>
      <c r="BI1069" s="13">
        <f t="shared" si="1338"/>
        <v>2.5901495142287876E-10</v>
      </c>
      <c r="BJ1069" s="14">
        <f t="shared" si="1339"/>
        <v>0.41017191186925472</v>
      </c>
      <c r="BK1069" s="14">
        <f t="shared" si="1340"/>
        <v>0.45961543193423909</v>
      </c>
      <c r="BL1069" s="14">
        <f t="shared" si="1341"/>
        <v>0.12895646206052261</v>
      </c>
      <c r="BM1069" s="14">
        <f t="shared" si="1342"/>
        <v>7.2074336102596281E-2</v>
      </c>
      <c r="BN1069" s="14">
        <f t="shared" si="1343"/>
        <v>0.92791796782586733</v>
      </c>
    </row>
    <row r="1070" spans="1:66" x14ac:dyDescent="0.25">
      <c r="A1070" t="s">
        <v>303</v>
      </c>
      <c r="B1070" t="s">
        <v>390</v>
      </c>
      <c r="C1070" t="s">
        <v>469</v>
      </c>
      <c r="D1070" s="24" t="s">
        <v>501</v>
      </c>
      <c r="E1070" s="10">
        <f>VLOOKUP(A1070,home!$A$2:$E$405,3,FALSE)</f>
        <v>1.21818181818182</v>
      </c>
      <c r="F1070" s="10">
        <f>VLOOKUP(B1070,home!$B$2:$E$405,3,FALSE)</f>
        <v>0</v>
      </c>
      <c r="G1070" s="10">
        <f>VLOOKUP(C1070,away!$B$2:$E$405,4,FALSE)</f>
        <v>0.41</v>
      </c>
      <c r="H1070" s="10">
        <f>VLOOKUP(A1070,away!$A$2:$E$405,3,FALSE)</f>
        <v>0.90909090909090895</v>
      </c>
      <c r="I1070" s="10">
        <f>VLOOKUP(C1070,away!$B$2:$E$405,3,FALSE)</f>
        <v>0</v>
      </c>
      <c r="J1070" s="10">
        <f>VLOOKUP(B1070,home!$B$2:$E$405,4,FALSE)</f>
        <v>0.55000000000000004</v>
      </c>
      <c r="K1070" s="12">
        <f t="shared" ref="K1070:K1133" si="1344">E1070*F1070*G1070</f>
        <v>0</v>
      </c>
      <c r="L1070" s="12">
        <f t="shared" ref="L1070:L1133" si="1345">H1070*I1070*J1070</f>
        <v>0</v>
      </c>
      <c r="M1070" s="13">
        <f t="shared" ref="M1070:M1133" si="1346">_xlfn.POISSON.DIST(0,K1070,FALSE) * _xlfn.POISSON.DIST(0,L1070,FALSE)</f>
        <v>1</v>
      </c>
      <c r="N1070" s="13">
        <f t="shared" ref="N1070:N1133" si="1347">_xlfn.POISSON.DIST(1,K1070,FALSE) * _xlfn.POISSON.DIST(0,L1070,FALSE)</f>
        <v>0</v>
      </c>
      <c r="O1070" s="13">
        <f t="shared" ref="O1070:O1133" si="1348">_xlfn.POISSON.DIST(0,K1070,FALSE) * _xlfn.POISSON.DIST(1,L1070,FALSE)</f>
        <v>0</v>
      </c>
      <c r="P1070" s="13">
        <f t="shared" ref="P1070:P1133" si="1349">_xlfn.POISSON.DIST(1,K1070,FALSE) * _xlfn.POISSON.DIST(1,L1070,FALSE)</f>
        <v>0</v>
      </c>
      <c r="Q1070" s="13">
        <f t="shared" ref="Q1070:Q1133" si="1350">_xlfn.POISSON.DIST(2,K1070,FALSE) * _xlfn.POISSON.DIST(0,L1070,FALSE)</f>
        <v>0</v>
      </c>
      <c r="R1070" s="13">
        <f t="shared" ref="R1070:R1133" si="1351">_xlfn.POISSON.DIST(0,K1070,FALSE) * _xlfn.POISSON.DIST(2,L1070,FALSE)</f>
        <v>0</v>
      </c>
      <c r="S1070" s="13">
        <f t="shared" ref="S1070:S1133" si="1352">_xlfn.POISSON.DIST(2,K1070,FALSE) * _xlfn.POISSON.DIST(2,L1070,FALSE)</f>
        <v>0</v>
      </c>
      <c r="T1070" s="13">
        <f t="shared" ref="T1070:T1133" si="1353">_xlfn.POISSON.DIST(2,K1070,FALSE) * _xlfn.POISSON.DIST(1,L1070,FALSE)</f>
        <v>0</v>
      </c>
      <c r="U1070" s="13">
        <f t="shared" ref="U1070:U1133" si="1354">_xlfn.POISSON.DIST(1,K1070,FALSE) * _xlfn.POISSON.DIST(2,L1070,FALSE)</f>
        <v>0</v>
      </c>
      <c r="V1070" s="13">
        <f t="shared" ref="V1070:V1133" si="1355">_xlfn.POISSON.DIST(3,K1070,FALSE) * _xlfn.POISSON.DIST(3,L1070,FALSE)</f>
        <v>0</v>
      </c>
      <c r="W1070" s="13">
        <f t="shared" ref="W1070:W1133" si="1356">_xlfn.POISSON.DIST(3,K1070,FALSE) * _xlfn.POISSON.DIST(0,L1070,FALSE)</f>
        <v>0</v>
      </c>
      <c r="X1070" s="13">
        <f t="shared" ref="X1070:X1133" si="1357">_xlfn.POISSON.DIST(3,K1070,FALSE) * _xlfn.POISSON.DIST(1,L1070,FALSE)</f>
        <v>0</v>
      </c>
      <c r="Y1070" s="13">
        <f t="shared" ref="Y1070:Y1133" si="1358">_xlfn.POISSON.DIST(3,K1070,FALSE) * _xlfn.POISSON.DIST(2,L1070,FALSE)</f>
        <v>0</v>
      </c>
      <c r="Z1070" s="13">
        <f t="shared" ref="Z1070:Z1133" si="1359">_xlfn.POISSON.DIST(0,K1070,FALSE) * _xlfn.POISSON.DIST(3,L1070,FALSE)</f>
        <v>0</v>
      </c>
      <c r="AA1070" s="13">
        <f t="shared" ref="AA1070:AA1133" si="1360">_xlfn.POISSON.DIST(1,K1070,FALSE) * _xlfn.POISSON.DIST(3,L1070,FALSE)</f>
        <v>0</v>
      </c>
      <c r="AB1070" s="13">
        <f t="shared" ref="AB1070:AB1133" si="1361">_xlfn.POISSON.DIST(2,K1070,FALSE) * _xlfn.POISSON.DIST(3,L1070,FALSE)</f>
        <v>0</v>
      </c>
      <c r="AC1070" s="13">
        <f t="shared" ref="AC1070:AC1133" si="1362">_xlfn.POISSON.DIST(4,K1070,FALSE) * _xlfn.POISSON.DIST(4,L1070,FALSE)</f>
        <v>0</v>
      </c>
      <c r="AD1070" s="13">
        <f t="shared" ref="AD1070:AD1133" si="1363">_xlfn.POISSON.DIST(4,K1070,FALSE) * _xlfn.POISSON.DIST(0,L1070,FALSE)</f>
        <v>0</v>
      </c>
      <c r="AE1070" s="13">
        <f t="shared" ref="AE1070:AE1133" si="1364">_xlfn.POISSON.DIST(4,K1070,FALSE) * _xlfn.POISSON.DIST(1,L1070,FALSE)</f>
        <v>0</v>
      </c>
      <c r="AF1070" s="13">
        <f t="shared" ref="AF1070:AF1133" si="1365">_xlfn.POISSON.DIST(4,K1070,FALSE) * _xlfn.POISSON.DIST(2,L1070,FALSE)</f>
        <v>0</v>
      </c>
      <c r="AG1070" s="13">
        <f t="shared" ref="AG1070:AG1133" si="1366">_xlfn.POISSON.DIST(4,K1070,FALSE) * _xlfn.POISSON.DIST(3,L1070,FALSE)</f>
        <v>0</v>
      </c>
      <c r="AH1070" s="13">
        <f t="shared" ref="AH1070:AH1133" si="1367">_xlfn.POISSON.DIST(0,K1070,FALSE) * _xlfn.POISSON.DIST(4,L1070,FALSE)</f>
        <v>0</v>
      </c>
      <c r="AI1070" s="13">
        <f t="shared" ref="AI1070:AI1133" si="1368">_xlfn.POISSON.DIST(1,K1070,FALSE) * _xlfn.POISSON.DIST(4,L1070,FALSE)</f>
        <v>0</v>
      </c>
      <c r="AJ1070" s="13">
        <f t="shared" ref="AJ1070:AJ1133" si="1369">_xlfn.POISSON.DIST(2,K1070,FALSE) * _xlfn.POISSON.DIST(4,L1070,FALSE)</f>
        <v>0</v>
      </c>
      <c r="AK1070" s="13">
        <f t="shared" ref="AK1070:AK1133" si="1370">_xlfn.POISSON.DIST(3,K1070,FALSE) * _xlfn.POISSON.DIST(4,L1070,FALSE)</f>
        <v>0</v>
      </c>
      <c r="AL1070" s="13">
        <f t="shared" ref="AL1070:AL1133" si="1371">_xlfn.POISSON.DIST(5,K1070,FALSE) * _xlfn.POISSON.DIST(5,L1070,FALSE)</f>
        <v>0</v>
      </c>
      <c r="AM1070" s="13">
        <f t="shared" ref="AM1070:AM1133" si="1372">_xlfn.POISSON.DIST(5,K1070,FALSE) * _xlfn.POISSON.DIST(0,L1070,FALSE)</f>
        <v>0</v>
      </c>
      <c r="AN1070" s="13">
        <f t="shared" ref="AN1070:AN1133" si="1373">_xlfn.POISSON.DIST(5,K1070,FALSE) * _xlfn.POISSON.DIST(1,L1070,FALSE)</f>
        <v>0</v>
      </c>
      <c r="AO1070" s="13">
        <f t="shared" ref="AO1070:AO1133" si="1374">_xlfn.POISSON.DIST(5,K1070,FALSE) * _xlfn.POISSON.DIST(2,L1070,FALSE)</f>
        <v>0</v>
      </c>
      <c r="AP1070" s="13">
        <f t="shared" ref="AP1070:AP1133" si="1375">_xlfn.POISSON.DIST(5,K1070,FALSE) * _xlfn.POISSON.DIST(3,L1070,FALSE)</f>
        <v>0</v>
      </c>
      <c r="AQ1070" s="13">
        <f t="shared" ref="AQ1070:AQ1133" si="1376">_xlfn.POISSON.DIST(5,K1070,FALSE) * _xlfn.POISSON.DIST(4,L1070,FALSE)</f>
        <v>0</v>
      </c>
      <c r="AR1070" s="13">
        <f t="shared" ref="AR1070:AR1133" si="1377">_xlfn.POISSON.DIST(0,K1070,FALSE) * _xlfn.POISSON.DIST(5,L1070,FALSE)</f>
        <v>0</v>
      </c>
      <c r="AS1070" s="13">
        <f t="shared" ref="AS1070:AS1133" si="1378">_xlfn.POISSON.DIST(1,K1070,FALSE) * _xlfn.POISSON.DIST(5,L1070,FALSE)</f>
        <v>0</v>
      </c>
      <c r="AT1070" s="13">
        <f t="shared" ref="AT1070:AT1133" si="1379">_xlfn.POISSON.DIST(2,K1070,FALSE) * _xlfn.POISSON.DIST(5,L1070,FALSE)</f>
        <v>0</v>
      </c>
      <c r="AU1070" s="13">
        <f t="shared" ref="AU1070:AU1133" si="1380">_xlfn.POISSON.DIST(3,K1070,FALSE) * _xlfn.POISSON.DIST(5,L1070,FALSE)</f>
        <v>0</v>
      </c>
      <c r="AV1070" s="13">
        <f t="shared" ref="AV1070:AV1133" si="1381">_xlfn.POISSON.DIST(4,K1070,FALSE) * _xlfn.POISSON.DIST(5,L1070,FALSE)</f>
        <v>0</v>
      </c>
      <c r="AW1070" s="13">
        <f t="shared" ref="AW1070:AW1133" si="1382">_xlfn.POISSON.DIST(6,K1070,FALSE) * _xlfn.POISSON.DIST(6,L1070,FALSE)</f>
        <v>0</v>
      </c>
      <c r="AX1070" s="13">
        <f t="shared" ref="AX1070:AX1133" si="1383">_xlfn.POISSON.DIST(6,K1070,FALSE) * _xlfn.POISSON.DIST(0,L1070,FALSE)</f>
        <v>0</v>
      </c>
      <c r="AY1070" s="13">
        <f t="shared" ref="AY1070:AY1133" si="1384">_xlfn.POISSON.DIST(6,K1070,FALSE) * _xlfn.POISSON.DIST(1,L1070,FALSE)</f>
        <v>0</v>
      </c>
      <c r="AZ1070" s="13">
        <f t="shared" ref="AZ1070:AZ1133" si="1385">_xlfn.POISSON.DIST(6,K1070,FALSE) * _xlfn.POISSON.DIST(2,L1070,FALSE)</f>
        <v>0</v>
      </c>
      <c r="BA1070" s="13">
        <f t="shared" ref="BA1070:BA1133" si="1386">_xlfn.POISSON.DIST(6,K1070,FALSE) * _xlfn.POISSON.DIST(3,L1070,FALSE)</f>
        <v>0</v>
      </c>
      <c r="BB1070" s="13">
        <f t="shared" ref="BB1070:BB1133" si="1387">_xlfn.POISSON.DIST(6,K1070,FALSE) * _xlfn.POISSON.DIST(4,L1070,FALSE)</f>
        <v>0</v>
      </c>
      <c r="BC1070" s="13">
        <f t="shared" ref="BC1070:BC1133" si="1388">_xlfn.POISSON.DIST(6,K1070,FALSE) * _xlfn.POISSON.DIST(5,L1070,FALSE)</f>
        <v>0</v>
      </c>
      <c r="BD1070" s="13">
        <f t="shared" ref="BD1070:BD1133" si="1389">_xlfn.POISSON.DIST(0,K1070,FALSE) * _xlfn.POISSON.DIST(6,L1070,FALSE)</f>
        <v>0</v>
      </c>
      <c r="BE1070" s="13">
        <f t="shared" ref="BE1070:BE1133" si="1390">_xlfn.POISSON.DIST(1,K1070,FALSE) * _xlfn.POISSON.DIST(6,L1070,FALSE)</f>
        <v>0</v>
      </c>
      <c r="BF1070" s="13">
        <f t="shared" ref="BF1070:BF1133" si="1391">_xlfn.POISSON.DIST(2,K1070,FALSE) * _xlfn.POISSON.DIST(6,L1070,FALSE)</f>
        <v>0</v>
      </c>
      <c r="BG1070" s="13">
        <f t="shared" ref="BG1070:BG1133" si="1392">_xlfn.POISSON.DIST(3,K1070,FALSE) * _xlfn.POISSON.DIST(6,L1070,FALSE)</f>
        <v>0</v>
      </c>
      <c r="BH1070" s="13">
        <f t="shared" ref="BH1070:BH1133" si="1393">_xlfn.POISSON.DIST(4,K1070,FALSE) * _xlfn.POISSON.DIST(6,L1070,FALSE)</f>
        <v>0</v>
      </c>
      <c r="BI1070" s="13">
        <f t="shared" ref="BI1070:BI1133" si="1394">_xlfn.POISSON.DIST(5,K1070,FALSE) * _xlfn.POISSON.DIST(6,L1070,FALSE)</f>
        <v>0</v>
      </c>
      <c r="BJ1070" s="14">
        <f t="shared" ref="BJ1070:BJ1133" si="1395">SUM(N1070,Q1070,T1070,W1070,X1070,Y1070,AD1070,AE1070,AF1070,AG1070,AM1070,AN1070,AO1070,AP1070,AQ1070,AX1070,AY1070,AZ1070,BA1070,BB1070,BC1070)</f>
        <v>0</v>
      </c>
      <c r="BK1070" s="14">
        <f t="shared" ref="BK1070:BK1133" si="1396">SUM(M1070,P1070,S1070,V1070,AC1070,AL1070,AY1070)</f>
        <v>1</v>
      </c>
      <c r="BL1070" s="14">
        <f t="shared" ref="BL1070:BL1133" si="1397">SUM(O1070,R1070,U1070,AA1070,AB1070,AH1070,AI1070,AJ1070,AK1070,AR1070,AS1070,AT1070,AU1070,AV1070,BD1070,BE1070,BF1070,BG1070,BH1070,BI1070)</f>
        <v>0</v>
      </c>
      <c r="BM1070" s="14">
        <f t="shared" ref="BM1070:BM1133" si="1398">SUM(S1070:BI1070)</f>
        <v>0</v>
      </c>
      <c r="BN1070" s="14">
        <f t="shared" ref="BN1070:BN1133" si="1399">SUM(M1070:R1070)</f>
        <v>1</v>
      </c>
    </row>
    <row r="1071" spans="1:66" x14ac:dyDescent="0.25">
      <c r="A1071" t="s">
        <v>303</v>
      </c>
      <c r="B1071" t="s">
        <v>342</v>
      </c>
      <c r="C1071" t="s">
        <v>383</v>
      </c>
      <c r="D1071" s="24" t="s">
        <v>501</v>
      </c>
      <c r="E1071" s="10">
        <f>VLOOKUP(A1071,home!$A$2:$E$405,3,FALSE)</f>
        <v>1.21818181818182</v>
      </c>
      <c r="F1071" s="10">
        <f>VLOOKUP(B1071,home!$B$2:$E$405,3,FALSE)</f>
        <v>0.82</v>
      </c>
      <c r="G1071" s="10">
        <f>VLOOKUP(C1071,away!$B$2:$E$405,4,FALSE)</f>
        <v>1.0900000000000001</v>
      </c>
      <c r="H1071" s="10">
        <f>VLOOKUP(A1071,away!$A$2:$E$405,3,FALSE)</f>
        <v>0.90909090909090895</v>
      </c>
      <c r="I1071" s="10">
        <f>VLOOKUP(C1071,away!$B$2:$E$405,3,FALSE)</f>
        <v>0.82</v>
      </c>
      <c r="J1071" s="10">
        <f>VLOOKUP(B1071,home!$B$2:$E$405,4,FALSE)</f>
        <v>0.73</v>
      </c>
      <c r="K1071" s="12">
        <f t="shared" si="1344"/>
        <v>1.0888109090909108</v>
      </c>
      <c r="L1071" s="12">
        <f t="shared" si="1345"/>
        <v>0.54418181818181799</v>
      </c>
      <c r="M1071" s="13">
        <f t="shared" si="1346"/>
        <v>0.1953440868856918</v>
      </c>
      <c r="N1071" s="13">
        <f t="shared" si="1347"/>
        <v>0.21269277282754395</v>
      </c>
      <c r="O1071" s="13">
        <f t="shared" si="1348"/>
        <v>0.10630270037252279</v>
      </c>
      <c r="P1071" s="13">
        <f t="shared" si="1349"/>
        <v>0.11574353983142524</v>
      </c>
      <c r="Q1071" s="13">
        <f t="shared" si="1350"/>
        <v>0.11579110566971235</v>
      </c>
      <c r="R1071" s="13">
        <f t="shared" si="1351"/>
        <v>2.8923998383178232E-2</v>
      </c>
      <c r="S1071" s="13">
        <f t="shared" si="1352"/>
        <v>1.7144833030635704E-2</v>
      </c>
      <c r="T1071" s="13">
        <f t="shared" si="1353"/>
        <v>6.3011414412627073E-2</v>
      </c>
      <c r="U1071" s="13">
        <f t="shared" si="1354"/>
        <v>3.1492764974132323E-2</v>
      </c>
      <c r="V1071" s="13">
        <f t="shared" si="1355"/>
        <v>1.1287226534591294E-3</v>
      </c>
      <c r="W1071" s="13">
        <f t="shared" si="1356"/>
        <v>4.2024873009627074E-2</v>
      </c>
      <c r="X1071" s="13">
        <f t="shared" si="1357"/>
        <v>2.2869171803238872E-2</v>
      </c>
      <c r="Y1071" s="13">
        <f t="shared" si="1358"/>
        <v>6.2224937460994461E-3</v>
      </c>
      <c r="Z1071" s="13">
        <f t="shared" si="1359"/>
        <v>5.2466380097486321E-3</v>
      </c>
      <c r="AA1071" s="13">
        <f t="shared" si="1360"/>
        <v>5.7125967010653346E-3</v>
      </c>
      <c r="AB1071" s="13">
        <f t="shared" si="1361"/>
        <v>3.1099688036783425E-3</v>
      </c>
      <c r="AC1071" s="13">
        <f t="shared" si="1362"/>
        <v>4.1798793823909623E-5</v>
      </c>
      <c r="AD1071" s="13">
        <f t="shared" si="1363"/>
        <v>1.1439285046510534E-2</v>
      </c>
      <c r="AE1071" s="13">
        <f t="shared" si="1364"/>
        <v>6.2250509353101845E-3</v>
      </c>
      <c r="AF1071" s="13">
        <f t="shared" si="1365"/>
        <v>1.6937797681257612E-3</v>
      </c>
      <c r="AG1071" s="13">
        <f t="shared" si="1366"/>
        <v>3.0724138460608497E-4</v>
      </c>
      <c r="AH1071" s="13">
        <f t="shared" si="1367"/>
        <v>7.1378125287171112E-4</v>
      </c>
      <c r="AI1071" s="13">
        <f t="shared" si="1368"/>
        <v>7.7717281483129707E-4</v>
      </c>
      <c r="AJ1071" s="13">
        <f t="shared" si="1369"/>
        <v>4.2309711951860328E-4</v>
      </c>
      <c r="AK1071" s="13">
        <f t="shared" si="1370"/>
        <v>1.5355758644559873E-4</v>
      </c>
      <c r="AL1071" s="13">
        <f t="shared" si="1371"/>
        <v>9.9064997256747364E-7</v>
      </c>
      <c r="AM1071" s="13">
        <f t="shared" si="1372"/>
        <v>2.49104367016824E-3</v>
      </c>
      <c r="AN1071" s="13">
        <f t="shared" si="1373"/>
        <v>1.3555806736024617E-3</v>
      </c>
      <c r="AO1071" s="13">
        <f t="shared" si="1374"/>
        <v>3.6884117782656057E-4</v>
      </c>
      <c r="AP1071" s="13">
        <f t="shared" si="1375"/>
        <v>6.6905554256660327E-5</v>
      </c>
      <c r="AQ1071" s="13">
        <f t="shared" si="1376"/>
        <v>9.1021965404629192E-6</v>
      </c>
      <c r="AR1071" s="13">
        <f t="shared" si="1377"/>
        <v>7.7685355994364805E-5</v>
      </c>
      <c r="AS1071" s="13">
        <f t="shared" si="1378"/>
        <v>8.4584663083275382E-5</v>
      </c>
      <c r="AT1071" s="13">
        <f t="shared" si="1379"/>
        <v>4.6048351953424728E-5</v>
      </c>
      <c r="AU1071" s="13">
        <f t="shared" si="1380"/>
        <v>1.6712649317515532E-5</v>
      </c>
      <c r="AV1071" s="13">
        <f t="shared" si="1381"/>
        <v>4.5492287241804197E-6</v>
      </c>
      <c r="AW1071" s="13">
        <f t="shared" si="1382"/>
        <v>1.6304752920129657E-8</v>
      </c>
      <c r="AX1071" s="13">
        <f t="shared" si="1383"/>
        <v>4.5204592051683993E-4</v>
      </c>
      <c r="AY1071" s="13">
        <f t="shared" si="1384"/>
        <v>2.4599517092852751E-4</v>
      </c>
      <c r="AZ1071" s="13">
        <f t="shared" si="1385"/>
        <v>6.6933049689916587E-5</v>
      </c>
      <c r="BA1071" s="13">
        <f t="shared" si="1386"/>
        <v>1.2141249558904261E-5</v>
      </c>
      <c r="BB1071" s="13">
        <f t="shared" si="1387"/>
        <v>1.6517618149909286E-6</v>
      </c>
      <c r="BC1071" s="13">
        <f t="shared" si="1388"/>
        <v>1.7977174953701277E-7</v>
      </c>
      <c r="BD1071" s="13">
        <f t="shared" si="1389"/>
        <v>7.0458263785192008E-6</v>
      </c>
      <c r="BE1071" s="13">
        <f t="shared" si="1390"/>
        <v>7.671572624492211E-6</v>
      </c>
      <c r="BF1071" s="13">
        <f t="shared" si="1391"/>
        <v>4.1764459817151535E-6</v>
      </c>
      <c r="BG1071" s="13">
        <f t="shared" si="1392"/>
        <v>1.5157866487067861E-6</v>
      </c>
      <c r="BH1071" s="13">
        <f t="shared" si="1393"/>
        <v>4.1260125974157522E-7</v>
      </c>
      <c r="BI1071" s="13">
        <f t="shared" si="1394"/>
        <v>8.9848950542255925E-8</v>
      </c>
      <c r="BJ1071" s="14">
        <f t="shared" si="1395"/>
        <v>0.48734760880005445</v>
      </c>
      <c r="BK1071" s="14">
        <f t="shared" si="1396"/>
        <v>0.32964996701593691</v>
      </c>
      <c r="BL1071" s="14">
        <f t="shared" si="1397"/>
        <v>0.17786013033916073</v>
      </c>
      <c r="BM1071" s="14">
        <f t="shared" si="1398"/>
        <v>0.22506016132865067</v>
      </c>
      <c r="BN1071" s="14">
        <f t="shared" si="1399"/>
        <v>0.77479820397007437</v>
      </c>
    </row>
    <row r="1072" spans="1:66" x14ac:dyDescent="0.25">
      <c r="A1072" t="s">
        <v>303</v>
      </c>
      <c r="B1072" t="s">
        <v>321</v>
      </c>
      <c r="C1072" t="s">
        <v>353</v>
      </c>
      <c r="D1072" s="24" t="s">
        <v>501</v>
      </c>
      <c r="E1072" s="10">
        <f>VLOOKUP(A1072,home!$A$2:$E$405,3,FALSE)</f>
        <v>1.21818181818182</v>
      </c>
      <c r="F1072" s="10">
        <f>VLOOKUP(B1072,home!$B$2:$E$405,3,FALSE)</f>
        <v>0.82</v>
      </c>
      <c r="G1072" s="10">
        <f>VLOOKUP(C1072,away!$B$2:$E$405,4,FALSE)</f>
        <v>1.23</v>
      </c>
      <c r="H1072" s="10">
        <f>VLOOKUP(A1072,away!$A$2:$E$405,3,FALSE)</f>
        <v>0.90909090909090895</v>
      </c>
      <c r="I1072" s="10">
        <f>VLOOKUP(C1072,away!$B$2:$E$405,3,FALSE)</f>
        <v>1.23</v>
      </c>
      <c r="J1072" s="10">
        <f>VLOOKUP(B1072,home!$B$2:$E$405,4,FALSE)</f>
        <v>1.65</v>
      </c>
      <c r="K1072" s="12">
        <f t="shared" si="1344"/>
        <v>1.2286581818181836</v>
      </c>
      <c r="L1072" s="12">
        <f t="shared" si="1345"/>
        <v>1.8449999999999995</v>
      </c>
      <c r="M1072" s="13">
        <f t="shared" si="1346"/>
        <v>4.6251648065118028E-2</v>
      </c>
      <c r="N1072" s="13">
        <f t="shared" si="1347"/>
        <v>5.6827465817782426E-2</v>
      </c>
      <c r="O1072" s="13">
        <f t="shared" si="1348"/>
        <v>8.5334290680142727E-2</v>
      </c>
      <c r="P1072" s="13">
        <f t="shared" si="1349"/>
        <v>0.10484667443380855</v>
      </c>
      <c r="Q1072" s="13">
        <f t="shared" si="1350"/>
        <v>3.491076541450578E-2</v>
      </c>
      <c r="R1072" s="13">
        <f t="shared" si="1351"/>
        <v>7.8720883152431684E-2</v>
      </c>
      <c r="S1072" s="13">
        <f t="shared" si="1352"/>
        <v>5.9418559120056502E-2</v>
      </c>
      <c r="T1072" s="13">
        <f t="shared" si="1353"/>
        <v>6.4410362189763135E-2</v>
      </c>
      <c r="U1072" s="13">
        <f t="shared" si="1354"/>
        <v>9.672105716518839E-2</v>
      </c>
      <c r="V1072" s="13">
        <f t="shared" si="1355"/>
        <v>1.4966045257014487E-2</v>
      </c>
      <c r="W1072" s="13">
        <f t="shared" si="1356"/>
        <v>1.4297799186689254E-2</v>
      </c>
      <c r="X1072" s="13">
        <f t="shared" si="1357"/>
        <v>2.6379439499441666E-2</v>
      </c>
      <c r="Y1072" s="13">
        <f t="shared" si="1358"/>
        <v>2.4335032938234941E-2</v>
      </c>
      <c r="Z1072" s="13">
        <f t="shared" si="1359"/>
        <v>4.8413343138745478E-2</v>
      </c>
      <c r="AA1072" s="13">
        <f t="shared" si="1360"/>
        <v>5.9483450156590859E-2</v>
      </c>
      <c r="AB1072" s="13">
        <f t="shared" si="1361"/>
        <v>3.6542413858834749E-2</v>
      </c>
      <c r="AC1072" s="13">
        <f t="shared" si="1362"/>
        <v>2.1203840028773662E-3</v>
      </c>
      <c r="AD1072" s="13">
        <f t="shared" si="1363"/>
        <v>4.3917769881797837E-3</v>
      </c>
      <c r="AE1072" s="13">
        <f t="shared" si="1364"/>
        <v>8.1028285431916976E-3</v>
      </c>
      <c r="AF1072" s="13">
        <f t="shared" si="1365"/>
        <v>7.4748593310943424E-3</v>
      </c>
      <c r="AG1072" s="13">
        <f t="shared" si="1366"/>
        <v>4.5970384886230209E-3</v>
      </c>
      <c r="AH1072" s="13">
        <f t="shared" si="1367"/>
        <v>2.2330654522746331E-2</v>
      </c>
      <c r="AI1072" s="13">
        <f t="shared" si="1368"/>
        <v>2.7436741384727504E-2</v>
      </c>
      <c r="AJ1072" s="13">
        <f t="shared" si="1369"/>
        <v>1.6855188392387508E-2</v>
      </c>
      <c r="AK1072" s="13">
        <f t="shared" si="1370"/>
        <v>6.9030883747979253E-3</v>
      </c>
      <c r="AL1072" s="13">
        <f t="shared" si="1371"/>
        <v>1.9226576394539707E-4</v>
      </c>
      <c r="AM1072" s="13">
        <f t="shared" si="1372"/>
        <v>1.0791985458495825E-3</v>
      </c>
      <c r="AN1072" s="13">
        <f t="shared" si="1373"/>
        <v>1.9911213170924792E-3</v>
      </c>
      <c r="AO1072" s="13">
        <f t="shared" si="1374"/>
        <v>1.8368094150178122E-3</v>
      </c>
      <c r="AP1072" s="13">
        <f t="shared" si="1375"/>
        <v>1.1296377902359543E-3</v>
      </c>
      <c r="AQ1072" s="13">
        <f t="shared" si="1376"/>
        <v>5.210454307463335E-4</v>
      </c>
      <c r="AR1072" s="13">
        <f t="shared" si="1377"/>
        <v>8.2400115188933972E-3</v>
      </c>
      <c r="AS1072" s="13">
        <f t="shared" si="1378"/>
        <v>1.0124157570964451E-2</v>
      </c>
      <c r="AT1072" s="13">
        <f t="shared" si="1379"/>
        <v>6.2195645167909914E-3</v>
      </c>
      <c r="AU1072" s="13">
        <f t="shared" si="1380"/>
        <v>2.5472396103004345E-3</v>
      </c>
      <c r="AV1072" s="13">
        <f t="shared" si="1381"/>
        <v>7.8242169706174822E-4</v>
      </c>
      <c r="AW1072" s="13">
        <f t="shared" si="1382"/>
        <v>1.210673132769557E-5</v>
      </c>
      <c r="AX1072" s="13">
        <f t="shared" si="1383"/>
        <v>2.2099435386072912E-4</v>
      </c>
      <c r="AY1072" s="13">
        <f t="shared" si="1384"/>
        <v>4.0773458287304511E-4</v>
      </c>
      <c r="AZ1072" s="13">
        <f t="shared" si="1385"/>
        <v>3.7613515270038417E-4</v>
      </c>
      <c r="BA1072" s="13">
        <f t="shared" si="1386"/>
        <v>2.3132311891073623E-4</v>
      </c>
      <c r="BB1072" s="13">
        <f t="shared" si="1387"/>
        <v>1.0669778859757698E-4</v>
      </c>
      <c r="BC1072" s="13">
        <f t="shared" si="1388"/>
        <v>3.937148399250591E-5</v>
      </c>
      <c r="BD1072" s="13">
        <f t="shared" si="1389"/>
        <v>2.5338035420597199E-3</v>
      </c>
      <c r="BE1072" s="13">
        <f t="shared" si="1390"/>
        <v>3.1131784530715693E-3</v>
      </c>
      <c r="BF1072" s="13">
        <f t="shared" si="1391"/>
        <v>1.9125160889132305E-3</v>
      </c>
      <c r="BG1072" s="13">
        <f t="shared" si="1392"/>
        <v>7.8327618016738379E-4</v>
      </c>
      <c r="BH1072" s="13">
        <f t="shared" si="1393"/>
        <v>2.405946718464876E-4</v>
      </c>
      <c r="BI1072" s="13">
        <f t="shared" si="1394"/>
        <v>5.9121722413209608E-5</v>
      </c>
      <c r="BJ1072" s="14">
        <f t="shared" si="1395"/>
        <v>0.25366743737738318</v>
      </c>
      <c r="BK1072" s="14">
        <f t="shared" si="1396"/>
        <v>0.22820331122569337</v>
      </c>
      <c r="BL1072" s="14">
        <f t="shared" si="1397"/>
        <v>0.46688365326033049</v>
      </c>
      <c r="BM1072" s="14">
        <f t="shared" si="1398"/>
        <v>0.58988038958681754</v>
      </c>
      <c r="BN1072" s="14">
        <f t="shared" si="1399"/>
        <v>0.40689172756378916</v>
      </c>
    </row>
    <row r="1073" spans="1:66" x14ac:dyDescent="0.25">
      <c r="A1073" t="s">
        <v>35</v>
      </c>
      <c r="B1073" t="s">
        <v>214</v>
      </c>
      <c r="C1073" t="s">
        <v>215</v>
      </c>
      <c r="D1073" s="24" t="s">
        <v>501</v>
      </c>
      <c r="E1073" s="10">
        <f>VLOOKUP(A1073,home!$A$2:$E$405,3,FALSE)</f>
        <v>1.5</v>
      </c>
      <c r="F1073" s="10">
        <f>VLOOKUP(B1073,home!$B$2:$E$405,3,FALSE)</f>
        <v>0.67</v>
      </c>
      <c r="G1073" s="10">
        <f>VLOOKUP(C1073,away!$B$2:$E$405,4,FALSE)</f>
        <v>1.67</v>
      </c>
      <c r="H1073" s="10">
        <f>VLOOKUP(A1073,away!$A$2:$E$405,3,FALSE)</f>
        <v>1.0249999999999999</v>
      </c>
      <c r="I1073" s="10">
        <f>VLOOKUP(C1073,away!$B$2:$E$405,3,FALSE)</f>
        <v>0.67</v>
      </c>
      <c r="J1073" s="10">
        <f>VLOOKUP(B1073,home!$B$2:$E$405,4,FALSE)</f>
        <v>1.46</v>
      </c>
      <c r="K1073" s="12">
        <f t="shared" si="1344"/>
        <v>1.6783500000000002</v>
      </c>
      <c r="L1073" s="12">
        <f t="shared" si="1345"/>
        <v>1.0026549999999999</v>
      </c>
      <c r="M1073" s="13">
        <f t="shared" si="1346"/>
        <v>6.8494282798006206E-2</v>
      </c>
      <c r="N1073" s="13">
        <f t="shared" si="1347"/>
        <v>0.11495737953403372</v>
      </c>
      <c r="O1073" s="13">
        <f t="shared" si="1348"/>
        <v>6.86761351188349E-2</v>
      </c>
      <c r="P1073" s="13">
        <f t="shared" si="1349"/>
        <v>0.11526259137669656</v>
      </c>
      <c r="Q1073" s="13">
        <f t="shared" si="1350"/>
        <v>9.6469358970472804E-2</v>
      </c>
      <c r="R1073" s="13">
        <f t="shared" si="1351"/>
        <v>3.4429235128787698E-2</v>
      </c>
      <c r="S1073" s="13">
        <f t="shared" si="1352"/>
        <v>4.8491145640764538E-2</v>
      </c>
      <c r="T1073" s="13">
        <f t="shared" si="1353"/>
        <v>9.6725485118539373E-2</v>
      </c>
      <c r="U1073" s="13">
        <f t="shared" si="1354"/>
        <v>5.778430677840083E-2</v>
      </c>
      <c r="V1073" s="13">
        <f t="shared" si="1355"/>
        <v>9.0667990849563288E-3</v>
      </c>
      <c r="W1073" s="13">
        <f t="shared" si="1356"/>
        <v>5.3969782876030999E-2</v>
      </c>
      <c r="X1073" s="13">
        <f t="shared" si="1357"/>
        <v>5.411307264956685E-2</v>
      </c>
      <c r="Y1073" s="13">
        <f t="shared" si="1358"/>
        <v>2.7128371428725716E-2</v>
      </c>
      <c r="Z1073" s="13">
        <f t="shared" si="1359"/>
        <v>1.1506881582684876E-2</v>
      </c>
      <c r="AA1073" s="13">
        <f t="shared" si="1360"/>
        <v>1.9312574704299163E-2</v>
      </c>
      <c r="AB1073" s="13">
        <f t="shared" si="1361"/>
        <v>1.6206629877480259E-2</v>
      </c>
      <c r="AC1073" s="13">
        <f t="shared" si="1362"/>
        <v>9.5360400471843174E-4</v>
      </c>
      <c r="AD1073" s="13">
        <f t="shared" si="1363"/>
        <v>2.2645046272496673E-2</v>
      </c>
      <c r="AE1073" s="13">
        <f t="shared" si="1364"/>
        <v>2.2705168870350147E-2</v>
      </c>
      <c r="AF1073" s="13">
        <f t="shared" si="1365"/>
        <v>1.1382725546850461E-2</v>
      </c>
      <c r="AG1073" s="13">
        <f t="shared" si="1366"/>
        <v>3.8043155610591167E-3</v>
      </c>
      <c r="AH1073" s="13">
        <f t="shared" si="1367"/>
        <v>2.8843580883217254E-3</v>
      </c>
      <c r="AI1073" s="13">
        <f t="shared" si="1368"/>
        <v>4.8409623975347671E-3</v>
      </c>
      <c r="AJ1073" s="13">
        <f t="shared" si="1369"/>
        <v>4.0624146199512408E-3</v>
      </c>
      <c r="AK1073" s="13">
        <f t="shared" si="1370"/>
        <v>2.2727178591317211E-3</v>
      </c>
      <c r="AL1073" s="13">
        <f t="shared" si="1371"/>
        <v>6.4189222364843273E-5</v>
      </c>
      <c r="AM1073" s="13">
        <f t="shared" si="1372"/>
        <v>7.6012626822889546E-3</v>
      </c>
      <c r="AN1073" s="13">
        <f t="shared" si="1373"/>
        <v>7.6214440347104305E-3</v>
      </c>
      <c r="AO1073" s="13">
        <f t="shared" si="1374"/>
        <v>3.8208394843112924E-3</v>
      </c>
      <c r="AP1073" s="13">
        <f t="shared" si="1375"/>
        <v>1.2769946043807131E-3</v>
      </c>
      <c r="AQ1073" s="13">
        <f t="shared" si="1376"/>
        <v>3.2009625626383586E-4</v>
      </c>
      <c r="AR1073" s="13">
        <f t="shared" si="1377"/>
        <v>5.7840321180924398E-4</v>
      </c>
      <c r="AS1073" s="13">
        <f t="shared" si="1378"/>
        <v>9.7076303054004459E-4</v>
      </c>
      <c r="AT1073" s="13">
        <f t="shared" si="1379"/>
        <v>8.1464006615344236E-4</v>
      </c>
      <c r="AU1073" s="13">
        <f t="shared" si="1380"/>
        <v>4.5575038500954328E-4</v>
      </c>
      <c r="AV1073" s="13">
        <f t="shared" si="1381"/>
        <v>1.9122716467019187E-4</v>
      </c>
      <c r="AW1073" s="13">
        <f t="shared" si="1382"/>
        <v>3.0005002712926382E-6</v>
      </c>
      <c r="AX1073" s="13">
        <f t="shared" si="1383"/>
        <v>2.1262632038032787E-3</v>
      </c>
      <c r="AY1073" s="13">
        <f t="shared" si="1384"/>
        <v>2.1319084326093759E-3</v>
      </c>
      <c r="AZ1073" s="13">
        <f t="shared" si="1385"/>
        <v>1.0687843247489768E-3</v>
      </c>
      <c r="BA1073" s="13">
        <f t="shared" si="1386"/>
        <v>3.5720731571039512E-4</v>
      </c>
      <c r="BB1073" s="13">
        <f t="shared" si="1387"/>
        <v>8.953892528340153E-5</v>
      </c>
      <c r="BC1073" s="13">
        <f t="shared" si="1388"/>
        <v>1.7955330226005795E-5</v>
      </c>
      <c r="BD1073" s="13">
        <f t="shared" si="1389"/>
        <v>9.6656478722766199E-5</v>
      </c>
      <c r="BE1073" s="13">
        <f t="shared" si="1390"/>
        <v>1.6222340106435465E-4</v>
      </c>
      <c r="BF1073" s="13">
        <f t="shared" si="1391"/>
        <v>1.3613382258817987E-4</v>
      </c>
      <c r="BG1073" s="13">
        <f t="shared" si="1392"/>
        <v>7.6160067046957222E-5</v>
      </c>
      <c r="BH1073" s="13">
        <f t="shared" si="1393"/>
        <v>3.1955812132065185E-5</v>
      </c>
      <c r="BI1073" s="13">
        <f t="shared" si="1394"/>
        <v>1.0726607458370317E-5</v>
      </c>
      <c r="BJ1073" s="14">
        <f t="shared" si="1395"/>
        <v>0.53033300142246254</v>
      </c>
      <c r="BK1073" s="14">
        <f t="shared" si="1396"/>
        <v>0.24446452056011631</v>
      </c>
      <c r="BL1073" s="14">
        <f t="shared" si="1397"/>
        <v>0.21399397461993747</v>
      </c>
      <c r="BM1073" s="14">
        <f t="shared" si="1398"/>
        <v>0.49988048732603113</v>
      </c>
      <c r="BN1073" s="14">
        <f t="shared" si="1399"/>
        <v>0.49828898292683188</v>
      </c>
    </row>
    <row r="1074" spans="1:66" x14ac:dyDescent="0.25">
      <c r="A1074" t="s">
        <v>35</v>
      </c>
      <c r="B1074" t="s">
        <v>296</v>
      </c>
      <c r="C1074" t="s">
        <v>218</v>
      </c>
      <c r="D1074" s="24" t="s">
        <v>501</v>
      </c>
      <c r="E1074" s="10">
        <f>VLOOKUP(A1074,home!$A$2:$E$405,3,FALSE)</f>
        <v>1.5</v>
      </c>
      <c r="F1074" s="10">
        <f>VLOOKUP(B1074,home!$B$2:$E$405,3,FALSE)</f>
        <v>1.33</v>
      </c>
      <c r="G1074" s="10">
        <f>VLOOKUP(C1074,away!$B$2:$E$405,4,FALSE)</f>
        <v>0.33</v>
      </c>
      <c r="H1074" s="10">
        <f>VLOOKUP(A1074,away!$A$2:$E$405,3,FALSE)</f>
        <v>1.0249999999999999</v>
      </c>
      <c r="I1074" s="10">
        <f>VLOOKUP(C1074,away!$B$2:$E$405,3,FALSE)</f>
        <v>2</v>
      </c>
      <c r="J1074" s="10">
        <f>VLOOKUP(B1074,home!$B$2:$E$405,4,FALSE)</f>
        <v>0.98</v>
      </c>
      <c r="K1074" s="12">
        <f t="shared" si="1344"/>
        <v>0.6583500000000001</v>
      </c>
      <c r="L1074" s="12">
        <f t="shared" si="1345"/>
        <v>2.0089999999999999</v>
      </c>
      <c r="M1074" s="13">
        <f t="shared" si="1346"/>
        <v>6.9435987083227249E-2</v>
      </c>
      <c r="N1074" s="13">
        <f t="shared" si="1347"/>
        <v>4.5713182096242658E-2</v>
      </c>
      <c r="O1074" s="13">
        <f t="shared" si="1348"/>
        <v>0.13949689805020349</v>
      </c>
      <c r="P1074" s="13">
        <f t="shared" si="1349"/>
        <v>9.1837782831351467E-2</v>
      </c>
      <c r="Q1074" s="13">
        <f t="shared" si="1350"/>
        <v>1.5047636716530678E-2</v>
      </c>
      <c r="R1074" s="13">
        <f t="shared" si="1351"/>
        <v>0.14012463409142947</v>
      </c>
      <c r="S1074" s="13">
        <f t="shared" si="1352"/>
        <v>3.036674032324593E-2</v>
      </c>
      <c r="T1074" s="13">
        <f t="shared" si="1353"/>
        <v>3.0230702163510124E-2</v>
      </c>
      <c r="U1074" s="13">
        <f t="shared" si="1354"/>
        <v>9.2251052854092588E-2</v>
      </c>
      <c r="V1074" s="13">
        <f t="shared" si="1355"/>
        <v>4.4626460527826886E-3</v>
      </c>
      <c r="W1074" s="13">
        <f t="shared" si="1356"/>
        <v>3.3022038774426577E-3</v>
      </c>
      <c r="X1074" s="13">
        <f t="shared" si="1357"/>
        <v>6.6341275897822969E-3</v>
      </c>
      <c r="Y1074" s="13">
        <f t="shared" si="1358"/>
        <v>6.6639811639363196E-3</v>
      </c>
      <c r="Z1074" s="13">
        <f t="shared" si="1359"/>
        <v>9.3836796629893915E-2</v>
      </c>
      <c r="AA1074" s="13">
        <f t="shared" si="1360"/>
        <v>6.1777455061290662E-2</v>
      </c>
      <c r="AB1074" s="13">
        <f t="shared" si="1361"/>
        <v>2.0335593769800354E-2</v>
      </c>
      <c r="AC1074" s="13">
        <f t="shared" si="1362"/>
        <v>3.6890049405991323E-4</v>
      </c>
      <c r="AD1074" s="13">
        <f t="shared" si="1363"/>
        <v>5.4350148067859344E-4</v>
      </c>
      <c r="AE1074" s="13">
        <f t="shared" si="1364"/>
        <v>1.0918944746832937E-3</v>
      </c>
      <c r="AF1074" s="13">
        <f t="shared" si="1365"/>
        <v>1.096807999819369E-3</v>
      </c>
      <c r="AG1074" s="13">
        <f t="shared" si="1366"/>
        <v>7.3449575721237076E-4</v>
      </c>
      <c r="AH1074" s="13">
        <f t="shared" si="1367"/>
        <v>4.7129531107364224E-2</v>
      </c>
      <c r="AI1074" s="13">
        <f t="shared" si="1368"/>
        <v>3.1027726804533241E-2</v>
      </c>
      <c r="AJ1074" s="13">
        <f t="shared" si="1369"/>
        <v>1.021355197088223E-2</v>
      </c>
      <c r="AK1074" s="13">
        <f t="shared" si="1370"/>
        <v>2.2413639800101053E-3</v>
      </c>
      <c r="AL1074" s="13">
        <f t="shared" si="1371"/>
        <v>1.951668285164268E-5</v>
      </c>
      <c r="AM1074" s="13">
        <f t="shared" si="1372"/>
        <v>7.1562839960950421E-5</v>
      </c>
      <c r="AN1074" s="13">
        <f t="shared" si="1373"/>
        <v>1.4376974548154935E-4</v>
      </c>
      <c r="AO1074" s="13">
        <f t="shared" si="1374"/>
        <v>1.4441670933621639E-4</v>
      </c>
      <c r="AP1074" s="13">
        <f t="shared" si="1375"/>
        <v>9.6711056352152887E-5</v>
      </c>
      <c r="AQ1074" s="13">
        <f t="shared" si="1376"/>
        <v>4.8573128052868795E-5</v>
      </c>
      <c r="AR1074" s="13">
        <f t="shared" si="1377"/>
        <v>1.8936645598938946E-2</v>
      </c>
      <c r="AS1074" s="13">
        <f t="shared" si="1378"/>
        <v>1.2466940630061455E-2</v>
      </c>
      <c r="AT1074" s="13">
        <f t="shared" si="1379"/>
        <v>4.1038051819004802E-3</v>
      </c>
      <c r="AU1074" s="13">
        <f t="shared" si="1380"/>
        <v>9.0058004716806036E-4</v>
      </c>
      <c r="AV1074" s="13">
        <f t="shared" si="1381"/>
        <v>1.4822421851327315E-4</v>
      </c>
      <c r="AW1074" s="13">
        <f t="shared" si="1382"/>
        <v>7.1703487733767558E-7</v>
      </c>
      <c r="AX1074" s="13">
        <f t="shared" si="1383"/>
        <v>7.8522326147152828E-6</v>
      </c>
      <c r="AY1074" s="13">
        <f t="shared" si="1384"/>
        <v>1.5775135322962997E-5</v>
      </c>
      <c r="AZ1074" s="13">
        <f t="shared" si="1385"/>
        <v>1.5846123431916337E-5</v>
      </c>
      <c r="BA1074" s="13">
        <f t="shared" si="1386"/>
        <v>1.0611620658239972E-5</v>
      </c>
      <c r="BB1074" s="13">
        <f t="shared" si="1387"/>
        <v>5.3296864756010268E-6</v>
      </c>
      <c r="BC1074" s="13">
        <f t="shared" si="1388"/>
        <v>2.1414680258964926E-6</v>
      </c>
      <c r="BD1074" s="13">
        <f t="shared" si="1389"/>
        <v>6.340620168044723E-3</v>
      </c>
      <c r="BE1074" s="13">
        <f t="shared" si="1390"/>
        <v>4.1743472876322437E-3</v>
      </c>
      <c r="BF1074" s="13">
        <f t="shared" si="1391"/>
        <v>1.3740907684063439E-3</v>
      </c>
      <c r="BG1074" s="13">
        <f t="shared" si="1392"/>
        <v>3.0154421912677217E-4</v>
      </c>
      <c r="BH1074" s="13">
        <f t="shared" si="1393"/>
        <v>4.9630409165527615E-5</v>
      </c>
      <c r="BI1074" s="13">
        <f t="shared" si="1394"/>
        <v>6.5348359748250236E-6</v>
      </c>
      <c r="BJ1074" s="14">
        <f t="shared" si="1395"/>
        <v>0.11162112306555144</v>
      </c>
      <c r="BK1074" s="14">
        <f t="shared" si="1396"/>
        <v>0.19650734860284183</v>
      </c>
      <c r="BL1074" s="14">
        <f t="shared" si="1397"/>
        <v>0.59340077105453892</v>
      </c>
      <c r="BM1074" s="14">
        <f t="shared" si="1398"/>
        <v>0.49369486038339566</v>
      </c>
      <c r="BN1074" s="14">
        <f t="shared" si="1399"/>
        <v>0.50165612086898503</v>
      </c>
    </row>
    <row r="1075" spans="1:66" x14ac:dyDescent="0.25">
      <c r="A1075" t="s">
        <v>35</v>
      </c>
      <c r="B1075" t="s">
        <v>474</v>
      </c>
      <c r="C1075" t="s">
        <v>284</v>
      </c>
      <c r="D1075" s="24" t="s">
        <v>501</v>
      </c>
      <c r="E1075" s="10">
        <f>VLOOKUP(A1075,home!$A$2:$E$405,3,FALSE)</f>
        <v>1.5</v>
      </c>
      <c r="F1075" s="10">
        <f>VLOOKUP(B1075,home!$B$2:$E$405,3,FALSE)</f>
        <v>0.33</v>
      </c>
      <c r="G1075" s="10">
        <f>VLOOKUP(C1075,away!$B$2:$E$405,4,FALSE)</f>
        <v>2</v>
      </c>
      <c r="H1075" s="10">
        <f>VLOOKUP(A1075,away!$A$2:$E$405,3,FALSE)</f>
        <v>1.0249999999999999</v>
      </c>
      <c r="I1075" s="10">
        <f>VLOOKUP(C1075,away!$B$2:$E$405,3,FALSE)</f>
        <v>0.67</v>
      </c>
      <c r="J1075" s="10">
        <f>VLOOKUP(B1075,home!$B$2:$E$405,4,FALSE)</f>
        <v>0.98</v>
      </c>
      <c r="K1075" s="12">
        <f t="shared" si="1344"/>
        <v>0.99</v>
      </c>
      <c r="L1075" s="12">
        <f t="shared" si="1345"/>
        <v>0.67301499999999992</v>
      </c>
      <c r="M1075" s="13">
        <f t="shared" si="1346"/>
        <v>0.18956657441169988</v>
      </c>
      <c r="N1075" s="13">
        <f t="shared" si="1347"/>
        <v>0.18767090866758285</v>
      </c>
      <c r="O1075" s="13">
        <f t="shared" si="1348"/>
        <v>0.12758114807769014</v>
      </c>
      <c r="P1075" s="13">
        <f t="shared" si="1349"/>
        <v>0.12630533659691323</v>
      </c>
      <c r="Q1075" s="13">
        <f t="shared" si="1350"/>
        <v>9.2897099790453505E-2</v>
      </c>
      <c r="R1075" s="13">
        <f t="shared" si="1351"/>
        <v>4.2932013186753312E-2</v>
      </c>
      <c r="S1075" s="13">
        <f t="shared" si="1352"/>
        <v>2.1038833062168458E-2</v>
      </c>
      <c r="T1075" s="13">
        <f t="shared" si="1353"/>
        <v>6.2521141615472051E-2</v>
      </c>
      <c r="U1075" s="13">
        <f t="shared" si="1354"/>
        <v>4.2502693054885771E-2</v>
      </c>
      <c r="V1075" s="13">
        <f t="shared" si="1355"/>
        <v>1.5575395256668836E-3</v>
      </c>
      <c r="W1075" s="13">
        <f t="shared" si="1356"/>
        <v>3.0656042930849659E-2</v>
      </c>
      <c r="X1075" s="13">
        <f t="shared" si="1357"/>
        <v>2.0631976733105777E-2</v>
      </c>
      <c r="Y1075" s="13">
        <f t="shared" si="1358"/>
        <v>6.9428149105155912E-3</v>
      </c>
      <c r="Z1075" s="13">
        <f t="shared" si="1359"/>
        <v>9.6312962849609274E-3</v>
      </c>
      <c r="AA1075" s="13">
        <f t="shared" si="1360"/>
        <v>9.5349833221113171E-3</v>
      </c>
      <c r="AB1075" s="13">
        <f t="shared" si="1361"/>
        <v>4.7198167444451019E-3</v>
      </c>
      <c r="AC1075" s="13">
        <f t="shared" si="1362"/>
        <v>6.4860311826751892E-5</v>
      </c>
      <c r="AD1075" s="13">
        <f t="shared" si="1363"/>
        <v>7.5873706253852891E-3</v>
      </c>
      <c r="AE1075" s="13">
        <f t="shared" si="1364"/>
        <v>5.1064142414436785E-3</v>
      </c>
      <c r="AF1075" s="13">
        <f t="shared" si="1365"/>
        <v>1.7183466903526086E-3</v>
      </c>
      <c r="AG1075" s="13">
        <f t="shared" si="1366"/>
        <v>3.8549103260255364E-4</v>
      </c>
      <c r="AH1075" s="13">
        <f t="shared" si="1367"/>
        <v>1.6205017173057444E-3</v>
      </c>
      <c r="AI1075" s="13">
        <f t="shared" si="1368"/>
        <v>1.6042967001326867E-3</v>
      </c>
      <c r="AJ1075" s="13">
        <f t="shared" si="1369"/>
        <v>7.9412686656567992E-4</v>
      </c>
      <c r="AK1075" s="13">
        <f t="shared" si="1370"/>
        <v>2.6206186596667436E-4</v>
      </c>
      <c r="AL1075" s="13">
        <f t="shared" si="1371"/>
        <v>1.7286177254576251E-6</v>
      </c>
      <c r="AM1075" s="13">
        <f t="shared" si="1372"/>
        <v>1.5022993838262877E-3</v>
      </c>
      <c r="AN1075" s="13">
        <f t="shared" si="1373"/>
        <v>1.0110700198058488E-3</v>
      </c>
      <c r="AO1075" s="13">
        <f t="shared" si="1374"/>
        <v>3.402326446898166E-4</v>
      </c>
      <c r="AP1075" s="13">
        <f t="shared" si="1375"/>
        <v>7.632722445530565E-5</v>
      </c>
      <c r="AQ1075" s="13">
        <f t="shared" si="1376"/>
        <v>1.284234174169688E-5</v>
      </c>
      <c r="AR1075" s="13">
        <f t="shared" si="1377"/>
        <v>2.1812439265450512E-4</v>
      </c>
      <c r="AS1075" s="13">
        <f t="shared" si="1378"/>
        <v>2.1594314872796003E-4</v>
      </c>
      <c r="AT1075" s="13">
        <f t="shared" si="1379"/>
        <v>1.0689185862034021E-4</v>
      </c>
      <c r="AU1075" s="13">
        <f t="shared" si="1380"/>
        <v>3.5274313344712273E-5</v>
      </c>
      <c r="AV1075" s="13">
        <f t="shared" si="1381"/>
        <v>8.7303925528162852E-6</v>
      </c>
      <c r="AW1075" s="13">
        <f t="shared" si="1382"/>
        <v>3.1993105608718717E-8</v>
      </c>
      <c r="AX1075" s="13">
        <f t="shared" si="1383"/>
        <v>2.4787939833133737E-4</v>
      </c>
      <c r="AY1075" s="13">
        <f t="shared" si="1384"/>
        <v>1.6682655326796496E-4</v>
      </c>
      <c r="AZ1075" s="13">
        <f t="shared" si="1385"/>
        <v>5.6138386373819708E-5</v>
      </c>
      <c r="BA1075" s="13">
        <f t="shared" si="1386"/>
        <v>1.2593992035125426E-5</v>
      </c>
      <c r="BB1075" s="13">
        <f t="shared" si="1387"/>
        <v>2.1189863873799843E-6</v>
      </c>
      <c r="BC1075" s="13">
        <f t="shared" si="1388"/>
        <v>2.85221924700508E-7</v>
      </c>
      <c r="BD1075" s="13">
        <f t="shared" si="1389"/>
        <v>2.4466831353728615E-5</v>
      </c>
      <c r="BE1075" s="13">
        <f t="shared" si="1390"/>
        <v>2.4222163040191326E-5</v>
      </c>
      <c r="BF1075" s="13">
        <f t="shared" si="1391"/>
        <v>1.1989970704894707E-5</v>
      </c>
      <c r="BG1075" s="13">
        <f t="shared" si="1392"/>
        <v>3.9566903326152532E-6</v>
      </c>
      <c r="BH1075" s="13">
        <f t="shared" si="1393"/>
        <v>9.7928085732227508E-7</v>
      </c>
      <c r="BI1075" s="13">
        <f t="shared" si="1394"/>
        <v>1.938976097498105E-7</v>
      </c>
      <c r="BJ1075" s="14">
        <f t="shared" si="1395"/>
        <v>0.41954622139060277</v>
      </c>
      <c r="BK1075" s="14">
        <f t="shared" si="1396"/>
        <v>0.33870169907926861</v>
      </c>
      <c r="BL1075" s="14">
        <f t="shared" si="1397"/>
        <v>0.23220241447565523</v>
      </c>
      <c r="BM1075" s="14">
        <f t="shared" si="1398"/>
        <v>0.23296175593923243</v>
      </c>
      <c r="BN1075" s="14">
        <f t="shared" si="1399"/>
        <v>0.76695308073109292</v>
      </c>
    </row>
    <row r="1076" spans="1:66" x14ac:dyDescent="0.25">
      <c r="A1076" t="s">
        <v>35</v>
      </c>
      <c r="B1076" t="s">
        <v>217</v>
      </c>
      <c r="C1076" t="s">
        <v>285</v>
      </c>
      <c r="D1076" s="24" t="s">
        <v>501</v>
      </c>
      <c r="E1076" s="10">
        <f>VLOOKUP(A1076,home!$A$2:$E$405,3,FALSE)</f>
        <v>1.5</v>
      </c>
      <c r="F1076" s="10">
        <f>VLOOKUP(B1076,home!$B$2:$E$405,3,FALSE)</f>
        <v>1.33</v>
      </c>
      <c r="G1076" s="10">
        <f>VLOOKUP(C1076,away!$B$2:$E$405,4,FALSE)</f>
        <v>0</v>
      </c>
      <c r="H1076" s="10">
        <f>VLOOKUP(A1076,away!$A$2:$E$405,3,FALSE)</f>
        <v>1.0249999999999999</v>
      </c>
      <c r="I1076" s="10">
        <f>VLOOKUP(C1076,away!$B$2:$E$405,3,FALSE)</f>
        <v>0</v>
      </c>
      <c r="J1076" s="10">
        <f>VLOOKUP(B1076,home!$B$2:$E$405,4,FALSE)</f>
        <v>1.46</v>
      </c>
      <c r="K1076" s="12">
        <f t="shared" si="1344"/>
        <v>0</v>
      </c>
      <c r="L1076" s="12">
        <f t="shared" si="1345"/>
        <v>0</v>
      </c>
      <c r="M1076" s="13">
        <f t="shared" si="1346"/>
        <v>1</v>
      </c>
      <c r="N1076" s="13">
        <f t="shared" si="1347"/>
        <v>0</v>
      </c>
      <c r="O1076" s="13">
        <f t="shared" si="1348"/>
        <v>0</v>
      </c>
      <c r="P1076" s="13">
        <f t="shared" si="1349"/>
        <v>0</v>
      </c>
      <c r="Q1076" s="13">
        <f t="shared" si="1350"/>
        <v>0</v>
      </c>
      <c r="R1076" s="13">
        <f t="shared" si="1351"/>
        <v>0</v>
      </c>
      <c r="S1076" s="13">
        <f t="shared" si="1352"/>
        <v>0</v>
      </c>
      <c r="T1076" s="13">
        <f t="shared" si="1353"/>
        <v>0</v>
      </c>
      <c r="U1076" s="13">
        <f t="shared" si="1354"/>
        <v>0</v>
      </c>
      <c r="V1076" s="13">
        <f t="shared" si="1355"/>
        <v>0</v>
      </c>
      <c r="W1076" s="13">
        <f t="shared" si="1356"/>
        <v>0</v>
      </c>
      <c r="X1076" s="13">
        <f t="shared" si="1357"/>
        <v>0</v>
      </c>
      <c r="Y1076" s="13">
        <f t="shared" si="1358"/>
        <v>0</v>
      </c>
      <c r="Z1076" s="13">
        <f t="shared" si="1359"/>
        <v>0</v>
      </c>
      <c r="AA1076" s="13">
        <f t="shared" si="1360"/>
        <v>0</v>
      </c>
      <c r="AB1076" s="13">
        <f t="shared" si="1361"/>
        <v>0</v>
      </c>
      <c r="AC1076" s="13">
        <f t="shared" si="1362"/>
        <v>0</v>
      </c>
      <c r="AD1076" s="13">
        <f t="shared" si="1363"/>
        <v>0</v>
      </c>
      <c r="AE1076" s="13">
        <f t="shared" si="1364"/>
        <v>0</v>
      </c>
      <c r="AF1076" s="13">
        <f t="shared" si="1365"/>
        <v>0</v>
      </c>
      <c r="AG1076" s="13">
        <f t="shared" si="1366"/>
        <v>0</v>
      </c>
      <c r="AH1076" s="13">
        <f t="shared" si="1367"/>
        <v>0</v>
      </c>
      <c r="AI1076" s="13">
        <f t="shared" si="1368"/>
        <v>0</v>
      </c>
      <c r="AJ1076" s="13">
        <f t="shared" si="1369"/>
        <v>0</v>
      </c>
      <c r="AK1076" s="13">
        <f t="shared" si="1370"/>
        <v>0</v>
      </c>
      <c r="AL1076" s="13">
        <f t="shared" si="1371"/>
        <v>0</v>
      </c>
      <c r="AM1076" s="13">
        <f t="shared" si="1372"/>
        <v>0</v>
      </c>
      <c r="AN1076" s="13">
        <f t="shared" si="1373"/>
        <v>0</v>
      </c>
      <c r="AO1076" s="13">
        <f t="shared" si="1374"/>
        <v>0</v>
      </c>
      <c r="AP1076" s="13">
        <f t="shared" si="1375"/>
        <v>0</v>
      </c>
      <c r="AQ1076" s="13">
        <f t="shared" si="1376"/>
        <v>0</v>
      </c>
      <c r="AR1076" s="13">
        <f t="shared" si="1377"/>
        <v>0</v>
      </c>
      <c r="AS1076" s="13">
        <f t="shared" si="1378"/>
        <v>0</v>
      </c>
      <c r="AT1076" s="13">
        <f t="shared" si="1379"/>
        <v>0</v>
      </c>
      <c r="AU1076" s="13">
        <f t="shared" si="1380"/>
        <v>0</v>
      </c>
      <c r="AV1076" s="13">
        <f t="shared" si="1381"/>
        <v>0</v>
      </c>
      <c r="AW1076" s="13">
        <f t="shared" si="1382"/>
        <v>0</v>
      </c>
      <c r="AX1076" s="13">
        <f t="shared" si="1383"/>
        <v>0</v>
      </c>
      <c r="AY1076" s="13">
        <f t="shared" si="1384"/>
        <v>0</v>
      </c>
      <c r="AZ1076" s="13">
        <f t="shared" si="1385"/>
        <v>0</v>
      </c>
      <c r="BA1076" s="13">
        <f t="shared" si="1386"/>
        <v>0</v>
      </c>
      <c r="BB1076" s="13">
        <f t="shared" si="1387"/>
        <v>0</v>
      </c>
      <c r="BC1076" s="13">
        <f t="shared" si="1388"/>
        <v>0</v>
      </c>
      <c r="BD1076" s="13">
        <f t="shared" si="1389"/>
        <v>0</v>
      </c>
      <c r="BE1076" s="13">
        <f t="shared" si="1390"/>
        <v>0</v>
      </c>
      <c r="BF1076" s="13">
        <f t="shared" si="1391"/>
        <v>0</v>
      </c>
      <c r="BG1076" s="13">
        <f t="shared" si="1392"/>
        <v>0</v>
      </c>
      <c r="BH1076" s="13">
        <f t="shared" si="1393"/>
        <v>0</v>
      </c>
      <c r="BI1076" s="13">
        <f t="shared" si="1394"/>
        <v>0</v>
      </c>
      <c r="BJ1076" s="14">
        <f t="shared" si="1395"/>
        <v>0</v>
      </c>
      <c r="BK1076" s="14">
        <f t="shared" si="1396"/>
        <v>1</v>
      </c>
      <c r="BL1076" s="14">
        <f t="shared" si="1397"/>
        <v>0</v>
      </c>
      <c r="BM1076" s="14">
        <f t="shared" si="1398"/>
        <v>0</v>
      </c>
      <c r="BN1076" s="14">
        <f t="shared" si="1399"/>
        <v>1</v>
      </c>
    </row>
    <row r="1077" spans="1:66" x14ac:dyDescent="0.25">
      <c r="A1077" t="s">
        <v>10</v>
      </c>
      <c r="B1077" t="s">
        <v>225</v>
      </c>
      <c r="C1077" t="s">
        <v>39</v>
      </c>
      <c r="D1077" s="24" t="s">
        <v>502</v>
      </c>
      <c r="E1077" s="10">
        <f>VLOOKUP(A1077,home!$A$2:$E$405,3,FALSE)</f>
        <v>1.57377049180328</v>
      </c>
      <c r="F1077" s="10">
        <f>VLOOKUP(B1077,home!$B$2:$E$405,3,FALSE)</f>
        <v>0.64</v>
      </c>
      <c r="G1077" s="10">
        <f>VLOOKUP(C1077,away!$B$2:$E$405,4,FALSE)</f>
        <v>0.64</v>
      </c>
      <c r="H1077" s="10">
        <f>VLOOKUP(A1077,away!$A$2:$E$405,3,FALSE)</f>
        <v>1.5409836065573801</v>
      </c>
      <c r="I1077" s="10">
        <f>VLOOKUP(C1077,away!$B$2:$E$405,3,FALSE)</f>
        <v>0.95</v>
      </c>
      <c r="J1077" s="10">
        <f>VLOOKUP(B1077,home!$B$2:$E$405,4,FALSE)</f>
        <v>1.3</v>
      </c>
      <c r="K1077" s="12">
        <f t="shared" si="1344"/>
        <v>0.64461639344262356</v>
      </c>
      <c r="L1077" s="12">
        <f t="shared" si="1345"/>
        <v>1.9031147540983644</v>
      </c>
      <c r="M1077" s="13">
        <f t="shared" si="1346"/>
        <v>7.825902290330386E-2</v>
      </c>
      <c r="N1077" s="13">
        <f t="shared" si="1347"/>
        <v>5.0447049098271406E-2</v>
      </c>
      <c r="O1077" s="13">
        <f t="shared" si="1348"/>
        <v>0.14893590112859939</v>
      </c>
      <c r="P1077" s="13">
        <f t="shared" si="1349"/>
        <v>9.60065234396449E-2</v>
      </c>
      <c r="Q1077" s="13">
        <f t="shared" si="1350"/>
        <v>1.6259497424775331E-2</v>
      </c>
      <c r="R1077" s="13">
        <f t="shared" si="1351"/>
        <v>0.14172105542638641</v>
      </c>
      <c r="S1077" s="13">
        <f t="shared" si="1352"/>
        <v>2.9444695962904624E-2</v>
      </c>
      <c r="T1077" s="13">
        <f t="shared" si="1353"/>
        <v>3.0943689443314295E-2</v>
      </c>
      <c r="U1077" s="13">
        <f t="shared" si="1354"/>
        <v>9.1355715623839359E-2</v>
      </c>
      <c r="V1077" s="13">
        <f t="shared" si="1355"/>
        <v>4.0135704176298024E-3</v>
      </c>
      <c r="W1077" s="13">
        <f t="shared" si="1356"/>
        <v>3.4937128630494344E-3</v>
      </c>
      <c r="X1077" s="13">
        <f t="shared" si="1357"/>
        <v>6.6489364962526174E-3</v>
      </c>
      <c r="Y1077" s="13">
        <f t="shared" si="1358"/>
        <v>6.3268445725407213E-3</v>
      </c>
      <c r="Z1077" s="13">
        <f t="shared" si="1359"/>
        <v>8.9903810516116026E-2</v>
      </c>
      <c r="AA1077" s="13">
        <f t="shared" si="1360"/>
        <v>5.7953470091647717E-2</v>
      </c>
      <c r="AB1077" s="13">
        <f t="shared" si="1361"/>
        <v>1.8678878438981448E-2</v>
      </c>
      <c r="AC1077" s="13">
        <f t="shared" si="1362"/>
        <v>3.0773523620796238E-4</v>
      </c>
      <c r="AD1077" s="13">
        <f t="shared" si="1363"/>
        <v>5.6302614637575711E-4</v>
      </c>
      <c r="AE1077" s="13">
        <f t="shared" si="1364"/>
        <v>1.0715033661108488E-3</v>
      </c>
      <c r="AF1077" s="13">
        <f t="shared" si="1365"/>
        <v>1.0195969325558091E-3</v>
      </c>
      <c r="AG1077" s="13">
        <f t="shared" si="1366"/>
        <v>6.468033218601318E-4</v>
      </c>
      <c r="AH1077" s="13">
        <f t="shared" si="1367"/>
        <v>4.2774317060721011E-2</v>
      </c>
      <c r="AI1077" s="13">
        <f t="shared" si="1368"/>
        <v>2.7573025995653255E-2</v>
      </c>
      <c r="AJ1077" s="13">
        <f t="shared" si="1369"/>
        <v>8.8870122868088524E-3</v>
      </c>
      <c r="AK1077" s="13">
        <f t="shared" si="1370"/>
        <v>1.9095712696010022E-3</v>
      </c>
      <c r="AL1077" s="13">
        <f t="shared" si="1371"/>
        <v>1.5100924633168206E-5</v>
      </c>
      <c r="AM1077" s="13">
        <f t="shared" si="1372"/>
        <v>7.2587176778127863E-5</v>
      </c>
      <c r="AN1077" s="13">
        <f t="shared" si="1373"/>
        <v>1.3814172708480132E-4</v>
      </c>
      <c r="AO1077" s="13">
        <f t="shared" si="1374"/>
        <v>1.3144977948585754E-4</v>
      </c>
      <c r="AP1077" s="13">
        <f t="shared" si="1375"/>
        <v>8.3388004920837333E-5</v>
      </c>
      <c r="AQ1077" s="13">
        <f t="shared" si="1376"/>
        <v>3.9674235619918121E-5</v>
      </c>
      <c r="AR1077" s="13">
        <f t="shared" si="1377"/>
        <v>1.6280886778947904E-2</v>
      </c>
      <c r="AS1077" s="13">
        <f t="shared" si="1378"/>
        <v>1.0494926517493088E-2</v>
      </c>
      <c r="AT1077" s="13">
        <f t="shared" si="1379"/>
        <v>3.3826008405758732E-3</v>
      </c>
      <c r="AU1077" s="13">
        <f t="shared" si="1380"/>
        <v>7.2682665143600233E-4</v>
      </c>
      <c r="AV1077" s="13">
        <f t="shared" si="1381"/>
        <v>1.1713109367666365E-4</v>
      </c>
      <c r="AW1077" s="13">
        <f t="shared" si="1382"/>
        <v>5.1459713205137021E-7</v>
      </c>
      <c r="AX1077" s="13">
        <f t="shared" si="1383"/>
        <v>7.798480684149823E-6</v>
      </c>
      <c r="AY1077" s="13">
        <f t="shared" si="1384"/>
        <v>1.4841403649556634E-5</v>
      </c>
      <c r="AZ1077" s="13">
        <f t="shared" si="1385"/>
        <v>1.4122447128500274E-5</v>
      </c>
      <c r="BA1077" s="13">
        <f t="shared" si="1386"/>
        <v>8.9588791647409837E-6</v>
      </c>
      <c r="BB1077" s="13">
        <f t="shared" si="1387"/>
        <v>4.262443779650748E-6</v>
      </c>
      <c r="BC1077" s="13">
        <f t="shared" si="1388"/>
        <v>1.6223839291136269E-6</v>
      </c>
      <c r="BD1077" s="13">
        <f t="shared" si="1389"/>
        <v>5.1640659731367975E-3</v>
      </c>
      <c r="BE1077" s="13">
        <f t="shared" si="1390"/>
        <v>3.3288415831032141E-3</v>
      </c>
      <c r="BF1077" s="13">
        <f t="shared" si="1391"/>
        <v>1.0729129278209135E-3</v>
      </c>
      <c r="BG1077" s="13">
        <f t="shared" si="1392"/>
        <v>2.3053908733662779E-4</v>
      </c>
      <c r="BH1077" s="13">
        <f t="shared" si="1393"/>
        <v>3.7152318756622747E-5</v>
      </c>
      <c r="BI1077" s="13">
        <f t="shared" si="1394"/>
        <v>4.789798744984979E-6</v>
      </c>
      <c r="BJ1077" s="14">
        <f t="shared" si="1395"/>
        <v>0.11793750662733163</v>
      </c>
      <c r="BK1077" s="14">
        <f t="shared" si="1396"/>
        <v>0.20806149028797388</v>
      </c>
      <c r="BL1077" s="14">
        <f t="shared" si="1397"/>
        <v>0.58062962089326708</v>
      </c>
      <c r="BM1077" s="14">
        <f t="shared" si="1398"/>
        <v>0.46488905209718984</v>
      </c>
      <c r="BN1077" s="14">
        <f t="shared" si="1399"/>
        <v>0.53162904942098133</v>
      </c>
    </row>
    <row r="1078" spans="1:66" x14ac:dyDescent="0.25">
      <c r="A1078" t="s">
        <v>10</v>
      </c>
      <c r="B1078" t="s">
        <v>220</v>
      </c>
      <c r="C1078" t="s">
        <v>447</v>
      </c>
      <c r="D1078" s="24" t="s">
        <v>502</v>
      </c>
      <c r="E1078" s="10">
        <f>VLOOKUP(A1078,home!$A$2:$E$405,3,FALSE)</f>
        <v>1.57377049180328</v>
      </c>
      <c r="F1078" s="10">
        <f>VLOOKUP(B1078,home!$B$2:$E$405,3,FALSE)</f>
        <v>0.64</v>
      </c>
      <c r="G1078" s="10">
        <f>VLOOKUP(C1078,away!$B$2:$E$405,4,FALSE)</f>
        <v>1.27</v>
      </c>
      <c r="H1078" s="10">
        <f>VLOOKUP(A1078,away!$A$2:$E$405,3,FALSE)</f>
        <v>1.5409836065573801</v>
      </c>
      <c r="I1078" s="10">
        <f>VLOOKUP(C1078,away!$B$2:$E$405,3,FALSE)</f>
        <v>0.42</v>
      </c>
      <c r="J1078" s="10">
        <f>VLOOKUP(B1078,home!$B$2:$E$405,4,FALSE)</f>
        <v>0.97</v>
      </c>
      <c r="K1078" s="12">
        <f t="shared" si="1344"/>
        <v>1.279160655737706</v>
      </c>
      <c r="L1078" s="12">
        <f t="shared" si="1345"/>
        <v>0.62779672131147657</v>
      </c>
      <c r="M1078" s="13">
        <f t="shared" si="1346"/>
        <v>0.1485316255051011</v>
      </c>
      <c r="N1078" s="13">
        <f t="shared" si="1347"/>
        <v>0.18999581147889252</v>
      </c>
      <c r="O1078" s="13">
        <f t="shared" si="1348"/>
        <v>9.3247667503166556E-2</v>
      </c>
      <c r="P1078" s="13">
        <f t="shared" si="1349"/>
        <v>0.11927874750936213</v>
      </c>
      <c r="Q1078" s="13">
        <f t="shared" si="1350"/>
        <v>0.12151758339937889</v>
      </c>
      <c r="R1078" s="13">
        <f t="shared" si="1351"/>
        <v>2.9270289964215341E-2</v>
      </c>
      <c r="S1078" s="13">
        <f t="shared" si="1352"/>
        <v>2.3946785001207609E-2</v>
      </c>
      <c r="T1078" s="13">
        <f t="shared" si="1353"/>
        <v>7.6288340439823979E-2</v>
      </c>
      <c r="U1078" s="13">
        <f t="shared" si="1354"/>
        <v>3.7441403304258498E-2</v>
      </c>
      <c r="V1078" s="13">
        <f t="shared" si="1355"/>
        <v>2.136726035509766E-3</v>
      </c>
      <c r="W1078" s="13">
        <f t="shared" si="1356"/>
        <v>5.1813503888270294E-2</v>
      </c>
      <c r="X1078" s="13">
        <f t="shared" si="1357"/>
        <v>3.2528347860715533E-2</v>
      </c>
      <c r="Y1078" s="13">
        <f t="shared" si="1358"/>
        <v>1.0210595068318198E-2</v>
      </c>
      <c r="Z1078" s="13">
        <f t="shared" si="1359"/>
        <v>6.1252640237902042E-3</v>
      </c>
      <c r="AA1078" s="13">
        <f t="shared" si="1360"/>
        <v>7.8351967452380579E-3</v>
      </c>
      <c r="AB1078" s="13">
        <f t="shared" si="1361"/>
        <v>5.0112377032363285E-3</v>
      </c>
      <c r="AC1078" s="13">
        <f t="shared" si="1362"/>
        <v>1.0724399787736479E-4</v>
      </c>
      <c r="AD1078" s="13">
        <f t="shared" si="1363"/>
        <v>1.656944890244701E-2</v>
      </c>
      <c r="AE1078" s="13">
        <f t="shared" si="1364"/>
        <v>1.0402245694894275E-2</v>
      </c>
      <c r="AF1078" s="13">
        <f t="shared" si="1365"/>
        <v>3.2652478707655241E-3</v>
      </c>
      <c r="AG1078" s="13">
        <f t="shared" si="1366"/>
        <v>6.833039691786255E-4</v>
      </c>
      <c r="AH1078" s="13">
        <f t="shared" si="1367"/>
        <v>9.6135516782565778E-4</v>
      </c>
      <c r="AI1078" s="13">
        <f t="shared" si="1368"/>
        <v>1.2297277068727009E-3</v>
      </c>
      <c r="AJ1078" s="13">
        <f t="shared" si="1369"/>
        <v>7.865096499510549E-4</v>
      </c>
      <c r="AK1078" s="13">
        <f t="shared" si="1370"/>
        <v>3.3535739985847505E-4</v>
      </c>
      <c r="AL1078" s="13">
        <f t="shared" si="1371"/>
        <v>3.4449039929935818E-6</v>
      </c>
      <c r="AM1078" s="13">
        <f t="shared" si="1372"/>
        <v>4.2389974246533017E-3</v>
      </c>
      <c r="AN1078" s="13">
        <f t="shared" si="1373"/>
        <v>2.6612286848451358E-3</v>
      </c>
      <c r="AO1078" s="13">
        <f t="shared" si="1374"/>
        <v>8.3535532150291443E-4</v>
      </c>
      <c r="AP1078" s="13">
        <f t="shared" si="1375"/>
        <v>1.7481111065654142E-4</v>
      </c>
      <c r="AQ1078" s="13">
        <f t="shared" si="1376"/>
        <v>2.7436460529748596E-5</v>
      </c>
      <c r="AR1078" s="13">
        <f t="shared" si="1377"/>
        <v>1.2070712447535848E-4</v>
      </c>
      <c r="AS1078" s="13">
        <f t="shared" si="1378"/>
        <v>1.5440380449611247E-4</v>
      </c>
      <c r="AT1078" s="13">
        <f t="shared" si="1379"/>
        <v>9.8753635903821917E-5</v>
      </c>
      <c r="AU1078" s="13">
        <f t="shared" si="1380"/>
        <v>4.2107255219738506E-5</v>
      </c>
      <c r="AV1078" s="13">
        <f t="shared" si="1381"/>
        <v>1.3465486049548917E-5</v>
      </c>
      <c r="AW1078" s="13">
        <f t="shared" si="1382"/>
        <v>7.6845556212344823E-8</v>
      </c>
      <c r="AX1078" s="13">
        <f t="shared" si="1383"/>
        <v>9.0372645423166149E-4</v>
      </c>
      <c r="AY1078" s="13">
        <f t="shared" si="1384"/>
        <v>5.6735650492908323E-4</v>
      </c>
      <c r="AZ1078" s="13">
        <f t="shared" si="1385"/>
        <v>1.7809227680460853E-4</v>
      </c>
      <c r="BA1078" s="13">
        <f t="shared" si="1386"/>
        <v>3.7268582489609731E-5</v>
      </c>
      <c r="BB1078" s="13">
        <f t="shared" si="1387"/>
        <v>5.8492734737258215E-6</v>
      </c>
      <c r="BC1078" s="13">
        <f t="shared" si="1388"/>
        <v>7.3443094177185254E-7</v>
      </c>
      <c r="BD1078" s="13">
        <f t="shared" si="1389"/>
        <v>1.2629922830761056E-5</v>
      </c>
      <c r="BE1078" s="13">
        <f t="shared" si="1390"/>
        <v>1.6155700370112939E-5</v>
      </c>
      <c r="BF1078" s="13">
        <f t="shared" si="1391"/>
        <v>1.0332868139667784E-5</v>
      </c>
      <c r="BG1078" s="13">
        <f t="shared" si="1392"/>
        <v>4.4057994617295646E-6</v>
      </c>
      <c r="BH1078" s="13">
        <f t="shared" si="1393"/>
        <v>1.4089313321287061E-6</v>
      </c>
      <c r="BI1078" s="13">
        <f t="shared" si="1394"/>
        <v>3.6044990533903076E-7</v>
      </c>
      <c r="BJ1078" s="14">
        <f t="shared" si="1395"/>
        <v>0.5229052850977427</v>
      </c>
      <c r="BK1078" s="14">
        <f t="shared" si="1396"/>
        <v>0.29457192945798</v>
      </c>
      <c r="BL1078" s="14">
        <f t="shared" si="1397"/>
        <v>0.17659347612280704</v>
      </c>
      <c r="BM1078" s="14">
        <f t="shared" si="1398"/>
        <v>0.29778694968283065</v>
      </c>
      <c r="BN1078" s="14">
        <f t="shared" si="1399"/>
        <v>0.70184172536011646</v>
      </c>
    </row>
    <row r="1079" spans="1:66" x14ac:dyDescent="0.25">
      <c r="A1079" t="s">
        <v>10</v>
      </c>
      <c r="B1079" t="s">
        <v>222</v>
      </c>
      <c r="C1079" t="s">
        <v>12</v>
      </c>
      <c r="D1079" s="24" t="s">
        <v>502</v>
      </c>
      <c r="E1079" s="10">
        <f>VLOOKUP(A1079,home!$A$2:$E$405,3,FALSE)</f>
        <v>1.57377049180328</v>
      </c>
      <c r="F1079" s="10">
        <f>VLOOKUP(B1079,home!$B$2:$E$405,3,FALSE)</f>
        <v>0.85</v>
      </c>
      <c r="G1079" s="10">
        <f>VLOOKUP(C1079,away!$B$2:$E$405,4,FALSE)</f>
        <v>0.64</v>
      </c>
      <c r="H1079" s="10">
        <f>VLOOKUP(A1079,away!$A$2:$E$405,3,FALSE)</f>
        <v>1.5409836065573801</v>
      </c>
      <c r="I1079" s="10">
        <f>VLOOKUP(C1079,away!$B$2:$E$405,3,FALSE)</f>
        <v>0.64</v>
      </c>
      <c r="J1079" s="10">
        <f>VLOOKUP(B1079,home!$B$2:$E$405,4,FALSE)</f>
        <v>1.3</v>
      </c>
      <c r="K1079" s="12">
        <f t="shared" si="1344"/>
        <v>0.85613114754098429</v>
      </c>
      <c r="L1079" s="12">
        <f t="shared" si="1345"/>
        <v>1.2820983606557403</v>
      </c>
      <c r="M1079" s="13">
        <f t="shared" si="1346"/>
        <v>0.11786333446870165</v>
      </c>
      <c r="N1079" s="13">
        <f t="shared" si="1347"/>
        <v>0.10090647179169639</v>
      </c>
      <c r="O1079" s="13">
        <f t="shared" si="1348"/>
        <v>0.1511123879037416</v>
      </c>
      <c r="P1079" s="13">
        <f t="shared" si="1349"/>
        <v>0.12937202206368864</v>
      </c>
      <c r="Q1079" s="13">
        <f t="shared" si="1350"/>
        <v>4.3194586744668487E-2</v>
      </c>
      <c r="R1079" s="13">
        <f t="shared" si="1351"/>
        <v>9.6870472403080762E-2</v>
      </c>
      <c r="S1079" s="13">
        <f t="shared" si="1352"/>
        <v>3.5501116968000027E-2</v>
      </c>
      <c r="T1079" s="13">
        <f t="shared" si="1353"/>
        <v>5.5379708854541645E-2</v>
      </c>
      <c r="U1079" s="13">
        <f t="shared" si="1354"/>
        <v>8.293382870128678E-2</v>
      </c>
      <c r="V1079" s="13">
        <f t="shared" si="1355"/>
        <v>4.3297333478766516E-3</v>
      </c>
      <c r="W1079" s="13">
        <f t="shared" si="1356"/>
        <v>1.2326743705757212E-2</v>
      </c>
      <c r="X1079" s="13">
        <f t="shared" si="1357"/>
        <v>1.5804097897374789E-2</v>
      </c>
      <c r="Y1079" s="13">
        <f t="shared" si="1358"/>
        <v>1.0131204002933528E-2</v>
      </c>
      <c r="Z1079" s="13">
        <f t="shared" si="1359"/>
        <v>4.1399157954645674E-2</v>
      </c>
      <c r="AA1079" s="13">
        <f t="shared" si="1360"/>
        <v>3.5443108606941262E-2</v>
      </c>
      <c r="AB1079" s="13">
        <f t="shared" si="1361"/>
        <v>1.5171974622040179E-2</v>
      </c>
      <c r="AC1079" s="13">
        <f t="shared" si="1362"/>
        <v>2.9703170664587182E-4</v>
      </c>
      <c r="AD1079" s="13">
        <f t="shared" si="1363"/>
        <v>2.6383273085633812E-3</v>
      </c>
      <c r="AE1079" s="13">
        <f t="shared" si="1364"/>
        <v>3.3825951171823827E-3</v>
      </c>
      <c r="AF1079" s="13">
        <f t="shared" si="1365"/>
        <v>2.168409827250823E-3</v>
      </c>
      <c r="AG1079" s="13">
        <f t="shared" si="1366"/>
        <v>9.2670489491602603E-4</v>
      </c>
      <c r="AH1079" s="13">
        <f t="shared" si="1367"/>
        <v>1.3269448136544819E-2</v>
      </c>
      <c r="AI1079" s="13">
        <f t="shared" si="1368"/>
        <v>1.136038786037569E-2</v>
      </c>
      <c r="AJ1079" s="13">
        <f t="shared" si="1369"/>
        <v>4.8629909477070528E-3</v>
      </c>
      <c r="AK1079" s="13">
        <f t="shared" si="1370"/>
        <v>1.3877860068472864E-3</v>
      </c>
      <c r="AL1079" s="13">
        <f t="shared" si="1371"/>
        <v>1.3041406873147358E-5</v>
      </c>
      <c r="AM1079" s="13">
        <f t="shared" si="1372"/>
        <v>4.5175083725381695E-4</v>
      </c>
      <c r="AN1079" s="13">
        <f t="shared" si="1373"/>
        <v>5.7918900786797691E-4</v>
      </c>
      <c r="AO1079" s="13">
        <f t="shared" si="1374"/>
        <v>3.7128863874867906E-4</v>
      </c>
      <c r="AP1079" s="13">
        <f t="shared" si="1375"/>
        <v>1.5867618502326099E-4</v>
      </c>
      <c r="AQ1079" s="13">
        <f t="shared" si="1376"/>
        <v>5.0859619173357472E-5</v>
      </c>
      <c r="AR1079" s="13">
        <f t="shared" si="1377"/>
        <v>3.4025475405340916E-3</v>
      </c>
      <c r="AS1079" s="13">
        <f t="shared" si="1378"/>
        <v>2.9130269304402053E-3</v>
      </c>
      <c r="AT1079" s="13">
        <f t="shared" si="1379"/>
        <v>1.246966544387782E-3</v>
      </c>
      <c r="AU1079" s="13">
        <f t="shared" si="1380"/>
        <v>3.5585563286397593E-4</v>
      </c>
      <c r="AV1079" s="13">
        <f t="shared" si="1381"/>
        <v>7.6164772830689714E-5</v>
      </c>
      <c r="AW1079" s="13">
        <f t="shared" si="1382"/>
        <v>3.9763406805475283E-7</v>
      </c>
      <c r="AX1079" s="13">
        <f t="shared" si="1383"/>
        <v>6.4459660450118424E-5</v>
      </c>
      <c r="AY1079" s="13">
        <f t="shared" si="1384"/>
        <v>8.2643624991522499E-5</v>
      </c>
      <c r="AZ1079" s="13">
        <f t="shared" si="1385"/>
        <v>5.2978628060139405E-5</v>
      </c>
      <c r="BA1079" s="13">
        <f t="shared" si="1386"/>
        <v>2.2641270728564985E-5</v>
      </c>
      <c r="BB1079" s="13">
        <f t="shared" si="1387"/>
        <v>7.2570840210639932E-6</v>
      </c>
      <c r="BC1079" s="13">
        <f t="shared" si="1388"/>
        <v>1.8608591053094203E-6</v>
      </c>
      <c r="BD1079" s="13">
        <f t="shared" si="1389"/>
        <v>7.2706677062866381E-4</v>
      </c>
      <c r="BE1079" s="13">
        <f t="shared" si="1390"/>
        <v>6.2246450867723551E-4</v>
      </c>
      <c r="BF1079" s="13">
        <f t="shared" si="1391"/>
        <v>2.6645562705868825E-4</v>
      </c>
      <c r="BG1079" s="13">
        <f t="shared" si="1392"/>
        <v>7.6040320587502465E-5</v>
      </c>
      <c r="BH1079" s="13">
        <f t="shared" si="1393"/>
        <v>1.6275121730990701E-5</v>
      </c>
      <c r="BI1079" s="13">
        <f t="shared" si="1394"/>
        <v>2.7867277287844568E-6</v>
      </c>
      <c r="BJ1079" s="14">
        <f t="shared" si="1395"/>
        <v>0.24870245556030854</v>
      </c>
      <c r="BK1079" s="14">
        <f t="shared" si="1396"/>
        <v>0.28745892358677749</v>
      </c>
      <c r="BL1079" s="14">
        <f t="shared" si="1397"/>
        <v>0.42211803568603407</v>
      </c>
      <c r="BM1079" s="14">
        <f t="shared" si="1398"/>
        <v>0.36027705142126448</v>
      </c>
      <c r="BN1079" s="14">
        <f t="shared" si="1399"/>
        <v>0.63931927537557753</v>
      </c>
    </row>
    <row r="1080" spans="1:66" x14ac:dyDescent="0.25">
      <c r="A1080" t="s">
        <v>10</v>
      </c>
      <c r="B1080" t="s">
        <v>38</v>
      </c>
      <c r="C1080" t="s">
        <v>219</v>
      </c>
      <c r="D1080" s="24" t="s">
        <v>502</v>
      </c>
      <c r="E1080" s="10">
        <f>VLOOKUP(A1080,home!$A$2:$E$405,3,FALSE)</f>
        <v>1.57377049180328</v>
      </c>
      <c r="F1080" s="10">
        <f>VLOOKUP(B1080,home!$B$2:$E$405,3,FALSE)</f>
        <v>1.06</v>
      </c>
      <c r="G1080" s="10">
        <f>VLOOKUP(C1080,away!$B$2:$E$405,4,FALSE)</f>
        <v>0.95</v>
      </c>
      <c r="H1080" s="10">
        <f>VLOOKUP(A1080,away!$A$2:$E$405,3,FALSE)</f>
        <v>1.5409836065573801</v>
      </c>
      <c r="I1080" s="10">
        <f>VLOOKUP(C1080,away!$B$2:$E$405,3,FALSE)</f>
        <v>0.32</v>
      </c>
      <c r="J1080" s="10">
        <f>VLOOKUP(B1080,home!$B$2:$E$405,4,FALSE)</f>
        <v>0.87</v>
      </c>
      <c r="K1080" s="12">
        <f t="shared" si="1344"/>
        <v>1.5847868852459028</v>
      </c>
      <c r="L1080" s="12">
        <f t="shared" si="1345"/>
        <v>0.42900983606557463</v>
      </c>
      <c r="M1080" s="13">
        <f t="shared" si="1346"/>
        <v>0.13348092152073465</v>
      </c>
      <c r="N1080" s="13">
        <f t="shared" si="1347"/>
        <v>0.21153881385659792</v>
      </c>
      <c r="O1080" s="13">
        <f t="shared" si="1348"/>
        <v>5.726462825949221E-2</v>
      </c>
      <c r="P1080" s="13">
        <f t="shared" si="1349"/>
        <v>9.0752231854125176E-2</v>
      </c>
      <c r="Q1080" s="13">
        <f t="shared" si="1350"/>
        <v>0.16762196896020534</v>
      </c>
      <c r="R1080" s="13">
        <f t="shared" si="1351"/>
        <v>1.2283544390980412E-2</v>
      </c>
      <c r="S1080" s="13">
        <f t="shared" si="1352"/>
        <v>1.5425364712562185E-2</v>
      </c>
      <c r="T1080" s="13">
        <f t="shared" si="1353"/>
        <v>7.1911473424606534E-2</v>
      </c>
      <c r="U1080" s="13">
        <f t="shared" si="1354"/>
        <v>1.9466800055161628E-2</v>
      </c>
      <c r="V1080" s="13">
        <f t="shared" si="1355"/>
        <v>1.165282031719191E-3</v>
      </c>
      <c r="W1080" s="13">
        <f t="shared" si="1356"/>
        <v>8.8548366029076397E-2</v>
      </c>
      <c r="X1080" s="13">
        <f t="shared" si="1357"/>
        <v>3.7988119994008564E-2</v>
      </c>
      <c r="Y1080" s="13">
        <f t="shared" si="1358"/>
        <v>8.1486385655344957E-3</v>
      </c>
      <c r="Z1080" s="13">
        <f t="shared" si="1359"/>
        <v>1.7565871218262385E-3</v>
      </c>
      <c r="AA1080" s="13">
        <f t="shared" si="1360"/>
        <v>2.7838162334620701E-3</v>
      </c>
      <c r="AB1080" s="13">
        <f t="shared" si="1361"/>
        <v>2.2058777288626679E-3</v>
      </c>
      <c r="AC1080" s="13">
        <f t="shared" si="1362"/>
        <v>4.9516413990668527E-5</v>
      </c>
      <c r="AD1080" s="13">
        <f t="shared" si="1363"/>
        <v>3.5082572298208548E-2</v>
      </c>
      <c r="AE1080" s="13">
        <f t="shared" si="1364"/>
        <v>1.505076859041312E-2</v>
      </c>
      <c r="AF1080" s="13">
        <f t="shared" si="1365"/>
        <v>3.2284638828170157E-3</v>
      </c>
      <c r="AG1080" s="13">
        <f t="shared" si="1366"/>
        <v>4.6168092037031887E-4</v>
      </c>
      <c r="AH1080" s="13">
        <f t="shared" si="1367"/>
        <v>1.8839828829239353E-4</v>
      </c>
      <c r="AI1080" s="13">
        <f t="shared" si="1368"/>
        <v>2.9857113648856201E-4</v>
      </c>
      <c r="AJ1080" s="13">
        <f t="shared" si="1369"/>
        <v>2.365858107100188E-4</v>
      </c>
      <c r="AK1080" s="13">
        <f t="shared" si="1370"/>
        <v>1.2497936334950247E-4</v>
      </c>
      <c r="AL1080" s="13">
        <f t="shared" si="1371"/>
        <v>1.3466269282139906E-6</v>
      </c>
      <c r="AM1080" s="13">
        <f t="shared" si="1372"/>
        <v>1.1119680095778408E-2</v>
      </c>
      <c r="AN1080" s="13">
        <f t="shared" si="1373"/>
        <v>4.7704521349915281E-3</v>
      </c>
      <c r="AO1080" s="13">
        <f t="shared" si="1374"/>
        <v>1.0232854441956929E-3</v>
      </c>
      <c r="AP1080" s="13">
        <f t="shared" si="1375"/>
        <v>1.4633317355422764E-4</v>
      </c>
      <c r="AQ1080" s="13">
        <f t="shared" si="1376"/>
        <v>1.5694592699363621E-5</v>
      </c>
      <c r="AR1080" s="13">
        <f t="shared" si="1377"/>
        <v>1.6164943755070928E-5</v>
      </c>
      <c r="AS1080" s="13">
        <f t="shared" si="1378"/>
        <v>2.5617990863774069E-5</v>
      </c>
      <c r="AT1080" s="13">
        <f t="shared" si="1379"/>
        <v>2.0299527973629253E-5</v>
      </c>
      <c r="AU1080" s="13">
        <f t="shared" si="1380"/>
        <v>1.0723475236429992E-5</v>
      </c>
      <c r="AV1080" s="13">
        <f t="shared" si="1381"/>
        <v>4.2486057297383673E-6</v>
      </c>
      <c r="AW1080" s="13">
        <f t="shared" si="1382"/>
        <v>2.5432140375894019E-8</v>
      </c>
      <c r="AX1080" s="13">
        <f t="shared" si="1383"/>
        <v>2.9370538639865921E-3</v>
      </c>
      <c r="AY1080" s="13">
        <f t="shared" si="1384"/>
        <v>1.2600249967046505E-3</v>
      </c>
      <c r="AZ1080" s="13">
        <f t="shared" si="1385"/>
        <v>2.7028155863739414E-4</v>
      </c>
      <c r="BA1080" s="13">
        <f t="shared" si="1386"/>
        <v>3.8651149054192152E-5</v>
      </c>
      <c r="BB1080" s="13">
        <f t="shared" si="1387"/>
        <v>4.1454307798712667E-6</v>
      </c>
      <c r="BC1080" s="13">
        <f t="shared" si="1388"/>
        <v>3.5568611585875199E-7</v>
      </c>
      <c r="BD1080" s="13">
        <f t="shared" si="1389"/>
        <v>1.1558199783953686E-6</v>
      </c>
      <c r="BE1080" s="13">
        <f t="shared" si="1390"/>
        <v>1.831728343466183E-6</v>
      </c>
      <c r="BF1080" s="13">
        <f t="shared" si="1391"/>
        <v>1.4514495280292049E-6</v>
      </c>
      <c r="BG1080" s="13">
        <f t="shared" si="1392"/>
        <v>7.6674605887234642E-7</v>
      </c>
      <c r="BH1080" s="13">
        <f t="shared" si="1393"/>
        <v>3.0378227460371958E-7</v>
      </c>
      <c r="BI1080" s="13">
        <f t="shared" si="1394"/>
        <v>9.6286032952428704E-8</v>
      </c>
      <c r="BJ1080" s="14">
        <f t="shared" si="1395"/>
        <v>0.6611668246483362</v>
      </c>
      <c r="BK1080" s="14">
        <f t="shared" si="1396"/>
        <v>0.24213468815676475</v>
      </c>
      <c r="BL1080" s="14">
        <f t="shared" si="1397"/>
        <v>9.4935861622574419E-2</v>
      </c>
      <c r="BM1080" s="14">
        <f t="shared" si="1398"/>
        <v>0.32579185314280129</v>
      </c>
      <c r="BN1080" s="14">
        <f t="shared" si="1399"/>
        <v>0.67294210884213568</v>
      </c>
    </row>
    <row r="1081" spans="1:66" x14ac:dyDescent="0.25">
      <c r="A1081" t="s">
        <v>13</v>
      </c>
      <c r="B1081" t="s">
        <v>53</v>
      </c>
      <c r="C1081" t="s">
        <v>15</v>
      </c>
      <c r="D1081" s="24" t="s">
        <v>502</v>
      </c>
      <c r="E1081" s="10">
        <f>VLOOKUP(A1081,home!$A$2:$E$405,3,FALSE)</f>
        <v>1.8333333333333299</v>
      </c>
      <c r="F1081" s="10">
        <f>VLOOKUP(B1081,home!$B$2:$E$405,3,FALSE)</f>
        <v>1.91</v>
      </c>
      <c r="G1081" s="10">
        <f>VLOOKUP(C1081,away!$B$2:$E$405,4,FALSE)</f>
        <v>0.55000000000000004</v>
      </c>
      <c r="H1081" s="10">
        <f>VLOOKUP(A1081,away!$A$2:$E$405,3,FALSE)</f>
        <v>1.3333333333333299</v>
      </c>
      <c r="I1081" s="10">
        <f>VLOOKUP(C1081,away!$B$2:$E$405,3,FALSE)</f>
        <v>1.36</v>
      </c>
      <c r="J1081" s="10">
        <f>VLOOKUP(B1081,home!$B$2:$E$405,4,FALSE)</f>
        <v>1.5</v>
      </c>
      <c r="K1081" s="12">
        <f t="shared" si="1344"/>
        <v>1.9259166666666632</v>
      </c>
      <c r="L1081" s="12">
        <f t="shared" si="1345"/>
        <v>2.7199999999999931</v>
      </c>
      <c r="M1081" s="13">
        <f t="shared" si="1346"/>
        <v>9.6007249602521501E-3</v>
      </c>
      <c r="N1081" s="13">
        <f t="shared" si="1347"/>
        <v>1.8490196213032252E-2</v>
      </c>
      <c r="O1081" s="13">
        <f t="shared" si="1348"/>
        <v>2.6113971891885784E-2</v>
      </c>
      <c r="P1081" s="13">
        <f t="shared" si="1349"/>
        <v>5.0293333699447607E-2</v>
      </c>
      <c r="Q1081" s="13">
        <f t="shared" si="1350"/>
        <v>1.7805288528307824E-2</v>
      </c>
      <c r="R1081" s="13">
        <f t="shared" si="1351"/>
        <v>3.5515001772964579E-2</v>
      </c>
      <c r="S1081" s="13">
        <f t="shared" si="1352"/>
        <v>6.5865323323915967E-2</v>
      </c>
      <c r="T1081" s="13">
        <f t="shared" si="1353"/>
        <v>4.8430384796997156E-2</v>
      </c>
      <c r="U1081" s="13">
        <f t="shared" si="1354"/>
        <v>6.8398933831248579E-2</v>
      </c>
      <c r="V1081" s="13">
        <f t="shared" si="1355"/>
        <v>3.8337228570019637E-2</v>
      </c>
      <c r="W1081" s="13">
        <f t="shared" si="1356"/>
        <v>1.1430500643825588E-2</v>
      </c>
      <c r="X1081" s="13">
        <f t="shared" si="1357"/>
        <v>3.1090961751205525E-2</v>
      </c>
      <c r="Y1081" s="13">
        <f t="shared" si="1358"/>
        <v>4.2283707981639405E-2</v>
      </c>
      <c r="Z1081" s="13">
        <f t="shared" si="1359"/>
        <v>3.2200268274154467E-2</v>
      </c>
      <c r="AA1081" s="13">
        <f t="shared" si="1360"/>
        <v>6.2015033340331885E-2</v>
      </c>
      <c r="AB1081" s="13">
        <f t="shared" si="1361"/>
        <v>5.9717893147016997E-2</v>
      </c>
      <c r="AC1081" s="13">
        <f t="shared" si="1362"/>
        <v>1.25518322676577E-2</v>
      </c>
      <c r="AD1081" s="13">
        <f t="shared" si="1363"/>
        <v>5.5035479245719322E-3</v>
      </c>
      <c r="AE1081" s="13">
        <f t="shared" si="1364"/>
        <v>1.496965035483562E-2</v>
      </c>
      <c r="AF1081" s="13">
        <f t="shared" si="1365"/>
        <v>2.035872448257639E-2</v>
      </c>
      <c r="AG1081" s="13">
        <f t="shared" si="1366"/>
        <v>1.8458576864202547E-2</v>
      </c>
      <c r="AH1081" s="13">
        <f t="shared" si="1367"/>
        <v>2.1896182426424979E-2</v>
      </c>
      <c r="AI1081" s="13">
        <f t="shared" si="1368"/>
        <v>4.2170222671425568E-2</v>
      </c>
      <c r="AJ1081" s="13">
        <f t="shared" si="1369"/>
        <v>4.0608167339971447E-2</v>
      </c>
      <c r="AK1081" s="13">
        <f t="shared" si="1370"/>
        <v>2.6069315427613281E-2</v>
      </c>
      <c r="AL1081" s="13">
        <f t="shared" si="1371"/>
        <v>2.6301075862097136E-3</v>
      </c>
      <c r="AM1081" s="13">
        <f t="shared" si="1372"/>
        <v>2.1198749347463627E-3</v>
      </c>
      <c r="AN1081" s="13">
        <f t="shared" si="1373"/>
        <v>5.7660598225100926E-3</v>
      </c>
      <c r="AO1081" s="13">
        <f t="shared" si="1374"/>
        <v>7.8418413586137051E-3</v>
      </c>
      <c r="AP1081" s="13">
        <f t="shared" si="1375"/>
        <v>7.1099361651430753E-3</v>
      </c>
      <c r="AQ1081" s="13">
        <f t="shared" si="1376"/>
        <v>4.8347565922972789E-3</v>
      </c>
      <c r="AR1081" s="13">
        <f t="shared" si="1377"/>
        <v>1.1911523239975163E-2</v>
      </c>
      <c r="AS1081" s="13">
        <f t="shared" si="1378"/>
        <v>2.294060113325546E-2</v>
      </c>
      <c r="AT1081" s="13">
        <f t="shared" si="1379"/>
        <v>2.209084303294442E-2</v>
      </c>
      <c r="AU1081" s="13">
        <f t="shared" si="1380"/>
        <v>1.4181707592621594E-2</v>
      </c>
      <c r="AV1081" s="13">
        <f t="shared" si="1381"/>
        <v>6.8281967536057732E-3</v>
      </c>
      <c r="AW1081" s="13">
        <f t="shared" si="1382"/>
        <v>3.8271669600858162E-4</v>
      </c>
      <c r="AX1081" s="13">
        <f t="shared" si="1383"/>
        <v>6.8045041134615352E-4</v>
      </c>
      <c r="AY1081" s="13">
        <f t="shared" si="1384"/>
        <v>1.850825118861533E-3</v>
      </c>
      <c r="AZ1081" s="13">
        <f t="shared" si="1385"/>
        <v>2.5171221616516787E-3</v>
      </c>
      <c r="BA1081" s="13">
        <f t="shared" si="1386"/>
        <v>2.2821907598975159E-3</v>
      </c>
      <c r="BB1081" s="13">
        <f t="shared" si="1387"/>
        <v>1.5518897167303069E-3</v>
      </c>
      <c r="BC1081" s="13">
        <f t="shared" si="1388"/>
        <v>8.4422800590128503E-4</v>
      </c>
      <c r="BD1081" s="13">
        <f t="shared" si="1389"/>
        <v>5.3998905354553936E-3</v>
      </c>
      <c r="BE1081" s="13">
        <f t="shared" si="1390"/>
        <v>1.0399739180409116E-2</v>
      </c>
      <c r="BF1081" s="13">
        <f t="shared" si="1391"/>
        <v>1.0014515508268112E-2</v>
      </c>
      <c r="BG1081" s="13">
        <f t="shared" si="1392"/>
        <v>6.4290407753217734E-3</v>
      </c>
      <c r="BH1081" s="13">
        <f t="shared" si="1393"/>
        <v>3.0954491949679429E-3</v>
      </c>
      <c r="BI1081" s="13">
        <f t="shared" si="1394"/>
        <v>1.1923154390817339E-3</v>
      </c>
      <c r="BJ1081" s="14">
        <f t="shared" si="1395"/>
        <v>0.26622071458889324</v>
      </c>
      <c r="BK1081" s="14">
        <f t="shared" si="1396"/>
        <v>0.18112937552636429</v>
      </c>
      <c r="BL1081" s="14">
        <f t="shared" si="1397"/>
        <v>0.49698854423478955</v>
      </c>
      <c r="BM1081" s="14">
        <f t="shared" si="1398"/>
        <v>0.81725227713545856</v>
      </c>
      <c r="BN1081" s="14">
        <f t="shared" si="1399"/>
        <v>0.15781851706589017</v>
      </c>
    </row>
    <row r="1082" spans="1:66" x14ac:dyDescent="0.25">
      <c r="A1082" t="s">
        <v>13</v>
      </c>
      <c r="B1082" t="s">
        <v>43</v>
      </c>
      <c r="C1082" t="s">
        <v>14</v>
      </c>
      <c r="D1082" s="24" t="s">
        <v>502</v>
      </c>
      <c r="E1082" s="10">
        <f>VLOOKUP(A1082,home!$A$2:$E$405,3,FALSE)</f>
        <v>1.8333333333333299</v>
      </c>
      <c r="F1082" s="10">
        <f>VLOOKUP(B1082,home!$B$2:$E$405,3,FALSE)</f>
        <v>2.1800000000000002</v>
      </c>
      <c r="G1082" s="10">
        <f>VLOOKUP(C1082,away!$B$2:$E$405,4,FALSE)</f>
        <v>1.0900000000000001</v>
      </c>
      <c r="H1082" s="10">
        <f>VLOOKUP(A1082,away!$A$2:$E$405,3,FALSE)</f>
        <v>1.3333333333333299</v>
      </c>
      <c r="I1082" s="10">
        <f>VLOOKUP(C1082,away!$B$2:$E$405,3,FALSE)</f>
        <v>1.0900000000000001</v>
      </c>
      <c r="J1082" s="10">
        <f>VLOOKUP(B1082,home!$B$2:$E$405,4,FALSE)</f>
        <v>1.5</v>
      </c>
      <c r="K1082" s="12">
        <f t="shared" si="1344"/>
        <v>4.3563666666666592</v>
      </c>
      <c r="L1082" s="12">
        <f t="shared" si="1345"/>
        <v>2.1799999999999948</v>
      </c>
      <c r="M1082" s="13">
        <f t="shared" si="1346"/>
        <v>1.449746353218003E-3</v>
      </c>
      <c r="N1082" s="13">
        <f t="shared" si="1347"/>
        <v>6.3156266882804565E-3</v>
      </c>
      <c r="O1082" s="13">
        <f t="shared" si="1348"/>
        <v>3.1604470500152387E-3</v>
      </c>
      <c r="P1082" s="13">
        <f t="shared" si="1349"/>
        <v>1.3768066180451363E-2</v>
      </c>
      <c r="Q1082" s="13">
        <f t="shared" si="1350"/>
        <v>1.3756592791967667E-2</v>
      </c>
      <c r="R1082" s="13">
        <f t="shared" si="1351"/>
        <v>3.4448872845166028E-3</v>
      </c>
      <c r="S1082" s="13">
        <f t="shared" si="1352"/>
        <v>3.2688415792273419E-2</v>
      </c>
      <c r="T1082" s="13">
        <f t="shared" si="1353"/>
        <v>2.9989372286489444E-2</v>
      </c>
      <c r="U1082" s="13">
        <f t="shared" si="1354"/>
        <v>1.5007192136691952E-2</v>
      </c>
      <c r="V1082" s="13">
        <f t="shared" si="1355"/>
        <v>3.4493104486338577E-2</v>
      </c>
      <c r="W1082" s="13">
        <f t="shared" si="1356"/>
        <v>1.997625409527826E-2</v>
      </c>
      <c r="X1082" s="13">
        <f t="shared" si="1357"/>
        <v>4.3548233927706501E-2</v>
      </c>
      <c r="Y1082" s="13">
        <f t="shared" si="1358"/>
        <v>4.7467574981199981E-2</v>
      </c>
      <c r="Z1082" s="13">
        <f t="shared" si="1359"/>
        <v>2.5032847600820591E-3</v>
      </c>
      <c r="AA1082" s="13">
        <f t="shared" si="1360"/>
        <v>1.0905226285996127E-2</v>
      </c>
      <c r="AB1082" s="13">
        <f t="shared" si="1361"/>
        <v>2.37535821423853E-2</v>
      </c>
      <c r="AC1082" s="13">
        <f t="shared" si="1362"/>
        <v>2.0473553196175928E-2</v>
      </c>
      <c r="AD1082" s="13">
        <f t="shared" si="1363"/>
        <v>2.1755971866383384E-2</v>
      </c>
      <c r="AE1082" s="13">
        <f t="shared" si="1364"/>
        <v>4.7428018668715669E-2</v>
      </c>
      <c r="AF1082" s="13">
        <f t="shared" si="1365"/>
        <v>5.1696540348899964E-2</v>
      </c>
      <c r="AG1082" s="13">
        <f t="shared" si="1366"/>
        <v>3.7566152653533885E-2</v>
      </c>
      <c r="AH1082" s="13">
        <f t="shared" si="1367"/>
        <v>1.3642901942447195E-3</v>
      </c>
      <c r="AI1082" s="13">
        <f t="shared" si="1368"/>
        <v>5.9433483258678772E-3</v>
      </c>
      <c r="AJ1082" s="13">
        <f t="shared" si="1369"/>
        <v>1.2945702267599961E-2</v>
      </c>
      <c r="AK1082" s="13">
        <f t="shared" si="1370"/>
        <v>1.8798741945054483E-2</v>
      </c>
      <c r="AL1082" s="13">
        <f t="shared" si="1371"/>
        <v>7.7773945691465172E-3</v>
      </c>
      <c r="AM1082" s="13">
        <f t="shared" si="1372"/>
        <v>1.895539812793004E-2</v>
      </c>
      <c r="AN1082" s="13">
        <f t="shared" si="1373"/>
        <v>4.1322767918887386E-2</v>
      </c>
      <c r="AO1082" s="13">
        <f t="shared" si="1374"/>
        <v>4.5041817031587154E-2</v>
      </c>
      <c r="AP1082" s="13">
        <f t="shared" si="1375"/>
        <v>3.2730387042953259E-2</v>
      </c>
      <c r="AQ1082" s="13">
        <f t="shared" si="1376"/>
        <v>1.7838060938409488E-2</v>
      </c>
      <c r="AR1082" s="13">
        <f t="shared" si="1377"/>
        <v>5.9483052469069613E-4</v>
      </c>
      <c r="AS1082" s="13">
        <f t="shared" si="1378"/>
        <v>2.5912998700783878E-3</v>
      </c>
      <c r="AT1082" s="13">
        <f t="shared" si="1379"/>
        <v>5.6443261886735688E-3</v>
      </c>
      <c r="AU1082" s="13">
        <f t="shared" si="1380"/>
        <v>8.1962514880437338E-3</v>
      </c>
      <c r="AV1082" s="13">
        <f t="shared" si="1381"/>
        <v>8.9264691935326806E-3</v>
      </c>
      <c r="AW1082" s="13">
        <f t="shared" si="1382"/>
        <v>2.0516938264140598E-3</v>
      </c>
      <c r="AX1082" s="13">
        <f t="shared" si="1383"/>
        <v>1.3762777426318337E-2</v>
      </c>
      <c r="AY1082" s="13">
        <f t="shared" si="1384"/>
        <v>3.0002854789373902E-2</v>
      </c>
      <c r="AZ1082" s="13">
        <f t="shared" si="1385"/>
        <v>3.2703111720417483E-2</v>
      </c>
      <c r="BA1082" s="13">
        <f t="shared" si="1386"/>
        <v>2.3764261183503315E-2</v>
      </c>
      <c r="BB1082" s="13">
        <f t="shared" si="1387"/>
        <v>1.295152234500928E-2</v>
      </c>
      <c r="BC1082" s="13">
        <f t="shared" si="1388"/>
        <v>5.6468637424240313E-3</v>
      </c>
      <c r="BD1082" s="13">
        <f t="shared" si="1389"/>
        <v>2.1612175730428574E-4</v>
      </c>
      <c r="BE1082" s="13">
        <f t="shared" si="1390"/>
        <v>9.4150561946181185E-4</v>
      </c>
      <c r="BF1082" s="13">
        <f t="shared" si="1391"/>
        <v>2.0507718485513918E-3</v>
      </c>
      <c r="BG1082" s="13">
        <f t="shared" si="1392"/>
        <v>2.9779713739892162E-3</v>
      </c>
      <c r="BH1082" s="13">
        <f t="shared" si="1393"/>
        <v>3.243283806983533E-3</v>
      </c>
      <c r="BI1082" s="13">
        <f t="shared" si="1394"/>
        <v>2.8257866934565607E-3</v>
      </c>
      <c r="BJ1082" s="14">
        <f t="shared" si="1395"/>
        <v>0.59422016057526894</v>
      </c>
      <c r="BK1082" s="14">
        <f t="shared" si="1396"/>
        <v>0.14065313536697771</v>
      </c>
      <c r="BL1082" s="14">
        <f t="shared" si="1397"/>
        <v>0.13353203599713814</v>
      </c>
      <c r="BM1082" s="14">
        <f t="shared" si="1398"/>
        <v>0.80106208938805756</v>
      </c>
      <c r="BN1082" s="14">
        <f t="shared" si="1399"/>
        <v>4.1895366348449335E-2</v>
      </c>
    </row>
    <row r="1083" spans="1:66" x14ac:dyDescent="0.25">
      <c r="A1083" t="s">
        <v>13</v>
      </c>
      <c r="B1083" t="s">
        <v>51</v>
      </c>
      <c r="C1083" t="s">
        <v>229</v>
      </c>
      <c r="D1083" s="24" t="s">
        <v>502</v>
      </c>
      <c r="E1083" s="10">
        <f>VLOOKUP(A1083,home!$A$2:$E$405,3,FALSE)</f>
        <v>1.8333333333333299</v>
      </c>
      <c r="F1083" s="10">
        <f>VLOOKUP(B1083,home!$B$2:$E$405,3,FALSE)</f>
        <v>0.55000000000000004</v>
      </c>
      <c r="G1083" s="10">
        <f>VLOOKUP(C1083,away!$B$2:$E$405,4,FALSE)</f>
        <v>1.64</v>
      </c>
      <c r="H1083" s="10">
        <f>VLOOKUP(A1083,away!$A$2:$E$405,3,FALSE)</f>
        <v>1.3333333333333299</v>
      </c>
      <c r="I1083" s="10">
        <f>VLOOKUP(C1083,away!$B$2:$E$405,3,FALSE)</f>
        <v>0.82</v>
      </c>
      <c r="J1083" s="10">
        <f>VLOOKUP(B1083,home!$B$2:$E$405,4,FALSE)</f>
        <v>0</v>
      </c>
      <c r="K1083" s="12">
        <f t="shared" si="1344"/>
        <v>1.6536666666666635</v>
      </c>
      <c r="L1083" s="12">
        <f t="shared" si="1345"/>
        <v>0</v>
      </c>
      <c r="M1083" s="13">
        <f t="shared" si="1346"/>
        <v>0.19134701504819593</v>
      </c>
      <c r="N1083" s="13">
        <f t="shared" si="1347"/>
        <v>0.31642418055136606</v>
      </c>
      <c r="O1083" s="13">
        <f t="shared" si="1348"/>
        <v>0</v>
      </c>
      <c r="P1083" s="13">
        <f t="shared" si="1349"/>
        <v>0</v>
      </c>
      <c r="Q1083" s="13">
        <f t="shared" si="1350"/>
        <v>0.26163005995255406</v>
      </c>
      <c r="R1083" s="13">
        <f t="shared" si="1351"/>
        <v>0</v>
      </c>
      <c r="S1083" s="13">
        <f t="shared" si="1352"/>
        <v>0</v>
      </c>
      <c r="T1083" s="13">
        <f t="shared" si="1353"/>
        <v>0</v>
      </c>
      <c r="U1083" s="13">
        <f t="shared" si="1354"/>
        <v>0</v>
      </c>
      <c r="V1083" s="13">
        <f t="shared" si="1355"/>
        <v>0</v>
      </c>
      <c r="W1083" s="13">
        <f t="shared" si="1356"/>
        <v>0.14421630304717978</v>
      </c>
      <c r="X1083" s="13">
        <f t="shared" si="1357"/>
        <v>0</v>
      </c>
      <c r="Y1083" s="13">
        <f t="shared" si="1358"/>
        <v>0</v>
      </c>
      <c r="Z1083" s="13">
        <f t="shared" si="1359"/>
        <v>0</v>
      </c>
      <c r="AA1083" s="13">
        <f t="shared" si="1360"/>
        <v>0</v>
      </c>
      <c r="AB1083" s="13">
        <f t="shared" si="1361"/>
        <v>0</v>
      </c>
      <c r="AC1083" s="13">
        <f t="shared" si="1362"/>
        <v>0</v>
      </c>
      <c r="AD1083" s="13">
        <f t="shared" si="1363"/>
        <v>5.9621423284754789E-2</v>
      </c>
      <c r="AE1083" s="13">
        <f t="shared" si="1364"/>
        <v>0</v>
      </c>
      <c r="AF1083" s="13">
        <f t="shared" si="1365"/>
        <v>0</v>
      </c>
      <c r="AG1083" s="13">
        <f t="shared" si="1366"/>
        <v>0</v>
      </c>
      <c r="AH1083" s="13">
        <f t="shared" si="1367"/>
        <v>0</v>
      </c>
      <c r="AI1083" s="13">
        <f t="shared" si="1368"/>
        <v>0</v>
      </c>
      <c r="AJ1083" s="13">
        <f t="shared" si="1369"/>
        <v>0</v>
      </c>
      <c r="AK1083" s="13">
        <f t="shared" si="1370"/>
        <v>0</v>
      </c>
      <c r="AL1083" s="13">
        <f t="shared" si="1371"/>
        <v>0</v>
      </c>
      <c r="AM1083" s="13">
        <f t="shared" si="1372"/>
        <v>1.9718792061044543E-2</v>
      </c>
      <c r="AN1083" s="13">
        <f t="shared" si="1373"/>
        <v>0</v>
      </c>
      <c r="AO1083" s="13">
        <f t="shared" si="1374"/>
        <v>0</v>
      </c>
      <c r="AP1083" s="13">
        <f t="shared" si="1375"/>
        <v>0</v>
      </c>
      <c r="AQ1083" s="13">
        <f t="shared" si="1376"/>
        <v>0</v>
      </c>
      <c r="AR1083" s="13">
        <f t="shared" si="1377"/>
        <v>0</v>
      </c>
      <c r="AS1083" s="13">
        <f t="shared" si="1378"/>
        <v>0</v>
      </c>
      <c r="AT1083" s="13">
        <f t="shared" si="1379"/>
        <v>0</v>
      </c>
      <c r="AU1083" s="13">
        <f t="shared" si="1380"/>
        <v>0</v>
      </c>
      <c r="AV1083" s="13">
        <f t="shared" si="1381"/>
        <v>0</v>
      </c>
      <c r="AW1083" s="13">
        <f t="shared" si="1382"/>
        <v>0</v>
      </c>
      <c r="AX1083" s="13">
        <f t="shared" si="1383"/>
        <v>5.4347181897134314E-3</v>
      </c>
      <c r="AY1083" s="13">
        <f t="shared" si="1384"/>
        <v>0</v>
      </c>
      <c r="AZ1083" s="13">
        <f t="shared" si="1385"/>
        <v>0</v>
      </c>
      <c r="BA1083" s="13">
        <f t="shared" si="1386"/>
        <v>0</v>
      </c>
      <c r="BB1083" s="13">
        <f t="shared" si="1387"/>
        <v>0</v>
      </c>
      <c r="BC1083" s="13">
        <f t="shared" si="1388"/>
        <v>0</v>
      </c>
      <c r="BD1083" s="13">
        <f t="shared" si="1389"/>
        <v>0</v>
      </c>
      <c r="BE1083" s="13">
        <f t="shared" si="1390"/>
        <v>0</v>
      </c>
      <c r="BF1083" s="13">
        <f t="shared" si="1391"/>
        <v>0</v>
      </c>
      <c r="BG1083" s="13">
        <f t="shared" si="1392"/>
        <v>0</v>
      </c>
      <c r="BH1083" s="13">
        <f t="shared" si="1393"/>
        <v>0</v>
      </c>
      <c r="BI1083" s="13">
        <f t="shared" si="1394"/>
        <v>0</v>
      </c>
      <c r="BJ1083" s="14">
        <f t="shared" si="1395"/>
        <v>0.80704547708661278</v>
      </c>
      <c r="BK1083" s="14">
        <f t="shared" si="1396"/>
        <v>0.19134701504819593</v>
      </c>
      <c r="BL1083" s="14">
        <f t="shared" si="1397"/>
        <v>0</v>
      </c>
      <c r="BM1083" s="14">
        <f t="shared" si="1398"/>
        <v>0.22899123658269255</v>
      </c>
      <c r="BN1083" s="14">
        <f t="shared" si="1399"/>
        <v>0.76940125555211603</v>
      </c>
    </row>
    <row r="1084" spans="1:66" x14ac:dyDescent="0.25">
      <c r="A1084" t="s">
        <v>16</v>
      </c>
      <c r="B1084" t="s">
        <v>232</v>
      </c>
      <c r="C1084" t="s">
        <v>448</v>
      </c>
      <c r="D1084" s="24" t="s">
        <v>502</v>
      </c>
      <c r="E1084" s="10">
        <f>VLOOKUP(A1084,home!$A$2:$E$405,3,FALSE)</f>
        <v>1.4629629629629599</v>
      </c>
      <c r="F1084" s="10">
        <f>VLOOKUP(B1084,home!$B$2:$E$405,3,FALSE)</f>
        <v>2.2799999999999998</v>
      </c>
      <c r="G1084" s="10">
        <f>VLOOKUP(C1084,away!$B$2:$E$405,4,FALSE)</f>
        <v>0.91</v>
      </c>
      <c r="H1084" s="10">
        <f>VLOOKUP(A1084,away!$A$2:$E$405,3,FALSE)</f>
        <v>1.25925925925926</v>
      </c>
      <c r="I1084" s="10">
        <f>VLOOKUP(C1084,away!$B$2:$E$405,3,FALSE)</f>
        <v>1.1399999999999999</v>
      </c>
      <c r="J1084" s="10">
        <f>VLOOKUP(B1084,home!$B$2:$E$405,4,FALSE)</f>
        <v>0.79</v>
      </c>
      <c r="K1084" s="12">
        <f t="shared" si="1344"/>
        <v>3.0353555555555491</v>
      </c>
      <c r="L1084" s="12">
        <f t="shared" si="1345"/>
        <v>1.1340888888888894</v>
      </c>
      <c r="M1084" s="13">
        <f t="shared" si="1346"/>
        <v>1.5460847097917032E-2</v>
      </c>
      <c r="N1084" s="13">
        <f t="shared" si="1347"/>
        <v>4.6929168132257358E-2</v>
      </c>
      <c r="O1084" s="13">
        <f t="shared" si="1348"/>
        <v>1.7533974906557736E-2</v>
      </c>
      <c r="P1084" s="13">
        <f t="shared" si="1349"/>
        <v>5.322184814359162E-2</v>
      </c>
      <c r="Q1084" s="13">
        <f t="shared" si="1350"/>
        <v>7.1223355603923913E-2</v>
      </c>
      <c r="R1084" s="13">
        <f t="shared" si="1351"/>
        <v>9.9425430597918692E-3</v>
      </c>
      <c r="S1084" s="13">
        <f t="shared" si="1352"/>
        <v>4.5802230335120944E-2</v>
      </c>
      <c r="T1084" s="13">
        <f t="shared" si="1353"/>
        <v>8.0773616219792316E-2</v>
      </c>
      <c r="U1084" s="13">
        <f t="shared" si="1354"/>
        <v>3.017915331288952E-2</v>
      </c>
      <c r="V1084" s="13">
        <f t="shared" si="1355"/>
        <v>1.7518655939205208E-2</v>
      </c>
      <c r="W1084" s="13">
        <f t="shared" si="1356"/>
        <v>7.2062736039226291E-2</v>
      </c>
      <c r="X1084" s="13">
        <f t="shared" si="1357"/>
        <v>8.1725548245019472E-2</v>
      </c>
      <c r="Y1084" s="13">
        <f t="shared" si="1358"/>
        <v>4.6342018101514747E-2</v>
      </c>
      <c r="Z1084" s="13">
        <f t="shared" si="1359"/>
        <v>3.7585758704697641E-3</v>
      </c>
      <c r="AA1084" s="13">
        <f t="shared" si="1360"/>
        <v>1.1408614149407434E-2</v>
      </c>
      <c r="AB1084" s="13">
        <f t="shared" si="1361"/>
        <v>1.7314600169796752E-2</v>
      </c>
      <c r="AC1084" s="13">
        <f t="shared" si="1362"/>
        <v>3.7690983237014222E-3</v>
      </c>
      <c r="AD1084" s="13">
        <f t="shared" si="1363"/>
        <v>5.4684006546299652E-2</v>
      </c>
      <c r="AE1084" s="13">
        <f t="shared" si="1364"/>
        <v>6.2016524224085726E-2</v>
      </c>
      <c r="AF1084" s="13">
        <f t="shared" si="1365"/>
        <v>3.516612552502215E-2</v>
      </c>
      <c r="AG1084" s="13">
        <f t="shared" si="1366"/>
        <v>1.3293837407733185E-2</v>
      </c>
      <c r="AH1084" s="13">
        <f t="shared" si="1367"/>
        <v>1.0656397831864117E-3</v>
      </c>
      <c r="AI1084" s="13">
        <f t="shared" si="1368"/>
        <v>3.2345956361158859E-3</v>
      </c>
      <c r="AJ1084" s="13">
        <f t="shared" si="1369"/>
        <v>4.9090739170300464E-3</v>
      </c>
      <c r="AK1084" s="13">
        <f t="shared" si="1370"/>
        <v>4.9669282622299971E-3</v>
      </c>
      <c r="AL1084" s="13">
        <f t="shared" si="1371"/>
        <v>5.1898418592944567E-4</v>
      </c>
      <c r="AM1084" s="13">
        <f t="shared" si="1372"/>
        <v>3.3197080614069313E-2</v>
      </c>
      <c r="AN1084" s="13">
        <f t="shared" si="1373"/>
        <v>3.7648440267964753E-2</v>
      </c>
      <c r="AO1084" s="13">
        <f t="shared" si="1374"/>
        <v>2.1348338895947946E-2</v>
      </c>
      <c r="AP1084" s="13">
        <f t="shared" si="1375"/>
        <v>8.0703046460430163E-3</v>
      </c>
      <c r="AQ1084" s="13">
        <f t="shared" si="1376"/>
        <v>2.2881107072564425E-3</v>
      </c>
      <c r="AR1084" s="13">
        <f t="shared" si="1377"/>
        <v>2.4170604753393483E-4</v>
      </c>
      <c r="AS1084" s="13">
        <f t="shared" si="1378"/>
        <v>7.336637941935027E-4</v>
      </c>
      <c r="AT1084" s="13">
        <f t="shared" si="1379"/>
        <v>1.113465236807606E-3</v>
      </c>
      <c r="AU1084" s="13">
        <f t="shared" si="1380"/>
        <v>1.1265876308206473E-3</v>
      </c>
      <c r="AV1084" s="13">
        <f t="shared" si="1381"/>
        <v>8.5489850600790386E-4</v>
      </c>
      <c r="AW1084" s="13">
        <f t="shared" si="1382"/>
        <v>4.9625887891614466E-5</v>
      </c>
      <c r="AX1084" s="13">
        <f t="shared" si="1383"/>
        <v>1.6794157178356792E-2</v>
      </c>
      <c r="AY1084" s="13">
        <f t="shared" si="1384"/>
        <v>1.9046067054228021E-2</v>
      </c>
      <c r="AZ1084" s="13">
        <f t="shared" si="1385"/>
        <v>1.0799966511616374E-2</v>
      </c>
      <c r="BA1084" s="13">
        <f t="shared" si="1386"/>
        <v>4.0827073403987401E-3</v>
      </c>
      <c r="BB1084" s="13">
        <f t="shared" si="1387"/>
        <v>1.1575382578328304E-3</v>
      </c>
      <c r="BC1084" s="13">
        <f t="shared" si="1388"/>
        <v>2.6255025533440294E-4</v>
      </c>
      <c r="BD1084" s="13">
        <f t="shared" si="1389"/>
        <v>4.5686023814247465E-5</v>
      </c>
      <c r="BE1084" s="13">
        <f t="shared" si="1390"/>
        <v>1.3867332619581918E-4</v>
      </c>
      <c r="BF1084" s="13">
        <f t="shared" si="1391"/>
        <v>2.1046142553792334E-4</v>
      </c>
      <c r="BG1084" s="13">
        <f t="shared" si="1392"/>
        <v>2.1294175241222537E-4</v>
      </c>
      <c r="BH1084" s="13">
        <f t="shared" si="1393"/>
        <v>1.6158848279854563E-4</v>
      </c>
      <c r="BI1084" s="13">
        <f t="shared" si="1394"/>
        <v>9.8095699795271483E-5</v>
      </c>
      <c r="BJ1084" s="14">
        <f t="shared" si="1395"/>
        <v>0.71891219777392346</v>
      </c>
      <c r="BK1084" s="14">
        <f t="shared" si="1396"/>
        <v>0.15533773107969367</v>
      </c>
      <c r="BL1084" s="14">
        <f t="shared" si="1397"/>
        <v>0.10549289112292326</v>
      </c>
      <c r="BM1084" s="14">
        <f t="shared" si="1398"/>
        <v>0.75019321773663405</v>
      </c>
      <c r="BN1084" s="14">
        <f t="shared" si="1399"/>
        <v>0.21431173694403954</v>
      </c>
    </row>
    <row r="1085" spans="1:66" x14ac:dyDescent="0.25">
      <c r="A1085" t="s">
        <v>16</v>
      </c>
      <c r="B1085" t="s">
        <v>57</v>
      </c>
      <c r="C1085" t="s">
        <v>18</v>
      </c>
      <c r="D1085" s="24" t="s">
        <v>502</v>
      </c>
      <c r="E1085" s="10">
        <f>VLOOKUP(A1085,home!$A$2:$E$405,3,FALSE)</f>
        <v>1.4629629629629599</v>
      </c>
      <c r="F1085" s="10">
        <f>VLOOKUP(B1085,home!$B$2:$E$405,3,FALSE)</f>
        <v>0.23</v>
      </c>
      <c r="G1085" s="10">
        <f>VLOOKUP(C1085,away!$B$2:$E$405,4,FALSE)</f>
        <v>0.23</v>
      </c>
      <c r="H1085" s="10">
        <f>VLOOKUP(A1085,away!$A$2:$E$405,3,FALSE)</f>
        <v>1.25925925925926</v>
      </c>
      <c r="I1085" s="10">
        <f>VLOOKUP(C1085,away!$B$2:$E$405,3,FALSE)</f>
        <v>1.59</v>
      </c>
      <c r="J1085" s="10">
        <f>VLOOKUP(B1085,home!$B$2:$E$405,4,FALSE)</f>
        <v>1.06</v>
      </c>
      <c r="K1085" s="12">
        <f t="shared" si="1344"/>
        <v>7.739074074074058E-2</v>
      </c>
      <c r="L1085" s="12">
        <f t="shared" si="1345"/>
        <v>2.1223555555555569</v>
      </c>
      <c r="M1085" s="13">
        <f t="shared" si="1346"/>
        <v>0.11083127310024811</v>
      </c>
      <c r="N1085" s="13">
        <f t="shared" si="1347"/>
        <v>8.5773143224675188E-3</v>
      </c>
      <c r="O1085" s="13">
        <f t="shared" si="1348"/>
        <v>0.23522336819360673</v>
      </c>
      <c r="P1085" s="13">
        <f t="shared" si="1349"/>
        <v>1.8204110704035187E-2</v>
      </c>
      <c r="Q1085" s="13">
        <f t="shared" si="1350"/>
        <v>3.3190235449096238E-4</v>
      </c>
      <c r="R1085" s="13">
        <f t="shared" si="1351"/>
        <v>0.24961381114109579</v>
      </c>
      <c r="S1085" s="13">
        <f t="shared" si="1352"/>
        <v>7.4750933841800872E-4</v>
      </c>
      <c r="T1085" s="13">
        <f t="shared" si="1353"/>
        <v>7.0441480595586378E-4</v>
      </c>
      <c r="U1085" s="13">
        <f t="shared" si="1354"/>
        <v>1.931779774332873E-2</v>
      </c>
      <c r="V1085" s="13">
        <f t="shared" si="1355"/>
        <v>1.3642100954417221E-5</v>
      </c>
      <c r="W1085" s="13">
        <f t="shared" si="1356"/>
        <v>8.562056355883817E-6</v>
      </c>
      <c r="X1085" s="13">
        <f t="shared" si="1357"/>
        <v>1.8171727873889782E-5</v>
      </c>
      <c r="Y1085" s="13">
        <f t="shared" si="1358"/>
        <v>1.9283433803596877E-5</v>
      </c>
      <c r="Z1085" s="13">
        <f t="shared" si="1359"/>
        <v>0.17658975293956677</v>
      </c>
      <c r="AA1085" s="13">
        <f t="shared" si="1360"/>
        <v>1.3666411787217446E-2</v>
      </c>
      <c r="AB1085" s="13">
        <f t="shared" si="1361"/>
        <v>5.2882686574037331E-4</v>
      </c>
      <c r="AC1085" s="13">
        <f t="shared" si="1362"/>
        <v>1.4004526264509675E-7</v>
      </c>
      <c r="AD1085" s="13">
        <f t="shared" si="1363"/>
        <v>1.6565597091145365E-7</v>
      </c>
      <c r="AE1085" s="13">
        <f t="shared" si="1364"/>
        <v>3.5158087017487335E-7</v>
      </c>
      <c r="AF1085" s="13">
        <f t="shared" si="1365"/>
        <v>3.7308980652134978E-7</v>
      </c>
      <c r="AG1085" s="13">
        <f t="shared" si="1366"/>
        <v>2.6394307453057821E-7</v>
      </c>
      <c r="AH1085" s="13">
        <f t="shared" si="1367"/>
        <v>9.3696560801368178E-2</v>
      </c>
      <c r="AI1085" s="13">
        <f t="shared" si="1368"/>
        <v>7.2512462452777229E-3</v>
      </c>
      <c r="AJ1085" s="13">
        <f t="shared" si="1369"/>
        <v>2.8058965910777843E-4</v>
      </c>
      <c r="AK1085" s="13">
        <f t="shared" si="1370"/>
        <v>7.2383471875142879E-6</v>
      </c>
      <c r="AL1085" s="13">
        <f t="shared" si="1371"/>
        <v>9.201011207228724E-10</v>
      </c>
      <c r="AM1085" s="13">
        <f t="shared" si="1372"/>
        <v>2.5640476593927956E-9</v>
      </c>
      <c r="AN1085" s="13">
        <f t="shared" si="1373"/>
        <v>5.4418207946215211E-9</v>
      </c>
      <c r="AO1085" s="13">
        <f t="shared" si="1374"/>
        <v>5.7747392979013717E-9</v>
      </c>
      <c r="AP1085" s="13">
        <f t="shared" si="1375"/>
        <v>4.0853500102619909E-9</v>
      </c>
      <c r="AQ1085" s="13">
        <f t="shared" si="1376"/>
        <v>2.1676413226671221E-9</v>
      </c>
      <c r="AR1085" s="13">
        <f t="shared" si="1377"/>
        <v>3.9771483270646557E-2</v>
      </c>
      <c r="AS1085" s="13">
        <f t="shared" si="1378"/>
        <v>3.0779445506733099E-3</v>
      </c>
      <c r="AT1085" s="13">
        <f t="shared" si="1379"/>
        <v>1.1910220436776669E-4</v>
      </c>
      <c r="AU1085" s="13">
        <f t="shared" si="1380"/>
        <v>3.0724692732921781E-6</v>
      </c>
      <c r="AV1085" s="13">
        <f t="shared" si="1381"/>
        <v>5.9445168240811647E-8</v>
      </c>
      <c r="AW1085" s="13">
        <f t="shared" si="1382"/>
        <v>4.19797845058983E-12</v>
      </c>
      <c r="AX1085" s="13">
        <f t="shared" si="1383"/>
        <v>3.3072257942495076E-11</v>
      </c>
      <c r="AY1085" s="13">
        <f t="shared" si="1384"/>
        <v>7.0191090379020814E-11</v>
      </c>
      <c r="AZ1085" s="13">
        <f t="shared" si="1385"/>
        <v>7.4485225308208526E-11</v>
      </c>
      <c r="BA1085" s="13">
        <f t="shared" si="1386"/>
        <v>5.269471057989458E-11</v>
      </c>
      <c r="BB1085" s="13">
        <f t="shared" si="1387"/>
        <v>2.7959227936907858E-11</v>
      </c>
      <c r="BC1085" s="13">
        <f t="shared" si="1388"/>
        <v>1.1867884548188106E-11</v>
      </c>
      <c r="BD1085" s="13">
        <f t="shared" si="1389"/>
        <v>1.4068204745356937E-2</v>
      </c>
      <c r="BE1085" s="13">
        <f t="shared" si="1390"/>
        <v>1.0887487861355753E-3</v>
      </c>
      <c r="BF1085" s="13">
        <f t="shared" si="1391"/>
        <v>4.2129537519807164E-5</v>
      </c>
      <c r="BG1085" s="13">
        <f t="shared" si="1392"/>
        <v>1.0868120385742332E-6</v>
      </c>
      <c r="BH1085" s="13">
        <f t="shared" si="1393"/>
        <v>2.102729717780356E-8</v>
      </c>
      <c r="BI1085" s="13">
        <f t="shared" si="1394"/>
        <v>3.2546362087318046E-10</v>
      </c>
      <c r="BJ1085" s="14">
        <f t="shared" si="1395"/>
        <v>9.6608232745393399E-3</v>
      </c>
      <c r="BK1085" s="14">
        <f t="shared" si="1396"/>
        <v>0.1297966762792106</v>
      </c>
      <c r="BL1085" s="14">
        <f t="shared" si="1397"/>
        <v>0.67775770395787127</v>
      </c>
      <c r="BM1085" s="14">
        <f t="shared" si="1398"/>
        <v>0.37102317656925038</v>
      </c>
      <c r="BN1085" s="14">
        <f t="shared" si="1399"/>
        <v>0.62278177981594429</v>
      </c>
    </row>
    <row r="1086" spans="1:66" x14ac:dyDescent="0.25">
      <c r="A1086" t="s">
        <v>16</v>
      </c>
      <c r="B1086" t="s">
        <v>60</v>
      </c>
      <c r="C1086" t="s">
        <v>449</v>
      </c>
      <c r="D1086" s="24" t="s">
        <v>502</v>
      </c>
      <c r="E1086" s="10">
        <f>VLOOKUP(A1086,home!$A$2:$E$405,3,FALSE)</f>
        <v>1.4629629629629599</v>
      </c>
      <c r="F1086" s="10">
        <f>VLOOKUP(B1086,home!$B$2:$E$405,3,FALSE)</f>
        <v>1.82</v>
      </c>
      <c r="G1086" s="10">
        <f>VLOOKUP(C1086,away!$B$2:$E$405,4,FALSE)</f>
        <v>2.0499999999999998</v>
      </c>
      <c r="H1086" s="10">
        <f>VLOOKUP(A1086,away!$A$2:$E$405,3,FALSE)</f>
        <v>1.25925925925926</v>
      </c>
      <c r="I1086" s="10">
        <f>VLOOKUP(C1086,away!$B$2:$E$405,3,FALSE)</f>
        <v>0.68</v>
      </c>
      <c r="J1086" s="10">
        <f>VLOOKUP(B1086,home!$B$2:$E$405,4,FALSE)</f>
        <v>0.53</v>
      </c>
      <c r="K1086" s="12">
        <f t="shared" si="1344"/>
        <v>5.4583148148148029</v>
      </c>
      <c r="L1086" s="12">
        <f t="shared" si="1345"/>
        <v>0.45383703703703737</v>
      </c>
      <c r="M1086" s="13">
        <f t="shared" si="1346"/>
        <v>2.7063569378539482E-3</v>
      </c>
      <c r="N1086" s="13">
        <f t="shared" si="1347"/>
        <v>1.4772148168065029E-2</v>
      </c>
      <c r="O1086" s="13">
        <f t="shared" si="1348"/>
        <v>1.2282450138402655E-3</v>
      </c>
      <c r="P1086" s="13">
        <f t="shared" si="1349"/>
        <v>6.7041479552667326E-3</v>
      </c>
      <c r="Q1086" s="13">
        <f t="shared" si="1350"/>
        <v>4.0315517596194367E-2</v>
      </c>
      <c r="R1086" s="13">
        <f t="shared" si="1351"/>
        <v>2.787115389183905E-4</v>
      </c>
      <c r="S1086" s="13">
        <f t="shared" si="1352"/>
        <v>4.1518543967215488E-3</v>
      </c>
      <c r="T1086" s="13">
        <f t="shared" si="1353"/>
        <v>1.8296675052471394E-2</v>
      </c>
      <c r="U1086" s="13">
        <f t="shared" si="1354"/>
        <v>1.5212953219380832E-3</v>
      </c>
      <c r="V1086" s="13">
        <f t="shared" si="1355"/>
        <v>1.1427681321139946E-3</v>
      </c>
      <c r="W1086" s="13">
        <f t="shared" si="1356"/>
        <v>7.3351595654078186E-2</v>
      </c>
      <c r="X1086" s="13">
        <f t="shared" si="1357"/>
        <v>3.3289670833585673E-2</v>
      </c>
      <c r="Y1086" s="13">
        <f t="shared" si="1358"/>
        <v>7.5540427875264004E-3</v>
      </c>
      <c r="Z1086" s="13">
        <f t="shared" si="1359"/>
        <v>4.216320633691842E-5</v>
      </c>
      <c r="AA1086" s="13">
        <f t="shared" si="1360"/>
        <v>2.3014005378889517E-4</v>
      </c>
      <c r="AB1086" s="13">
        <f t="shared" si="1361"/>
        <v>6.2808843253910128E-4</v>
      </c>
      <c r="AC1086" s="13">
        <f t="shared" si="1362"/>
        <v>1.7692803490499596E-4</v>
      </c>
      <c r="AD1086" s="13">
        <f t="shared" si="1363"/>
        <v>0.10009402531224001</v>
      </c>
      <c r="AE1086" s="13">
        <f t="shared" si="1364"/>
        <v>4.5426375872817226E-2</v>
      </c>
      <c r="AF1086" s="13">
        <f t="shared" si="1365"/>
        <v>1.0308085914725066E-2</v>
      </c>
      <c r="AG1086" s="13">
        <f t="shared" si="1366"/>
        <v>1.5593970563540142E-3</v>
      </c>
      <c r="AH1086" s="13">
        <f t="shared" si="1367"/>
        <v>4.7838061589820741E-6</v>
      </c>
      <c r="AI1086" s="13">
        <f t="shared" si="1368"/>
        <v>2.6111520028774147E-5</v>
      </c>
      <c r="AJ1086" s="13">
        <f t="shared" si="1369"/>
        <v>7.1262448305195724E-5</v>
      </c>
      <c r="AK1086" s="13">
        <f t="shared" si="1370"/>
        <v>1.2965762577474125E-4</v>
      </c>
      <c r="AL1086" s="13">
        <f t="shared" si="1371"/>
        <v>1.7531341957846393E-5</v>
      </c>
      <c r="AM1086" s="13">
        <f t="shared" si="1372"/>
        <v>0.10926894024724948</v>
      </c>
      <c r="AN1086" s="13">
        <f t="shared" si="1373"/>
        <v>4.9590292081988785E-2</v>
      </c>
      <c r="AO1086" s="13">
        <f t="shared" si="1374"/>
        <v>1.1252955612145522E-2</v>
      </c>
      <c r="AP1086" s="13">
        <f t="shared" si="1375"/>
        <v>1.7023360109751416E-3</v>
      </c>
      <c r="AQ1086" s="13">
        <f t="shared" si="1376"/>
        <v>1.9314578281560195E-4</v>
      </c>
      <c r="AR1086" s="13">
        <f t="shared" si="1377"/>
        <v>4.3421368259039121E-7</v>
      </c>
      <c r="AS1086" s="13">
        <f t="shared" si="1378"/>
        <v>2.3700749764784244E-6</v>
      </c>
      <c r="AT1086" s="13">
        <f t="shared" si="1379"/>
        <v>6.4683076781670176E-6</v>
      </c>
      <c r="AU1086" s="13">
        <f t="shared" si="1380"/>
        <v>1.1768686542173123E-5</v>
      </c>
      <c r="AV1086" s="13">
        <f t="shared" si="1381"/>
        <v>1.6059299026013789E-5</v>
      </c>
      <c r="AW1086" s="13">
        <f t="shared" si="1382"/>
        <v>1.2063440205441437E-6</v>
      </c>
      <c r="AX1086" s="13">
        <f t="shared" si="1383"/>
        <v>9.940404589177923E-2</v>
      </c>
      <c r="AY1086" s="13">
        <f t="shared" si="1384"/>
        <v>4.5113237657018773E-2</v>
      </c>
      <c r="AZ1086" s="13">
        <f t="shared" si="1385"/>
        <v>1.023702905470455E-2</v>
      </c>
      <c r="BA1086" s="13">
        <f t="shared" si="1386"/>
        <v>1.5486476447497254E-3</v>
      </c>
      <c r="BB1086" s="13">
        <f t="shared" si="1387"/>
        <v>1.7570841462690045E-4</v>
      </c>
      <c r="BC1086" s="13">
        <f t="shared" si="1388"/>
        <v>1.5948597255349558E-5</v>
      </c>
      <c r="BD1086" s="13">
        <f t="shared" si="1389"/>
        <v>3.2843708524627259E-8</v>
      </c>
      <c r="BE1086" s="13">
        <f t="shared" si="1390"/>
        <v>1.7927130081343218E-7</v>
      </c>
      <c r="BF1086" s="13">
        <f t="shared" si="1391"/>
        <v>4.8925959855053923E-7</v>
      </c>
      <c r="BG1086" s="13">
        <f t="shared" si="1392"/>
        <v>8.9017763835291686E-7</v>
      </c>
      <c r="BH1086" s="13">
        <f t="shared" si="1393"/>
        <v>1.214717447809645E-6</v>
      </c>
      <c r="BI1086" s="13">
        <f t="shared" si="1394"/>
        <v>1.3260620482386821E-6</v>
      </c>
      <c r="BJ1086" s="14">
        <f t="shared" si="1395"/>
        <v>0.67346982124336641</v>
      </c>
      <c r="BK1086" s="14">
        <f t="shared" si="1396"/>
        <v>6.0012824455837839E-2</v>
      </c>
      <c r="BL1086" s="14">
        <f t="shared" si="1397"/>
        <v>4.1595286749401411E-3</v>
      </c>
      <c r="BM1086" s="14">
        <f t="shared" si="1398"/>
        <v>0.62656717905734449</v>
      </c>
      <c r="BN1086" s="14">
        <f t="shared" si="1399"/>
        <v>6.6005127210138737E-2</v>
      </c>
    </row>
    <row r="1087" spans="1:66" x14ac:dyDescent="0.25">
      <c r="A1087" t="s">
        <v>61</v>
      </c>
      <c r="B1087" t="s">
        <v>65</v>
      </c>
      <c r="C1087" t="s">
        <v>70</v>
      </c>
      <c r="D1087" s="24" t="s">
        <v>502</v>
      </c>
      <c r="E1087" s="10">
        <f>VLOOKUP(A1087,home!$A$2:$E$405,3,FALSE)</f>
        <v>1.675</v>
      </c>
      <c r="F1087" s="10">
        <f>VLOOKUP(B1087,home!$B$2:$E$405,3,FALSE)</f>
        <v>0.6</v>
      </c>
      <c r="G1087" s="10">
        <f>VLOOKUP(C1087,away!$B$2:$E$405,4,FALSE)</f>
        <v>1.49</v>
      </c>
      <c r="H1087" s="10">
        <f>VLOOKUP(A1087,away!$A$2:$E$405,3,FALSE)</f>
        <v>1.0249999999999999</v>
      </c>
      <c r="I1087" s="10">
        <f>VLOOKUP(C1087,away!$B$2:$E$405,3,FALSE)</f>
        <v>0.9</v>
      </c>
      <c r="J1087" s="10">
        <f>VLOOKUP(B1087,home!$B$2:$E$405,4,FALSE)</f>
        <v>0.98</v>
      </c>
      <c r="K1087" s="12">
        <f t="shared" si="1344"/>
        <v>1.4974499999999997</v>
      </c>
      <c r="L1087" s="12">
        <f t="shared" si="1345"/>
        <v>0.90405000000000002</v>
      </c>
      <c r="M1087" s="13">
        <f t="shared" si="1346"/>
        <v>9.0581978366166147E-2</v>
      </c>
      <c r="N1087" s="13">
        <f t="shared" si="1347"/>
        <v>0.13564198350441545</v>
      </c>
      <c r="O1087" s="13">
        <f t="shared" si="1348"/>
        <v>8.1890637541932501E-2</v>
      </c>
      <c r="P1087" s="13">
        <f t="shared" si="1349"/>
        <v>0.12262713518716678</v>
      </c>
      <c r="Q1087" s="13">
        <f t="shared" si="1350"/>
        <v>0.10155854409934346</v>
      </c>
      <c r="R1087" s="13">
        <f t="shared" si="1351"/>
        <v>3.7016615434892035E-2</v>
      </c>
      <c r="S1087" s="13">
        <f t="shared" si="1352"/>
        <v>4.1502224160486004E-2</v>
      </c>
      <c r="T1087" s="13">
        <f t="shared" si="1353"/>
        <v>9.1814001793011454E-2</v>
      </c>
      <c r="U1087" s="13">
        <f t="shared" si="1354"/>
        <v>5.5430530782979062E-2</v>
      </c>
      <c r="V1087" s="13">
        <f t="shared" si="1355"/>
        <v>6.2427169344180826E-3</v>
      </c>
      <c r="W1087" s="13">
        <f t="shared" si="1356"/>
        <v>5.0692947287187297E-2</v>
      </c>
      <c r="X1087" s="13">
        <f t="shared" si="1357"/>
        <v>4.5828958994981676E-2</v>
      </c>
      <c r="Y1087" s="13">
        <f t="shared" si="1358"/>
        <v>2.0715835189706593E-2</v>
      </c>
      <c r="Z1087" s="13">
        <f t="shared" si="1359"/>
        <v>1.1154957061304717E-2</v>
      </c>
      <c r="AA1087" s="13">
        <f t="shared" si="1360"/>
        <v>1.6703990451450743E-2</v>
      </c>
      <c r="AB1087" s="13">
        <f t="shared" si="1361"/>
        <v>1.2506695250762459E-2</v>
      </c>
      <c r="AC1087" s="13">
        <f t="shared" si="1362"/>
        <v>5.2820005373858535E-4</v>
      </c>
      <c r="AD1087" s="13">
        <f t="shared" si="1363"/>
        <v>1.8977538478799644E-2</v>
      </c>
      <c r="AE1087" s="13">
        <f t="shared" si="1364"/>
        <v>1.7156643661758817E-2</v>
      </c>
      <c r="AF1087" s="13">
        <f t="shared" si="1365"/>
        <v>7.7552318512065293E-3</v>
      </c>
      <c r="AG1087" s="13">
        <f t="shared" si="1366"/>
        <v>2.3370391183610882E-3</v>
      </c>
      <c r="AH1087" s="13">
        <f t="shared" si="1367"/>
        <v>2.5211597328181319E-3</v>
      </c>
      <c r="AI1087" s="13">
        <f t="shared" si="1368"/>
        <v>3.7753106419085108E-3</v>
      </c>
      <c r="AJ1087" s="13">
        <f t="shared" si="1369"/>
        <v>2.8266694603629496E-3</v>
      </c>
      <c r="AK1087" s="13">
        <f t="shared" si="1370"/>
        <v>1.4109320611401667E-3</v>
      </c>
      <c r="AL1087" s="13">
        <f t="shared" si="1371"/>
        <v>2.8602448550566683E-5</v>
      </c>
      <c r="AM1087" s="13">
        <f t="shared" si="1372"/>
        <v>5.6835829990157039E-3</v>
      </c>
      <c r="AN1087" s="13">
        <f t="shared" si="1373"/>
        <v>5.1382432102601468E-3</v>
      </c>
      <c r="AO1087" s="13">
        <f t="shared" si="1374"/>
        <v>2.3226143871178427E-3</v>
      </c>
      <c r="AP1087" s="13">
        <f t="shared" si="1375"/>
        <v>6.999198455579621E-4</v>
      </c>
      <c r="AQ1087" s="13">
        <f t="shared" si="1376"/>
        <v>1.5819063409416888E-4</v>
      </c>
      <c r="AR1087" s="13">
        <f t="shared" si="1377"/>
        <v>4.5585089129084657E-4</v>
      </c>
      <c r="AS1087" s="13">
        <f t="shared" si="1378"/>
        <v>6.8261391716347797E-4</v>
      </c>
      <c r="AT1087" s="13">
        <f t="shared" si="1379"/>
        <v>5.110901051282251E-4</v>
      </c>
      <c r="AU1087" s="13">
        <f t="shared" si="1380"/>
        <v>2.551106259747536E-4</v>
      </c>
      <c r="AV1087" s="13">
        <f t="shared" si="1381"/>
        <v>9.5503851716473645E-5</v>
      </c>
      <c r="AW1087" s="13">
        <f t="shared" si="1382"/>
        <v>1.0755868724166317E-6</v>
      </c>
      <c r="AX1087" s="13">
        <f t="shared" si="1383"/>
        <v>1.4184802269793443E-3</v>
      </c>
      <c r="AY1087" s="13">
        <f t="shared" si="1384"/>
        <v>1.2823770492006762E-3</v>
      </c>
      <c r="AZ1087" s="13">
        <f t="shared" si="1385"/>
        <v>5.7966648566493563E-4</v>
      </c>
      <c r="BA1087" s="13">
        <f t="shared" si="1386"/>
        <v>1.746824954551284E-4</v>
      </c>
      <c r="BB1087" s="13">
        <f t="shared" si="1387"/>
        <v>3.94804275040522E-5</v>
      </c>
      <c r="BC1087" s="13">
        <f t="shared" si="1388"/>
        <v>7.1384560970076799E-6</v>
      </c>
      <c r="BD1087" s="13">
        <f t="shared" si="1389"/>
        <v>6.8685333045248278E-5</v>
      </c>
      <c r="BE1087" s="13">
        <f t="shared" si="1390"/>
        <v>1.0285285196860702E-4</v>
      </c>
      <c r="BF1087" s="13">
        <f t="shared" si="1391"/>
        <v>7.7008501590195287E-5</v>
      </c>
      <c r="BG1087" s="13">
        <f t="shared" si="1392"/>
        <v>3.8438793568745988E-5</v>
      </c>
      <c r="BH1087" s="13">
        <f t="shared" si="1393"/>
        <v>1.4390042857379661E-5</v>
      </c>
      <c r="BI1087" s="13">
        <f t="shared" si="1394"/>
        <v>4.3096739353566335E-6</v>
      </c>
      <c r="BJ1087" s="14">
        <f t="shared" si="1395"/>
        <v>0.50998310019571913</v>
      </c>
      <c r="BK1087" s="14">
        <f t="shared" si="1396"/>
        <v>0.26279323419972689</v>
      </c>
      <c r="BL1087" s="14">
        <f t="shared" si="1397"/>
        <v>0.21638839594648585</v>
      </c>
      <c r="BM1087" s="14">
        <f t="shared" si="1398"/>
        <v>0.42972149180699176</v>
      </c>
      <c r="BN1087" s="14">
        <f t="shared" si="1399"/>
        <v>0.56931689413391628</v>
      </c>
    </row>
    <row r="1088" spans="1:66" x14ac:dyDescent="0.25">
      <c r="A1088" t="s">
        <v>61</v>
      </c>
      <c r="B1088" t="s">
        <v>66</v>
      </c>
      <c r="C1088" t="s">
        <v>240</v>
      </c>
      <c r="D1088" s="24" t="s">
        <v>502</v>
      </c>
      <c r="E1088" s="10">
        <f>VLOOKUP(A1088,home!$A$2:$E$405,3,FALSE)</f>
        <v>1.675</v>
      </c>
      <c r="F1088" s="10">
        <f>VLOOKUP(B1088,home!$B$2:$E$405,3,FALSE)</f>
        <v>1.79</v>
      </c>
      <c r="G1088" s="10">
        <f>VLOOKUP(C1088,away!$B$2:$E$405,4,FALSE)</f>
        <v>0.3</v>
      </c>
      <c r="H1088" s="10">
        <f>VLOOKUP(A1088,away!$A$2:$E$405,3,FALSE)</f>
        <v>1.0249999999999999</v>
      </c>
      <c r="I1088" s="10">
        <f>VLOOKUP(C1088,away!$B$2:$E$405,3,FALSE)</f>
        <v>0.6</v>
      </c>
      <c r="J1088" s="10">
        <f>VLOOKUP(B1088,home!$B$2:$E$405,4,FALSE)</f>
        <v>1.46</v>
      </c>
      <c r="K1088" s="12">
        <f t="shared" si="1344"/>
        <v>0.89947500000000002</v>
      </c>
      <c r="L1088" s="12">
        <f t="shared" si="1345"/>
        <v>0.89789999999999981</v>
      </c>
      <c r="M1088" s="13">
        <f t="shared" si="1346"/>
        <v>0.1657333678081393</v>
      </c>
      <c r="N1088" s="13">
        <f t="shared" si="1347"/>
        <v>0.14907302100922609</v>
      </c>
      <c r="O1088" s="13">
        <f t="shared" si="1348"/>
        <v>0.14881199095492822</v>
      </c>
      <c r="P1088" s="13">
        <f t="shared" si="1349"/>
        <v>0.13385266556418404</v>
      </c>
      <c r="Q1088" s="13">
        <f t="shared" si="1350"/>
        <v>6.704372778613682E-2</v>
      </c>
      <c r="R1088" s="13">
        <f t="shared" si="1351"/>
        <v>6.6809143339215019E-2</v>
      </c>
      <c r="S1088" s="13">
        <f t="shared" si="1352"/>
        <v>2.7026144939289367E-2</v>
      </c>
      <c r="T1088" s="13">
        <f t="shared" si="1353"/>
        <v>6.0198563179172229E-2</v>
      </c>
      <c r="U1088" s="13">
        <f t="shared" si="1354"/>
        <v>6.0093154205040418E-2</v>
      </c>
      <c r="V1088" s="13">
        <f t="shared" si="1355"/>
        <v>2.4252619921922348E-3</v>
      </c>
      <c r="W1088" s="13">
        <f t="shared" si="1356"/>
        <v>2.0101385683478478E-2</v>
      </c>
      <c r="X1088" s="13">
        <f t="shared" si="1357"/>
        <v>1.8049034205195321E-2</v>
      </c>
      <c r="Y1088" s="13">
        <f t="shared" si="1358"/>
        <v>8.1031139064224374E-3</v>
      </c>
      <c r="Z1088" s="13">
        <f t="shared" si="1359"/>
        <v>1.9995976601427049E-2</v>
      </c>
      <c r="AA1088" s="13">
        <f t="shared" si="1360"/>
        <v>1.7985881053568593E-2</v>
      </c>
      <c r="AB1088" s="13">
        <f t="shared" si="1361"/>
        <v>8.0889251803293056E-3</v>
      </c>
      <c r="AC1088" s="13">
        <f t="shared" si="1362"/>
        <v>1.2242095037940631E-4</v>
      </c>
      <c r="AD1088" s="13">
        <f t="shared" si="1363"/>
        <v>4.5201734719116995E-3</v>
      </c>
      <c r="AE1088" s="13">
        <f t="shared" si="1364"/>
        <v>4.0586637604295133E-3</v>
      </c>
      <c r="AF1088" s="13">
        <f t="shared" si="1365"/>
        <v>1.8221370952448298E-3</v>
      </c>
      <c r="AG1088" s="13">
        <f t="shared" si="1366"/>
        <v>5.4536563260677742E-4</v>
      </c>
      <c r="AH1088" s="13">
        <f t="shared" si="1367"/>
        <v>4.488596847605335E-3</v>
      </c>
      <c r="AI1088" s="13">
        <f t="shared" si="1368"/>
        <v>4.0373806494998082E-3</v>
      </c>
      <c r="AJ1088" s="13">
        <f t="shared" si="1369"/>
        <v>1.81576147985442E-3</v>
      </c>
      <c r="AK1088" s="13">
        <f t="shared" si="1370"/>
        <v>5.4441068569735171E-4</v>
      </c>
      <c r="AL1088" s="13">
        <f t="shared" si="1371"/>
        <v>3.9548754112458241E-6</v>
      </c>
      <c r="AM1088" s="13">
        <f t="shared" si="1372"/>
        <v>8.1315660672955537E-4</v>
      </c>
      <c r="AN1088" s="13">
        <f t="shared" si="1373"/>
        <v>7.3013331718246757E-4</v>
      </c>
      <c r="AO1088" s="13">
        <f t="shared" si="1374"/>
        <v>3.2779335274906872E-4</v>
      </c>
      <c r="AP1088" s="13">
        <f t="shared" si="1375"/>
        <v>9.8108550477796243E-5</v>
      </c>
      <c r="AQ1088" s="13">
        <f t="shared" si="1376"/>
        <v>2.2022916868503304E-5</v>
      </c>
      <c r="AR1088" s="13">
        <f t="shared" si="1377"/>
        <v>8.0606222189296621E-4</v>
      </c>
      <c r="AS1088" s="13">
        <f t="shared" si="1378"/>
        <v>7.2503281703717567E-4</v>
      </c>
      <c r="AT1088" s="13">
        <f t="shared" si="1379"/>
        <v>3.260744465522568E-4</v>
      </c>
      <c r="AU1088" s="13">
        <f t="shared" si="1380"/>
        <v>9.7765270937530437E-5</v>
      </c>
      <c r="AV1088" s="13">
        <f t="shared" si="1381"/>
        <v>2.1984354269133789E-5</v>
      </c>
      <c r="AW1088" s="13">
        <f t="shared" si="1382"/>
        <v>8.8725279172227396E-8</v>
      </c>
      <c r="AX1088" s="13">
        <f t="shared" si="1383"/>
        <v>1.2190233980634441E-4</v>
      </c>
      <c r="AY1088" s="13">
        <f t="shared" si="1384"/>
        <v>1.0945611091211661E-4</v>
      </c>
      <c r="AZ1088" s="13">
        <f t="shared" si="1385"/>
        <v>4.9140320993994738E-5</v>
      </c>
      <c r="BA1088" s="13">
        <f t="shared" si="1386"/>
        <v>1.4707698073502622E-5</v>
      </c>
      <c r="BB1088" s="13">
        <f t="shared" si="1387"/>
        <v>3.3015105250494998E-6</v>
      </c>
      <c r="BC1088" s="13">
        <f t="shared" si="1388"/>
        <v>5.9288526008838923E-7</v>
      </c>
      <c r="BD1088" s="13">
        <f t="shared" si="1389"/>
        <v>1.2062721150628231E-4</v>
      </c>
      <c r="BE1088" s="13">
        <f t="shared" si="1390"/>
        <v>1.0850116106961326E-4</v>
      </c>
      <c r="BF1088" s="13">
        <f t="shared" si="1391"/>
        <v>4.8797040926545201E-5</v>
      </c>
      <c r="BG1088" s="13">
        <f t="shared" si="1392"/>
        <v>1.4630572795801418E-5</v>
      </c>
      <c r="BH1088" s="13">
        <f t="shared" si="1393"/>
        <v>3.2899586163758692E-6</v>
      </c>
      <c r="BI1088" s="13">
        <f t="shared" si="1394"/>
        <v>5.9184710529293711E-7</v>
      </c>
      <c r="BJ1088" s="14">
        <f t="shared" si="1395"/>
        <v>0.33580550133940262</v>
      </c>
      <c r="BK1088" s="14">
        <f t="shared" si="1396"/>
        <v>0.32927327224050773</v>
      </c>
      <c r="BL1088" s="14">
        <f t="shared" si="1397"/>
        <v>0.31494860129844743</v>
      </c>
      <c r="BM1088" s="14">
        <f t="shared" si="1398"/>
        <v>0.2685900676323224</v>
      </c>
      <c r="BN1088" s="14">
        <f t="shared" si="1399"/>
        <v>0.73132391646182948</v>
      </c>
    </row>
    <row r="1089" spans="1:66" x14ac:dyDescent="0.25">
      <c r="A1089" t="s">
        <v>61</v>
      </c>
      <c r="B1089" t="s">
        <v>238</v>
      </c>
      <c r="C1089" t="s">
        <v>69</v>
      </c>
      <c r="D1089" s="24" t="s">
        <v>502</v>
      </c>
      <c r="E1089" s="10">
        <f>VLOOKUP(A1089,home!$A$2:$E$405,3,FALSE)</f>
        <v>1.675</v>
      </c>
      <c r="F1089" s="10">
        <f>VLOOKUP(B1089,home!$B$2:$E$405,3,FALSE)</f>
        <v>0.6</v>
      </c>
      <c r="G1089" s="10">
        <f>VLOOKUP(C1089,away!$B$2:$E$405,4,FALSE)</f>
        <v>0.3</v>
      </c>
      <c r="H1089" s="10">
        <f>VLOOKUP(A1089,away!$A$2:$E$405,3,FALSE)</f>
        <v>1.0249999999999999</v>
      </c>
      <c r="I1089" s="10">
        <f>VLOOKUP(C1089,away!$B$2:$E$405,3,FALSE)</f>
        <v>0.9</v>
      </c>
      <c r="J1089" s="10">
        <f>VLOOKUP(B1089,home!$B$2:$E$405,4,FALSE)</f>
        <v>0</v>
      </c>
      <c r="K1089" s="12">
        <f t="shared" si="1344"/>
        <v>0.30149999999999993</v>
      </c>
      <c r="L1089" s="12">
        <f t="shared" si="1345"/>
        <v>0</v>
      </c>
      <c r="M1089" s="13">
        <f t="shared" si="1346"/>
        <v>0.73970782635463961</v>
      </c>
      <c r="N1089" s="13">
        <f t="shared" si="1347"/>
        <v>0.2230219096459238</v>
      </c>
      <c r="O1089" s="13">
        <f t="shared" si="1348"/>
        <v>0</v>
      </c>
      <c r="P1089" s="13">
        <f t="shared" si="1349"/>
        <v>0</v>
      </c>
      <c r="Q1089" s="13">
        <f t="shared" si="1350"/>
        <v>3.3620552879123002E-2</v>
      </c>
      <c r="R1089" s="13">
        <f t="shared" si="1351"/>
        <v>0</v>
      </c>
      <c r="S1089" s="13">
        <f t="shared" si="1352"/>
        <v>0</v>
      </c>
      <c r="T1089" s="13">
        <f t="shared" si="1353"/>
        <v>0</v>
      </c>
      <c r="U1089" s="13">
        <f t="shared" si="1354"/>
        <v>0</v>
      </c>
      <c r="V1089" s="13">
        <f t="shared" si="1355"/>
        <v>0</v>
      </c>
      <c r="W1089" s="13">
        <f t="shared" si="1356"/>
        <v>3.3788655643518621E-3</v>
      </c>
      <c r="X1089" s="13">
        <f t="shared" si="1357"/>
        <v>0</v>
      </c>
      <c r="Y1089" s="13">
        <f t="shared" si="1358"/>
        <v>0</v>
      </c>
      <c r="Z1089" s="13">
        <f t="shared" si="1359"/>
        <v>0</v>
      </c>
      <c r="AA1089" s="13">
        <f t="shared" si="1360"/>
        <v>0</v>
      </c>
      <c r="AB1089" s="13">
        <f t="shared" si="1361"/>
        <v>0</v>
      </c>
      <c r="AC1089" s="13">
        <f t="shared" si="1362"/>
        <v>0</v>
      </c>
      <c r="AD1089" s="13">
        <f t="shared" si="1363"/>
        <v>2.5468199191302143E-4</v>
      </c>
      <c r="AE1089" s="13">
        <f t="shared" si="1364"/>
        <v>0</v>
      </c>
      <c r="AF1089" s="13">
        <f t="shared" si="1365"/>
        <v>0</v>
      </c>
      <c r="AG1089" s="13">
        <f t="shared" si="1366"/>
        <v>0</v>
      </c>
      <c r="AH1089" s="13">
        <f t="shared" si="1367"/>
        <v>0</v>
      </c>
      <c r="AI1089" s="13">
        <f t="shared" si="1368"/>
        <v>0</v>
      </c>
      <c r="AJ1089" s="13">
        <f t="shared" si="1369"/>
        <v>0</v>
      </c>
      <c r="AK1089" s="13">
        <f t="shared" si="1370"/>
        <v>0</v>
      </c>
      <c r="AL1089" s="13">
        <f t="shared" si="1371"/>
        <v>0</v>
      </c>
      <c r="AM1089" s="13">
        <f t="shared" si="1372"/>
        <v>1.5357324112355192E-5</v>
      </c>
      <c r="AN1089" s="13">
        <f t="shared" si="1373"/>
        <v>0</v>
      </c>
      <c r="AO1089" s="13">
        <f t="shared" si="1374"/>
        <v>0</v>
      </c>
      <c r="AP1089" s="13">
        <f t="shared" si="1375"/>
        <v>0</v>
      </c>
      <c r="AQ1089" s="13">
        <f t="shared" si="1376"/>
        <v>0</v>
      </c>
      <c r="AR1089" s="13">
        <f t="shared" si="1377"/>
        <v>0</v>
      </c>
      <c r="AS1089" s="13">
        <f t="shared" si="1378"/>
        <v>0</v>
      </c>
      <c r="AT1089" s="13">
        <f t="shared" si="1379"/>
        <v>0</v>
      </c>
      <c r="AU1089" s="13">
        <f t="shared" si="1380"/>
        <v>0</v>
      </c>
      <c r="AV1089" s="13">
        <f t="shared" si="1381"/>
        <v>0</v>
      </c>
      <c r="AW1089" s="13">
        <f t="shared" si="1382"/>
        <v>0</v>
      </c>
      <c r="AX1089" s="13">
        <f t="shared" si="1383"/>
        <v>7.7170553664584835E-7</v>
      </c>
      <c r="AY1089" s="13">
        <f t="shared" si="1384"/>
        <v>0</v>
      </c>
      <c r="AZ1089" s="13">
        <f t="shared" si="1385"/>
        <v>0</v>
      </c>
      <c r="BA1089" s="13">
        <f t="shared" si="1386"/>
        <v>0</v>
      </c>
      <c r="BB1089" s="13">
        <f t="shared" si="1387"/>
        <v>0</v>
      </c>
      <c r="BC1089" s="13">
        <f t="shared" si="1388"/>
        <v>0</v>
      </c>
      <c r="BD1089" s="13">
        <f t="shared" si="1389"/>
        <v>0</v>
      </c>
      <c r="BE1089" s="13">
        <f t="shared" si="1390"/>
        <v>0</v>
      </c>
      <c r="BF1089" s="13">
        <f t="shared" si="1391"/>
        <v>0</v>
      </c>
      <c r="BG1089" s="13">
        <f t="shared" si="1392"/>
        <v>0</v>
      </c>
      <c r="BH1089" s="13">
        <f t="shared" si="1393"/>
        <v>0</v>
      </c>
      <c r="BI1089" s="13">
        <f t="shared" si="1394"/>
        <v>0</v>
      </c>
      <c r="BJ1089" s="14">
        <f t="shared" si="1395"/>
        <v>0.26029213911096066</v>
      </c>
      <c r="BK1089" s="14">
        <f t="shared" si="1396"/>
        <v>0.73970782635463961</v>
      </c>
      <c r="BL1089" s="14">
        <f t="shared" si="1397"/>
        <v>0</v>
      </c>
      <c r="BM1089" s="14">
        <f t="shared" si="1398"/>
        <v>3.6496765859138844E-3</v>
      </c>
      <c r="BN1089" s="14">
        <f t="shared" si="1399"/>
        <v>0.99635028887968646</v>
      </c>
    </row>
    <row r="1090" spans="1:66" x14ac:dyDescent="0.25">
      <c r="A1090" t="s">
        <v>19</v>
      </c>
      <c r="B1090" t="s">
        <v>247</v>
      </c>
      <c r="C1090" t="s">
        <v>21</v>
      </c>
      <c r="D1090" s="24" t="s">
        <v>502</v>
      </c>
      <c r="E1090" s="10">
        <f>VLOOKUP(A1090,home!$A$2:$E$405,3,FALSE)</f>
        <v>1.5510204081632699</v>
      </c>
      <c r="F1090" s="10">
        <f>VLOOKUP(B1090,home!$B$2:$E$405,3,FALSE)</f>
        <v>1.29</v>
      </c>
      <c r="G1090" s="10">
        <f>VLOOKUP(C1090,away!$B$2:$E$405,4,FALSE)</f>
        <v>0.64</v>
      </c>
      <c r="H1090" s="10">
        <f>VLOOKUP(A1090,away!$A$2:$E$405,3,FALSE)</f>
        <v>1.4285714285714299</v>
      </c>
      <c r="I1090" s="10">
        <f>VLOOKUP(C1090,away!$B$2:$E$405,3,FALSE)</f>
        <v>0.64</v>
      </c>
      <c r="J1090" s="10">
        <f>VLOOKUP(B1090,home!$B$2:$E$405,4,FALSE)</f>
        <v>0</v>
      </c>
      <c r="K1090" s="12">
        <f t="shared" si="1344"/>
        <v>1.2805224489795957</v>
      </c>
      <c r="L1090" s="12">
        <f t="shared" si="1345"/>
        <v>0</v>
      </c>
      <c r="M1090" s="13">
        <f t="shared" si="1346"/>
        <v>0.27789207808822425</v>
      </c>
      <c r="N1090" s="13">
        <f t="shared" si="1347"/>
        <v>0.35584704438556197</v>
      </c>
      <c r="O1090" s="13">
        <f t="shared" si="1348"/>
        <v>0</v>
      </c>
      <c r="P1090" s="13">
        <f t="shared" si="1349"/>
        <v>0</v>
      </c>
      <c r="Q1090" s="13">
        <f t="shared" si="1350"/>
        <v>0.22783506436937537</v>
      </c>
      <c r="R1090" s="13">
        <f t="shared" si="1351"/>
        <v>0</v>
      </c>
      <c r="S1090" s="13">
        <f t="shared" si="1352"/>
        <v>0</v>
      </c>
      <c r="T1090" s="13">
        <f t="shared" si="1353"/>
        <v>0</v>
      </c>
      <c r="U1090" s="13">
        <f t="shared" si="1354"/>
        <v>0</v>
      </c>
      <c r="V1090" s="13">
        <f t="shared" si="1355"/>
        <v>0</v>
      </c>
      <c r="W1090" s="13">
        <f t="shared" si="1356"/>
        <v>9.7249304863232133E-2</v>
      </c>
      <c r="X1090" s="13">
        <f t="shared" si="1357"/>
        <v>0</v>
      </c>
      <c r="Y1090" s="13">
        <f t="shared" si="1358"/>
        <v>0</v>
      </c>
      <c r="Z1090" s="13">
        <f t="shared" si="1359"/>
        <v>0</v>
      </c>
      <c r="AA1090" s="13">
        <f t="shared" si="1360"/>
        <v>0</v>
      </c>
      <c r="AB1090" s="13">
        <f t="shared" si="1361"/>
        <v>0</v>
      </c>
      <c r="AC1090" s="13">
        <f t="shared" si="1362"/>
        <v>0</v>
      </c>
      <c r="AD1090" s="13">
        <f t="shared" si="1363"/>
        <v>3.1132479506257329E-2</v>
      </c>
      <c r="AE1090" s="13">
        <f t="shared" si="1364"/>
        <v>0</v>
      </c>
      <c r="AF1090" s="13">
        <f t="shared" si="1365"/>
        <v>0</v>
      </c>
      <c r="AG1090" s="13">
        <f t="shared" si="1366"/>
        <v>0</v>
      </c>
      <c r="AH1090" s="13">
        <f t="shared" si="1367"/>
        <v>0</v>
      </c>
      <c r="AI1090" s="13">
        <f t="shared" si="1368"/>
        <v>0</v>
      </c>
      <c r="AJ1090" s="13">
        <f t="shared" si="1369"/>
        <v>0</v>
      </c>
      <c r="AK1090" s="13">
        <f t="shared" si="1370"/>
        <v>0</v>
      </c>
      <c r="AL1090" s="13">
        <f t="shared" si="1371"/>
        <v>0</v>
      </c>
      <c r="AM1090" s="13">
        <f t="shared" si="1372"/>
        <v>7.9731677800319364E-3</v>
      </c>
      <c r="AN1090" s="13">
        <f t="shared" si="1373"/>
        <v>0</v>
      </c>
      <c r="AO1090" s="13">
        <f t="shared" si="1374"/>
        <v>0</v>
      </c>
      <c r="AP1090" s="13">
        <f t="shared" si="1375"/>
        <v>0</v>
      </c>
      <c r="AQ1090" s="13">
        <f t="shared" si="1376"/>
        <v>0</v>
      </c>
      <c r="AR1090" s="13">
        <f t="shared" si="1377"/>
        <v>0</v>
      </c>
      <c r="AS1090" s="13">
        <f t="shared" si="1378"/>
        <v>0</v>
      </c>
      <c r="AT1090" s="13">
        <f t="shared" si="1379"/>
        <v>0</v>
      </c>
      <c r="AU1090" s="13">
        <f t="shared" si="1380"/>
        <v>0</v>
      </c>
      <c r="AV1090" s="13">
        <f t="shared" si="1381"/>
        <v>0</v>
      </c>
      <c r="AW1090" s="13">
        <f t="shared" si="1382"/>
        <v>0</v>
      </c>
      <c r="AX1090" s="13">
        <f t="shared" si="1383"/>
        <v>1.7016367219686154E-3</v>
      </c>
      <c r="AY1090" s="13">
        <f t="shared" si="1384"/>
        <v>0</v>
      </c>
      <c r="AZ1090" s="13">
        <f t="shared" si="1385"/>
        <v>0</v>
      </c>
      <c r="BA1090" s="13">
        <f t="shared" si="1386"/>
        <v>0</v>
      </c>
      <c r="BB1090" s="13">
        <f t="shared" si="1387"/>
        <v>0</v>
      </c>
      <c r="BC1090" s="13">
        <f t="shared" si="1388"/>
        <v>0</v>
      </c>
      <c r="BD1090" s="13">
        <f t="shared" si="1389"/>
        <v>0</v>
      </c>
      <c r="BE1090" s="13">
        <f t="shared" si="1390"/>
        <v>0</v>
      </c>
      <c r="BF1090" s="13">
        <f t="shared" si="1391"/>
        <v>0</v>
      </c>
      <c r="BG1090" s="13">
        <f t="shared" si="1392"/>
        <v>0</v>
      </c>
      <c r="BH1090" s="13">
        <f t="shared" si="1393"/>
        <v>0</v>
      </c>
      <c r="BI1090" s="13">
        <f t="shared" si="1394"/>
        <v>0</v>
      </c>
      <c r="BJ1090" s="14">
        <f t="shared" si="1395"/>
        <v>0.72173869762642739</v>
      </c>
      <c r="BK1090" s="14">
        <f t="shared" si="1396"/>
        <v>0.27789207808822425</v>
      </c>
      <c r="BL1090" s="14">
        <f t="shared" si="1397"/>
        <v>0</v>
      </c>
      <c r="BM1090" s="14">
        <f t="shared" si="1398"/>
        <v>0.13805658887149</v>
      </c>
      <c r="BN1090" s="14">
        <f t="shared" si="1399"/>
        <v>0.86157418684316167</v>
      </c>
    </row>
    <row r="1091" spans="1:66" x14ac:dyDescent="0.25">
      <c r="A1091" t="s">
        <v>19</v>
      </c>
      <c r="B1091" t="s">
        <v>141</v>
      </c>
      <c r="C1091" t="s">
        <v>245</v>
      </c>
      <c r="D1091" s="24" t="s">
        <v>502</v>
      </c>
      <c r="E1091" s="10">
        <f>VLOOKUP(A1091,home!$A$2:$E$405,3,FALSE)</f>
        <v>1.5510204081632699</v>
      </c>
      <c r="F1091" s="10">
        <f>VLOOKUP(B1091,home!$B$2:$E$405,3,FALSE)</f>
        <v>1.61</v>
      </c>
      <c r="G1091" s="10">
        <f>VLOOKUP(C1091,away!$B$2:$E$405,4,FALSE)</f>
        <v>0.64</v>
      </c>
      <c r="H1091" s="10">
        <f>VLOOKUP(A1091,away!$A$2:$E$405,3,FALSE)</f>
        <v>1.4285714285714299</v>
      </c>
      <c r="I1091" s="10">
        <f>VLOOKUP(C1091,away!$B$2:$E$405,3,FALSE)</f>
        <v>0.32</v>
      </c>
      <c r="J1091" s="10">
        <f>VLOOKUP(B1091,home!$B$2:$E$405,4,FALSE)</f>
        <v>0</v>
      </c>
      <c r="K1091" s="12">
        <f t="shared" si="1344"/>
        <v>1.5981714285714335</v>
      </c>
      <c r="L1091" s="12">
        <f t="shared" si="1345"/>
        <v>0</v>
      </c>
      <c r="M1091" s="13">
        <f t="shared" si="1346"/>
        <v>0.20226603794283443</v>
      </c>
      <c r="N1091" s="13">
        <f t="shared" si="1347"/>
        <v>0.32325580281058347</v>
      </c>
      <c r="O1091" s="13">
        <f t="shared" si="1348"/>
        <v>0</v>
      </c>
      <c r="P1091" s="13">
        <f t="shared" si="1349"/>
        <v>0</v>
      </c>
      <c r="Q1091" s="13">
        <f t="shared" si="1350"/>
        <v>0.25830909408589792</v>
      </c>
      <c r="R1091" s="13">
        <f t="shared" si="1351"/>
        <v>0</v>
      </c>
      <c r="S1091" s="13">
        <f t="shared" si="1352"/>
        <v>0</v>
      </c>
      <c r="T1091" s="13">
        <f t="shared" si="1353"/>
        <v>0</v>
      </c>
      <c r="U1091" s="13">
        <f t="shared" si="1354"/>
        <v>0</v>
      </c>
      <c r="V1091" s="13">
        <f t="shared" si="1355"/>
        <v>0</v>
      </c>
      <c r="W1091" s="13">
        <f t="shared" si="1356"/>
        <v>0.13760740463608409</v>
      </c>
      <c r="X1091" s="13">
        <f t="shared" si="1357"/>
        <v>0</v>
      </c>
      <c r="Y1091" s="13">
        <f t="shared" si="1358"/>
        <v>0</v>
      </c>
      <c r="Z1091" s="13">
        <f t="shared" si="1359"/>
        <v>0</v>
      </c>
      <c r="AA1091" s="13">
        <f t="shared" si="1360"/>
        <v>0</v>
      </c>
      <c r="AB1091" s="13">
        <f t="shared" si="1361"/>
        <v>0</v>
      </c>
      <c r="AC1091" s="13">
        <f t="shared" si="1362"/>
        <v>0</v>
      </c>
      <c r="AD1091" s="13">
        <f t="shared" si="1363"/>
        <v>5.4980055612314477E-2</v>
      </c>
      <c r="AE1091" s="13">
        <f t="shared" si="1364"/>
        <v>0</v>
      </c>
      <c r="AF1091" s="13">
        <f t="shared" si="1365"/>
        <v>0</v>
      </c>
      <c r="AG1091" s="13">
        <f t="shared" si="1366"/>
        <v>0</v>
      </c>
      <c r="AH1091" s="13">
        <f t="shared" si="1367"/>
        <v>0</v>
      </c>
      <c r="AI1091" s="13">
        <f t="shared" si="1368"/>
        <v>0</v>
      </c>
      <c r="AJ1091" s="13">
        <f t="shared" si="1369"/>
        <v>0</v>
      </c>
      <c r="AK1091" s="13">
        <f t="shared" si="1370"/>
        <v>0</v>
      </c>
      <c r="AL1091" s="13">
        <f t="shared" si="1371"/>
        <v>0</v>
      </c>
      <c r="AM1091" s="13">
        <f t="shared" si="1372"/>
        <v>1.7573510804173891E-2</v>
      </c>
      <c r="AN1091" s="13">
        <f t="shared" si="1373"/>
        <v>0</v>
      </c>
      <c r="AO1091" s="13">
        <f t="shared" si="1374"/>
        <v>0</v>
      </c>
      <c r="AP1091" s="13">
        <f t="shared" si="1375"/>
        <v>0</v>
      </c>
      <c r="AQ1091" s="13">
        <f t="shared" si="1376"/>
        <v>0</v>
      </c>
      <c r="AR1091" s="13">
        <f t="shared" si="1377"/>
        <v>0</v>
      </c>
      <c r="AS1091" s="13">
        <f t="shared" si="1378"/>
        <v>0</v>
      </c>
      <c r="AT1091" s="13">
        <f t="shared" si="1379"/>
        <v>0</v>
      </c>
      <c r="AU1091" s="13">
        <f t="shared" si="1380"/>
        <v>0</v>
      </c>
      <c r="AV1091" s="13">
        <f t="shared" si="1381"/>
        <v>0</v>
      </c>
      <c r="AW1091" s="13">
        <f t="shared" si="1382"/>
        <v>0</v>
      </c>
      <c r="AX1091" s="13">
        <f t="shared" si="1383"/>
        <v>4.680913811153686E-3</v>
      </c>
      <c r="AY1091" s="13">
        <f t="shared" si="1384"/>
        <v>0</v>
      </c>
      <c r="AZ1091" s="13">
        <f t="shared" si="1385"/>
        <v>0</v>
      </c>
      <c r="BA1091" s="13">
        <f t="shared" si="1386"/>
        <v>0</v>
      </c>
      <c r="BB1091" s="13">
        <f t="shared" si="1387"/>
        <v>0</v>
      </c>
      <c r="BC1091" s="13">
        <f t="shared" si="1388"/>
        <v>0</v>
      </c>
      <c r="BD1091" s="13">
        <f t="shared" si="1389"/>
        <v>0</v>
      </c>
      <c r="BE1091" s="13">
        <f t="shared" si="1390"/>
        <v>0</v>
      </c>
      <c r="BF1091" s="13">
        <f t="shared" si="1391"/>
        <v>0</v>
      </c>
      <c r="BG1091" s="13">
        <f t="shared" si="1392"/>
        <v>0</v>
      </c>
      <c r="BH1091" s="13">
        <f t="shared" si="1393"/>
        <v>0</v>
      </c>
      <c r="BI1091" s="13">
        <f t="shared" si="1394"/>
        <v>0</v>
      </c>
      <c r="BJ1091" s="14">
        <f t="shared" si="1395"/>
        <v>0.79640678176020752</v>
      </c>
      <c r="BK1091" s="14">
        <f t="shared" si="1396"/>
        <v>0.20226603794283443</v>
      </c>
      <c r="BL1091" s="14">
        <f t="shared" si="1397"/>
        <v>0</v>
      </c>
      <c r="BM1091" s="14">
        <f t="shared" si="1398"/>
        <v>0.21484188486372613</v>
      </c>
      <c r="BN1091" s="14">
        <f t="shared" si="1399"/>
        <v>0.78383093483931576</v>
      </c>
    </row>
    <row r="1092" spans="1:66" x14ac:dyDescent="0.25">
      <c r="A1092" t="s">
        <v>19</v>
      </c>
      <c r="B1092" t="s">
        <v>154</v>
      </c>
      <c r="C1092" t="s">
        <v>243</v>
      </c>
      <c r="D1092" s="24" t="s">
        <v>502</v>
      </c>
      <c r="E1092" s="10">
        <f>VLOOKUP(A1092,home!$A$2:$E$405,3,FALSE)</f>
        <v>1.5510204081632699</v>
      </c>
      <c r="F1092" s="10">
        <f>VLOOKUP(B1092,home!$B$2:$E$405,3,FALSE)</f>
        <v>1.29</v>
      </c>
      <c r="G1092" s="10">
        <f>VLOOKUP(C1092,away!$B$2:$E$405,4,FALSE)</f>
        <v>1.29</v>
      </c>
      <c r="H1092" s="10">
        <f>VLOOKUP(A1092,away!$A$2:$E$405,3,FALSE)</f>
        <v>1.4285714285714299</v>
      </c>
      <c r="I1092" s="10">
        <f>VLOOKUP(C1092,away!$B$2:$E$405,3,FALSE)</f>
        <v>0.64</v>
      </c>
      <c r="J1092" s="10">
        <f>VLOOKUP(B1092,home!$B$2:$E$405,4,FALSE)</f>
        <v>0.7</v>
      </c>
      <c r="K1092" s="12">
        <f t="shared" si="1344"/>
        <v>2.5810530612244973</v>
      </c>
      <c r="L1092" s="12">
        <f t="shared" si="1345"/>
        <v>0.64000000000000057</v>
      </c>
      <c r="M1092" s="13">
        <f t="shared" si="1346"/>
        <v>3.9913005284142704E-2</v>
      </c>
      <c r="N1092" s="13">
        <f t="shared" si="1347"/>
        <v>0.10301758447130607</v>
      </c>
      <c r="O1092" s="13">
        <f t="shared" si="1348"/>
        <v>2.5544323381851357E-2</v>
      </c>
      <c r="P1092" s="13">
        <f t="shared" si="1349"/>
        <v>6.5931254061635941E-2</v>
      </c>
      <c r="Q1092" s="13">
        <f t="shared" si="1350"/>
        <v>0.13294692587980889</v>
      </c>
      <c r="R1092" s="13">
        <f t="shared" si="1351"/>
        <v>8.1741834821924403E-3</v>
      </c>
      <c r="S1092" s="13">
        <f t="shared" si="1352"/>
        <v>2.7227530420184907E-2</v>
      </c>
      <c r="T1092" s="13">
        <f t="shared" si="1353"/>
        <v>8.5086032563077771E-2</v>
      </c>
      <c r="U1092" s="13">
        <f t="shared" si="1354"/>
        <v>2.1098001299723518E-2</v>
      </c>
      <c r="V1092" s="13">
        <f t="shared" si="1355"/>
        <v>4.9973831637761023E-3</v>
      </c>
      <c r="W1092" s="13">
        <f t="shared" si="1356"/>
        <v>0.11438102334082234</v>
      </c>
      <c r="X1092" s="13">
        <f t="shared" si="1357"/>
        <v>7.3203854938126367E-2</v>
      </c>
      <c r="Y1092" s="13">
        <f t="shared" si="1358"/>
        <v>2.3425233580200457E-2</v>
      </c>
      <c r="Z1092" s="13">
        <f t="shared" si="1359"/>
        <v>1.7438258095343888E-3</v>
      </c>
      <c r="AA1092" s="13">
        <f t="shared" si="1360"/>
        <v>4.5009069439410215E-3</v>
      </c>
      <c r="AB1092" s="13">
        <f t="shared" si="1361"/>
        <v>5.808539822972786E-3</v>
      </c>
      <c r="AC1092" s="13">
        <f t="shared" si="1362"/>
        <v>5.1594044451904353E-4</v>
      </c>
      <c r="AD1092" s="13">
        <f t="shared" si="1363"/>
        <v>7.3805872609955081E-2</v>
      </c>
      <c r="AE1092" s="13">
        <f t="shared" si="1364"/>
        <v>4.7235758470371293E-2</v>
      </c>
      <c r="AF1092" s="13">
        <f t="shared" si="1365"/>
        <v>1.5115442710518826E-2</v>
      </c>
      <c r="AG1092" s="13">
        <f t="shared" si="1366"/>
        <v>3.224627778244019E-3</v>
      </c>
      <c r="AH1092" s="13">
        <f t="shared" si="1367"/>
        <v>2.7901212952550244E-4</v>
      </c>
      <c r="AI1092" s="13">
        <f t="shared" si="1368"/>
        <v>7.2014511103056403E-4</v>
      </c>
      <c r="AJ1092" s="13">
        <f t="shared" si="1369"/>
        <v>9.2936637167564647E-4</v>
      </c>
      <c r="AK1092" s="13">
        <f t="shared" si="1370"/>
        <v>7.9958130620417698E-4</v>
      </c>
      <c r="AL1092" s="13">
        <f t="shared" si="1371"/>
        <v>3.4090743391626394E-5</v>
      </c>
      <c r="AM1092" s="13">
        <f t="shared" si="1372"/>
        <v>3.8099374687253947E-2</v>
      </c>
      <c r="AN1092" s="13">
        <f t="shared" si="1373"/>
        <v>2.4383599799842549E-2</v>
      </c>
      <c r="AO1092" s="13">
        <f t="shared" si="1374"/>
        <v>7.8027519359496209E-3</v>
      </c>
      <c r="AP1092" s="13">
        <f t="shared" si="1375"/>
        <v>1.664587079669254E-3</v>
      </c>
      <c r="AQ1092" s="13">
        <f t="shared" si="1376"/>
        <v>2.6633393274708085E-4</v>
      </c>
      <c r="AR1092" s="13">
        <f t="shared" si="1377"/>
        <v>3.5713552579264357E-5</v>
      </c>
      <c r="AS1092" s="13">
        <f t="shared" si="1378"/>
        <v>9.217857421191231E-5</v>
      </c>
      <c r="AT1092" s="13">
        <f t="shared" si="1379"/>
        <v>1.189588955744829E-4</v>
      </c>
      <c r="AU1092" s="13">
        <f t="shared" si="1380"/>
        <v>1.0234640719413479E-4</v>
      </c>
      <c r="AV1092" s="13">
        <f t="shared" si="1381"/>
        <v>6.6040376898437655E-5</v>
      </c>
      <c r="AW1092" s="13">
        <f t="shared" si="1382"/>
        <v>1.5642669793844636E-6</v>
      </c>
      <c r="AX1092" s="13">
        <f t="shared" si="1383"/>
        <v>1.6389417944545979E-2</v>
      </c>
      <c r="AY1092" s="13">
        <f t="shared" si="1384"/>
        <v>1.0489227484509438E-2</v>
      </c>
      <c r="AZ1092" s="13">
        <f t="shared" si="1385"/>
        <v>3.3565527950430224E-3</v>
      </c>
      <c r="BA1092" s="13">
        <f t="shared" si="1386"/>
        <v>7.1606459627584541E-4</v>
      </c>
      <c r="BB1092" s="13">
        <f t="shared" si="1387"/>
        <v>1.1457033540413537E-4</v>
      </c>
      <c r="BC1092" s="13">
        <f t="shared" si="1388"/>
        <v>1.4665002931729345E-5</v>
      </c>
      <c r="BD1092" s="13">
        <f t="shared" si="1389"/>
        <v>3.8094456084548649E-6</v>
      </c>
      <c r="BE1092" s="13">
        <f t="shared" si="1390"/>
        <v>9.8323812492706467E-6</v>
      </c>
      <c r="BF1092" s="13">
        <f t="shared" si="1391"/>
        <v>1.2688948861278177E-5</v>
      </c>
      <c r="BG1092" s="13">
        <f t="shared" si="1392"/>
        <v>1.091695010070771E-5</v>
      </c>
      <c r="BH1092" s="13">
        <f t="shared" si="1393"/>
        <v>7.0443068691666832E-6</v>
      </c>
      <c r="BI1092" s="13">
        <f t="shared" si="1394"/>
        <v>3.6363459617734821E-6</v>
      </c>
      <c r="BJ1092" s="14">
        <f t="shared" si="1395"/>
        <v>0.77473950193660357</v>
      </c>
      <c r="BK1092" s="14">
        <f t="shared" si="1396"/>
        <v>0.14910843160215978</v>
      </c>
      <c r="BL1092" s="14">
        <f t="shared" si="1397"/>
        <v>6.8317226034225895E-2</v>
      </c>
      <c r="BM1092" s="14">
        <f t="shared" si="1398"/>
        <v>0.60789404560405613</v>
      </c>
      <c r="BN1092" s="14">
        <f t="shared" si="1399"/>
        <v>0.37552727656093743</v>
      </c>
    </row>
    <row r="1093" spans="1:66" x14ac:dyDescent="0.25">
      <c r="A1093" t="s">
        <v>19</v>
      </c>
      <c r="B1093" t="s">
        <v>252</v>
      </c>
      <c r="C1093" t="s">
        <v>352</v>
      </c>
      <c r="D1093" s="24" t="s">
        <v>502</v>
      </c>
      <c r="E1093" s="10">
        <f>VLOOKUP(A1093,home!$A$2:$E$405,3,FALSE)</f>
        <v>1.5510204081632699</v>
      </c>
      <c r="F1093" s="10">
        <f>VLOOKUP(B1093,home!$B$2:$E$405,3,FALSE)</f>
        <v>0.97</v>
      </c>
      <c r="G1093" s="10">
        <f>VLOOKUP(C1093,away!$B$2:$E$405,4,FALSE)</f>
        <v>1.29</v>
      </c>
      <c r="H1093" s="10">
        <f>VLOOKUP(A1093,away!$A$2:$E$405,3,FALSE)</f>
        <v>1.4285714285714299</v>
      </c>
      <c r="I1093" s="10">
        <f>VLOOKUP(C1093,away!$B$2:$E$405,3,FALSE)</f>
        <v>0.86</v>
      </c>
      <c r="J1093" s="10">
        <f>VLOOKUP(B1093,home!$B$2:$E$405,4,FALSE)</f>
        <v>1.75</v>
      </c>
      <c r="K1093" s="12">
        <f t="shared" si="1344"/>
        <v>1.9407918367346997</v>
      </c>
      <c r="L1093" s="12">
        <f t="shared" si="1345"/>
        <v>2.1500000000000021</v>
      </c>
      <c r="M1093" s="13">
        <f t="shared" si="1346"/>
        <v>1.6725984064948372E-2</v>
      </c>
      <c r="N1093" s="13">
        <f t="shared" si="1347"/>
        <v>3.2461653334606468E-2</v>
      </c>
      <c r="O1093" s="13">
        <f t="shared" si="1348"/>
        <v>3.5960865739639039E-2</v>
      </c>
      <c r="P1093" s="13">
        <f t="shared" si="1349"/>
        <v>6.9792554669403969E-2</v>
      </c>
      <c r="Q1093" s="13">
        <f t="shared" si="1350"/>
        <v>3.1500655899357993E-2</v>
      </c>
      <c r="R1093" s="13">
        <f t="shared" si="1351"/>
        <v>3.8657930670112008E-2</v>
      </c>
      <c r="S1093" s="13">
        <f t="shared" si="1352"/>
        <v>7.2805890947391316E-2</v>
      </c>
      <c r="T1093" s="13">
        <f t="shared" si="1353"/>
        <v>6.7726410183619759E-2</v>
      </c>
      <c r="U1093" s="13">
        <f t="shared" si="1354"/>
        <v>7.5026996269609347E-2</v>
      </c>
      <c r="V1093" s="13">
        <f t="shared" si="1355"/>
        <v>3.3755257717369126E-2</v>
      </c>
      <c r="W1093" s="13">
        <f t="shared" si="1356"/>
        <v>2.0378738607087589E-2</v>
      </c>
      <c r="X1093" s="13">
        <f t="shared" si="1357"/>
        <v>4.3814288005238358E-2</v>
      </c>
      <c r="Y1093" s="13">
        <f t="shared" si="1358"/>
        <v>4.7100359605631283E-2</v>
      </c>
      <c r="Z1093" s="13">
        <f t="shared" si="1359"/>
        <v>2.7704850313580304E-2</v>
      </c>
      <c r="AA1093" s="13">
        <f t="shared" si="1360"/>
        <v>5.3769347326553432E-2</v>
      </c>
      <c r="AB1093" s="13">
        <f t="shared" si="1361"/>
        <v>5.2177555178963837E-2</v>
      </c>
      <c r="AC1093" s="13">
        <f t="shared" si="1362"/>
        <v>8.8031654089502451E-3</v>
      </c>
      <c r="AD1093" s="13">
        <f t="shared" si="1363"/>
        <v>9.8877223828964644E-3</v>
      </c>
      <c r="AE1093" s="13">
        <f t="shared" si="1364"/>
        <v>2.1258603123227419E-2</v>
      </c>
      <c r="AF1093" s="13">
        <f t="shared" si="1365"/>
        <v>2.2852998357469498E-2</v>
      </c>
      <c r="AG1093" s="13">
        <f t="shared" si="1366"/>
        <v>1.6377982156186494E-2</v>
      </c>
      <c r="AH1093" s="13">
        <f t="shared" si="1367"/>
        <v>1.4891357043549424E-2</v>
      </c>
      <c r="AI1093" s="13">
        <f t="shared" si="1368"/>
        <v>2.8901024188022487E-2</v>
      </c>
      <c r="AJ1093" s="13">
        <f t="shared" si="1369"/>
        <v>2.8045435908693083E-2</v>
      </c>
      <c r="AK1093" s="13">
        <f t="shared" si="1370"/>
        <v>1.8143451023085917E-2</v>
      </c>
      <c r="AL1093" s="13">
        <f t="shared" si="1371"/>
        <v>1.4693195944279693E-3</v>
      </c>
      <c r="AM1093" s="13">
        <f t="shared" si="1372"/>
        <v>3.8380021769248845E-3</v>
      </c>
      <c r="AN1093" s="13">
        <f t="shared" si="1373"/>
        <v>8.2517046803885098E-3</v>
      </c>
      <c r="AO1093" s="13">
        <f t="shared" si="1374"/>
        <v>8.8705825314176583E-3</v>
      </c>
      <c r="AP1093" s="13">
        <f t="shared" si="1375"/>
        <v>6.3572508141826623E-3</v>
      </c>
      <c r="AQ1093" s="13">
        <f t="shared" si="1376"/>
        <v>3.417022312623183E-3</v>
      </c>
      <c r="AR1093" s="13">
        <f t="shared" si="1377"/>
        <v>6.4032835287262547E-3</v>
      </c>
      <c r="AS1093" s="13">
        <f t="shared" si="1378"/>
        <v>1.2427440400849674E-2</v>
      </c>
      <c r="AT1093" s="13">
        <f t="shared" si="1379"/>
        <v>1.205953744073803E-2</v>
      </c>
      <c r="AU1093" s="13">
        <f t="shared" si="1380"/>
        <v>7.8016839399269473E-3</v>
      </c>
      <c r="AV1093" s="13">
        <f t="shared" si="1381"/>
        <v>3.7853611258486073E-3</v>
      </c>
      <c r="AW1093" s="13">
        <f t="shared" si="1382"/>
        <v>1.7030648527787006E-4</v>
      </c>
      <c r="AX1093" s="13">
        <f t="shared" si="1383"/>
        <v>1.2414605490576379E-3</v>
      </c>
      <c r="AY1093" s="13">
        <f t="shared" si="1384"/>
        <v>2.669140180473924E-3</v>
      </c>
      <c r="AZ1093" s="13">
        <f t="shared" si="1385"/>
        <v>2.8693256940094712E-3</v>
      </c>
      <c r="BA1093" s="13">
        <f t="shared" si="1386"/>
        <v>2.05635008070679E-3</v>
      </c>
      <c r="BB1093" s="13">
        <f t="shared" si="1387"/>
        <v>1.1052881683799004E-3</v>
      </c>
      <c r="BC1093" s="13">
        <f t="shared" si="1388"/>
        <v>4.7527391240335736E-4</v>
      </c>
      <c r="BD1093" s="13">
        <f t="shared" si="1389"/>
        <v>2.2945099311269123E-3</v>
      </c>
      <c r="BE1093" s="13">
        <f t="shared" si="1390"/>
        <v>4.4531661436378088E-3</v>
      </c>
      <c r="BF1093" s="13">
        <f t="shared" si="1391"/>
        <v>4.3213342495978021E-3</v>
      </c>
      <c r="BG1093" s="13">
        <f t="shared" si="1392"/>
        <v>2.7956034118071615E-3</v>
      </c>
      <c r="BH1093" s="13">
        <f t="shared" si="1393"/>
        <v>1.3564210700957534E-3</v>
      </c>
      <c r="BI1093" s="13">
        <f t="shared" si="1394"/>
        <v>5.2650618800335663E-4</v>
      </c>
      <c r="BJ1093" s="14">
        <f t="shared" si="1395"/>
        <v>0.35451081275588936</v>
      </c>
      <c r="BK1093" s="14">
        <f t="shared" si="1396"/>
        <v>0.20602131258296491</v>
      </c>
      <c r="BL1093" s="14">
        <f t="shared" si="1397"/>
        <v>0.40379881077858693</v>
      </c>
      <c r="BM1093" s="14">
        <f t="shared" si="1398"/>
        <v>0.76443730835775725</v>
      </c>
      <c r="BN1093" s="14">
        <f t="shared" si="1399"/>
        <v>0.22509964437806784</v>
      </c>
    </row>
    <row r="1094" spans="1:66" x14ac:dyDescent="0.25">
      <c r="A1094" t="s">
        <v>19</v>
      </c>
      <c r="B1094" t="s">
        <v>146</v>
      </c>
      <c r="C1094" t="s">
        <v>20</v>
      </c>
      <c r="D1094" s="24" t="s">
        <v>502</v>
      </c>
      <c r="E1094" s="10">
        <f>VLOOKUP(A1094,home!$A$2:$E$405,3,FALSE)</f>
        <v>1.5510204081632699</v>
      </c>
      <c r="F1094" s="10">
        <f>VLOOKUP(B1094,home!$B$2:$E$405,3,FALSE)</f>
        <v>0.64</v>
      </c>
      <c r="G1094" s="10">
        <f>VLOOKUP(C1094,away!$B$2:$E$405,4,FALSE)</f>
        <v>1.61</v>
      </c>
      <c r="H1094" s="10">
        <f>VLOOKUP(A1094,away!$A$2:$E$405,3,FALSE)</f>
        <v>1.4285714285714299</v>
      </c>
      <c r="I1094" s="10">
        <f>VLOOKUP(C1094,away!$B$2:$E$405,3,FALSE)</f>
        <v>1.29</v>
      </c>
      <c r="J1094" s="10">
        <f>VLOOKUP(B1094,home!$B$2:$E$405,4,FALSE)</f>
        <v>1.4</v>
      </c>
      <c r="K1094" s="12">
        <f t="shared" si="1344"/>
        <v>1.5981714285714335</v>
      </c>
      <c r="L1094" s="12">
        <f t="shared" si="1345"/>
        <v>2.5800000000000023</v>
      </c>
      <c r="M1094" s="13">
        <f t="shared" si="1346"/>
        <v>1.5326507572765319E-2</v>
      </c>
      <c r="N1094" s="13">
        <f t="shared" si="1347"/>
        <v>2.4494386502577244E-2</v>
      </c>
      <c r="O1094" s="13">
        <f t="shared" si="1348"/>
        <v>3.9542389537734556E-2</v>
      </c>
      <c r="P1094" s="13">
        <f t="shared" si="1349"/>
        <v>6.3195517176649341E-2</v>
      </c>
      <c r="Q1094" s="13">
        <f t="shared" si="1350"/>
        <v>1.9573114334402359E-2</v>
      </c>
      <c r="R1094" s="13">
        <f t="shared" si="1351"/>
        <v>5.1009682503677635E-2</v>
      </c>
      <c r="S1094" s="13">
        <f t="shared" si="1352"/>
        <v>6.5143239127758046E-2</v>
      </c>
      <c r="T1094" s="13">
        <f t="shared" si="1353"/>
        <v>5.0498634982758119E-2</v>
      </c>
      <c r="U1094" s="13">
        <f t="shared" si="1354"/>
        <v>8.1522217157877733E-2</v>
      </c>
      <c r="V1094" s="13">
        <f t="shared" si="1355"/>
        <v>2.9844884881059505E-2</v>
      </c>
      <c r="W1094" s="13">
        <f t="shared" si="1356"/>
        <v>1.042706403246794E-2</v>
      </c>
      <c r="X1094" s="13">
        <f t="shared" si="1357"/>
        <v>2.6901825203767302E-2</v>
      </c>
      <c r="Y1094" s="13">
        <f t="shared" si="1358"/>
        <v>3.4703354512859858E-2</v>
      </c>
      <c r="Z1094" s="13">
        <f t="shared" si="1359"/>
        <v>4.3868326953162798E-2</v>
      </c>
      <c r="AA1094" s="13">
        <f t="shared" si="1360"/>
        <v>7.0109106755774905E-2</v>
      </c>
      <c r="AB1094" s="13">
        <f t="shared" si="1361"/>
        <v>5.6023185649871965E-2</v>
      </c>
      <c r="AC1094" s="13">
        <f t="shared" si="1362"/>
        <v>7.6911803218284577E-3</v>
      </c>
      <c r="AD1094" s="13">
        <f t="shared" si="1363"/>
        <v>4.166058955143776E-3</v>
      </c>
      <c r="AE1094" s="13">
        <f t="shared" si="1364"/>
        <v>1.0748432104270952E-2</v>
      </c>
      <c r="AF1094" s="13">
        <f t="shared" si="1365"/>
        <v>1.3865477414509542E-2</v>
      </c>
      <c r="AG1094" s="13">
        <f t="shared" si="1366"/>
        <v>1.1924310576478216E-2</v>
      </c>
      <c r="AH1094" s="13">
        <f t="shared" si="1367"/>
        <v>2.8295070884790035E-2</v>
      </c>
      <c r="AI1094" s="13">
        <f t="shared" si="1368"/>
        <v>4.5220373857474863E-2</v>
      </c>
      <c r="AJ1094" s="13">
        <f t="shared" si="1369"/>
        <v>3.6134954744167461E-2</v>
      </c>
      <c r="AK1094" s="13">
        <f t="shared" si="1370"/>
        <v>1.9249950748283399E-2</v>
      </c>
      <c r="AL1094" s="13">
        <f t="shared" si="1371"/>
        <v>1.2685163030891878E-3</v>
      </c>
      <c r="AM1094" s="13">
        <f t="shared" si="1372"/>
        <v>1.3316152783709881E-3</v>
      </c>
      <c r="AN1094" s="13">
        <f t="shared" si="1373"/>
        <v>3.4355674181971519E-3</v>
      </c>
      <c r="AO1094" s="13">
        <f t="shared" si="1374"/>
        <v>4.431881969474331E-3</v>
      </c>
      <c r="AP1094" s="13">
        <f t="shared" si="1375"/>
        <v>3.8114184937479275E-3</v>
      </c>
      <c r="AQ1094" s="13">
        <f t="shared" si="1376"/>
        <v>2.458364928467416E-3</v>
      </c>
      <c r="AR1094" s="13">
        <f t="shared" si="1377"/>
        <v>1.4600256576551672E-2</v>
      </c>
      <c r="AS1094" s="13">
        <f t="shared" si="1378"/>
        <v>2.3333712910457053E-2</v>
      </c>
      <c r="AT1094" s="13">
        <f t="shared" si="1379"/>
        <v>1.8645636647990425E-2</v>
      </c>
      <c r="AU1094" s="13">
        <f t="shared" si="1380"/>
        <v>9.9329745861142446E-3</v>
      </c>
      <c r="AV1094" s="13">
        <f t="shared" si="1381"/>
        <v>3.9686490460634875E-3</v>
      </c>
      <c r="AW1094" s="13">
        <f t="shared" si="1382"/>
        <v>1.4529030004631783E-4</v>
      </c>
      <c r="AX1094" s="13">
        <f t="shared" si="1383"/>
        <v>3.5469158195695162E-4</v>
      </c>
      <c r="AY1094" s="13">
        <f t="shared" si="1384"/>
        <v>9.151042814489358E-4</v>
      </c>
      <c r="AZ1094" s="13">
        <f t="shared" si="1385"/>
        <v>1.1804845230691285E-3</v>
      </c>
      <c r="BA1094" s="13">
        <f t="shared" si="1386"/>
        <v>1.0152166898394514E-3</v>
      </c>
      <c r="BB1094" s="13">
        <f t="shared" si="1387"/>
        <v>6.5481476494644677E-4</v>
      </c>
      <c r="BC1094" s="13">
        <f t="shared" si="1388"/>
        <v>3.3788441871236691E-4</v>
      </c>
      <c r="BD1094" s="13">
        <f t="shared" si="1389"/>
        <v>6.2781103279172211E-3</v>
      </c>
      <c r="BE1094" s="13">
        <f t="shared" si="1390"/>
        <v>1.0033496551496537E-2</v>
      </c>
      <c r="BF1094" s="13">
        <f t="shared" si="1391"/>
        <v>8.0176237586358865E-3</v>
      </c>
      <c r="BG1094" s="13">
        <f t="shared" si="1392"/>
        <v>4.2711790720291265E-3</v>
      </c>
      <c r="BH1094" s="13">
        <f t="shared" si="1393"/>
        <v>1.7065190898073004E-3</v>
      </c>
      <c r="BI1094" s="13">
        <f t="shared" si="1394"/>
        <v>5.4546201032835094E-4</v>
      </c>
      <c r="BJ1094" s="14">
        <f t="shared" si="1395"/>
        <v>0.22722970296746639</v>
      </c>
      <c r="BK1094" s="14">
        <f t="shared" si="1396"/>
        <v>0.18338494966459881</v>
      </c>
      <c r="BL1094" s="14">
        <f t="shared" si="1397"/>
        <v>0.52844055241704391</v>
      </c>
      <c r="BM1094" s="14">
        <f t="shared" si="1398"/>
        <v>0.76901212039306299</v>
      </c>
      <c r="BN1094" s="14">
        <f t="shared" si="1399"/>
        <v>0.21314159762780646</v>
      </c>
    </row>
    <row r="1095" spans="1:66" x14ac:dyDescent="0.25">
      <c r="A1095" t="s">
        <v>19</v>
      </c>
      <c r="B1095" t="s">
        <v>139</v>
      </c>
      <c r="C1095" t="s">
        <v>244</v>
      </c>
      <c r="D1095" s="24" t="s">
        <v>502</v>
      </c>
      <c r="E1095" s="10">
        <f>VLOOKUP(A1095,home!$A$2:$E$405,3,FALSE)</f>
        <v>1.5510204081632699</v>
      </c>
      <c r="F1095" s="10">
        <f>VLOOKUP(B1095,home!$B$2:$E$405,3,FALSE)</f>
        <v>1.61</v>
      </c>
      <c r="G1095" s="10">
        <f>VLOOKUP(C1095,away!$B$2:$E$405,4,FALSE)</f>
        <v>0.97</v>
      </c>
      <c r="H1095" s="10">
        <f>VLOOKUP(A1095,away!$A$2:$E$405,3,FALSE)</f>
        <v>1.4285714285714299</v>
      </c>
      <c r="I1095" s="10">
        <f>VLOOKUP(C1095,away!$B$2:$E$405,3,FALSE)</f>
        <v>0.32</v>
      </c>
      <c r="J1095" s="10">
        <f>VLOOKUP(B1095,home!$B$2:$E$405,4,FALSE)</f>
        <v>1.05</v>
      </c>
      <c r="K1095" s="12">
        <f t="shared" si="1344"/>
        <v>2.4222285714285787</v>
      </c>
      <c r="L1095" s="12">
        <f t="shared" si="1345"/>
        <v>0.48000000000000048</v>
      </c>
      <c r="M1095" s="13">
        <f t="shared" si="1346"/>
        <v>5.4900733416089052E-2</v>
      </c>
      <c r="N1095" s="13">
        <f t="shared" si="1347"/>
        <v>0.13298212507283461</v>
      </c>
      <c r="O1095" s="13">
        <f t="shared" si="1348"/>
        <v>2.6352352039722776E-2</v>
      </c>
      <c r="P1095" s="13">
        <f t="shared" si="1349"/>
        <v>6.3831420034960687E-2</v>
      </c>
      <c r="Q1095" s="13">
        <f t="shared" si="1350"/>
        <v>0.16105655142035441</v>
      </c>
      <c r="R1095" s="13">
        <f t="shared" si="1351"/>
        <v>6.3245644895334723E-3</v>
      </c>
      <c r="S1095" s="13">
        <f t="shared" si="1352"/>
        <v>1.8553714723624867E-2</v>
      </c>
      <c r="T1095" s="13">
        <f t="shared" si="1353"/>
        <v>7.7307144681770204E-2</v>
      </c>
      <c r="U1095" s="13">
        <f t="shared" si="1354"/>
        <v>1.531954080839058E-2</v>
      </c>
      <c r="V1095" s="13">
        <f t="shared" si="1355"/>
        <v>2.3968713551839622E-3</v>
      </c>
      <c r="W1095" s="13">
        <f t="shared" si="1356"/>
        <v>0.13003859348871283</v>
      </c>
      <c r="X1095" s="13">
        <f t="shared" si="1357"/>
        <v>6.2418524874582229E-2</v>
      </c>
      <c r="Y1095" s="13">
        <f t="shared" si="1358"/>
        <v>1.4980445969899751E-2</v>
      </c>
      <c r="Z1095" s="13">
        <f t="shared" si="1359"/>
        <v>1.0119303183253566E-3</v>
      </c>
      <c r="AA1095" s="13">
        <f t="shared" si="1360"/>
        <v>2.4511265293424948E-3</v>
      </c>
      <c r="AB1095" s="13">
        <f t="shared" si="1361"/>
        <v>2.9685943557799816E-3</v>
      </c>
      <c r="AC1095" s="13">
        <f t="shared" si="1362"/>
        <v>1.7417310835696014E-4</v>
      </c>
      <c r="AD1095" s="13">
        <f t="shared" si="1363"/>
        <v>7.8745799134186667E-2</v>
      </c>
      <c r="AE1095" s="13">
        <f t="shared" si="1364"/>
        <v>3.7797983584409646E-2</v>
      </c>
      <c r="AF1095" s="13">
        <f t="shared" si="1365"/>
        <v>9.0715160602583243E-3</v>
      </c>
      <c r="AG1095" s="13">
        <f t="shared" si="1366"/>
        <v>1.4514425696413331E-3</v>
      </c>
      <c r="AH1095" s="13">
        <f t="shared" si="1367"/>
        <v>1.214316381990429E-4</v>
      </c>
      <c r="AI1095" s="13">
        <f t="shared" si="1368"/>
        <v>2.9413518352109969E-4</v>
      </c>
      <c r="AJ1095" s="13">
        <f t="shared" si="1369"/>
        <v>3.5623132269359812E-4</v>
      </c>
      <c r="AK1095" s="13">
        <f t="shared" si="1370"/>
        <v>2.8762456262207571E-4</v>
      </c>
      <c r="AL1095" s="13">
        <f t="shared" si="1371"/>
        <v>8.100231925185698E-6</v>
      </c>
      <c r="AM1095" s="13">
        <f t="shared" si="1372"/>
        <v>3.8148064908560556E-2</v>
      </c>
      <c r="AN1095" s="13">
        <f t="shared" si="1373"/>
        <v>1.8311071156109086E-2</v>
      </c>
      <c r="AO1095" s="13">
        <f t="shared" si="1374"/>
        <v>4.3946570774661851E-3</v>
      </c>
      <c r="AP1095" s="13">
        <f t="shared" si="1375"/>
        <v>7.0314513239459026E-4</v>
      </c>
      <c r="AQ1095" s="13">
        <f t="shared" si="1376"/>
        <v>8.4377415887350906E-5</v>
      </c>
      <c r="AR1095" s="13">
        <f t="shared" si="1377"/>
        <v>1.1657437267108134E-5</v>
      </c>
      <c r="AS1095" s="13">
        <f t="shared" si="1378"/>
        <v>2.8236977618025607E-5</v>
      </c>
      <c r="AT1095" s="13">
        <f t="shared" si="1379"/>
        <v>3.4198206978585469E-5</v>
      </c>
      <c r="AU1095" s="13">
        <f t="shared" si="1380"/>
        <v>2.7611958011719308E-5</v>
      </c>
      <c r="AV1095" s="13">
        <f t="shared" si="1381"/>
        <v>1.6720618402268198E-5</v>
      </c>
      <c r="AW1095" s="13">
        <f t="shared" si="1382"/>
        <v>2.6160817605843625E-7</v>
      </c>
      <c r="AX1095" s="13">
        <f t="shared" si="1383"/>
        <v>1.540055546103788E-2</v>
      </c>
      <c r="AY1095" s="13">
        <f t="shared" si="1384"/>
        <v>7.3922666212981906E-3</v>
      </c>
      <c r="AZ1095" s="13">
        <f t="shared" si="1385"/>
        <v>1.7741439891115676E-3</v>
      </c>
      <c r="BA1095" s="13">
        <f t="shared" si="1386"/>
        <v>2.8386303825785107E-4</v>
      </c>
      <c r="BB1095" s="13">
        <f t="shared" si="1387"/>
        <v>3.4063564590942156E-5</v>
      </c>
      <c r="BC1095" s="13">
        <f t="shared" si="1388"/>
        <v>3.2701022007304518E-6</v>
      </c>
      <c r="BD1095" s="13">
        <f t="shared" si="1389"/>
        <v>9.3259498136865116E-7</v>
      </c>
      <c r="BE1095" s="13">
        <f t="shared" si="1390"/>
        <v>2.2589582094420498E-6</v>
      </c>
      <c r="BF1095" s="13">
        <f t="shared" si="1391"/>
        <v>2.7358565582868389E-6</v>
      </c>
      <c r="BG1095" s="13">
        <f t="shared" si="1392"/>
        <v>2.2089566409375458E-6</v>
      </c>
      <c r="BH1095" s="13">
        <f t="shared" si="1393"/>
        <v>1.3376494721814563E-6</v>
      </c>
      <c r="BI1095" s="13">
        <f t="shared" si="1394"/>
        <v>6.4801855401485616E-7</v>
      </c>
      <c r="BJ1095" s="14">
        <f t="shared" si="1395"/>
        <v>0.79237960532356522</v>
      </c>
      <c r="BK1095" s="14">
        <f t="shared" si="1396"/>
        <v>0.14725727949143888</v>
      </c>
      <c r="BL1095" s="14">
        <f t="shared" si="1397"/>
        <v>5.4604148162499061E-2</v>
      </c>
      <c r="BM1095" s="14">
        <f t="shared" si="1398"/>
        <v>0.5424132118092112</v>
      </c>
      <c r="BN1095" s="14">
        <f t="shared" si="1399"/>
        <v>0.445447746473495</v>
      </c>
    </row>
    <row r="1096" spans="1:66" x14ac:dyDescent="0.25">
      <c r="A1096" t="s">
        <v>19</v>
      </c>
      <c r="B1096" t="s">
        <v>142</v>
      </c>
      <c r="C1096" t="s">
        <v>253</v>
      </c>
      <c r="D1096" s="24" t="s">
        <v>502</v>
      </c>
      <c r="E1096" s="10">
        <f>VLOOKUP(A1096,home!$A$2:$E$405,3,FALSE)</f>
        <v>1.5510204081632699</v>
      </c>
      <c r="F1096" s="10">
        <f>VLOOKUP(B1096,home!$B$2:$E$405,3,FALSE)</f>
        <v>2.58</v>
      </c>
      <c r="G1096" s="10">
        <f>VLOOKUP(C1096,away!$B$2:$E$405,4,FALSE)</f>
        <v>0.97</v>
      </c>
      <c r="H1096" s="10">
        <f>VLOOKUP(A1096,away!$A$2:$E$405,3,FALSE)</f>
        <v>1.4285714285714299</v>
      </c>
      <c r="I1096" s="10">
        <f>VLOOKUP(C1096,away!$B$2:$E$405,3,FALSE)</f>
        <v>0.32</v>
      </c>
      <c r="J1096" s="10">
        <f>VLOOKUP(B1096,home!$B$2:$E$405,4,FALSE)</f>
        <v>0.7</v>
      </c>
      <c r="K1096" s="12">
        <f t="shared" si="1344"/>
        <v>3.8815836734693989</v>
      </c>
      <c r="L1096" s="12">
        <f t="shared" si="1345"/>
        <v>0.32000000000000028</v>
      </c>
      <c r="M1096" s="13">
        <f t="shared" si="1346"/>
        <v>1.4971847518001635E-2</v>
      </c>
      <c r="N1096" s="13">
        <f t="shared" si="1347"/>
        <v>5.8114478887548483E-2</v>
      </c>
      <c r="O1096" s="13">
        <f t="shared" si="1348"/>
        <v>4.7909912057605281E-3</v>
      </c>
      <c r="P1096" s="13">
        <f t="shared" si="1349"/>
        <v>1.8596633244015535E-2</v>
      </c>
      <c r="Q1096" s="13">
        <f t="shared" si="1350"/>
        <v>0.11278810622104513</v>
      </c>
      <c r="R1096" s="13">
        <f t="shared" si="1351"/>
        <v>7.6655859292168503E-4</v>
      </c>
      <c r="S1096" s="13">
        <f t="shared" si="1352"/>
        <v>5.7747510385175206E-3</v>
      </c>
      <c r="T1096" s="13">
        <f t="shared" si="1353"/>
        <v>3.6092193990734475E-2</v>
      </c>
      <c r="U1096" s="13">
        <f t="shared" si="1354"/>
        <v>2.9754613190424877E-3</v>
      </c>
      <c r="V1096" s="13">
        <f t="shared" si="1355"/>
        <v>7.9698415464747011E-4</v>
      </c>
      <c r="W1096" s="13">
        <f t="shared" si="1356"/>
        <v>0.14593215722304709</v>
      </c>
      <c r="X1096" s="13">
        <f t="shared" si="1357"/>
        <v>4.6698290311375117E-2</v>
      </c>
      <c r="Y1096" s="13">
        <f t="shared" si="1358"/>
        <v>7.4717264498200247E-3</v>
      </c>
      <c r="Z1096" s="13">
        <f t="shared" si="1359"/>
        <v>8.1766249911646488E-5</v>
      </c>
      <c r="AA1096" s="13">
        <f t="shared" si="1360"/>
        <v>3.1738254069786566E-4</v>
      </c>
      <c r="AB1096" s="13">
        <f t="shared" si="1361"/>
        <v>6.1597344410853621E-4</v>
      </c>
      <c r="AC1096" s="13">
        <f t="shared" si="1362"/>
        <v>6.1871213653868636E-5</v>
      </c>
      <c r="AD1096" s="13">
        <f t="shared" si="1363"/>
        <v>0.14161196972778722</v>
      </c>
      <c r="AE1096" s="13">
        <f t="shared" si="1364"/>
        <v>4.5315830312891957E-2</v>
      </c>
      <c r="AF1096" s="13">
        <f t="shared" si="1365"/>
        <v>7.2505328500627186E-3</v>
      </c>
      <c r="AG1096" s="13">
        <f t="shared" si="1366"/>
        <v>7.7339017067335749E-4</v>
      </c>
      <c r="AH1096" s="13">
        <f t="shared" si="1367"/>
        <v>6.5412999929317222E-6</v>
      </c>
      <c r="AI1096" s="13">
        <f t="shared" si="1368"/>
        <v>2.5390603255829268E-5</v>
      </c>
      <c r="AJ1096" s="13">
        <f t="shared" si="1369"/>
        <v>4.9277875528682922E-5</v>
      </c>
      <c r="AK1096" s="13">
        <f t="shared" si="1370"/>
        <v>6.3758732371797642E-5</v>
      </c>
      <c r="AL1096" s="13">
        <f t="shared" si="1371"/>
        <v>3.0740261475403992E-6</v>
      </c>
      <c r="AM1096" s="13">
        <f t="shared" si="1372"/>
        <v>0.10993574193264431</v>
      </c>
      <c r="AN1096" s="13">
        <f t="shared" si="1373"/>
        <v>3.5179437418446216E-2</v>
      </c>
      <c r="AO1096" s="13">
        <f t="shared" si="1374"/>
        <v>5.6287099869513982E-3</v>
      </c>
      <c r="AP1096" s="13">
        <f t="shared" si="1375"/>
        <v>6.003957319414831E-4</v>
      </c>
      <c r="AQ1096" s="13">
        <f t="shared" si="1376"/>
        <v>4.8031658555318678E-5</v>
      </c>
      <c r="AR1096" s="13">
        <f t="shared" si="1377"/>
        <v>4.1864319954763079E-7</v>
      </c>
      <c r="AS1096" s="13">
        <f t="shared" si="1378"/>
        <v>1.6249986083730754E-6</v>
      </c>
      <c r="AT1096" s="13">
        <f t="shared" si="1379"/>
        <v>3.1537840338357113E-6</v>
      </c>
      <c r="AU1096" s="13">
        <f t="shared" si="1380"/>
        <v>4.0805588717950547E-6</v>
      </c>
      <c r="AV1096" s="13">
        <f t="shared" si="1381"/>
        <v>3.9597576738475978E-6</v>
      </c>
      <c r="AW1096" s="13">
        <f t="shared" si="1382"/>
        <v>1.060630196098743E-7</v>
      </c>
      <c r="AX1096" s="13">
        <f t="shared" si="1383"/>
        <v>7.1120796836082911E-2</v>
      </c>
      <c r="AY1096" s="13">
        <f t="shared" si="1384"/>
        <v>2.2758654987546555E-2</v>
      </c>
      <c r="AZ1096" s="13">
        <f t="shared" si="1385"/>
        <v>3.6413847980074519E-3</v>
      </c>
      <c r="BA1096" s="13">
        <f t="shared" si="1386"/>
        <v>3.8841437845412862E-4</v>
      </c>
      <c r="BB1096" s="13">
        <f t="shared" si="1387"/>
        <v>3.1073150276330305E-5</v>
      </c>
      <c r="BC1096" s="13">
        <f t="shared" si="1388"/>
        <v>1.9886816176851419E-6</v>
      </c>
      <c r="BD1096" s="13">
        <f t="shared" si="1389"/>
        <v>2.2327637309206988E-8</v>
      </c>
      <c r="BE1096" s="13">
        <f t="shared" si="1390"/>
        <v>8.6666592446564062E-8</v>
      </c>
      <c r="BF1096" s="13">
        <f t="shared" si="1391"/>
        <v>1.682018151379047E-7</v>
      </c>
      <c r="BG1096" s="13">
        <f t="shared" si="1392"/>
        <v>2.1762980649573636E-7</v>
      </c>
      <c r="BH1096" s="13">
        <f t="shared" si="1393"/>
        <v>2.1118707593853866E-7</v>
      </c>
      <c r="BI1096" s="13">
        <f t="shared" si="1394"/>
        <v>1.6394806120215473E-7</v>
      </c>
      <c r="BJ1096" s="14">
        <f t="shared" si="1395"/>
        <v>0.85138330570550935</v>
      </c>
      <c r="BK1096" s="14">
        <f t="shared" si="1396"/>
        <v>6.2963816182530122E-2</v>
      </c>
      <c r="BL1096" s="14">
        <f t="shared" si="1397"/>
        <v>9.625443317056271E-3</v>
      </c>
      <c r="BM1096" s="14">
        <f t="shared" si="1398"/>
        <v>0.69126716686118739</v>
      </c>
      <c r="BN1096" s="14">
        <f t="shared" si="1399"/>
        <v>0.21002861566929298</v>
      </c>
    </row>
    <row r="1097" spans="1:66" x14ac:dyDescent="0.25">
      <c r="A1097" t="s">
        <v>485</v>
      </c>
      <c r="B1097" t="s">
        <v>489</v>
      </c>
      <c r="C1097" t="s">
        <v>490</v>
      </c>
      <c r="D1097" s="24" t="s">
        <v>502</v>
      </c>
      <c r="E1097" s="10">
        <f>VLOOKUP(A1097,home!$A$2:$E$405,3,FALSE)</f>
        <v>1.28571428571429</v>
      </c>
      <c r="F1097" s="10" t="e">
        <f>VLOOKUP(B1097,home!$B$2:$E$405,3,FALSE)</f>
        <v>#N/A</v>
      </c>
      <c r="G1097" s="10" t="e">
        <f>VLOOKUP(C1097,away!$B$2:$E$405,4,FALSE)</f>
        <v>#N/A</v>
      </c>
      <c r="H1097" s="10">
        <f>VLOOKUP(A1097,away!$A$2:$E$405,3,FALSE)</f>
        <v>0.28571428571428598</v>
      </c>
      <c r="I1097" s="10" t="e">
        <f>VLOOKUP(C1097,away!$B$2:$E$405,3,FALSE)</f>
        <v>#N/A</v>
      </c>
      <c r="J1097" s="10" t="e">
        <f>VLOOKUP(B1097,home!$B$2:$E$405,4,FALSE)</f>
        <v>#N/A</v>
      </c>
      <c r="K1097" s="12" t="e">
        <f t="shared" si="1344"/>
        <v>#N/A</v>
      </c>
      <c r="L1097" s="12" t="e">
        <f t="shared" si="1345"/>
        <v>#N/A</v>
      </c>
      <c r="M1097" s="13" t="e">
        <f t="shared" si="1346"/>
        <v>#N/A</v>
      </c>
      <c r="N1097" s="13" t="e">
        <f t="shared" si="1347"/>
        <v>#N/A</v>
      </c>
      <c r="O1097" s="13" t="e">
        <f t="shared" si="1348"/>
        <v>#N/A</v>
      </c>
      <c r="P1097" s="13" t="e">
        <f t="shared" si="1349"/>
        <v>#N/A</v>
      </c>
      <c r="Q1097" s="13" t="e">
        <f t="shared" si="1350"/>
        <v>#N/A</v>
      </c>
      <c r="R1097" s="13" t="e">
        <f t="shared" si="1351"/>
        <v>#N/A</v>
      </c>
      <c r="S1097" s="13" t="e">
        <f t="shared" si="1352"/>
        <v>#N/A</v>
      </c>
      <c r="T1097" s="13" t="e">
        <f t="shared" si="1353"/>
        <v>#N/A</v>
      </c>
      <c r="U1097" s="13" t="e">
        <f t="shared" si="1354"/>
        <v>#N/A</v>
      </c>
      <c r="V1097" s="13" t="e">
        <f t="shared" si="1355"/>
        <v>#N/A</v>
      </c>
      <c r="W1097" s="13" t="e">
        <f t="shared" si="1356"/>
        <v>#N/A</v>
      </c>
      <c r="X1097" s="13" t="e">
        <f t="shared" si="1357"/>
        <v>#N/A</v>
      </c>
      <c r="Y1097" s="13" t="e">
        <f t="shared" si="1358"/>
        <v>#N/A</v>
      </c>
      <c r="Z1097" s="13" t="e">
        <f t="shared" si="1359"/>
        <v>#N/A</v>
      </c>
      <c r="AA1097" s="13" t="e">
        <f t="shared" si="1360"/>
        <v>#N/A</v>
      </c>
      <c r="AB1097" s="13" t="e">
        <f t="shared" si="1361"/>
        <v>#N/A</v>
      </c>
      <c r="AC1097" s="13" t="e">
        <f t="shared" si="1362"/>
        <v>#N/A</v>
      </c>
      <c r="AD1097" s="13" t="e">
        <f t="shared" si="1363"/>
        <v>#N/A</v>
      </c>
      <c r="AE1097" s="13" t="e">
        <f t="shared" si="1364"/>
        <v>#N/A</v>
      </c>
      <c r="AF1097" s="13" t="e">
        <f t="shared" si="1365"/>
        <v>#N/A</v>
      </c>
      <c r="AG1097" s="13" t="e">
        <f t="shared" si="1366"/>
        <v>#N/A</v>
      </c>
      <c r="AH1097" s="13" t="e">
        <f t="shared" si="1367"/>
        <v>#N/A</v>
      </c>
      <c r="AI1097" s="13" t="e">
        <f t="shared" si="1368"/>
        <v>#N/A</v>
      </c>
      <c r="AJ1097" s="13" t="e">
        <f t="shared" si="1369"/>
        <v>#N/A</v>
      </c>
      <c r="AK1097" s="13" t="e">
        <f t="shared" si="1370"/>
        <v>#N/A</v>
      </c>
      <c r="AL1097" s="13" t="e">
        <f t="shared" si="1371"/>
        <v>#N/A</v>
      </c>
      <c r="AM1097" s="13" t="e">
        <f t="shared" si="1372"/>
        <v>#N/A</v>
      </c>
      <c r="AN1097" s="13" t="e">
        <f t="shared" si="1373"/>
        <v>#N/A</v>
      </c>
      <c r="AO1097" s="13" t="e">
        <f t="shared" si="1374"/>
        <v>#N/A</v>
      </c>
      <c r="AP1097" s="13" t="e">
        <f t="shared" si="1375"/>
        <v>#N/A</v>
      </c>
      <c r="AQ1097" s="13" t="e">
        <f t="shared" si="1376"/>
        <v>#N/A</v>
      </c>
      <c r="AR1097" s="13" t="e">
        <f t="shared" si="1377"/>
        <v>#N/A</v>
      </c>
      <c r="AS1097" s="13" t="e">
        <f t="shared" si="1378"/>
        <v>#N/A</v>
      </c>
      <c r="AT1097" s="13" t="e">
        <f t="shared" si="1379"/>
        <v>#N/A</v>
      </c>
      <c r="AU1097" s="13" t="e">
        <f t="shared" si="1380"/>
        <v>#N/A</v>
      </c>
      <c r="AV1097" s="13" t="e">
        <f t="shared" si="1381"/>
        <v>#N/A</v>
      </c>
      <c r="AW1097" s="13" t="e">
        <f t="shared" si="1382"/>
        <v>#N/A</v>
      </c>
      <c r="AX1097" s="13" t="e">
        <f t="shared" si="1383"/>
        <v>#N/A</v>
      </c>
      <c r="AY1097" s="13" t="e">
        <f t="shared" si="1384"/>
        <v>#N/A</v>
      </c>
      <c r="AZ1097" s="13" t="e">
        <f t="shared" si="1385"/>
        <v>#N/A</v>
      </c>
      <c r="BA1097" s="13" t="e">
        <f t="shared" si="1386"/>
        <v>#N/A</v>
      </c>
      <c r="BB1097" s="13" t="e">
        <f t="shared" si="1387"/>
        <v>#N/A</v>
      </c>
      <c r="BC1097" s="13" t="e">
        <f t="shared" si="1388"/>
        <v>#N/A</v>
      </c>
      <c r="BD1097" s="13" t="e">
        <f t="shared" si="1389"/>
        <v>#N/A</v>
      </c>
      <c r="BE1097" s="13" t="e">
        <f t="shared" si="1390"/>
        <v>#N/A</v>
      </c>
      <c r="BF1097" s="13" t="e">
        <f t="shared" si="1391"/>
        <v>#N/A</v>
      </c>
      <c r="BG1097" s="13" t="e">
        <f t="shared" si="1392"/>
        <v>#N/A</v>
      </c>
      <c r="BH1097" s="13" t="e">
        <f t="shared" si="1393"/>
        <v>#N/A</v>
      </c>
      <c r="BI1097" s="13" t="e">
        <f t="shared" si="1394"/>
        <v>#N/A</v>
      </c>
      <c r="BJ1097" s="14" t="e">
        <f t="shared" si="1395"/>
        <v>#N/A</v>
      </c>
      <c r="BK1097" s="14" t="e">
        <f t="shared" si="1396"/>
        <v>#N/A</v>
      </c>
      <c r="BL1097" s="14" t="e">
        <f t="shared" si="1397"/>
        <v>#N/A</v>
      </c>
      <c r="BM1097" s="14" t="e">
        <f t="shared" si="1398"/>
        <v>#N/A</v>
      </c>
      <c r="BN1097" s="14" t="e">
        <f t="shared" si="1399"/>
        <v>#N/A</v>
      </c>
    </row>
    <row r="1098" spans="1:66" x14ac:dyDescent="0.25">
      <c r="A1098" t="s">
        <v>485</v>
      </c>
      <c r="B1098" t="s">
        <v>497</v>
      </c>
      <c r="C1098" t="s">
        <v>486</v>
      </c>
      <c r="D1098" s="24" t="s">
        <v>502</v>
      </c>
      <c r="E1098" s="10">
        <f>VLOOKUP(A1098,home!$A$2:$E$405,3,FALSE)</f>
        <v>1.28571428571429</v>
      </c>
      <c r="F1098" s="10" t="e">
        <f>VLOOKUP(B1098,home!$B$2:$E$405,3,FALSE)</f>
        <v>#N/A</v>
      </c>
      <c r="G1098" s="10" t="e">
        <f>VLOOKUP(C1098,away!$B$2:$E$405,4,FALSE)</f>
        <v>#N/A</v>
      </c>
      <c r="H1098" s="10">
        <f>VLOOKUP(A1098,away!$A$2:$E$405,3,FALSE)</f>
        <v>0.28571428571428598</v>
      </c>
      <c r="I1098" s="10" t="e">
        <f>VLOOKUP(C1098,away!$B$2:$E$405,3,FALSE)</f>
        <v>#N/A</v>
      </c>
      <c r="J1098" s="10" t="e">
        <f>VLOOKUP(B1098,home!$B$2:$E$405,4,FALSE)</f>
        <v>#N/A</v>
      </c>
      <c r="K1098" s="12" t="e">
        <f t="shared" si="1344"/>
        <v>#N/A</v>
      </c>
      <c r="L1098" s="12" t="e">
        <f t="shared" si="1345"/>
        <v>#N/A</v>
      </c>
      <c r="M1098" s="13" t="e">
        <f t="shared" si="1346"/>
        <v>#N/A</v>
      </c>
      <c r="N1098" s="13" t="e">
        <f t="shared" si="1347"/>
        <v>#N/A</v>
      </c>
      <c r="O1098" s="13" t="e">
        <f t="shared" si="1348"/>
        <v>#N/A</v>
      </c>
      <c r="P1098" s="13" t="e">
        <f t="shared" si="1349"/>
        <v>#N/A</v>
      </c>
      <c r="Q1098" s="13" t="e">
        <f t="shared" si="1350"/>
        <v>#N/A</v>
      </c>
      <c r="R1098" s="13" t="e">
        <f t="shared" si="1351"/>
        <v>#N/A</v>
      </c>
      <c r="S1098" s="13" t="e">
        <f t="shared" si="1352"/>
        <v>#N/A</v>
      </c>
      <c r="T1098" s="13" t="e">
        <f t="shared" si="1353"/>
        <v>#N/A</v>
      </c>
      <c r="U1098" s="13" t="e">
        <f t="shared" si="1354"/>
        <v>#N/A</v>
      </c>
      <c r="V1098" s="13" t="e">
        <f t="shared" si="1355"/>
        <v>#N/A</v>
      </c>
      <c r="W1098" s="13" t="e">
        <f t="shared" si="1356"/>
        <v>#N/A</v>
      </c>
      <c r="X1098" s="13" t="e">
        <f t="shared" si="1357"/>
        <v>#N/A</v>
      </c>
      <c r="Y1098" s="13" t="e">
        <f t="shared" si="1358"/>
        <v>#N/A</v>
      </c>
      <c r="Z1098" s="13" t="e">
        <f t="shared" si="1359"/>
        <v>#N/A</v>
      </c>
      <c r="AA1098" s="13" t="e">
        <f t="shared" si="1360"/>
        <v>#N/A</v>
      </c>
      <c r="AB1098" s="13" t="e">
        <f t="shared" si="1361"/>
        <v>#N/A</v>
      </c>
      <c r="AC1098" s="13" t="e">
        <f t="shared" si="1362"/>
        <v>#N/A</v>
      </c>
      <c r="AD1098" s="13" t="e">
        <f t="shared" si="1363"/>
        <v>#N/A</v>
      </c>
      <c r="AE1098" s="13" t="e">
        <f t="shared" si="1364"/>
        <v>#N/A</v>
      </c>
      <c r="AF1098" s="13" t="e">
        <f t="shared" si="1365"/>
        <v>#N/A</v>
      </c>
      <c r="AG1098" s="13" t="e">
        <f t="shared" si="1366"/>
        <v>#N/A</v>
      </c>
      <c r="AH1098" s="13" t="e">
        <f t="shared" si="1367"/>
        <v>#N/A</v>
      </c>
      <c r="AI1098" s="13" t="e">
        <f t="shared" si="1368"/>
        <v>#N/A</v>
      </c>
      <c r="AJ1098" s="13" t="e">
        <f t="shared" si="1369"/>
        <v>#N/A</v>
      </c>
      <c r="AK1098" s="13" t="e">
        <f t="shared" si="1370"/>
        <v>#N/A</v>
      </c>
      <c r="AL1098" s="13" t="e">
        <f t="shared" si="1371"/>
        <v>#N/A</v>
      </c>
      <c r="AM1098" s="13" t="e">
        <f t="shared" si="1372"/>
        <v>#N/A</v>
      </c>
      <c r="AN1098" s="13" t="e">
        <f t="shared" si="1373"/>
        <v>#N/A</v>
      </c>
      <c r="AO1098" s="13" t="e">
        <f t="shared" si="1374"/>
        <v>#N/A</v>
      </c>
      <c r="AP1098" s="13" t="e">
        <f t="shared" si="1375"/>
        <v>#N/A</v>
      </c>
      <c r="AQ1098" s="13" t="e">
        <f t="shared" si="1376"/>
        <v>#N/A</v>
      </c>
      <c r="AR1098" s="13" t="e">
        <f t="shared" si="1377"/>
        <v>#N/A</v>
      </c>
      <c r="AS1098" s="13" t="e">
        <f t="shared" si="1378"/>
        <v>#N/A</v>
      </c>
      <c r="AT1098" s="13" t="e">
        <f t="shared" si="1379"/>
        <v>#N/A</v>
      </c>
      <c r="AU1098" s="13" t="e">
        <f t="shared" si="1380"/>
        <v>#N/A</v>
      </c>
      <c r="AV1098" s="13" t="e">
        <f t="shared" si="1381"/>
        <v>#N/A</v>
      </c>
      <c r="AW1098" s="13" t="e">
        <f t="shared" si="1382"/>
        <v>#N/A</v>
      </c>
      <c r="AX1098" s="13" t="e">
        <f t="shared" si="1383"/>
        <v>#N/A</v>
      </c>
      <c r="AY1098" s="13" t="e">
        <f t="shared" si="1384"/>
        <v>#N/A</v>
      </c>
      <c r="AZ1098" s="13" t="e">
        <f t="shared" si="1385"/>
        <v>#N/A</v>
      </c>
      <c r="BA1098" s="13" t="e">
        <f t="shared" si="1386"/>
        <v>#N/A</v>
      </c>
      <c r="BB1098" s="13" t="e">
        <f t="shared" si="1387"/>
        <v>#N/A</v>
      </c>
      <c r="BC1098" s="13" t="e">
        <f t="shared" si="1388"/>
        <v>#N/A</v>
      </c>
      <c r="BD1098" s="13" t="e">
        <f t="shared" si="1389"/>
        <v>#N/A</v>
      </c>
      <c r="BE1098" s="13" t="e">
        <f t="shared" si="1390"/>
        <v>#N/A</v>
      </c>
      <c r="BF1098" s="13" t="e">
        <f t="shared" si="1391"/>
        <v>#N/A</v>
      </c>
      <c r="BG1098" s="13" t="e">
        <f t="shared" si="1392"/>
        <v>#N/A</v>
      </c>
      <c r="BH1098" s="13" t="e">
        <f t="shared" si="1393"/>
        <v>#N/A</v>
      </c>
      <c r="BI1098" s="13" t="e">
        <f t="shared" si="1394"/>
        <v>#N/A</v>
      </c>
      <c r="BJ1098" s="14" t="e">
        <f t="shared" si="1395"/>
        <v>#N/A</v>
      </c>
      <c r="BK1098" s="14" t="e">
        <f t="shared" si="1396"/>
        <v>#N/A</v>
      </c>
      <c r="BL1098" s="14" t="e">
        <f t="shared" si="1397"/>
        <v>#N/A</v>
      </c>
      <c r="BM1098" s="14" t="e">
        <f t="shared" si="1398"/>
        <v>#N/A</v>
      </c>
      <c r="BN1098" s="14" t="e">
        <f t="shared" si="1399"/>
        <v>#N/A</v>
      </c>
    </row>
    <row r="1099" spans="1:66" x14ac:dyDescent="0.25">
      <c r="A1099" t="s">
        <v>485</v>
      </c>
      <c r="B1099" t="s">
        <v>499</v>
      </c>
      <c r="C1099" t="s">
        <v>494</v>
      </c>
      <c r="D1099" s="24" t="s">
        <v>502</v>
      </c>
      <c r="E1099" s="10">
        <f>VLOOKUP(A1099,home!$A$2:$E$405,3,FALSE)</f>
        <v>1.28571428571429</v>
      </c>
      <c r="F1099" s="10" t="e">
        <f>VLOOKUP(B1099,home!$B$2:$E$405,3,FALSE)</f>
        <v>#N/A</v>
      </c>
      <c r="G1099" s="10" t="e">
        <f>VLOOKUP(C1099,away!$B$2:$E$405,4,FALSE)</f>
        <v>#N/A</v>
      </c>
      <c r="H1099" s="10">
        <f>VLOOKUP(A1099,away!$A$2:$E$405,3,FALSE)</f>
        <v>0.28571428571428598</v>
      </c>
      <c r="I1099" s="10" t="e">
        <f>VLOOKUP(C1099,away!$B$2:$E$405,3,FALSE)</f>
        <v>#N/A</v>
      </c>
      <c r="J1099" s="10" t="e">
        <f>VLOOKUP(B1099,home!$B$2:$E$405,4,FALSE)</f>
        <v>#N/A</v>
      </c>
      <c r="K1099" s="12" t="e">
        <f t="shared" si="1344"/>
        <v>#N/A</v>
      </c>
      <c r="L1099" s="12" t="e">
        <f t="shared" si="1345"/>
        <v>#N/A</v>
      </c>
      <c r="M1099" s="13" t="e">
        <f t="shared" si="1346"/>
        <v>#N/A</v>
      </c>
      <c r="N1099" s="13" t="e">
        <f t="shared" si="1347"/>
        <v>#N/A</v>
      </c>
      <c r="O1099" s="13" t="e">
        <f t="shared" si="1348"/>
        <v>#N/A</v>
      </c>
      <c r="P1099" s="13" t="e">
        <f t="shared" si="1349"/>
        <v>#N/A</v>
      </c>
      <c r="Q1099" s="13" t="e">
        <f t="shared" si="1350"/>
        <v>#N/A</v>
      </c>
      <c r="R1099" s="13" t="e">
        <f t="shared" si="1351"/>
        <v>#N/A</v>
      </c>
      <c r="S1099" s="13" t="e">
        <f t="shared" si="1352"/>
        <v>#N/A</v>
      </c>
      <c r="T1099" s="13" t="e">
        <f t="shared" si="1353"/>
        <v>#N/A</v>
      </c>
      <c r="U1099" s="13" t="e">
        <f t="shared" si="1354"/>
        <v>#N/A</v>
      </c>
      <c r="V1099" s="13" t="e">
        <f t="shared" si="1355"/>
        <v>#N/A</v>
      </c>
      <c r="W1099" s="13" t="e">
        <f t="shared" si="1356"/>
        <v>#N/A</v>
      </c>
      <c r="X1099" s="13" t="e">
        <f t="shared" si="1357"/>
        <v>#N/A</v>
      </c>
      <c r="Y1099" s="13" t="e">
        <f t="shared" si="1358"/>
        <v>#N/A</v>
      </c>
      <c r="Z1099" s="13" t="e">
        <f t="shared" si="1359"/>
        <v>#N/A</v>
      </c>
      <c r="AA1099" s="13" t="e">
        <f t="shared" si="1360"/>
        <v>#N/A</v>
      </c>
      <c r="AB1099" s="13" t="e">
        <f t="shared" si="1361"/>
        <v>#N/A</v>
      </c>
      <c r="AC1099" s="13" t="e">
        <f t="shared" si="1362"/>
        <v>#N/A</v>
      </c>
      <c r="AD1099" s="13" t="e">
        <f t="shared" si="1363"/>
        <v>#N/A</v>
      </c>
      <c r="AE1099" s="13" t="e">
        <f t="shared" si="1364"/>
        <v>#N/A</v>
      </c>
      <c r="AF1099" s="13" t="e">
        <f t="shared" si="1365"/>
        <v>#N/A</v>
      </c>
      <c r="AG1099" s="13" t="e">
        <f t="shared" si="1366"/>
        <v>#N/A</v>
      </c>
      <c r="AH1099" s="13" t="e">
        <f t="shared" si="1367"/>
        <v>#N/A</v>
      </c>
      <c r="AI1099" s="13" t="e">
        <f t="shared" si="1368"/>
        <v>#N/A</v>
      </c>
      <c r="AJ1099" s="13" t="e">
        <f t="shared" si="1369"/>
        <v>#N/A</v>
      </c>
      <c r="AK1099" s="13" t="e">
        <f t="shared" si="1370"/>
        <v>#N/A</v>
      </c>
      <c r="AL1099" s="13" t="e">
        <f t="shared" si="1371"/>
        <v>#N/A</v>
      </c>
      <c r="AM1099" s="13" t="e">
        <f t="shared" si="1372"/>
        <v>#N/A</v>
      </c>
      <c r="AN1099" s="13" t="e">
        <f t="shared" si="1373"/>
        <v>#N/A</v>
      </c>
      <c r="AO1099" s="13" t="e">
        <f t="shared" si="1374"/>
        <v>#N/A</v>
      </c>
      <c r="AP1099" s="13" t="e">
        <f t="shared" si="1375"/>
        <v>#N/A</v>
      </c>
      <c r="AQ1099" s="13" t="e">
        <f t="shared" si="1376"/>
        <v>#N/A</v>
      </c>
      <c r="AR1099" s="13" t="e">
        <f t="shared" si="1377"/>
        <v>#N/A</v>
      </c>
      <c r="AS1099" s="13" t="e">
        <f t="shared" si="1378"/>
        <v>#N/A</v>
      </c>
      <c r="AT1099" s="13" t="e">
        <f t="shared" si="1379"/>
        <v>#N/A</v>
      </c>
      <c r="AU1099" s="13" t="e">
        <f t="shared" si="1380"/>
        <v>#N/A</v>
      </c>
      <c r="AV1099" s="13" t="e">
        <f t="shared" si="1381"/>
        <v>#N/A</v>
      </c>
      <c r="AW1099" s="13" t="e">
        <f t="shared" si="1382"/>
        <v>#N/A</v>
      </c>
      <c r="AX1099" s="13" t="e">
        <f t="shared" si="1383"/>
        <v>#N/A</v>
      </c>
      <c r="AY1099" s="13" t="e">
        <f t="shared" si="1384"/>
        <v>#N/A</v>
      </c>
      <c r="AZ1099" s="13" t="e">
        <f t="shared" si="1385"/>
        <v>#N/A</v>
      </c>
      <c r="BA1099" s="13" t="e">
        <f t="shared" si="1386"/>
        <v>#N/A</v>
      </c>
      <c r="BB1099" s="13" t="e">
        <f t="shared" si="1387"/>
        <v>#N/A</v>
      </c>
      <c r="BC1099" s="13" t="e">
        <f t="shared" si="1388"/>
        <v>#N/A</v>
      </c>
      <c r="BD1099" s="13" t="e">
        <f t="shared" si="1389"/>
        <v>#N/A</v>
      </c>
      <c r="BE1099" s="13" t="e">
        <f t="shared" si="1390"/>
        <v>#N/A</v>
      </c>
      <c r="BF1099" s="13" t="e">
        <f t="shared" si="1391"/>
        <v>#N/A</v>
      </c>
      <c r="BG1099" s="13" t="e">
        <f t="shared" si="1392"/>
        <v>#N/A</v>
      </c>
      <c r="BH1099" s="13" t="e">
        <f t="shared" si="1393"/>
        <v>#N/A</v>
      </c>
      <c r="BI1099" s="13" t="e">
        <f t="shared" si="1394"/>
        <v>#N/A</v>
      </c>
      <c r="BJ1099" s="14" t="e">
        <f t="shared" si="1395"/>
        <v>#N/A</v>
      </c>
      <c r="BK1099" s="14" t="e">
        <f t="shared" si="1396"/>
        <v>#N/A</v>
      </c>
      <c r="BL1099" s="14" t="e">
        <f t="shared" si="1397"/>
        <v>#N/A</v>
      </c>
      <c r="BM1099" s="14" t="e">
        <f t="shared" si="1398"/>
        <v>#N/A</v>
      </c>
      <c r="BN1099" s="14" t="e">
        <f t="shared" si="1399"/>
        <v>#N/A</v>
      </c>
    </row>
    <row r="1100" spans="1:66" x14ac:dyDescent="0.25">
      <c r="A1100" t="s">
        <v>485</v>
      </c>
      <c r="B1100" t="s">
        <v>487</v>
      </c>
      <c r="C1100" t="s">
        <v>492</v>
      </c>
      <c r="D1100" s="24" t="s">
        <v>502</v>
      </c>
      <c r="E1100" s="10">
        <f>VLOOKUP(A1100,home!$A$2:$E$405,3,FALSE)</f>
        <v>1.28571428571429</v>
      </c>
      <c r="F1100" s="10" t="e">
        <f>VLOOKUP(B1100,home!$B$2:$E$405,3,FALSE)</f>
        <v>#N/A</v>
      </c>
      <c r="G1100" s="10" t="e">
        <f>VLOOKUP(C1100,away!$B$2:$E$405,4,FALSE)</f>
        <v>#N/A</v>
      </c>
      <c r="H1100" s="10">
        <f>VLOOKUP(A1100,away!$A$2:$E$405,3,FALSE)</f>
        <v>0.28571428571428598</v>
      </c>
      <c r="I1100" s="10" t="e">
        <f>VLOOKUP(C1100,away!$B$2:$E$405,3,FALSE)</f>
        <v>#N/A</v>
      </c>
      <c r="J1100" s="10" t="e">
        <f>VLOOKUP(B1100,home!$B$2:$E$405,4,FALSE)</f>
        <v>#N/A</v>
      </c>
      <c r="K1100" s="12" t="e">
        <f t="shared" si="1344"/>
        <v>#N/A</v>
      </c>
      <c r="L1100" s="12" t="e">
        <f t="shared" si="1345"/>
        <v>#N/A</v>
      </c>
      <c r="M1100" s="13" t="e">
        <f t="shared" si="1346"/>
        <v>#N/A</v>
      </c>
      <c r="N1100" s="13" t="e">
        <f t="shared" si="1347"/>
        <v>#N/A</v>
      </c>
      <c r="O1100" s="13" t="e">
        <f t="shared" si="1348"/>
        <v>#N/A</v>
      </c>
      <c r="P1100" s="13" t="e">
        <f t="shared" si="1349"/>
        <v>#N/A</v>
      </c>
      <c r="Q1100" s="13" t="e">
        <f t="shared" si="1350"/>
        <v>#N/A</v>
      </c>
      <c r="R1100" s="13" t="e">
        <f t="shared" si="1351"/>
        <v>#N/A</v>
      </c>
      <c r="S1100" s="13" t="e">
        <f t="shared" si="1352"/>
        <v>#N/A</v>
      </c>
      <c r="T1100" s="13" t="e">
        <f t="shared" si="1353"/>
        <v>#N/A</v>
      </c>
      <c r="U1100" s="13" t="e">
        <f t="shared" si="1354"/>
        <v>#N/A</v>
      </c>
      <c r="V1100" s="13" t="e">
        <f t="shared" si="1355"/>
        <v>#N/A</v>
      </c>
      <c r="W1100" s="13" t="e">
        <f t="shared" si="1356"/>
        <v>#N/A</v>
      </c>
      <c r="X1100" s="13" t="e">
        <f t="shared" si="1357"/>
        <v>#N/A</v>
      </c>
      <c r="Y1100" s="13" t="e">
        <f t="shared" si="1358"/>
        <v>#N/A</v>
      </c>
      <c r="Z1100" s="13" t="e">
        <f t="shared" si="1359"/>
        <v>#N/A</v>
      </c>
      <c r="AA1100" s="13" t="e">
        <f t="shared" si="1360"/>
        <v>#N/A</v>
      </c>
      <c r="AB1100" s="13" t="e">
        <f t="shared" si="1361"/>
        <v>#N/A</v>
      </c>
      <c r="AC1100" s="13" t="e">
        <f t="shared" si="1362"/>
        <v>#N/A</v>
      </c>
      <c r="AD1100" s="13" t="e">
        <f t="shared" si="1363"/>
        <v>#N/A</v>
      </c>
      <c r="AE1100" s="13" t="e">
        <f t="shared" si="1364"/>
        <v>#N/A</v>
      </c>
      <c r="AF1100" s="13" t="e">
        <f t="shared" si="1365"/>
        <v>#N/A</v>
      </c>
      <c r="AG1100" s="13" t="e">
        <f t="shared" si="1366"/>
        <v>#N/A</v>
      </c>
      <c r="AH1100" s="13" t="e">
        <f t="shared" si="1367"/>
        <v>#N/A</v>
      </c>
      <c r="AI1100" s="13" t="e">
        <f t="shared" si="1368"/>
        <v>#N/A</v>
      </c>
      <c r="AJ1100" s="13" t="e">
        <f t="shared" si="1369"/>
        <v>#N/A</v>
      </c>
      <c r="AK1100" s="13" t="e">
        <f t="shared" si="1370"/>
        <v>#N/A</v>
      </c>
      <c r="AL1100" s="13" t="e">
        <f t="shared" si="1371"/>
        <v>#N/A</v>
      </c>
      <c r="AM1100" s="13" t="e">
        <f t="shared" si="1372"/>
        <v>#N/A</v>
      </c>
      <c r="AN1100" s="13" t="e">
        <f t="shared" si="1373"/>
        <v>#N/A</v>
      </c>
      <c r="AO1100" s="13" t="e">
        <f t="shared" si="1374"/>
        <v>#N/A</v>
      </c>
      <c r="AP1100" s="13" t="e">
        <f t="shared" si="1375"/>
        <v>#N/A</v>
      </c>
      <c r="AQ1100" s="13" t="e">
        <f t="shared" si="1376"/>
        <v>#N/A</v>
      </c>
      <c r="AR1100" s="13" t="e">
        <f t="shared" si="1377"/>
        <v>#N/A</v>
      </c>
      <c r="AS1100" s="13" t="e">
        <f t="shared" si="1378"/>
        <v>#N/A</v>
      </c>
      <c r="AT1100" s="13" t="e">
        <f t="shared" si="1379"/>
        <v>#N/A</v>
      </c>
      <c r="AU1100" s="13" t="e">
        <f t="shared" si="1380"/>
        <v>#N/A</v>
      </c>
      <c r="AV1100" s="13" t="e">
        <f t="shared" si="1381"/>
        <v>#N/A</v>
      </c>
      <c r="AW1100" s="13" t="e">
        <f t="shared" si="1382"/>
        <v>#N/A</v>
      </c>
      <c r="AX1100" s="13" t="e">
        <f t="shared" si="1383"/>
        <v>#N/A</v>
      </c>
      <c r="AY1100" s="13" t="e">
        <f t="shared" si="1384"/>
        <v>#N/A</v>
      </c>
      <c r="AZ1100" s="13" t="e">
        <f t="shared" si="1385"/>
        <v>#N/A</v>
      </c>
      <c r="BA1100" s="13" t="e">
        <f t="shared" si="1386"/>
        <v>#N/A</v>
      </c>
      <c r="BB1100" s="13" t="e">
        <f t="shared" si="1387"/>
        <v>#N/A</v>
      </c>
      <c r="BC1100" s="13" t="e">
        <f t="shared" si="1388"/>
        <v>#N/A</v>
      </c>
      <c r="BD1100" s="13" t="e">
        <f t="shared" si="1389"/>
        <v>#N/A</v>
      </c>
      <c r="BE1100" s="13" t="e">
        <f t="shared" si="1390"/>
        <v>#N/A</v>
      </c>
      <c r="BF1100" s="13" t="e">
        <f t="shared" si="1391"/>
        <v>#N/A</v>
      </c>
      <c r="BG1100" s="13" t="e">
        <f t="shared" si="1392"/>
        <v>#N/A</v>
      </c>
      <c r="BH1100" s="13" t="e">
        <f t="shared" si="1393"/>
        <v>#N/A</v>
      </c>
      <c r="BI1100" s="13" t="e">
        <f t="shared" si="1394"/>
        <v>#N/A</v>
      </c>
      <c r="BJ1100" s="14" t="e">
        <f t="shared" si="1395"/>
        <v>#N/A</v>
      </c>
      <c r="BK1100" s="14" t="e">
        <f t="shared" si="1396"/>
        <v>#N/A</v>
      </c>
      <c r="BL1100" s="14" t="e">
        <f t="shared" si="1397"/>
        <v>#N/A</v>
      </c>
      <c r="BM1100" s="14" t="e">
        <f t="shared" si="1398"/>
        <v>#N/A</v>
      </c>
      <c r="BN1100" s="14" t="e">
        <f t="shared" si="1399"/>
        <v>#N/A</v>
      </c>
    </row>
    <row r="1101" spans="1:66" x14ac:dyDescent="0.25">
      <c r="A1101" t="s">
        <v>485</v>
      </c>
      <c r="B1101" t="s">
        <v>491</v>
      </c>
      <c r="C1101" t="s">
        <v>496</v>
      </c>
      <c r="D1101" s="24" t="s">
        <v>502</v>
      </c>
      <c r="E1101" s="10">
        <f>VLOOKUP(A1101,home!$A$2:$E$405,3,FALSE)</f>
        <v>1.28571428571429</v>
      </c>
      <c r="F1101" s="10" t="e">
        <f>VLOOKUP(B1101,home!$B$2:$E$405,3,FALSE)</f>
        <v>#N/A</v>
      </c>
      <c r="G1101" s="10" t="e">
        <f>VLOOKUP(C1101,away!$B$2:$E$405,4,FALSE)</f>
        <v>#N/A</v>
      </c>
      <c r="H1101" s="10">
        <f>VLOOKUP(A1101,away!$A$2:$E$405,3,FALSE)</f>
        <v>0.28571428571428598</v>
      </c>
      <c r="I1101" s="10" t="e">
        <f>VLOOKUP(C1101,away!$B$2:$E$405,3,FALSE)</f>
        <v>#N/A</v>
      </c>
      <c r="J1101" s="10" t="e">
        <f>VLOOKUP(B1101,home!$B$2:$E$405,4,FALSE)</f>
        <v>#N/A</v>
      </c>
      <c r="K1101" s="12" t="e">
        <f t="shared" si="1344"/>
        <v>#N/A</v>
      </c>
      <c r="L1101" s="12" t="e">
        <f t="shared" si="1345"/>
        <v>#N/A</v>
      </c>
      <c r="M1101" s="13" t="e">
        <f t="shared" si="1346"/>
        <v>#N/A</v>
      </c>
      <c r="N1101" s="13" t="e">
        <f t="shared" si="1347"/>
        <v>#N/A</v>
      </c>
      <c r="O1101" s="13" t="e">
        <f t="shared" si="1348"/>
        <v>#N/A</v>
      </c>
      <c r="P1101" s="13" t="e">
        <f t="shared" si="1349"/>
        <v>#N/A</v>
      </c>
      <c r="Q1101" s="13" t="e">
        <f t="shared" si="1350"/>
        <v>#N/A</v>
      </c>
      <c r="R1101" s="13" t="e">
        <f t="shared" si="1351"/>
        <v>#N/A</v>
      </c>
      <c r="S1101" s="13" t="e">
        <f t="shared" si="1352"/>
        <v>#N/A</v>
      </c>
      <c r="T1101" s="13" t="e">
        <f t="shared" si="1353"/>
        <v>#N/A</v>
      </c>
      <c r="U1101" s="13" t="e">
        <f t="shared" si="1354"/>
        <v>#N/A</v>
      </c>
      <c r="V1101" s="13" t="e">
        <f t="shared" si="1355"/>
        <v>#N/A</v>
      </c>
      <c r="W1101" s="13" t="e">
        <f t="shared" si="1356"/>
        <v>#N/A</v>
      </c>
      <c r="X1101" s="13" t="e">
        <f t="shared" si="1357"/>
        <v>#N/A</v>
      </c>
      <c r="Y1101" s="13" t="e">
        <f t="shared" si="1358"/>
        <v>#N/A</v>
      </c>
      <c r="Z1101" s="13" t="e">
        <f t="shared" si="1359"/>
        <v>#N/A</v>
      </c>
      <c r="AA1101" s="13" t="e">
        <f t="shared" si="1360"/>
        <v>#N/A</v>
      </c>
      <c r="AB1101" s="13" t="e">
        <f t="shared" si="1361"/>
        <v>#N/A</v>
      </c>
      <c r="AC1101" s="13" t="e">
        <f t="shared" si="1362"/>
        <v>#N/A</v>
      </c>
      <c r="AD1101" s="13" t="e">
        <f t="shared" si="1363"/>
        <v>#N/A</v>
      </c>
      <c r="AE1101" s="13" t="e">
        <f t="shared" si="1364"/>
        <v>#N/A</v>
      </c>
      <c r="AF1101" s="13" t="e">
        <f t="shared" si="1365"/>
        <v>#N/A</v>
      </c>
      <c r="AG1101" s="13" t="e">
        <f t="shared" si="1366"/>
        <v>#N/A</v>
      </c>
      <c r="AH1101" s="13" t="e">
        <f t="shared" si="1367"/>
        <v>#N/A</v>
      </c>
      <c r="AI1101" s="13" t="e">
        <f t="shared" si="1368"/>
        <v>#N/A</v>
      </c>
      <c r="AJ1101" s="13" t="e">
        <f t="shared" si="1369"/>
        <v>#N/A</v>
      </c>
      <c r="AK1101" s="13" t="e">
        <f t="shared" si="1370"/>
        <v>#N/A</v>
      </c>
      <c r="AL1101" s="13" t="e">
        <f t="shared" si="1371"/>
        <v>#N/A</v>
      </c>
      <c r="AM1101" s="13" t="e">
        <f t="shared" si="1372"/>
        <v>#N/A</v>
      </c>
      <c r="AN1101" s="13" t="e">
        <f t="shared" si="1373"/>
        <v>#N/A</v>
      </c>
      <c r="AO1101" s="13" t="e">
        <f t="shared" si="1374"/>
        <v>#N/A</v>
      </c>
      <c r="AP1101" s="13" t="e">
        <f t="shared" si="1375"/>
        <v>#N/A</v>
      </c>
      <c r="AQ1101" s="13" t="e">
        <f t="shared" si="1376"/>
        <v>#N/A</v>
      </c>
      <c r="AR1101" s="13" t="e">
        <f t="shared" si="1377"/>
        <v>#N/A</v>
      </c>
      <c r="AS1101" s="13" t="e">
        <f t="shared" si="1378"/>
        <v>#N/A</v>
      </c>
      <c r="AT1101" s="13" t="e">
        <f t="shared" si="1379"/>
        <v>#N/A</v>
      </c>
      <c r="AU1101" s="13" t="e">
        <f t="shared" si="1380"/>
        <v>#N/A</v>
      </c>
      <c r="AV1101" s="13" t="e">
        <f t="shared" si="1381"/>
        <v>#N/A</v>
      </c>
      <c r="AW1101" s="13" t="e">
        <f t="shared" si="1382"/>
        <v>#N/A</v>
      </c>
      <c r="AX1101" s="13" t="e">
        <f t="shared" si="1383"/>
        <v>#N/A</v>
      </c>
      <c r="AY1101" s="13" t="e">
        <f t="shared" si="1384"/>
        <v>#N/A</v>
      </c>
      <c r="AZ1101" s="13" t="e">
        <f t="shared" si="1385"/>
        <v>#N/A</v>
      </c>
      <c r="BA1101" s="13" t="e">
        <f t="shared" si="1386"/>
        <v>#N/A</v>
      </c>
      <c r="BB1101" s="13" t="e">
        <f t="shared" si="1387"/>
        <v>#N/A</v>
      </c>
      <c r="BC1101" s="13" t="e">
        <f t="shared" si="1388"/>
        <v>#N/A</v>
      </c>
      <c r="BD1101" s="13" t="e">
        <f t="shared" si="1389"/>
        <v>#N/A</v>
      </c>
      <c r="BE1101" s="13" t="e">
        <f t="shared" si="1390"/>
        <v>#N/A</v>
      </c>
      <c r="BF1101" s="13" t="e">
        <f t="shared" si="1391"/>
        <v>#N/A</v>
      </c>
      <c r="BG1101" s="13" t="e">
        <f t="shared" si="1392"/>
        <v>#N/A</v>
      </c>
      <c r="BH1101" s="13" t="e">
        <f t="shared" si="1393"/>
        <v>#N/A</v>
      </c>
      <c r="BI1101" s="13" t="e">
        <f t="shared" si="1394"/>
        <v>#N/A</v>
      </c>
      <c r="BJ1101" s="14" t="e">
        <f t="shared" si="1395"/>
        <v>#N/A</v>
      </c>
      <c r="BK1101" s="14" t="e">
        <f t="shared" si="1396"/>
        <v>#N/A</v>
      </c>
      <c r="BL1101" s="14" t="e">
        <f t="shared" si="1397"/>
        <v>#N/A</v>
      </c>
      <c r="BM1101" s="14" t="e">
        <f t="shared" si="1398"/>
        <v>#N/A</v>
      </c>
      <c r="BN1101" s="14" t="e">
        <f t="shared" si="1399"/>
        <v>#N/A</v>
      </c>
    </row>
    <row r="1102" spans="1:66" x14ac:dyDescent="0.25">
      <c r="A1102" t="s">
        <v>22</v>
      </c>
      <c r="B1102" t="s">
        <v>266</v>
      </c>
      <c r="C1102" t="s">
        <v>166</v>
      </c>
      <c r="D1102" s="24" t="s">
        <v>502</v>
      </c>
      <c r="E1102" s="10">
        <f>VLOOKUP(A1102,home!$A$2:$E$405,3,FALSE)</f>
        <v>1.8</v>
      </c>
      <c r="F1102" s="10">
        <f>VLOOKUP(B1102,home!$B$2:$E$405,3,FALSE)</f>
        <v>0.56000000000000005</v>
      </c>
      <c r="G1102" s="10">
        <f>VLOOKUP(C1102,away!$B$2:$E$405,4,FALSE)</f>
        <v>0</v>
      </c>
      <c r="H1102" s="10">
        <f>VLOOKUP(A1102,away!$A$2:$E$405,3,FALSE)</f>
        <v>1.36666666666667</v>
      </c>
      <c r="I1102" s="10">
        <f>VLOOKUP(C1102,away!$B$2:$E$405,3,FALSE)</f>
        <v>0</v>
      </c>
      <c r="J1102" s="10">
        <f>VLOOKUP(B1102,home!$B$2:$E$405,4,FALSE)</f>
        <v>1.83</v>
      </c>
      <c r="K1102" s="12">
        <f t="shared" si="1344"/>
        <v>0</v>
      </c>
      <c r="L1102" s="12">
        <f t="shared" si="1345"/>
        <v>0</v>
      </c>
      <c r="M1102" s="13">
        <f t="shared" si="1346"/>
        <v>1</v>
      </c>
      <c r="N1102" s="13">
        <f t="shared" si="1347"/>
        <v>0</v>
      </c>
      <c r="O1102" s="13">
        <f t="shared" si="1348"/>
        <v>0</v>
      </c>
      <c r="P1102" s="13">
        <f t="shared" si="1349"/>
        <v>0</v>
      </c>
      <c r="Q1102" s="13">
        <f t="shared" si="1350"/>
        <v>0</v>
      </c>
      <c r="R1102" s="13">
        <f t="shared" si="1351"/>
        <v>0</v>
      </c>
      <c r="S1102" s="13">
        <f t="shared" si="1352"/>
        <v>0</v>
      </c>
      <c r="T1102" s="13">
        <f t="shared" si="1353"/>
        <v>0</v>
      </c>
      <c r="U1102" s="13">
        <f t="shared" si="1354"/>
        <v>0</v>
      </c>
      <c r="V1102" s="13">
        <f t="shared" si="1355"/>
        <v>0</v>
      </c>
      <c r="W1102" s="13">
        <f t="shared" si="1356"/>
        <v>0</v>
      </c>
      <c r="X1102" s="13">
        <f t="shared" si="1357"/>
        <v>0</v>
      </c>
      <c r="Y1102" s="13">
        <f t="shared" si="1358"/>
        <v>0</v>
      </c>
      <c r="Z1102" s="13">
        <f t="shared" si="1359"/>
        <v>0</v>
      </c>
      <c r="AA1102" s="13">
        <f t="shared" si="1360"/>
        <v>0</v>
      </c>
      <c r="AB1102" s="13">
        <f t="shared" si="1361"/>
        <v>0</v>
      </c>
      <c r="AC1102" s="13">
        <f t="shared" si="1362"/>
        <v>0</v>
      </c>
      <c r="AD1102" s="13">
        <f t="shared" si="1363"/>
        <v>0</v>
      </c>
      <c r="AE1102" s="13">
        <f t="shared" si="1364"/>
        <v>0</v>
      </c>
      <c r="AF1102" s="13">
        <f t="shared" si="1365"/>
        <v>0</v>
      </c>
      <c r="AG1102" s="13">
        <f t="shared" si="1366"/>
        <v>0</v>
      </c>
      <c r="AH1102" s="13">
        <f t="shared" si="1367"/>
        <v>0</v>
      </c>
      <c r="AI1102" s="13">
        <f t="shared" si="1368"/>
        <v>0</v>
      </c>
      <c r="AJ1102" s="13">
        <f t="shared" si="1369"/>
        <v>0</v>
      </c>
      <c r="AK1102" s="13">
        <f t="shared" si="1370"/>
        <v>0</v>
      </c>
      <c r="AL1102" s="13">
        <f t="shared" si="1371"/>
        <v>0</v>
      </c>
      <c r="AM1102" s="13">
        <f t="shared" si="1372"/>
        <v>0</v>
      </c>
      <c r="AN1102" s="13">
        <f t="shared" si="1373"/>
        <v>0</v>
      </c>
      <c r="AO1102" s="13">
        <f t="shared" si="1374"/>
        <v>0</v>
      </c>
      <c r="AP1102" s="13">
        <f t="shared" si="1375"/>
        <v>0</v>
      </c>
      <c r="AQ1102" s="13">
        <f t="shared" si="1376"/>
        <v>0</v>
      </c>
      <c r="AR1102" s="13">
        <f t="shared" si="1377"/>
        <v>0</v>
      </c>
      <c r="AS1102" s="13">
        <f t="shared" si="1378"/>
        <v>0</v>
      </c>
      <c r="AT1102" s="13">
        <f t="shared" si="1379"/>
        <v>0</v>
      </c>
      <c r="AU1102" s="13">
        <f t="shared" si="1380"/>
        <v>0</v>
      </c>
      <c r="AV1102" s="13">
        <f t="shared" si="1381"/>
        <v>0</v>
      </c>
      <c r="AW1102" s="13">
        <f t="shared" si="1382"/>
        <v>0</v>
      </c>
      <c r="AX1102" s="13">
        <f t="shared" si="1383"/>
        <v>0</v>
      </c>
      <c r="AY1102" s="13">
        <f t="shared" si="1384"/>
        <v>0</v>
      </c>
      <c r="AZ1102" s="13">
        <f t="shared" si="1385"/>
        <v>0</v>
      </c>
      <c r="BA1102" s="13">
        <f t="shared" si="1386"/>
        <v>0</v>
      </c>
      <c r="BB1102" s="13">
        <f t="shared" si="1387"/>
        <v>0</v>
      </c>
      <c r="BC1102" s="13">
        <f t="shared" si="1388"/>
        <v>0</v>
      </c>
      <c r="BD1102" s="13">
        <f t="shared" si="1389"/>
        <v>0</v>
      </c>
      <c r="BE1102" s="13">
        <f t="shared" si="1390"/>
        <v>0</v>
      </c>
      <c r="BF1102" s="13">
        <f t="shared" si="1391"/>
        <v>0</v>
      </c>
      <c r="BG1102" s="13">
        <f t="shared" si="1392"/>
        <v>0</v>
      </c>
      <c r="BH1102" s="13">
        <f t="shared" si="1393"/>
        <v>0</v>
      </c>
      <c r="BI1102" s="13">
        <f t="shared" si="1394"/>
        <v>0</v>
      </c>
      <c r="BJ1102" s="14">
        <f t="shared" si="1395"/>
        <v>0</v>
      </c>
      <c r="BK1102" s="14">
        <f t="shared" si="1396"/>
        <v>1</v>
      </c>
      <c r="BL1102" s="14">
        <f t="shared" si="1397"/>
        <v>0</v>
      </c>
      <c r="BM1102" s="14">
        <f t="shared" si="1398"/>
        <v>0</v>
      </c>
      <c r="BN1102" s="14">
        <f t="shared" si="1399"/>
        <v>1</v>
      </c>
    </row>
    <row r="1103" spans="1:66" x14ac:dyDescent="0.25">
      <c r="A1103" t="s">
        <v>22</v>
      </c>
      <c r="B1103" t="s">
        <v>175</v>
      </c>
      <c r="C1103" t="s">
        <v>165</v>
      </c>
      <c r="D1103" s="24" t="s">
        <v>502</v>
      </c>
      <c r="E1103" s="10">
        <f>VLOOKUP(A1103,home!$A$2:$E$405,3,FALSE)</f>
        <v>1.8</v>
      </c>
      <c r="F1103" s="10" t="e">
        <f>VLOOKUP(B1103,home!$B$2:$E$405,3,FALSE)</f>
        <v>#N/A</v>
      </c>
      <c r="G1103" s="10">
        <f>VLOOKUP(C1103,away!$B$2:$E$405,4,FALSE)</f>
        <v>2.2200000000000002</v>
      </c>
      <c r="H1103" s="10">
        <f>VLOOKUP(A1103,away!$A$2:$E$405,3,FALSE)</f>
        <v>1.36666666666667</v>
      </c>
      <c r="I1103" s="10">
        <f>VLOOKUP(C1103,away!$B$2:$E$405,3,FALSE)</f>
        <v>0.83</v>
      </c>
      <c r="J1103" s="10" t="e">
        <f>VLOOKUP(B1103,home!$B$2:$E$405,4,FALSE)</f>
        <v>#N/A</v>
      </c>
      <c r="K1103" s="12" t="e">
        <f t="shared" si="1344"/>
        <v>#N/A</v>
      </c>
      <c r="L1103" s="12" t="e">
        <f t="shared" si="1345"/>
        <v>#N/A</v>
      </c>
      <c r="M1103" s="13" t="e">
        <f t="shared" si="1346"/>
        <v>#N/A</v>
      </c>
      <c r="N1103" s="13" t="e">
        <f t="shared" si="1347"/>
        <v>#N/A</v>
      </c>
      <c r="O1103" s="13" t="e">
        <f t="shared" si="1348"/>
        <v>#N/A</v>
      </c>
      <c r="P1103" s="13" t="e">
        <f t="shared" si="1349"/>
        <v>#N/A</v>
      </c>
      <c r="Q1103" s="13" t="e">
        <f t="shared" si="1350"/>
        <v>#N/A</v>
      </c>
      <c r="R1103" s="13" t="e">
        <f t="shared" si="1351"/>
        <v>#N/A</v>
      </c>
      <c r="S1103" s="13" t="e">
        <f t="shared" si="1352"/>
        <v>#N/A</v>
      </c>
      <c r="T1103" s="13" t="e">
        <f t="shared" si="1353"/>
        <v>#N/A</v>
      </c>
      <c r="U1103" s="13" t="e">
        <f t="shared" si="1354"/>
        <v>#N/A</v>
      </c>
      <c r="V1103" s="13" t="e">
        <f t="shared" si="1355"/>
        <v>#N/A</v>
      </c>
      <c r="W1103" s="13" t="e">
        <f t="shared" si="1356"/>
        <v>#N/A</v>
      </c>
      <c r="X1103" s="13" t="e">
        <f t="shared" si="1357"/>
        <v>#N/A</v>
      </c>
      <c r="Y1103" s="13" t="e">
        <f t="shared" si="1358"/>
        <v>#N/A</v>
      </c>
      <c r="Z1103" s="13" t="e">
        <f t="shared" si="1359"/>
        <v>#N/A</v>
      </c>
      <c r="AA1103" s="13" t="e">
        <f t="shared" si="1360"/>
        <v>#N/A</v>
      </c>
      <c r="AB1103" s="13" t="e">
        <f t="shared" si="1361"/>
        <v>#N/A</v>
      </c>
      <c r="AC1103" s="13" t="e">
        <f t="shared" si="1362"/>
        <v>#N/A</v>
      </c>
      <c r="AD1103" s="13" t="e">
        <f t="shared" si="1363"/>
        <v>#N/A</v>
      </c>
      <c r="AE1103" s="13" t="e">
        <f t="shared" si="1364"/>
        <v>#N/A</v>
      </c>
      <c r="AF1103" s="13" t="e">
        <f t="shared" si="1365"/>
        <v>#N/A</v>
      </c>
      <c r="AG1103" s="13" t="e">
        <f t="shared" si="1366"/>
        <v>#N/A</v>
      </c>
      <c r="AH1103" s="13" t="e">
        <f t="shared" si="1367"/>
        <v>#N/A</v>
      </c>
      <c r="AI1103" s="13" t="e">
        <f t="shared" si="1368"/>
        <v>#N/A</v>
      </c>
      <c r="AJ1103" s="13" t="e">
        <f t="shared" si="1369"/>
        <v>#N/A</v>
      </c>
      <c r="AK1103" s="13" t="e">
        <f t="shared" si="1370"/>
        <v>#N/A</v>
      </c>
      <c r="AL1103" s="13" t="e">
        <f t="shared" si="1371"/>
        <v>#N/A</v>
      </c>
      <c r="AM1103" s="13" t="e">
        <f t="shared" si="1372"/>
        <v>#N/A</v>
      </c>
      <c r="AN1103" s="13" t="e">
        <f t="shared" si="1373"/>
        <v>#N/A</v>
      </c>
      <c r="AO1103" s="13" t="e">
        <f t="shared" si="1374"/>
        <v>#N/A</v>
      </c>
      <c r="AP1103" s="13" t="e">
        <f t="shared" si="1375"/>
        <v>#N/A</v>
      </c>
      <c r="AQ1103" s="13" t="e">
        <f t="shared" si="1376"/>
        <v>#N/A</v>
      </c>
      <c r="AR1103" s="13" t="e">
        <f t="shared" si="1377"/>
        <v>#N/A</v>
      </c>
      <c r="AS1103" s="13" t="e">
        <f t="shared" si="1378"/>
        <v>#N/A</v>
      </c>
      <c r="AT1103" s="13" t="e">
        <f t="shared" si="1379"/>
        <v>#N/A</v>
      </c>
      <c r="AU1103" s="13" t="e">
        <f t="shared" si="1380"/>
        <v>#N/A</v>
      </c>
      <c r="AV1103" s="13" t="e">
        <f t="shared" si="1381"/>
        <v>#N/A</v>
      </c>
      <c r="AW1103" s="13" t="e">
        <f t="shared" si="1382"/>
        <v>#N/A</v>
      </c>
      <c r="AX1103" s="13" t="e">
        <f t="shared" si="1383"/>
        <v>#N/A</v>
      </c>
      <c r="AY1103" s="13" t="e">
        <f t="shared" si="1384"/>
        <v>#N/A</v>
      </c>
      <c r="AZ1103" s="13" t="e">
        <f t="shared" si="1385"/>
        <v>#N/A</v>
      </c>
      <c r="BA1103" s="13" t="e">
        <f t="shared" si="1386"/>
        <v>#N/A</v>
      </c>
      <c r="BB1103" s="13" t="e">
        <f t="shared" si="1387"/>
        <v>#N/A</v>
      </c>
      <c r="BC1103" s="13" t="e">
        <f t="shared" si="1388"/>
        <v>#N/A</v>
      </c>
      <c r="BD1103" s="13" t="e">
        <f t="shared" si="1389"/>
        <v>#N/A</v>
      </c>
      <c r="BE1103" s="13" t="e">
        <f t="shared" si="1390"/>
        <v>#N/A</v>
      </c>
      <c r="BF1103" s="13" t="e">
        <f t="shared" si="1391"/>
        <v>#N/A</v>
      </c>
      <c r="BG1103" s="13" t="e">
        <f t="shared" si="1392"/>
        <v>#N/A</v>
      </c>
      <c r="BH1103" s="13" t="e">
        <f t="shared" si="1393"/>
        <v>#N/A</v>
      </c>
      <c r="BI1103" s="13" t="e">
        <f t="shared" si="1394"/>
        <v>#N/A</v>
      </c>
      <c r="BJ1103" s="14" t="e">
        <f t="shared" si="1395"/>
        <v>#N/A</v>
      </c>
      <c r="BK1103" s="14" t="e">
        <f t="shared" si="1396"/>
        <v>#N/A</v>
      </c>
      <c r="BL1103" s="14" t="e">
        <f t="shared" si="1397"/>
        <v>#N/A</v>
      </c>
      <c r="BM1103" s="14" t="e">
        <f t="shared" si="1398"/>
        <v>#N/A</v>
      </c>
      <c r="BN1103" s="14" t="e">
        <f t="shared" si="1399"/>
        <v>#N/A</v>
      </c>
    </row>
    <row r="1104" spans="1:66" x14ac:dyDescent="0.25">
      <c r="A1104" t="s">
        <v>22</v>
      </c>
      <c r="B1104" t="s">
        <v>23</v>
      </c>
      <c r="C1104" t="s">
        <v>290</v>
      </c>
      <c r="D1104" s="24" t="s">
        <v>502</v>
      </c>
      <c r="E1104" s="10">
        <f>VLOOKUP(A1104,home!$A$2:$E$405,3,FALSE)</f>
        <v>1.8</v>
      </c>
      <c r="F1104" s="10">
        <f>VLOOKUP(B1104,home!$B$2:$E$405,3,FALSE)</f>
        <v>3.33</v>
      </c>
      <c r="G1104" s="10">
        <f>VLOOKUP(C1104,away!$B$2:$E$405,4,FALSE)</f>
        <v>2.2200000000000002</v>
      </c>
      <c r="H1104" s="10">
        <f>VLOOKUP(A1104,away!$A$2:$E$405,3,FALSE)</f>
        <v>1.36666666666667</v>
      </c>
      <c r="I1104" s="10">
        <f>VLOOKUP(C1104,away!$B$2:$E$405,3,FALSE)</f>
        <v>0.56000000000000005</v>
      </c>
      <c r="J1104" s="10">
        <f>VLOOKUP(B1104,home!$B$2:$E$405,4,FALSE)</f>
        <v>0.73</v>
      </c>
      <c r="K1104" s="12">
        <f t="shared" si="1344"/>
        <v>13.306680000000002</v>
      </c>
      <c r="L1104" s="12">
        <f t="shared" si="1345"/>
        <v>0.55869333333333471</v>
      </c>
      <c r="M1104" s="13">
        <f t="shared" si="1346"/>
        <v>9.5135996556394781E-7</v>
      </c>
      <c r="N1104" s="13">
        <f t="shared" si="1347"/>
        <v>1.2659442626570472E-5</v>
      </c>
      <c r="O1104" s="13">
        <f t="shared" si="1348"/>
        <v>5.315184703608085E-7</v>
      </c>
      <c r="P1104" s="13">
        <f t="shared" si="1349"/>
        <v>7.0727461991807632E-6</v>
      </c>
      <c r="Q1104" s="13">
        <f t="shared" si="1350"/>
        <v>8.4227576005066498E-5</v>
      </c>
      <c r="R1104" s="13">
        <f t="shared" si="1351"/>
        <v>1.4847791296705763E-7</v>
      </c>
      <c r="S1104" s="13">
        <f t="shared" si="1352"/>
        <v>1.3145323696791487E-5</v>
      </c>
      <c r="T1104" s="13">
        <f t="shared" si="1353"/>
        <v>4.7057385196857403E-5</v>
      </c>
      <c r="U1104" s="13">
        <f t="shared" si="1354"/>
        <v>1.9757480749204865E-6</v>
      </c>
      <c r="V1104" s="13">
        <f t="shared" si="1355"/>
        <v>1.0858553553604452E-5</v>
      </c>
      <c r="W1104" s="13">
        <f t="shared" si="1356"/>
        <v>3.7359646702503244E-4</v>
      </c>
      <c r="X1104" s="13">
        <f t="shared" si="1357"/>
        <v>2.0872585548377263E-4</v>
      </c>
      <c r="Y1104" s="13">
        <f t="shared" si="1358"/>
        <v>5.8306871976540392E-5</v>
      </c>
      <c r="Z1104" s="13">
        <f t="shared" si="1359"/>
        <v>2.7651206707314065E-8</v>
      </c>
      <c r="AA1104" s="13">
        <f t="shared" si="1360"/>
        <v>3.6794575926808193E-7</v>
      </c>
      <c r="AB1104" s="13">
        <f t="shared" si="1361"/>
        <v>2.4480682379687035E-6</v>
      </c>
      <c r="AC1104" s="13">
        <f t="shared" si="1362"/>
        <v>5.0453952864026643E-6</v>
      </c>
      <c r="AD1104" s="13">
        <f t="shared" si="1363"/>
        <v>1.2428321589581653E-3</v>
      </c>
      <c r="AE1104" s="13">
        <f t="shared" si="1364"/>
        <v>6.9436204166220224E-4</v>
      </c>
      <c r="AF1104" s="13">
        <f t="shared" si="1365"/>
        <v>1.9396772179819776E-4</v>
      </c>
      <c r="AG1104" s="13">
        <f t="shared" si="1366"/>
        <v>3.6122824350169348E-5</v>
      </c>
      <c r="AH1104" s="13">
        <f t="shared" si="1367"/>
        <v>3.8621362114995886E-9</v>
      </c>
      <c r="AI1104" s="13">
        <f t="shared" si="1368"/>
        <v>5.1392210682837346E-8</v>
      </c>
      <c r="AJ1104" s="13">
        <f t="shared" si="1369"/>
        <v>3.4192985102454948E-7</v>
      </c>
      <c r="AK1104" s="13">
        <f t="shared" si="1370"/>
        <v>1.5166503700104494E-6</v>
      </c>
      <c r="AL1104" s="13">
        <f t="shared" si="1371"/>
        <v>1.5003700650411847E-6</v>
      </c>
      <c r="AM1104" s="13">
        <f t="shared" si="1372"/>
        <v>3.307593966593087E-3</v>
      </c>
      <c r="AN1104" s="13">
        <f t="shared" si="1373"/>
        <v>1.8479306985091184E-3</v>
      </c>
      <c r="AO1104" s="13">
        <f t="shared" si="1374"/>
        <v>5.162132808595283E-4</v>
      </c>
      <c r="AP1104" s="13">
        <f t="shared" si="1375"/>
        <v>9.6134972864782262E-5</v>
      </c>
      <c r="AQ1104" s="13">
        <f t="shared" si="1376"/>
        <v>1.3427492109933717E-5</v>
      </c>
      <c r="AR1104" s="13">
        <f t="shared" si="1377"/>
        <v>4.3154995075801659E-10</v>
      </c>
      <c r="AS1104" s="13">
        <f t="shared" si="1378"/>
        <v>5.7424970987526843E-9</v>
      </c>
      <c r="AT1104" s="13">
        <f t="shared" si="1379"/>
        <v>3.8206785647015236E-8</v>
      </c>
      <c r="AU1104" s="13">
        <f t="shared" si="1380"/>
        <v>1.6946849014447473E-7</v>
      </c>
      <c r="AV1104" s="13">
        <f t="shared" si="1381"/>
        <v>5.6376574210892011E-7</v>
      </c>
      <c r="AW1104" s="13">
        <f t="shared" si="1382"/>
        <v>3.0984114726385966E-7</v>
      </c>
      <c r="AX1104" s="13">
        <f t="shared" si="1383"/>
        <v>7.3355157472308145E-3</v>
      </c>
      <c r="AY1104" s="13">
        <f t="shared" si="1384"/>
        <v>4.0983037445395509E-3</v>
      </c>
      <c r="AZ1104" s="13">
        <f t="shared" si="1385"/>
        <v>1.1448474900246442E-3</v>
      </c>
      <c r="BA1104" s="13">
        <f t="shared" si="1386"/>
        <v>2.1320622012005675E-4</v>
      </c>
      <c r="BB1104" s="13">
        <f t="shared" si="1387"/>
        <v>2.9779223451568793E-5</v>
      </c>
      <c r="BC1104" s="13">
        <f t="shared" si="1388"/>
        <v>3.3274907228470375E-6</v>
      </c>
      <c r="BD1104" s="13">
        <f t="shared" si="1389"/>
        <v>4.0184013414805441E-11</v>
      </c>
      <c r="BE1104" s="13">
        <f t="shared" si="1390"/>
        <v>5.3471580762652325E-10</v>
      </c>
      <c r="BF1104" s="13">
        <f t="shared" si="1391"/>
        <v>3.5576460715138568E-9</v>
      </c>
      <c r="BG1104" s="13">
        <f t="shared" si="1392"/>
        <v>1.5780152608963986E-8</v>
      </c>
      <c r="BH1104" s="13">
        <f t="shared" si="1393"/>
        <v>5.2495360279662258E-8</v>
      </c>
      <c r="BI1104" s="13">
        <f t="shared" si="1394"/>
        <v>1.3970779214523522E-7</v>
      </c>
      <c r="BJ1104" s="14">
        <f t="shared" si="1395"/>
        <v>2.1558138672108509E-2</v>
      </c>
      <c r="BK1104" s="14">
        <f t="shared" si="1396"/>
        <v>4.1368774933061353E-3</v>
      </c>
      <c r="BL1104" s="14">
        <f t="shared" si="1397"/>
        <v>8.3753239392908108E-6</v>
      </c>
      <c r="BM1104" s="14">
        <f t="shared" si="1398"/>
        <v>2.1499834115988645E-2</v>
      </c>
      <c r="BN1104" s="14">
        <f t="shared" si="1399"/>
        <v>1.0559112117970955E-4</v>
      </c>
    </row>
    <row r="1105" spans="1:66" x14ac:dyDescent="0.25">
      <c r="A1105" t="s">
        <v>22</v>
      </c>
      <c r="B1105" t="s">
        <v>163</v>
      </c>
      <c r="C1105" t="s">
        <v>24</v>
      </c>
      <c r="D1105" s="24" t="s">
        <v>502</v>
      </c>
      <c r="E1105" s="10">
        <f>VLOOKUP(A1105,home!$A$2:$E$405,3,FALSE)</f>
        <v>1.8</v>
      </c>
      <c r="F1105" s="10">
        <f>VLOOKUP(B1105,home!$B$2:$E$405,3,FALSE)</f>
        <v>0.83</v>
      </c>
      <c r="G1105" s="10">
        <f>VLOOKUP(C1105,away!$B$2:$E$405,4,FALSE)</f>
        <v>0</v>
      </c>
      <c r="H1105" s="10">
        <f>VLOOKUP(A1105,away!$A$2:$E$405,3,FALSE)</f>
        <v>1.36666666666667</v>
      </c>
      <c r="I1105" s="10">
        <f>VLOOKUP(C1105,away!$B$2:$E$405,3,FALSE)</f>
        <v>2.2200000000000002</v>
      </c>
      <c r="J1105" s="10">
        <f>VLOOKUP(B1105,home!$B$2:$E$405,4,FALSE)</f>
        <v>2.2000000000000002</v>
      </c>
      <c r="K1105" s="12">
        <f t="shared" si="1344"/>
        <v>0</v>
      </c>
      <c r="L1105" s="12">
        <f t="shared" si="1345"/>
        <v>6.6748000000000181</v>
      </c>
      <c r="M1105" s="13">
        <f t="shared" si="1346"/>
        <v>1.2623250256048951E-3</v>
      </c>
      <c r="N1105" s="13">
        <f t="shared" si="1347"/>
        <v>0</v>
      </c>
      <c r="O1105" s="13">
        <f t="shared" si="1348"/>
        <v>8.4257670809075765E-3</v>
      </c>
      <c r="P1105" s="13">
        <f t="shared" si="1349"/>
        <v>0</v>
      </c>
      <c r="Q1105" s="13">
        <f t="shared" si="1350"/>
        <v>0</v>
      </c>
      <c r="R1105" s="13">
        <f t="shared" si="1351"/>
        <v>2.8120155055821029E-2</v>
      </c>
      <c r="S1105" s="13">
        <f t="shared" si="1352"/>
        <v>0</v>
      </c>
      <c r="T1105" s="13">
        <f t="shared" si="1353"/>
        <v>0</v>
      </c>
      <c r="U1105" s="13">
        <f t="shared" si="1354"/>
        <v>0</v>
      </c>
      <c r="V1105" s="13">
        <f t="shared" si="1355"/>
        <v>0</v>
      </c>
      <c r="W1105" s="13">
        <f t="shared" si="1356"/>
        <v>0</v>
      </c>
      <c r="X1105" s="13">
        <f t="shared" si="1357"/>
        <v>0</v>
      </c>
      <c r="Y1105" s="13">
        <f t="shared" si="1358"/>
        <v>0</v>
      </c>
      <c r="Z1105" s="13">
        <f t="shared" si="1359"/>
        <v>6.2565470322198224E-2</v>
      </c>
      <c r="AA1105" s="13">
        <f t="shared" si="1360"/>
        <v>0</v>
      </c>
      <c r="AB1105" s="13">
        <f t="shared" si="1361"/>
        <v>0</v>
      </c>
      <c r="AC1105" s="13">
        <f t="shared" si="1362"/>
        <v>0</v>
      </c>
      <c r="AD1105" s="13">
        <f t="shared" si="1363"/>
        <v>0</v>
      </c>
      <c r="AE1105" s="13">
        <f t="shared" si="1364"/>
        <v>0</v>
      </c>
      <c r="AF1105" s="13">
        <f t="shared" si="1365"/>
        <v>0</v>
      </c>
      <c r="AG1105" s="13">
        <f t="shared" si="1366"/>
        <v>0</v>
      </c>
      <c r="AH1105" s="13">
        <f t="shared" si="1367"/>
        <v>0.10440300032665245</v>
      </c>
      <c r="AI1105" s="13">
        <f t="shared" si="1368"/>
        <v>0</v>
      </c>
      <c r="AJ1105" s="13">
        <f t="shared" si="1369"/>
        <v>0</v>
      </c>
      <c r="AK1105" s="13">
        <f t="shared" si="1370"/>
        <v>0</v>
      </c>
      <c r="AL1105" s="13">
        <f t="shared" si="1371"/>
        <v>0</v>
      </c>
      <c r="AM1105" s="13">
        <f t="shared" si="1372"/>
        <v>0</v>
      </c>
      <c r="AN1105" s="13">
        <f t="shared" si="1373"/>
        <v>0</v>
      </c>
      <c r="AO1105" s="13">
        <f t="shared" si="1374"/>
        <v>0</v>
      </c>
      <c r="AP1105" s="13">
        <f t="shared" si="1375"/>
        <v>0</v>
      </c>
      <c r="AQ1105" s="13">
        <f t="shared" si="1376"/>
        <v>0</v>
      </c>
      <c r="AR1105" s="13">
        <f t="shared" si="1377"/>
        <v>0.13937382931606834</v>
      </c>
      <c r="AS1105" s="13">
        <f t="shared" si="1378"/>
        <v>0</v>
      </c>
      <c r="AT1105" s="13">
        <f t="shared" si="1379"/>
        <v>0</v>
      </c>
      <c r="AU1105" s="13">
        <f t="shared" si="1380"/>
        <v>0</v>
      </c>
      <c r="AV1105" s="13">
        <f t="shared" si="1381"/>
        <v>0</v>
      </c>
      <c r="AW1105" s="13">
        <f t="shared" si="1382"/>
        <v>0</v>
      </c>
      <c r="AX1105" s="13">
        <f t="shared" si="1383"/>
        <v>0</v>
      </c>
      <c r="AY1105" s="13">
        <f t="shared" si="1384"/>
        <v>0</v>
      </c>
      <c r="AZ1105" s="13">
        <f t="shared" si="1385"/>
        <v>0</v>
      </c>
      <c r="BA1105" s="13">
        <f t="shared" si="1386"/>
        <v>0</v>
      </c>
      <c r="BB1105" s="13">
        <f t="shared" si="1387"/>
        <v>0</v>
      </c>
      <c r="BC1105" s="13">
        <f t="shared" si="1388"/>
        <v>0</v>
      </c>
      <c r="BD1105" s="13">
        <f t="shared" si="1389"/>
        <v>0.15504873931981591</v>
      </c>
      <c r="BE1105" s="13">
        <f t="shared" si="1390"/>
        <v>0</v>
      </c>
      <c r="BF1105" s="13">
        <f t="shared" si="1391"/>
        <v>0</v>
      </c>
      <c r="BG1105" s="13">
        <f t="shared" si="1392"/>
        <v>0</v>
      </c>
      <c r="BH1105" s="13">
        <f t="shared" si="1393"/>
        <v>0</v>
      </c>
      <c r="BI1105" s="13">
        <f t="shared" si="1394"/>
        <v>0</v>
      </c>
      <c r="BJ1105" s="14">
        <f t="shared" si="1395"/>
        <v>0</v>
      </c>
      <c r="BK1105" s="14">
        <f t="shared" si="1396"/>
        <v>1.2623250256048951E-3</v>
      </c>
      <c r="BL1105" s="14">
        <f t="shared" si="1397"/>
        <v>0.43537149109926532</v>
      </c>
      <c r="BM1105" s="14">
        <f t="shared" si="1398"/>
        <v>0.46139103928473491</v>
      </c>
      <c r="BN1105" s="14">
        <f t="shared" si="1399"/>
        <v>3.7808247162333497E-2</v>
      </c>
    </row>
    <row r="1106" spans="1:66" x14ac:dyDescent="0.25">
      <c r="A1106" t="s">
        <v>22</v>
      </c>
      <c r="B1106" t="s">
        <v>264</v>
      </c>
      <c r="C1106" t="s">
        <v>291</v>
      </c>
      <c r="D1106" s="24" t="s">
        <v>502</v>
      </c>
      <c r="E1106" s="10">
        <f>VLOOKUP(A1106,home!$A$2:$E$405,3,FALSE)</f>
        <v>1.8</v>
      </c>
      <c r="F1106" s="10">
        <f>VLOOKUP(B1106,home!$B$2:$E$405,3,FALSE)</f>
        <v>0</v>
      </c>
      <c r="G1106" s="10">
        <f>VLOOKUP(C1106,away!$B$2:$E$405,4,FALSE)</f>
        <v>0</v>
      </c>
      <c r="H1106" s="10">
        <f>VLOOKUP(A1106,away!$A$2:$E$405,3,FALSE)</f>
        <v>1.36666666666667</v>
      </c>
      <c r="I1106" s="10">
        <f>VLOOKUP(C1106,away!$B$2:$E$405,3,FALSE)</f>
        <v>0.56000000000000005</v>
      </c>
      <c r="J1106" s="10">
        <f>VLOOKUP(B1106,home!$B$2:$E$405,4,FALSE)</f>
        <v>0.73</v>
      </c>
      <c r="K1106" s="12">
        <f t="shared" si="1344"/>
        <v>0</v>
      </c>
      <c r="L1106" s="12">
        <f t="shared" si="1345"/>
        <v>0.55869333333333471</v>
      </c>
      <c r="M1106" s="13">
        <f t="shared" si="1346"/>
        <v>0.57195593153953572</v>
      </c>
      <c r="N1106" s="13">
        <f t="shared" si="1347"/>
        <v>0</v>
      </c>
      <c r="O1106" s="13">
        <f t="shared" si="1348"/>
        <v>0.31954796591159579</v>
      </c>
      <c r="P1106" s="13">
        <f t="shared" si="1349"/>
        <v>0</v>
      </c>
      <c r="Q1106" s="13">
        <f t="shared" si="1350"/>
        <v>0</v>
      </c>
      <c r="R1106" s="13">
        <f t="shared" si="1351"/>
        <v>8.9264659117518103E-2</v>
      </c>
      <c r="S1106" s="13">
        <f t="shared" si="1352"/>
        <v>0</v>
      </c>
      <c r="T1106" s="13">
        <f t="shared" si="1353"/>
        <v>0</v>
      </c>
      <c r="U1106" s="13">
        <f t="shared" si="1354"/>
        <v>0</v>
      </c>
      <c r="V1106" s="13">
        <f t="shared" si="1355"/>
        <v>0</v>
      </c>
      <c r="W1106" s="13">
        <f t="shared" si="1356"/>
        <v>0</v>
      </c>
      <c r="X1106" s="13">
        <f t="shared" si="1357"/>
        <v>0</v>
      </c>
      <c r="Y1106" s="13">
        <f t="shared" si="1358"/>
        <v>0</v>
      </c>
      <c r="Z1106" s="13">
        <f t="shared" si="1359"/>
        <v>1.6623856650410013E-2</v>
      </c>
      <c r="AA1106" s="13">
        <f t="shared" si="1360"/>
        <v>0</v>
      </c>
      <c r="AB1106" s="13">
        <f t="shared" si="1361"/>
        <v>0</v>
      </c>
      <c r="AC1106" s="13">
        <f t="shared" si="1362"/>
        <v>0</v>
      </c>
      <c r="AD1106" s="13">
        <f t="shared" si="1363"/>
        <v>0</v>
      </c>
      <c r="AE1106" s="13">
        <f t="shared" si="1364"/>
        <v>0</v>
      </c>
      <c r="AF1106" s="13">
        <f t="shared" si="1365"/>
        <v>0</v>
      </c>
      <c r="AG1106" s="13">
        <f t="shared" si="1366"/>
        <v>0</v>
      </c>
      <c r="AH1106" s="13">
        <f t="shared" si="1367"/>
        <v>2.3219094712182732E-3</v>
      </c>
      <c r="AI1106" s="13">
        <f t="shared" si="1368"/>
        <v>0</v>
      </c>
      <c r="AJ1106" s="13">
        <f t="shared" si="1369"/>
        <v>0</v>
      </c>
      <c r="AK1106" s="13">
        <f t="shared" si="1370"/>
        <v>0</v>
      </c>
      <c r="AL1106" s="13">
        <f t="shared" si="1371"/>
        <v>0</v>
      </c>
      <c r="AM1106" s="13">
        <f t="shared" si="1372"/>
        <v>0</v>
      </c>
      <c r="AN1106" s="13">
        <f t="shared" si="1373"/>
        <v>0</v>
      </c>
      <c r="AO1106" s="13">
        <f t="shared" si="1374"/>
        <v>0</v>
      </c>
      <c r="AP1106" s="13">
        <f t="shared" si="1375"/>
        <v>0</v>
      </c>
      <c r="AQ1106" s="13">
        <f t="shared" si="1376"/>
        <v>0</v>
      </c>
      <c r="AR1106" s="13">
        <f t="shared" si="1377"/>
        <v>2.5944706843463561E-4</v>
      </c>
      <c r="AS1106" s="13">
        <f t="shared" si="1378"/>
        <v>0</v>
      </c>
      <c r="AT1106" s="13">
        <f t="shared" si="1379"/>
        <v>0</v>
      </c>
      <c r="AU1106" s="13">
        <f t="shared" si="1380"/>
        <v>0</v>
      </c>
      <c r="AV1106" s="13">
        <f t="shared" si="1381"/>
        <v>0</v>
      </c>
      <c r="AW1106" s="13">
        <f t="shared" si="1382"/>
        <v>0</v>
      </c>
      <c r="AX1106" s="13">
        <f t="shared" si="1383"/>
        <v>0</v>
      </c>
      <c r="AY1106" s="13">
        <f t="shared" si="1384"/>
        <v>0</v>
      </c>
      <c r="AZ1106" s="13">
        <f t="shared" si="1385"/>
        <v>0</v>
      </c>
      <c r="BA1106" s="13">
        <f t="shared" si="1386"/>
        <v>0</v>
      </c>
      <c r="BB1106" s="13">
        <f t="shared" si="1387"/>
        <v>0</v>
      </c>
      <c r="BC1106" s="13">
        <f t="shared" si="1388"/>
        <v>0</v>
      </c>
      <c r="BD1106" s="13">
        <f t="shared" si="1389"/>
        <v>2.4158557914551385E-5</v>
      </c>
      <c r="BE1106" s="13">
        <f t="shared" si="1390"/>
        <v>0</v>
      </c>
      <c r="BF1106" s="13">
        <f t="shared" si="1391"/>
        <v>0</v>
      </c>
      <c r="BG1106" s="13">
        <f t="shared" si="1392"/>
        <v>0</v>
      </c>
      <c r="BH1106" s="13">
        <f t="shared" si="1393"/>
        <v>0</v>
      </c>
      <c r="BI1106" s="13">
        <f t="shared" si="1394"/>
        <v>0</v>
      </c>
      <c r="BJ1106" s="14">
        <f t="shared" si="1395"/>
        <v>0</v>
      </c>
      <c r="BK1106" s="14">
        <f t="shared" si="1396"/>
        <v>0.57195593153953572</v>
      </c>
      <c r="BL1106" s="14">
        <f t="shared" si="1397"/>
        <v>0.41141814012668132</v>
      </c>
      <c r="BM1106" s="14">
        <f t="shared" si="1398"/>
        <v>1.9229371747977474E-2</v>
      </c>
      <c r="BN1106" s="14">
        <f t="shared" si="1399"/>
        <v>0.9807685565686497</v>
      </c>
    </row>
    <row r="1107" spans="1:66" x14ac:dyDescent="0.25">
      <c r="A1107" t="s">
        <v>25</v>
      </c>
      <c r="B1107" t="s">
        <v>260</v>
      </c>
      <c r="C1107" t="s">
        <v>265</v>
      </c>
      <c r="D1107" s="24" t="s">
        <v>502</v>
      </c>
      <c r="E1107" s="10">
        <f>VLOOKUP(A1107,home!$A$2:$E$405,3,FALSE)</f>
        <v>1.5333333333333301</v>
      </c>
      <c r="F1107" s="10">
        <f>VLOOKUP(B1107,home!$B$2:$E$405,3,FALSE)</f>
        <v>0.65</v>
      </c>
      <c r="G1107" s="10">
        <f>VLOOKUP(C1107,away!$B$2:$E$405,4,FALSE)</f>
        <v>0.65</v>
      </c>
      <c r="H1107" s="10">
        <f>VLOOKUP(A1107,away!$A$2:$E$405,3,FALSE)</f>
        <v>1.2</v>
      </c>
      <c r="I1107" s="10">
        <f>VLOOKUP(C1107,away!$B$2:$E$405,3,FALSE)</f>
        <v>0</v>
      </c>
      <c r="J1107" s="10">
        <f>VLOOKUP(B1107,home!$B$2:$E$405,4,FALSE)</f>
        <v>0</v>
      </c>
      <c r="K1107" s="12">
        <f t="shared" si="1344"/>
        <v>0.64783333333333204</v>
      </c>
      <c r="L1107" s="12">
        <f t="shared" si="1345"/>
        <v>0</v>
      </c>
      <c r="M1107" s="13">
        <f t="shared" si="1346"/>
        <v>0.52317810218690708</v>
      </c>
      <c r="N1107" s="13">
        <f t="shared" si="1347"/>
        <v>0.3389322138667506</v>
      </c>
      <c r="O1107" s="13">
        <f t="shared" si="1348"/>
        <v>0</v>
      </c>
      <c r="P1107" s="13">
        <f t="shared" si="1349"/>
        <v>0</v>
      </c>
      <c r="Q1107" s="13">
        <f t="shared" si="1350"/>
        <v>0.10978579294167141</v>
      </c>
      <c r="R1107" s="13">
        <f t="shared" si="1351"/>
        <v>0</v>
      </c>
      <c r="S1107" s="13">
        <f t="shared" si="1352"/>
        <v>0</v>
      </c>
      <c r="T1107" s="13">
        <f t="shared" si="1353"/>
        <v>0</v>
      </c>
      <c r="U1107" s="13">
        <f t="shared" si="1354"/>
        <v>0</v>
      </c>
      <c r="V1107" s="13">
        <f t="shared" si="1355"/>
        <v>0</v>
      </c>
      <c r="W1107" s="13">
        <f t="shared" si="1356"/>
        <v>2.3707632064681995E-2</v>
      </c>
      <c r="X1107" s="13">
        <f t="shared" si="1357"/>
        <v>0</v>
      </c>
      <c r="Y1107" s="13">
        <f t="shared" si="1358"/>
        <v>0</v>
      </c>
      <c r="Z1107" s="13">
        <f t="shared" si="1359"/>
        <v>0</v>
      </c>
      <c r="AA1107" s="13">
        <f t="shared" si="1360"/>
        <v>0</v>
      </c>
      <c r="AB1107" s="13">
        <f t="shared" si="1361"/>
        <v>0</v>
      </c>
      <c r="AC1107" s="13">
        <f t="shared" si="1362"/>
        <v>0</v>
      </c>
      <c r="AD1107" s="13">
        <f t="shared" si="1363"/>
        <v>3.8396485764757801E-3</v>
      </c>
      <c r="AE1107" s="13">
        <f t="shared" si="1364"/>
        <v>0</v>
      </c>
      <c r="AF1107" s="13">
        <f t="shared" si="1365"/>
        <v>0</v>
      </c>
      <c r="AG1107" s="13">
        <f t="shared" si="1366"/>
        <v>0</v>
      </c>
      <c r="AH1107" s="13">
        <f t="shared" si="1367"/>
        <v>0</v>
      </c>
      <c r="AI1107" s="13">
        <f t="shared" si="1368"/>
        <v>0</v>
      </c>
      <c r="AJ1107" s="13">
        <f t="shared" si="1369"/>
        <v>0</v>
      </c>
      <c r="AK1107" s="13">
        <f t="shared" si="1370"/>
        <v>0</v>
      </c>
      <c r="AL1107" s="13">
        <f t="shared" si="1371"/>
        <v>0</v>
      </c>
      <c r="AM1107" s="13">
        <f t="shared" si="1372"/>
        <v>4.974904672253777E-4</v>
      </c>
      <c r="AN1107" s="13">
        <f t="shared" si="1373"/>
        <v>0</v>
      </c>
      <c r="AO1107" s="13">
        <f t="shared" si="1374"/>
        <v>0</v>
      </c>
      <c r="AP1107" s="13">
        <f t="shared" si="1375"/>
        <v>0</v>
      </c>
      <c r="AQ1107" s="13">
        <f t="shared" si="1376"/>
        <v>0</v>
      </c>
      <c r="AR1107" s="13">
        <f t="shared" si="1377"/>
        <v>0</v>
      </c>
      <c r="AS1107" s="13">
        <f t="shared" si="1378"/>
        <v>0</v>
      </c>
      <c r="AT1107" s="13">
        <f t="shared" si="1379"/>
        <v>0</v>
      </c>
      <c r="AU1107" s="13">
        <f t="shared" si="1380"/>
        <v>0</v>
      </c>
      <c r="AV1107" s="13">
        <f t="shared" si="1381"/>
        <v>0</v>
      </c>
      <c r="AW1107" s="13">
        <f t="shared" si="1382"/>
        <v>0</v>
      </c>
      <c r="AX1107" s="13">
        <f t="shared" si="1383"/>
        <v>5.3715151280695521E-5</v>
      </c>
      <c r="AY1107" s="13">
        <f t="shared" si="1384"/>
        <v>0</v>
      </c>
      <c r="AZ1107" s="13">
        <f t="shared" si="1385"/>
        <v>0</v>
      </c>
      <c r="BA1107" s="13">
        <f t="shared" si="1386"/>
        <v>0</v>
      </c>
      <c r="BB1107" s="13">
        <f t="shared" si="1387"/>
        <v>0</v>
      </c>
      <c r="BC1107" s="13">
        <f t="shared" si="1388"/>
        <v>0</v>
      </c>
      <c r="BD1107" s="13">
        <f t="shared" si="1389"/>
        <v>0</v>
      </c>
      <c r="BE1107" s="13">
        <f t="shared" si="1390"/>
        <v>0</v>
      </c>
      <c r="BF1107" s="13">
        <f t="shared" si="1391"/>
        <v>0</v>
      </c>
      <c r="BG1107" s="13">
        <f t="shared" si="1392"/>
        <v>0</v>
      </c>
      <c r="BH1107" s="13">
        <f t="shared" si="1393"/>
        <v>0</v>
      </c>
      <c r="BI1107" s="13">
        <f t="shared" si="1394"/>
        <v>0</v>
      </c>
      <c r="BJ1107" s="14">
        <f t="shared" si="1395"/>
        <v>0.47681649306808588</v>
      </c>
      <c r="BK1107" s="14">
        <f t="shared" si="1396"/>
        <v>0.52317810218690708</v>
      </c>
      <c r="BL1107" s="14">
        <f t="shared" si="1397"/>
        <v>0</v>
      </c>
      <c r="BM1107" s="14">
        <f t="shared" si="1398"/>
        <v>2.8098486259663848E-2</v>
      </c>
      <c r="BN1107" s="14">
        <f t="shared" si="1399"/>
        <v>0.97189610899532908</v>
      </c>
    </row>
    <row r="1108" spans="1:66" x14ac:dyDescent="0.25">
      <c r="A1108" t="s">
        <v>178</v>
      </c>
      <c r="B1108" t="s">
        <v>465</v>
      </c>
      <c r="C1108" t="s">
        <v>184</v>
      </c>
      <c r="D1108" s="24" t="s">
        <v>502</v>
      </c>
      <c r="E1108" s="10">
        <f>VLOOKUP(A1108,home!$A$2:$E$405,3,FALSE)</f>
        <v>1.70588235294118</v>
      </c>
      <c r="F1108" s="10">
        <f>VLOOKUP(B1108,home!$B$2:$E$405,3,FALSE)</f>
        <v>0.59</v>
      </c>
      <c r="G1108" s="10">
        <f>VLOOKUP(C1108,away!$B$2:$E$405,4,FALSE)</f>
        <v>0.88</v>
      </c>
      <c r="H1108" s="10">
        <f>VLOOKUP(A1108,away!$A$2:$E$405,3,FALSE)</f>
        <v>1.1470588235294099</v>
      </c>
      <c r="I1108" s="10">
        <f>VLOOKUP(C1108,away!$B$2:$E$405,3,FALSE)</f>
        <v>0</v>
      </c>
      <c r="J1108" s="10">
        <f>VLOOKUP(B1108,home!$B$2:$E$405,4,FALSE)</f>
        <v>0.44</v>
      </c>
      <c r="K1108" s="12">
        <f t="shared" si="1344"/>
        <v>0.88569411764706063</v>
      </c>
      <c r="L1108" s="12">
        <f t="shared" si="1345"/>
        <v>0</v>
      </c>
      <c r="M1108" s="13">
        <f t="shared" si="1346"/>
        <v>0.41242780048788646</v>
      </c>
      <c r="N1108" s="13">
        <f t="shared" si="1347"/>
        <v>0.36528487684623656</v>
      </c>
      <c r="O1108" s="13">
        <f t="shared" si="1348"/>
        <v>0</v>
      </c>
      <c r="P1108" s="13">
        <f t="shared" si="1349"/>
        <v>0</v>
      </c>
      <c r="Q1108" s="13">
        <f t="shared" si="1350"/>
        <v>0.16176533334407134</v>
      </c>
      <c r="R1108" s="13">
        <f t="shared" si="1351"/>
        <v>0</v>
      </c>
      <c r="S1108" s="13">
        <f t="shared" si="1352"/>
        <v>0</v>
      </c>
      <c r="T1108" s="13">
        <f t="shared" si="1353"/>
        <v>0</v>
      </c>
      <c r="U1108" s="13">
        <f t="shared" si="1354"/>
        <v>0</v>
      </c>
      <c r="V1108" s="13">
        <f t="shared" si="1355"/>
        <v>0</v>
      </c>
      <c r="W1108" s="13">
        <f t="shared" si="1356"/>
        <v>4.7758201394019976E-2</v>
      </c>
      <c r="X1108" s="13">
        <f t="shared" si="1357"/>
        <v>0</v>
      </c>
      <c r="Y1108" s="13">
        <f t="shared" si="1358"/>
        <v>0</v>
      </c>
      <c r="Z1108" s="13">
        <f t="shared" si="1359"/>
        <v>0</v>
      </c>
      <c r="AA1108" s="13">
        <f t="shared" si="1360"/>
        <v>0</v>
      </c>
      <c r="AB1108" s="13">
        <f t="shared" si="1361"/>
        <v>0</v>
      </c>
      <c r="AC1108" s="13">
        <f t="shared" si="1362"/>
        <v>0</v>
      </c>
      <c r="AD1108" s="13">
        <f t="shared" si="1363"/>
        <v>1.0574789511021785E-2</v>
      </c>
      <c r="AE1108" s="13">
        <f t="shared" si="1364"/>
        <v>0</v>
      </c>
      <c r="AF1108" s="13">
        <f t="shared" si="1365"/>
        <v>0</v>
      </c>
      <c r="AG1108" s="13">
        <f t="shared" si="1366"/>
        <v>0</v>
      </c>
      <c r="AH1108" s="13">
        <f t="shared" si="1367"/>
        <v>0</v>
      </c>
      <c r="AI1108" s="13">
        <f t="shared" si="1368"/>
        <v>0</v>
      </c>
      <c r="AJ1108" s="13">
        <f t="shared" si="1369"/>
        <v>0</v>
      </c>
      <c r="AK1108" s="13">
        <f t="shared" si="1370"/>
        <v>0</v>
      </c>
      <c r="AL1108" s="13">
        <f t="shared" si="1371"/>
        <v>0</v>
      </c>
      <c r="AM1108" s="13">
        <f t="shared" si="1372"/>
        <v>1.8732057730535667E-3</v>
      </c>
      <c r="AN1108" s="13">
        <f t="shared" si="1373"/>
        <v>0</v>
      </c>
      <c r="AO1108" s="13">
        <f t="shared" si="1374"/>
        <v>0</v>
      </c>
      <c r="AP1108" s="13">
        <f t="shared" si="1375"/>
        <v>0</v>
      </c>
      <c r="AQ1108" s="13">
        <f t="shared" si="1376"/>
        <v>0</v>
      </c>
      <c r="AR1108" s="13">
        <f t="shared" si="1377"/>
        <v>0</v>
      </c>
      <c r="AS1108" s="13">
        <f t="shared" si="1378"/>
        <v>0</v>
      </c>
      <c r="AT1108" s="13">
        <f t="shared" si="1379"/>
        <v>0</v>
      </c>
      <c r="AU1108" s="13">
        <f t="shared" si="1380"/>
        <v>0</v>
      </c>
      <c r="AV1108" s="13">
        <f t="shared" si="1381"/>
        <v>0</v>
      </c>
      <c r="AW1108" s="13">
        <f t="shared" si="1382"/>
        <v>0</v>
      </c>
      <c r="AX1108" s="13">
        <f t="shared" si="1383"/>
        <v>2.7651455572267637E-4</v>
      </c>
      <c r="AY1108" s="13">
        <f t="shared" si="1384"/>
        <v>0</v>
      </c>
      <c r="AZ1108" s="13">
        <f t="shared" si="1385"/>
        <v>0</v>
      </c>
      <c r="BA1108" s="13">
        <f t="shared" si="1386"/>
        <v>0</v>
      </c>
      <c r="BB1108" s="13">
        <f t="shared" si="1387"/>
        <v>0</v>
      </c>
      <c r="BC1108" s="13">
        <f t="shared" si="1388"/>
        <v>0</v>
      </c>
      <c r="BD1108" s="13">
        <f t="shared" si="1389"/>
        <v>0</v>
      </c>
      <c r="BE1108" s="13">
        <f t="shared" si="1390"/>
        <v>0</v>
      </c>
      <c r="BF1108" s="13">
        <f t="shared" si="1391"/>
        <v>0</v>
      </c>
      <c r="BG1108" s="13">
        <f t="shared" si="1392"/>
        <v>0</v>
      </c>
      <c r="BH1108" s="13">
        <f t="shared" si="1393"/>
        <v>0</v>
      </c>
      <c r="BI1108" s="13">
        <f t="shared" si="1394"/>
        <v>0</v>
      </c>
      <c r="BJ1108" s="14">
        <f t="shared" si="1395"/>
        <v>0.58753292142412583</v>
      </c>
      <c r="BK1108" s="14">
        <f t="shared" si="1396"/>
        <v>0.41242780048788646</v>
      </c>
      <c r="BL1108" s="14">
        <f t="shared" si="1397"/>
        <v>0</v>
      </c>
      <c r="BM1108" s="14">
        <f t="shared" si="1398"/>
        <v>6.0482711233818008E-2</v>
      </c>
      <c r="BN1108" s="14">
        <f t="shared" si="1399"/>
        <v>0.93947801067819436</v>
      </c>
    </row>
    <row r="1109" spans="1:66" x14ac:dyDescent="0.25">
      <c r="A1109" t="s">
        <v>178</v>
      </c>
      <c r="B1109" t="s">
        <v>181</v>
      </c>
      <c r="C1109" t="s">
        <v>274</v>
      </c>
      <c r="D1109" s="24" t="s">
        <v>502</v>
      </c>
      <c r="E1109" s="10">
        <f>VLOOKUP(A1109,home!$A$2:$E$405,3,FALSE)</f>
        <v>1.70588235294118</v>
      </c>
      <c r="F1109" s="10">
        <f>VLOOKUP(B1109,home!$B$2:$E$405,3,FALSE)</f>
        <v>2.64</v>
      </c>
      <c r="G1109" s="10">
        <f>VLOOKUP(C1109,away!$B$2:$E$405,4,FALSE)</f>
        <v>0.88</v>
      </c>
      <c r="H1109" s="10">
        <f>VLOOKUP(A1109,away!$A$2:$E$405,3,FALSE)</f>
        <v>1.1470588235294099</v>
      </c>
      <c r="I1109" s="10">
        <f>VLOOKUP(C1109,away!$B$2:$E$405,3,FALSE)</f>
        <v>1.47</v>
      </c>
      <c r="J1109" s="10">
        <f>VLOOKUP(B1109,home!$B$2:$E$405,4,FALSE)</f>
        <v>1.31</v>
      </c>
      <c r="K1109" s="12">
        <f t="shared" si="1344"/>
        <v>3.9631058823529495</v>
      </c>
      <c r="L1109" s="12">
        <f t="shared" si="1345"/>
        <v>2.2088911764705847</v>
      </c>
      <c r="M1109" s="13">
        <f t="shared" si="1346"/>
        <v>2.0870638466132011E-3</v>
      </c>
      <c r="N1109" s="13">
        <f t="shared" si="1347"/>
        <v>8.2712550073589502E-3</v>
      </c>
      <c r="O1109" s="13">
        <f t="shared" si="1348"/>
        <v>4.6100969155146573E-3</v>
      </c>
      <c r="P1109" s="13">
        <f t="shared" si="1349"/>
        <v>1.8270302204093328E-2</v>
      </c>
      <c r="Q1109" s="13">
        <f t="shared" si="1350"/>
        <v>1.6389929687052773E-2</v>
      </c>
      <c r="R1109" s="13">
        <f t="shared" si="1351"/>
        <v>5.0916011996772932E-3</v>
      </c>
      <c r="S1109" s="13">
        <f t="shared" si="1352"/>
        <v>3.998487434519319E-2</v>
      </c>
      <c r="T1109" s="13">
        <f t="shared" si="1353"/>
        <v>3.6203571068704164E-2</v>
      </c>
      <c r="U1109" s="13">
        <f t="shared" si="1354"/>
        <v>2.0178554665036416E-2</v>
      </c>
      <c r="V1109" s="13">
        <f t="shared" si="1355"/>
        <v>3.8892263729197067E-2</v>
      </c>
      <c r="W1109" s="13">
        <f t="shared" si="1356"/>
        <v>2.1651675584703364E-2</v>
      </c>
      <c r="X1109" s="13">
        <f t="shared" si="1357"/>
        <v>4.7826195154854846E-2</v>
      </c>
      <c r="Y1109" s="13">
        <f t="shared" si="1358"/>
        <v>5.2821430240859557E-2</v>
      </c>
      <c r="Z1109" s="13">
        <f t="shared" si="1359"/>
        <v>3.7489309880247394E-3</v>
      </c>
      <c r="AA1109" s="13">
        <f t="shared" si="1360"/>
        <v>1.48574104511761E-2</v>
      </c>
      <c r="AB1109" s="13">
        <f t="shared" si="1361"/>
        <v>2.9440745377794095E-2</v>
      </c>
      <c r="AC1109" s="13">
        <f t="shared" si="1362"/>
        <v>2.1279099010519515E-2</v>
      </c>
      <c r="AD1109" s="13">
        <f t="shared" si="1363"/>
        <v>2.1451970718133911E-2</v>
      </c>
      <c r="AE1109" s="13">
        <f t="shared" si="1364"/>
        <v>4.7385068837191346E-2</v>
      </c>
      <c r="AF1109" s="13">
        <f t="shared" si="1365"/>
        <v>5.2334230225461624E-2</v>
      </c>
      <c r="AG1109" s="13">
        <f t="shared" si="1366"/>
        <v>3.8533539790800792E-2</v>
      </c>
      <c r="AH1109" s="13">
        <f t="shared" si="1367"/>
        <v>2.0702451451612498E-3</v>
      </c>
      <c r="AI1109" s="13">
        <f t="shared" si="1368"/>
        <v>8.2046007127011857E-3</v>
      </c>
      <c r="AJ1109" s="13">
        <f t="shared" si="1369"/>
        <v>1.6257850673431634E-2</v>
      </c>
      <c r="AK1109" s="13">
        <f t="shared" si="1370"/>
        <v>2.1477194546097592E-2</v>
      </c>
      <c r="AL1109" s="13">
        <f t="shared" si="1371"/>
        <v>7.4511485632584402E-3</v>
      </c>
      <c r="AM1109" s="13">
        <f t="shared" si="1372"/>
        <v>1.7003286268219942E-2</v>
      </c>
      <c r="AN1109" s="13">
        <f t="shared" si="1373"/>
        <v>3.7558409008874485E-2</v>
      </c>
      <c r="AO1109" s="13">
        <f t="shared" si="1374"/>
        <v>4.1481219130988095E-2</v>
      </c>
      <c r="AP1109" s="13">
        <f t="shared" si="1375"/>
        <v>3.0542499642560807E-2</v>
      </c>
      <c r="AQ1109" s="13">
        <f t="shared" si="1376"/>
        <v>1.6866264491952141E-2</v>
      </c>
      <c r="AR1109" s="13">
        <f t="shared" si="1377"/>
        <v>9.1458924685554961E-4</v>
      </c>
      <c r="AS1109" s="13">
        <f t="shared" si="1378"/>
        <v>3.6246140241499823E-3</v>
      </c>
      <c r="AT1109" s="13">
        <f t="shared" si="1379"/>
        <v>7.1823645801838967E-3</v>
      </c>
      <c r="AU1109" s="13">
        <f t="shared" si="1380"/>
        <v>9.4881571056434251E-3</v>
      </c>
      <c r="AV1109" s="13">
        <f t="shared" si="1381"/>
        <v>9.4006428095160972E-3</v>
      </c>
      <c r="AW1109" s="13">
        <f t="shared" si="1382"/>
        <v>1.8118853676134686E-3</v>
      </c>
      <c r="AX1109" s="13">
        <f t="shared" si="1383"/>
        <v>1.1230970638152258E-2</v>
      </c>
      <c r="AY1109" s="13">
        <f t="shared" si="1384"/>
        <v>2.4807991945814734E-2</v>
      </c>
      <c r="AZ1109" s="13">
        <f t="shared" si="1385"/>
        <v>2.7399077257531754E-2</v>
      </c>
      <c r="BA1109" s="13">
        <f t="shared" si="1386"/>
        <v>2.0173859999199253E-2</v>
      </c>
      <c r="BB1109" s="13">
        <f t="shared" si="1387"/>
        <v>1.1140465336896029E-2</v>
      </c>
      <c r="BC1109" s="13">
        <f t="shared" si="1388"/>
        <v>4.9216151168892056E-3</v>
      </c>
      <c r="BD1109" s="13">
        <f t="shared" si="1389"/>
        <v>3.367046862456835E-4</v>
      </c>
      <c r="BE1109" s="13">
        <f t="shared" si="1390"/>
        <v>1.3343963226760723E-3</v>
      </c>
      <c r="BF1109" s="13">
        <f t="shared" si="1391"/>
        <v>2.6441769578938435E-3</v>
      </c>
      <c r="BG1109" s="13">
        <f t="shared" si="1392"/>
        <v>3.4930510852704067E-3</v>
      </c>
      <c r="BH1109" s="13">
        <f t="shared" si="1393"/>
        <v>3.4608328258486257E-3</v>
      </c>
      <c r="BI1109" s="13">
        <f t="shared" si="1394"/>
        <v>2.7431293859921735E-3</v>
      </c>
      <c r="BJ1109" s="14">
        <f t="shared" si="1395"/>
        <v>0.58599452515220007</v>
      </c>
      <c r="BK1109" s="14">
        <f t="shared" si="1396"/>
        <v>0.15277274364468948</v>
      </c>
      <c r="BL1109" s="14">
        <f t="shared" si="1397"/>
        <v>0.16681095871686599</v>
      </c>
      <c r="BM1109" s="14">
        <f t="shared" si="1398"/>
        <v>0.83161080306326896</v>
      </c>
      <c r="BN1109" s="14">
        <f t="shared" si="1399"/>
        <v>5.4720248860310197E-2</v>
      </c>
    </row>
    <row r="1110" spans="1:66" x14ac:dyDescent="0.25">
      <c r="A1110" t="s">
        <v>178</v>
      </c>
      <c r="B1110" t="s">
        <v>183</v>
      </c>
      <c r="C1110" t="s">
        <v>186</v>
      </c>
      <c r="D1110" s="24" t="s">
        <v>502</v>
      </c>
      <c r="E1110" s="10">
        <f>VLOOKUP(A1110,home!$A$2:$E$405,3,FALSE)</f>
        <v>1.70588235294118</v>
      </c>
      <c r="F1110" s="10">
        <f>VLOOKUP(B1110,home!$B$2:$E$405,3,FALSE)</f>
        <v>0</v>
      </c>
      <c r="G1110" s="10">
        <f>VLOOKUP(C1110,away!$B$2:$E$405,4,FALSE)</f>
        <v>0.59</v>
      </c>
      <c r="H1110" s="10">
        <f>VLOOKUP(A1110,away!$A$2:$E$405,3,FALSE)</f>
        <v>1.1470588235294099</v>
      </c>
      <c r="I1110" s="10">
        <f>VLOOKUP(C1110,away!$B$2:$E$405,3,FALSE)</f>
        <v>0.88</v>
      </c>
      <c r="J1110" s="10">
        <f>VLOOKUP(B1110,home!$B$2:$E$405,4,FALSE)</f>
        <v>1.31</v>
      </c>
      <c r="K1110" s="12">
        <f t="shared" si="1344"/>
        <v>0</v>
      </c>
      <c r="L1110" s="12">
        <f t="shared" si="1345"/>
        <v>1.3223294117647038</v>
      </c>
      <c r="M1110" s="13">
        <f t="shared" si="1346"/>
        <v>0.26651375804759081</v>
      </c>
      <c r="N1110" s="13">
        <f t="shared" si="1347"/>
        <v>0</v>
      </c>
      <c r="O1110" s="13">
        <f t="shared" si="1348"/>
        <v>0.35241898090627138</v>
      </c>
      <c r="P1110" s="13">
        <f t="shared" si="1349"/>
        <v>0</v>
      </c>
      <c r="Q1110" s="13">
        <f t="shared" si="1350"/>
        <v>0</v>
      </c>
      <c r="R1110" s="13">
        <f t="shared" si="1351"/>
        <v>0.23300699185825313</v>
      </c>
      <c r="S1110" s="13">
        <f t="shared" si="1352"/>
        <v>0</v>
      </c>
      <c r="T1110" s="13">
        <f t="shared" si="1353"/>
        <v>0</v>
      </c>
      <c r="U1110" s="13">
        <f t="shared" si="1354"/>
        <v>0</v>
      </c>
      <c r="V1110" s="13">
        <f t="shared" si="1355"/>
        <v>0</v>
      </c>
      <c r="W1110" s="13">
        <f t="shared" si="1356"/>
        <v>0</v>
      </c>
      <c r="X1110" s="13">
        <f t="shared" si="1357"/>
        <v>0</v>
      </c>
      <c r="Y1110" s="13">
        <f t="shared" si="1358"/>
        <v>0</v>
      </c>
      <c r="Z1110" s="13">
        <f t="shared" si="1359"/>
        <v>0.10270399949366232</v>
      </c>
      <c r="AA1110" s="13">
        <f t="shared" si="1360"/>
        <v>0</v>
      </c>
      <c r="AB1110" s="13">
        <f t="shared" si="1361"/>
        <v>0</v>
      </c>
      <c r="AC1110" s="13">
        <f t="shared" si="1362"/>
        <v>0</v>
      </c>
      <c r="AD1110" s="13">
        <f t="shared" si="1363"/>
        <v>0</v>
      </c>
      <c r="AE1110" s="13">
        <f t="shared" si="1364"/>
        <v>0</v>
      </c>
      <c r="AF1110" s="13">
        <f t="shared" si="1365"/>
        <v>0</v>
      </c>
      <c r="AG1110" s="13">
        <f t="shared" si="1366"/>
        <v>0</v>
      </c>
      <c r="AH1110" s="13">
        <f t="shared" si="1367"/>
        <v>3.3952129809084235E-2</v>
      </c>
      <c r="AI1110" s="13">
        <f t="shared" si="1368"/>
        <v>0</v>
      </c>
      <c r="AJ1110" s="13">
        <f t="shared" si="1369"/>
        <v>0</v>
      </c>
      <c r="AK1110" s="13">
        <f t="shared" si="1370"/>
        <v>0</v>
      </c>
      <c r="AL1110" s="13">
        <f t="shared" si="1371"/>
        <v>0</v>
      </c>
      <c r="AM1110" s="13">
        <f t="shared" si="1372"/>
        <v>0</v>
      </c>
      <c r="AN1110" s="13">
        <f t="shared" si="1373"/>
        <v>0</v>
      </c>
      <c r="AO1110" s="13">
        <f t="shared" si="1374"/>
        <v>0</v>
      </c>
      <c r="AP1110" s="13">
        <f t="shared" si="1375"/>
        <v>0</v>
      </c>
      <c r="AQ1110" s="13">
        <f t="shared" si="1376"/>
        <v>0</v>
      </c>
      <c r="AR1110" s="13">
        <f t="shared" si="1377"/>
        <v>8.9791799677210304E-3</v>
      </c>
      <c r="AS1110" s="13">
        <f t="shared" si="1378"/>
        <v>0</v>
      </c>
      <c r="AT1110" s="13">
        <f t="shared" si="1379"/>
        <v>0</v>
      </c>
      <c r="AU1110" s="13">
        <f t="shared" si="1380"/>
        <v>0</v>
      </c>
      <c r="AV1110" s="13">
        <f t="shared" si="1381"/>
        <v>0</v>
      </c>
      <c r="AW1110" s="13">
        <f t="shared" si="1382"/>
        <v>0</v>
      </c>
      <c r="AX1110" s="13">
        <f t="shared" si="1383"/>
        <v>0</v>
      </c>
      <c r="AY1110" s="13">
        <f t="shared" si="1384"/>
        <v>0</v>
      </c>
      <c r="AZ1110" s="13">
        <f t="shared" si="1385"/>
        <v>0</v>
      </c>
      <c r="BA1110" s="13">
        <f t="shared" si="1386"/>
        <v>0</v>
      </c>
      <c r="BB1110" s="13">
        <f t="shared" si="1387"/>
        <v>0</v>
      </c>
      <c r="BC1110" s="13">
        <f t="shared" si="1388"/>
        <v>0</v>
      </c>
      <c r="BD1110" s="13">
        <f t="shared" si="1389"/>
        <v>1.978905627474329E-3</v>
      </c>
      <c r="BE1110" s="13">
        <f t="shared" si="1390"/>
        <v>0</v>
      </c>
      <c r="BF1110" s="13">
        <f t="shared" si="1391"/>
        <v>0</v>
      </c>
      <c r="BG1110" s="13">
        <f t="shared" si="1392"/>
        <v>0</v>
      </c>
      <c r="BH1110" s="13">
        <f t="shared" si="1393"/>
        <v>0</v>
      </c>
      <c r="BI1110" s="13">
        <f t="shared" si="1394"/>
        <v>0</v>
      </c>
      <c r="BJ1110" s="14">
        <f t="shared" si="1395"/>
        <v>0</v>
      </c>
      <c r="BK1110" s="14">
        <f t="shared" si="1396"/>
        <v>0.26651375804759081</v>
      </c>
      <c r="BL1110" s="14">
        <f t="shared" si="1397"/>
        <v>0.63033618816880421</v>
      </c>
      <c r="BM1110" s="14">
        <f t="shared" si="1398"/>
        <v>0.14761421489794191</v>
      </c>
      <c r="BN1110" s="14">
        <f t="shared" si="1399"/>
        <v>0.85193973081211527</v>
      </c>
    </row>
    <row r="1111" spans="1:66" x14ac:dyDescent="0.25">
      <c r="A1111" t="s">
        <v>178</v>
      </c>
      <c r="B1111" t="s">
        <v>179</v>
      </c>
      <c r="C1111" t="s">
        <v>271</v>
      </c>
      <c r="D1111" s="24" t="s">
        <v>502</v>
      </c>
      <c r="E1111" s="10">
        <f>VLOOKUP(A1111,home!$A$2:$E$405,3,FALSE)</f>
        <v>1.70588235294118</v>
      </c>
      <c r="F1111" s="10">
        <f>VLOOKUP(B1111,home!$B$2:$E$405,3,FALSE)</f>
        <v>0</v>
      </c>
      <c r="G1111" s="10">
        <f>VLOOKUP(C1111,away!$B$2:$E$405,4,FALSE)</f>
        <v>1.17</v>
      </c>
      <c r="H1111" s="10">
        <f>VLOOKUP(A1111,away!$A$2:$E$405,3,FALSE)</f>
        <v>1.1470588235294099</v>
      </c>
      <c r="I1111" s="10">
        <f>VLOOKUP(C1111,away!$B$2:$E$405,3,FALSE)</f>
        <v>0.28999999999999998</v>
      </c>
      <c r="J1111" s="10">
        <f>VLOOKUP(B1111,home!$B$2:$E$405,4,FALSE)</f>
        <v>2.62</v>
      </c>
      <c r="K1111" s="12">
        <f t="shared" si="1344"/>
        <v>0</v>
      </c>
      <c r="L1111" s="12">
        <f t="shared" si="1345"/>
        <v>0.87153529411764563</v>
      </c>
      <c r="M1111" s="13">
        <f t="shared" si="1346"/>
        <v>0.41830882890712745</v>
      </c>
      <c r="N1111" s="13">
        <f t="shared" si="1347"/>
        <v>0</v>
      </c>
      <c r="O1111" s="13">
        <f t="shared" si="1348"/>
        <v>0.36457090823358118</v>
      </c>
      <c r="P1111" s="13">
        <f t="shared" si="1349"/>
        <v>0</v>
      </c>
      <c r="Q1111" s="13">
        <f t="shared" si="1350"/>
        <v>0</v>
      </c>
      <c r="R1111" s="13">
        <f t="shared" si="1351"/>
        <v>0.1588682068670457</v>
      </c>
      <c r="S1111" s="13">
        <f t="shared" si="1352"/>
        <v>0</v>
      </c>
      <c r="T1111" s="13">
        <f t="shared" si="1353"/>
        <v>0</v>
      </c>
      <c r="U1111" s="13">
        <f t="shared" si="1354"/>
        <v>0</v>
      </c>
      <c r="V1111" s="13">
        <f t="shared" si="1355"/>
        <v>0</v>
      </c>
      <c r="W1111" s="13">
        <f t="shared" si="1356"/>
        <v>0</v>
      </c>
      <c r="X1111" s="13">
        <f t="shared" si="1357"/>
        <v>0</v>
      </c>
      <c r="Y1111" s="13">
        <f t="shared" si="1358"/>
        <v>0</v>
      </c>
      <c r="Z1111" s="13">
        <f t="shared" si="1359"/>
        <v>4.615308313260455E-2</v>
      </c>
      <c r="AA1111" s="13">
        <f t="shared" si="1360"/>
        <v>0</v>
      </c>
      <c r="AB1111" s="13">
        <f t="shared" si="1361"/>
        <v>0</v>
      </c>
      <c r="AC1111" s="13">
        <f t="shared" si="1362"/>
        <v>0</v>
      </c>
      <c r="AD1111" s="13">
        <f t="shared" si="1363"/>
        <v>0</v>
      </c>
      <c r="AE1111" s="13">
        <f t="shared" si="1364"/>
        <v>0</v>
      </c>
      <c r="AF1111" s="13">
        <f t="shared" si="1365"/>
        <v>0</v>
      </c>
      <c r="AG1111" s="13">
        <f t="shared" si="1366"/>
        <v>0</v>
      </c>
      <c r="AH1111" s="13">
        <f t="shared" si="1367"/>
        <v>1.0056010220602662E-2</v>
      </c>
      <c r="AI1111" s="13">
        <f t="shared" si="1368"/>
        <v>0</v>
      </c>
      <c r="AJ1111" s="13">
        <f t="shared" si="1369"/>
        <v>0</v>
      </c>
      <c r="AK1111" s="13">
        <f t="shared" si="1370"/>
        <v>0</v>
      </c>
      <c r="AL1111" s="13">
        <f t="shared" si="1371"/>
        <v>0</v>
      </c>
      <c r="AM1111" s="13">
        <f t="shared" si="1372"/>
        <v>0</v>
      </c>
      <c r="AN1111" s="13">
        <f t="shared" si="1373"/>
        <v>0</v>
      </c>
      <c r="AO1111" s="13">
        <f t="shared" si="1374"/>
        <v>0</v>
      </c>
      <c r="AP1111" s="13">
        <f t="shared" si="1375"/>
        <v>0</v>
      </c>
      <c r="AQ1111" s="13">
        <f t="shared" si="1376"/>
        <v>0</v>
      </c>
      <c r="AR1111" s="13">
        <f t="shared" si="1377"/>
        <v>1.7528335650525988E-3</v>
      </c>
      <c r="AS1111" s="13">
        <f t="shared" si="1378"/>
        <v>0</v>
      </c>
      <c r="AT1111" s="13">
        <f t="shared" si="1379"/>
        <v>0</v>
      </c>
      <c r="AU1111" s="13">
        <f t="shared" si="1380"/>
        <v>0</v>
      </c>
      <c r="AV1111" s="13">
        <f t="shared" si="1381"/>
        <v>0</v>
      </c>
      <c r="AW1111" s="13">
        <f t="shared" si="1382"/>
        <v>0</v>
      </c>
      <c r="AX1111" s="13">
        <f t="shared" si="1383"/>
        <v>0</v>
      </c>
      <c r="AY1111" s="13">
        <f t="shared" si="1384"/>
        <v>0</v>
      </c>
      <c r="AZ1111" s="13">
        <f t="shared" si="1385"/>
        <v>0</v>
      </c>
      <c r="BA1111" s="13">
        <f t="shared" si="1386"/>
        <v>0</v>
      </c>
      <c r="BB1111" s="13">
        <f t="shared" si="1387"/>
        <v>0</v>
      </c>
      <c r="BC1111" s="13">
        <f t="shared" si="1388"/>
        <v>0</v>
      </c>
      <c r="BD1111" s="13">
        <f t="shared" si="1389"/>
        <v>2.5460938610956624E-4</v>
      </c>
      <c r="BE1111" s="13">
        <f t="shared" si="1390"/>
        <v>0</v>
      </c>
      <c r="BF1111" s="13">
        <f t="shared" si="1391"/>
        <v>0</v>
      </c>
      <c r="BG1111" s="13">
        <f t="shared" si="1392"/>
        <v>0</v>
      </c>
      <c r="BH1111" s="13">
        <f t="shared" si="1393"/>
        <v>0</v>
      </c>
      <c r="BI1111" s="13">
        <f t="shared" si="1394"/>
        <v>0</v>
      </c>
      <c r="BJ1111" s="14">
        <f t="shared" si="1395"/>
        <v>0</v>
      </c>
      <c r="BK1111" s="14">
        <f t="shared" si="1396"/>
        <v>0.41830882890712745</v>
      </c>
      <c r="BL1111" s="14">
        <f t="shared" si="1397"/>
        <v>0.53550256827239173</v>
      </c>
      <c r="BM1111" s="14">
        <f t="shared" si="1398"/>
        <v>5.8216536304369376E-2</v>
      </c>
      <c r="BN1111" s="14">
        <f t="shared" si="1399"/>
        <v>0.9417479440077543</v>
      </c>
    </row>
    <row r="1112" spans="1:66" x14ac:dyDescent="0.25">
      <c r="A1112" t="s">
        <v>28</v>
      </c>
      <c r="B1112" t="s">
        <v>462</v>
      </c>
      <c r="C1112" t="s">
        <v>187</v>
      </c>
      <c r="D1112" s="24" t="s">
        <v>502</v>
      </c>
      <c r="E1112" s="10">
        <f>VLOOKUP(A1112,home!$A$2:$E$405,3,FALSE)</f>
        <v>1.3333333333333299</v>
      </c>
      <c r="F1112" s="10">
        <f>VLOOKUP(B1112,home!$B$2:$E$405,3,FALSE)</f>
        <v>1.1200000000000001</v>
      </c>
      <c r="G1112" s="10">
        <f>VLOOKUP(C1112,away!$B$2:$E$405,4,FALSE)</f>
        <v>1.1200000000000001</v>
      </c>
      <c r="H1112" s="10">
        <f>VLOOKUP(A1112,away!$A$2:$E$405,3,FALSE)</f>
        <v>1.13333333333333</v>
      </c>
      <c r="I1112" s="10">
        <f>VLOOKUP(C1112,away!$B$2:$E$405,3,FALSE)</f>
        <v>0.37</v>
      </c>
      <c r="J1112" s="10">
        <f>VLOOKUP(B1112,home!$B$2:$E$405,4,FALSE)</f>
        <v>0.88</v>
      </c>
      <c r="K1112" s="12">
        <f t="shared" si="1344"/>
        <v>1.6725333333333294</v>
      </c>
      <c r="L1112" s="12">
        <f t="shared" si="1345"/>
        <v>0.36901333333333219</v>
      </c>
      <c r="M1112" s="13">
        <f t="shared" si="1346"/>
        <v>0.12982775525134635</v>
      </c>
      <c r="N1112" s="13">
        <f t="shared" si="1347"/>
        <v>0.21714124824971795</v>
      </c>
      <c r="O1112" s="13">
        <f t="shared" si="1348"/>
        <v>4.7908172724483347E-2</v>
      </c>
      <c r="P1112" s="13">
        <f t="shared" si="1349"/>
        <v>8.0128015820789003E-2</v>
      </c>
      <c r="Q1112" s="13">
        <f t="shared" si="1350"/>
        <v>0.18158798786963043</v>
      </c>
      <c r="R1112" s="13">
        <f t="shared" si="1351"/>
        <v>8.8393772554853124E-3</v>
      </c>
      <c r="S1112" s="13">
        <f t="shared" si="1352"/>
        <v>1.236349443719977E-2</v>
      </c>
      <c r="T1112" s="13">
        <f t="shared" si="1353"/>
        <v>6.7008388697065019E-2</v>
      </c>
      <c r="U1112" s="13">
        <f t="shared" si="1354"/>
        <v>1.4784153105707663E-2</v>
      </c>
      <c r="V1112" s="13">
        <f t="shared" si="1355"/>
        <v>8.4784325367292265E-4</v>
      </c>
      <c r="W1112" s="13">
        <f t="shared" si="1356"/>
        <v>0.10123732088162837</v>
      </c>
      <c r="X1112" s="13">
        <f t="shared" si="1357"/>
        <v>3.7357921236265842E-2</v>
      </c>
      <c r="Y1112" s="13">
        <f t="shared" si="1358"/>
        <v>6.8927855208992684E-3</v>
      </c>
      <c r="Z1112" s="13">
        <f t="shared" si="1359"/>
        <v>1.0872826885458258E-3</v>
      </c>
      <c r="AA1112" s="13">
        <f t="shared" si="1360"/>
        <v>1.8185165393491739E-3</v>
      </c>
      <c r="AB1112" s="13">
        <f t="shared" si="1361"/>
        <v>1.5207647646397328E-3</v>
      </c>
      <c r="AC1112" s="13">
        <f t="shared" si="1362"/>
        <v>3.2704869960360753E-5</v>
      </c>
      <c r="AD1112" s="13">
        <f t="shared" si="1363"/>
        <v>4.2330698437971465E-2</v>
      </c>
      <c r="AE1112" s="13">
        <f t="shared" si="1364"/>
        <v>1.562059213292393E-2</v>
      </c>
      <c r="AF1112" s="13">
        <f t="shared" si="1365"/>
        <v>2.8821033858053417E-3</v>
      </c>
      <c r="AG1112" s="13">
        <f t="shared" si="1366"/>
        <v>3.5451152580243741E-4</v>
      </c>
      <c r="AH1112" s="13">
        <f t="shared" si="1367"/>
        <v>1.0030545229398058E-4</v>
      </c>
      <c r="AI1112" s="13">
        <f t="shared" si="1368"/>
        <v>1.6776421247675859E-4</v>
      </c>
      <c r="AJ1112" s="13">
        <f t="shared" si="1369"/>
        <v>1.4029561875389702E-4</v>
      </c>
      <c r="AK1112" s="13">
        <f t="shared" si="1370"/>
        <v>7.8216366295505779E-5</v>
      </c>
      <c r="AL1112" s="13">
        <f t="shared" si="1371"/>
        <v>8.0740095444990257E-7</v>
      </c>
      <c r="AM1112" s="13">
        <f t="shared" si="1372"/>
        <v>1.4159900832157672E-2</v>
      </c>
      <c r="AN1112" s="13">
        <f t="shared" si="1373"/>
        <v>5.2251922057439271E-3</v>
      </c>
      <c r="AO1112" s="13">
        <f t="shared" si="1374"/>
        <v>9.6408279657445646E-4</v>
      </c>
      <c r="AP1112" s="13">
        <f t="shared" si="1375"/>
        <v>1.1858646879108702E-4</v>
      </c>
      <c r="AQ1112" s="13">
        <f t="shared" si="1376"/>
        <v>1.0939997034207047E-5</v>
      </c>
      <c r="AR1112" s="13">
        <f t="shared" si="1377"/>
        <v>7.4028098605018665E-6</v>
      </c>
      <c r="AS1112" s="13">
        <f t="shared" si="1378"/>
        <v>1.2381446252018023E-5</v>
      </c>
      <c r="AT1112" s="13">
        <f t="shared" si="1379"/>
        <v>1.0354190785687585E-5</v>
      </c>
      <c r="AU1112" s="13">
        <f t="shared" si="1380"/>
        <v>5.7725764095850997E-6</v>
      </c>
      <c r="AV1112" s="13">
        <f t="shared" si="1381"/>
        <v>2.4137066160611784E-6</v>
      </c>
      <c r="AW1112" s="13">
        <f t="shared" si="1382"/>
        <v>1.3842151499250246E-8</v>
      </c>
      <c r="AX1112" s="13">
        <f t="shared" si="1383"/>
        <v>3.9471510230796713E-3</v>
      </c>
      <c r="AY1112" s="13">
        <f t="shared" si="1384"/>
        <v>1.4565513561967021E-3</v>
      </c>
      <c r="AZ1112" s="13">
        <f t="shared" si="1385"/>
        <v>2.6874343556066533E-4</v>
      </c>
      <c r="BA1112" s="13">
        <f t="shared" si="1386"/>
        <v>3.3056636989230897E-5</v>
      </c>
      <c r="BB1112" s="13">
        <f t="shared" si="1387"/>
        <v>3.0495849510465048E-6</v>
      </c>
      <c r="BC1112" s="13">
        <f t="shared" si="1388"/>
        <v>2.2506750161376759E-7</v>
      </c>
      <c r="BD1112" s="13">
        <f t="shared" si="1389"/>
        <v>4.5528925710944206E-7</v>
      </c>
      <c r="BE1112" s="13">
        <f t="shared" si="1390"/>
        <v>7.6148645882411026E-7</v>
      </c>
      <c r="BF1112" s="13">
        <f t="shared" si="1391"/>
        <v>6.3680574263264135E-7</v>
      </c>
      <c r="BG1112" s="13">
        <f t="shared" si="1392"/>
        <v>3.5502627713705927E-7</v>
      </c>
      <c r="BH1112" s="13">
        <f t="shared" si="1393"/>
        <v>1.4844832068024208E-7</v>
      </c>
      <c r="BI1112" s="13">
        <f t="shared" si="1394"/>
        <v>4.9656952923012051E-8</v>
      </c>
      <c r="BJ1112" s="14">
        <f t="shared" si="1395"/>
        <v>0.69860103734229018</v>
      </c>
      <c r="BK1112" s="14">
        <f t="shared" si="1396"/>
        <v>0.22465717239011959</v>
      </c>
      <c r="BL1112" s="14">
        <f t="shared" si="1397"/>
        <v>7.5398297482418511E-2</v>
      </c>
      <c r="BM1112" s="14">
        <f t="shared" si="1398"/>
        <v>0.33285469521787686</v>
      </c>
      <c r="BN1112" s="14">
        <f t="shared" si="1399"/>
        <v>0.66543255717145233</v>
      </c>
    </row>
    <row r="1113" spans="1:66" x14ac:dyDescent="0.25">
      <c r="A1113" t="s">
        <v>28</v>
      </c>
      <c r="B1113" t="s">
        <v>30</v>
      </c>
      <c r="C1113" t="s">
        <v>275</v>
      </c>
      <c r="D1113" s="24" t="s">
        <v>502</v>
      </c>
      <c r="E1113" s="10">
        <f>VLOOKUP(A1113,home!$A$2:$E$405,3,FALSE)</f>
        <v>1.3333333333333299</v>
      </c>
      <c r="F1113" s="10">
        <f>VLOOKUP(B1113,home!$B$2:$E$405,3,FALSE)</f>
        <v>1.87</v>
      </c>
      <c r="G1113" s="10">
        <f>VLOOKUP(C1113,away!$B$2:$E$405,4,FALSE)</f>
        <v>1.1200000000000001</v>
      </c>
      <c r="H1113" s="10">
        <f>VLOOKUP(A1113,away!$A$2:$E$405,3,FALSE)</f>
        <v>1.13333333333333</v>
      </c>
      <c r="I1113" s="10">
        <f>VLOOKUP(C1113,away!$B$2:$E$405,3,FALSE)</f>
        <v>1.1200000000000001</v>
      </c>
      <c r="J1113" s="10">
        <f>VLOOKUP(B1113,home!$B$2:$E$405,4,FALSE)</f>
        <v>0</v>
      </c>
      <c r="K1113" s="12">
        <f t="shared" si="1344"/>
        <v>2.7925333333333264</v>
      </c>
      <c r="L1113" s="12">
        <f t="shared" si="1345"/>
        <v>0</v>
      </c>
      <c r="M1113" s="13">
        <f t="shared" si="1346"/>
        <v>6.1265810433937307E-2</v>
      </c>
      <c r="N1113" s="13">
        <f t="shared" si="1347"/>
        <v>0.17108681783045063</v>
      </c>
      <c r="O1113" s="13">
        <f t="shared" si="1348"/>
        <v>0</v>
      </c>
      <c r="P1113" s="13">
        <f t="shared" si="1349"/>
        <v>0</v>
      </c>
      <c r="Q1113" s="13">
        <f t="shared" si="1350"/>
        <v>0.23888282084272996</v>
      </c>
      <c r="R1113" s="13">
        <f t="shared" si="1351"/>
        <v>0</v>
      </c>
      <c r="S1113" s="13">
        <f t="shared" si="1352"/>
        <v>0</v>
      </c>
      <c r="T1113" s="13">
        <f t="shared" si="1353"/>
        <v>0</v>
      </c>
      <c r="U1113" s="13">
        <f t="shared" si="1354"/>
        <v>0</v>
      </c>
      <c r="V1113" s="13">
        <f t="shared" si="1355"/>
        <v>0</v>
      </c>
      <c r="W1113" s="13">
        <f t="shared" si="1356"/>
        <v>0.22236274665467221</v>
      </c>
      <c r="X1113" s="13">
        <f t="shared" si="1357"/>
        <v>0</v>
      </c>
      <c r="Y1113" s="13">
        <f t="shared" si="1358"/>
        <v>0</v>
      </c>
      <c r="Z1113" s="13">
        <f t="shared" si="1359"/>
        <v>0</v>
      </c>
      <c r="AA1113" s="13">
        <f t="shared" si="1360"/>
        <v>0</v>
      </c>
      <c r="AB1113" s="13">
        <f t="shared" si="1361"/>
        <v>0</v>
      </c>
      <c r="AC1113" s="13">
        <f t="shared" si="1362"/>
        <v>0</v>
      </c>
      <c r="AD1113" s="13">
        <f t="shared" si="1363"/>
        <v>0.15523884553118145</v>
      </c>
      <c r="AE1113" s="13">
        <f t="shared" si="1364"/>
        <v>0</v>
      </c>
      <c r="AF1113" s="13">
        <f t="shared" si="1365"/>
        <v>0</v>
      </c>
      <c r="AG1113" s="13">
        <f t="shared" si="1366"/>
        <v>0</v>
      </c>
      <c r="AH1113" s="13">
        <f t="shared" si="1367"/>
        <v>0</v>
      </c>
      <c r="AI1113" s="13">
        <f t="shared" si="1368"/>
        <v>0</v>
      </c>
      <c r="AJ1113" s="13">
        <f t="shared" si="1369"/>
        <v>0</v>
      </c>
      <c r="AK1113" s="13">
        <f t="shared" si="1370"/>
        <v>0</v>
      </c>
      <c r="AL1113" s="13">
        <f t="shared" si="1371"/>
        <v>0</v>
      </c>
      <c r="AM1113" s="13">
        <f t="shared" si="1372"/>
        <v>8.6701930154801515E-2</v>
      </c>
      <c r="AN1113" s="13">
        <f t="shared" si="1373"/>
        <v>0</v>
      </c>
      <c r="AO1113" s="13">
        <f t="shared" si="1374"/>
        <v>0</v>
      </c>
      <c r="AP1113" s="13">
        <f t="shared" si="1375"/>
        <v>0</v>
      </c>
      <c r="AQ1113" s="13">
        <f t="shared" si="1376"/>
        <v>0</v>
      </c>
      <c r="AR1113" s="13">
        <f t="shared" si="1377"/>
        <v>0</v>
      </c>
      <c r="AS1113" s="13">
        <f t="shared" si="1378"/>
        <v>0</v>
      </c>
      <c r="AT1113" s="13">
        <f t="shared" si="1379"/>
        <v>0</v>
      </c>
      <c r="AU1113" s="13">
        <f t="shared" si="1380"/>
        <v>0</v>
      </c>
      <c r="AV1113" s="13">
        <f t="shared" si="1381"/>
        <v>0</v>
      </c>
      <c r="AW1113" s="13">
        <f t="shared" si="1382"/>
        <v>0</v>
      </c>
      <c r="AX1113" s="13">
        <f t="shared" si="1383"/>
        <v>4.0353005003603476E-2</v>
      </c>
      <c r="AY1113" s="13">
        <f t="shared" si="1384"/>
        <v>0</v>
      </c>
      <c r="AZ1113" s="13">
        <f t="shared" si="1385"/>
        <v>0</v>
      </c>
      <c r="BA1113" s="13">
        <f t="shared" si="1386"/>
        <v>0</v>
      </c>
      <c r="BB1113" s="13">
        <f t="shared" si="1387"/>
        <v>0</v>
      </c>
      <c r="BC1113" s="13">
        <f t="shared" si="1388"/>
        <v>0</v>
      </c>
      <c r="BD1113" s="13">
        <f t="shared" si="1389"/>
        <v>0</v>
      </c>
      <c r="BE1113" s="13">
        <f t="shared" si="1390"/>
        <v>0</v>
      </c>
      <c r="BF1113" s="13">
        <f t="shared" si="1391"/>
        <v>0</v>
      </c>
      <c r="BG1113" s="13">
        <f t="shared" si="1392"/>
        <v>0</v>
      </c>
      <c r="BH1113" s="13">
        <f t="shared" si="1393"/>
        <v>0</v>
      </c>
      <c r="BI1113" s="13">
        <f t="shared" si="1394"/>
        <v>0</v>
      </c>
      <c r="BJ1113" s="14">
        <f t="shared" si="1395"/>
        <v>0.9146261660174394</v>
      </c>
      <c r="BK1113" s="14">
        <f t="shared" si="1396"/>
        <v>6.1265810433937307E-2</v>
      </c>
      <c r="BL1113" s="14">
        <f t="shared" si="1397"/>
        <v>0</v>
      </c>
      <c r="BM1113" s="14">
        <f t="shared" si="1398"/>
        <v>0.5046565273442587</v>
      </c>
      <c r="BN1113" s="14">
        <f t="shared" si="1399"/>
        <v>0.4712354491071179</v>
      </c>
    </row>
    <row r="1114" spans="1:66" x14ac:dyDescent="0.25">
      <c r="A1114" t="s">
        <v>28</v>
      </c>
      <c r="B1114" t="s">
        <v>464</v>
      </c>
      <c r="C1114" t="s">
        <v>29</v>
      </c>
      <c r="D1114" s="24" t="s">
        <v>502</v>
      </c>
      <c r="E1114" s="10">
        <f>VLOOKUP(A1114,home!$A$2:$E$405,3,FALSE)</f>
        <v>1.3333333333333299</v>
      </c>
      <c r="F1114" s="10">
        <f>VLOOKUP(B1114,home!$B$2:$E$405,3,FALSE)</f>
        <v>0.75</v>
      </c>
      <c r="G1114" s="10">
        <f>VLOOKUP(C1114,away!$B$2:$E$405,4,FALSE)</f>
        <v>0.75</v>
      </c>
      <c r="H1114" s="10">
        <f>VLOOKUP(A1114,away!$A$2:$E$405,3,FALSE)</f>
        <v>1.13333333333333</v>
      </c>
      <c r="I1114" s="10">
        <f>VLOOKUP(C1114,away!$B$2:$E$405,3,FALSE)</f>
        <v>1.1200000000000001</v>
      </c>
      <c r="J1114" s="10">
        <f>VLOOKUP(B1114,home!$B$2:$E$405,4,FALSE)</f>
        <v>0.44</v>
      </c>
      <c r="K1114" s="12">
        <f t="shared" si="1344"/>
        <v>0.74999999999999811</v>
      </c>
      <c r="L1114" s="12">
        <f t="shared" si="1345"/>
        <v>0.55850666666666504</v>
      </c>
      <c r="M1114" s="13">
        <f t="shared" si="1346"/>
        <v>0.27022328867406281</v>
      </c>
      <c r="N1114" s="13">
        <f t="shared" si="1347"/>
        <v>0.2026674665055466</v>
      </c>
      <c r="O1114" s="13">
        <f t="shared" si="1348"/>
        <v>0.15092150821305481</v>
      </c>
      <c r="P1114" s="13">
        <f t="shared" si="1349"/>
        <v>0.11319113115979081</v>
      </c>
      <c r="Q1114" s="13">
        <f t="shared" si="1350"/>
        <v>7.6000299939579782E-2</v>
      </c>
      <c r="R1114" s="13">
        <f t="shared" si="1351"/>
        <v>4.2145334240189472E-2</v>
      </c>
      <c r="S1114" s="13">
        <f t="shared" si="1352"/>
        <v>1.1853375255053228E-2</v>
      </c>
      <c r="T1114" s="13">
        <f t="shared" si="1353"/>
        <v>4.2446674184921443E-2</v>
      </c>
      <c r="U1114" s="13">
        <f t="shared" si="1354"/>
        <v>3.1609000680142024E-2</v>
      </c>
      <c r="V1114" s="13">
        <f t="shared" si="1355"/>
        <v>5.5168242520407449E-4</v>
      </c>
      <c r="W1114" s="13">
        <f t="shared" si="1356"/>
        <v>1.9000074984894897E-2</v>
      </c>
      <c r="X1114" s="13">
        <f t="shared" si="1357"/>
        <v>1.0611668546230335E-2</v>
      </c>
      <c r="Y1114" s="13">
        <f t="shared" si="1358"/>
        <v>2.9633438137632996E-3</v>
      </c>
      <c r="Z1114" s="13">
        <f t="shared" si="1359"/>
        <v>7.8461500473468969E-3</v>
      </c>
      <c r="AA1114" s="13">
        <f t="shared" si="1360"/>
        <v>5.8846125355101571E-3</v>
      </c>
      <c r="AB1114" s="13">
        <f t="shared" si="1361"/>
        <v>2.2067297008163031E-3</v>
      </c>
      <c r="AC1114" s="13">
        <f t="shared" si="1362"/>
        <v>1.444304589184259E-5</v>
      </c>
      <c r="AD1114" s="13">
        <f t="shared" si="1363"/>
        <v>3.5625140596677839E-3</v>
      </c>
      <c r="AE1114" s="13">
        <f t="shared" si="1364"/>
        <v>1.9896878524181824E-3</v>
      </c>
      <c r="AF1114" s="13">
        <f t="shared" si="1365"/>
        <v>5.5562696508061724E-4</v>
      </c>
      <c r="AG1114" s="13">
        <f t="shared" si="1366"/>
        <v>1.0344045472576369E-4</v>
      </c>
      <c r="AH1114" s="13">
        <f t="shared" si="1367"/>
        <v>1.0955317772775529E-3</v>
      </c>
      <c r="AI1114" s="13">
        <f t="shared" si="1368"/>
        <v>8.2164883295816253E-4</v>
      </c>
      <c r="AJ1114" s="13">
        <f t="shared" si="1369"/>
        <v>3.0811831235931015E-4</v>
      </c>
      <c r="AK1114" s="13">
        <f t="shared" si="1370"/>
        <v>7.7029578089827348E-5</v>
      </c>
      <c r="AL1114" s="13">
        <f t="shared" si="1371"/>
        <v>2.4199612252699974E-7</v>
      </c>
      <c r="AM1114" s="13">
        <f t="shared" si="1372"/>
        <v>5.3437710895016643E-4</v>
      </c>
      <c r="AN1114" s="13">
        <f t="shared" si="1373"/>
        <v>2.9845317786272667E-4</v>
      </c>
      <c r="AO1114" s="13">
        <f t="shared" si="1374"/>
        <v>8.3344044762092396E-5</v>
      </c>
      <c r="AP1114" s="13">
        <f t="shared" si="1375"/>
        <v>1.5516068208864519E-5</v>
      </c>
      <c r="AQ1114" s="13">
        <f t="shared" si="1376"/>
        <v>2.1664568837763835E-6</v>
      </c>
      <c r="AR1114" s="13">
        <f t="shared" si="1377"/>
        <v>1.2237236023093868E-4</v>
      </c>
      <c r="AS1114" s="13">
        <f t="shared" si="1378"/>
        <v>9.1779270173203772E-5</v>
      </c>
      <c r="AT1114" s="13">
        <f t="shared" si="1379"/>
        <v>3.4417226314951323E-5</v>
      </c>
      <c r="AU1114" s="13">
        <f t="shared" si="1380"/>
        <v>8.6043065787378105E-6</v>
      </c>
      <c r="AV1114" s="13">
        <f t="shared" si="1381"/>
        <v>1.6133074835133352E-6</v>
      </c>
      <c r="AW1114" s="13">
        <f t="shared" si="1382"/>
        <v>2.8157593278919177E-9</v>
      </c>
      <c r="AX1114" s="13">
        <f t="shared" si="1383"/>
        <v>6.6797138618770601E-5</v>
      </c>
      <c r="AY1114" s="13">
        <f t="shared" si="1384"/>
        <v>3.7306647232840726E-5</v>
      </c>
      <c r="AZ1114" s="13">
        <f t="shared" si="1385"/>
        <v>1.0418005595261519E-5</v>
      </c>
      <c r="BA1114" s="13">
        <f t="shared" si="1386"/>
        <v>1.939508526108059E-6</v>
      </c>
      <c r="BB1114" s="13">
        <f t="shared" si="1387"/>
        <v>2.7080711047204715E-7</v>
      </c>
      <c r="BC1114" s="13">
        <f t="shared" si="1388"/>
        <v>3.0249515315874875E-8</v>
      </c>
      <c r="BD1114" s="13">
        <f t="shared" si="1389"/>
        <v>1.139096316745232E-5</v>
      </c>
      <c r="BE1114" s="13">
        <f t="shared" si="1390"/>
        <v>8.5432223755892183E-6</v>
      </c>
      <c r="BF1114" s="13">
        <f t="shared" si="1391"/>
        <v>3.2037083908459484E-6</v>
      </c>
      <c r="BG1114" s="13">
        <f t="shared" si="1392"/>
        <v>8.0092709771148509E-7</v>
      </c>
      <c r="BH1114" s="13">
        <f t="shared" si="1393"/>
        <v>1.5017383082090306E-7</v>
      </c>
      <c r="BI1114" s="13">
        <f t="shared" si="1394"/>
        <v>2.2526074623135408E-8</v>
      </c>
      <c r="BJ1114" s="14">
        <f t="shared" si="1395"/>
        <v>0.3609514165200951</v>
      </c>
      <c r="BK1114" s="14">
        <f t="shared" si="1396"/>
        <v>0.39587146920335814</v>
      </c>
      <c r="BL1114" s="14">
        <f t="shared" si="1397"/>
        <v>0.235352411862116</v>
      </c>
      <c r="BM1114" s="14">
        <f t="shared" si="1398"/>
        <v>0.14483511506921831</v>
      </c>
      <c r="BN1114" s="14">
        <f t="shared" si="1399"/>
        <v>0.85514902873222443</v>
      </c>
    </row>
    <row r="1115" spans="1:66" x14ac:dyDescent="0.25">
      <c r="A1115" t="s">
        <v>192</v>
      </c>
      <c r="B1115" t="s">
        <v>196</v>
      </c>
      <c r="C1115" t="s">
        <v>205</v>
      </c>
      <c r="D1115" s="24" t="s">
        <v>502</v>
      </c>
      <c r="E1115" s="10">
        <f>VLOOKUP(A1115,home!$A$2:$E$405,3,FALSE)</f>
        <v>1.56666666666667</v>
      </c>
      <c r="F1115" s="10">
        <f>VLOOKUP(B1115,home!$B$2:$E$405,3,FALSE)</f>
        <v>0.32</v>
      </c>
      <c r="G1115" s="10">
        <f>VLOOKUP(C1115,away!$B$2:$E$405,4,FALSE)</f>
        <v>2.23</v>
      </c>
      <c r="H1115" s="10">
        <f>VLOOKUP(A1115,away!$A$2:$E$405,3,FALSE)</f>
        <v>0.86666666666666703</v>
      </c>
      <c r="I1115" s="10">
        <f>VLOOKUP(C1115,away!$B$2:$E$405,3,FALSE)</f>
        <v>0</v>
      </c>
      <c r="J1115" s="10">
        <f>VLOOKUP(B1115,home!$B$2:$E$405,4,FALSE)</f>
        <v>1.1499999999999999</v>
      </c>
      <c r="K1115" s="12">
        <f t="shared" si="1344"/>
        <v>1.1179733333333357</v>
      </c>
      <c r="L1115" s="12">
        <f t="shared" si="1345"/>
        <v>0</v>
      </c>
      <c r="M1115" s="13">
        <f t="shared" si="1346"/>
        <v>0.32694172553690076</v>
      </c>
      <c r="N1115" s="13">
        <f t="shared" si="1347"/>
        <v>0.36551213070424149</v>
      </c>
      <c r="O1115" s="13">
        <f t="shared" si="1348"/>
        <v>0</v>
      </c>
      <c r="P1115" s="13">
        <f t="shared" si="1349"/>
        <v>0</v>
      </c>
      <c r="Q1115" s="13">
        <f t="shared" si="1350"/>
        <v>0.2043164075685954</v>
      </c>
      <c r="R1115" s="13">
        <f t="shared" si="1351"/>
        <v>0</v>
      </c>
      <c r="S1115" s="13">
        <f t="shared" si="1352"/>
        <v>0</v>
      </c>
      <c r="T1115" s="13">
        <f t="shared" si="1353"/>
        <v>0</v>
      </c>
      <c r="U1115" s="13">
        <f t="shared" si="1354"/>
        <v>0</v>
      </c>
      <c r="V1115" s="13">
        <f t="shared" si="1355"/>
        <v>0</v>
      </c>
      <c r="W1115" s="13">
        <f t="shared" si="1356"/>
        <v>7.6140098408051637E-2</v>
      </c>
      <c r="X1115" s="13">
        <f t="shared" si="1357"/>
        <v>0</v>
      </c>
      <c r="Y1115" s="13">
        <f t="shared" si="1358"/>
        <v>0</v>
      </c>
      <c r="Z1115" s="13">
        <f t="shared" si="1359"/>
        <v>0</v>
      </c>
      <c r="AA1115" s="13">
        <f t="shared" si="1360"/>
        <v>0</v>
      </c>
      <c r="AB1115" s="13">
        <f t="shared" si="1361"/>
        <v>0</v>
      </c>
      <c r="AC1115" s="13">
        <f t="shared" si="1362"/>
        <v>0</v>
      </c>
      <c r="AD1115" s="13">
        <f t="shared" si="1363"/>
        <v>2.1280649904394437E-2</v>
      </c>
      <c r="AE1115" s="13">
        <f t="shared" si="1364"/>
        <v>0</v>
      </c>
      <c r="AF1115" s="13">
        <f t="shared" si="1365"/>
        <v>0</v>
      </c>
      <c r="AG1115" s="13">
        <f t="shared" si="1366"/>
        <v>0</v>
      </c>
      <c r="AH1115" s="13">
        <f t="shared" si="1367"/>
        <v>0</v>
      </c>
      <c r="AI1115" s="13">
        <f t="shared" si="1368"/>
        <v>0</v>
      </c>
      <c r="AJ1115" s="13">
        <f t="shared" si="1369"/>
        <v>0</v>
      </c>
      <c r="AK1115" s="13">
        <f t="shared" si="1370"/>
        <v>0</v>
      </c>
      <c r="AL1115" s="13">
        <f t="shared" si="1371"/>
        <v>0</v>
      </c>
      <c r="AM1115" s="13">
        <f t="shared" si="1372"/>
        <v>4.7582398218231157E-3</v>
      </c>
      <c r="AN1115" s="13">
        <f t="shared" si="1373"/>
        <v>0</v>
      </c>
      <c r="AO1115" s="13">
        <f t="shared" si="1374"/>
        <v>0</v>
      </c>
      <c r="AP1115" s="13">
        <f t="shared" si="1375"/>
        <v>0</v>
      </c>
      <c r="AQ1115" s="13">
        <f t="shared" si="1376"/>
        <v>0</v>
      </c>
      <c r="AR1115" s="13">
        <f t="shared" si="1377"/>
        <v>0</v>
      </c>
      <c r="AS1115" s="13">
        <f t="shared" si="1378"/>
        <v>0</v>
      </c>
      <c r="AT1115" s="13">
        <f t="shared" si="1379"/>
        <v>0</v>
      </c>
      <c r="AU1115" s="13">
        <f t="shared" si="1380"/>
        <v>0</v>
      </c>
      <c r="AV1115" s="13">
        <f t="shared" si="1381"/>
        <v>0</v>
      </c>
      <c r="AW1115" s="13">
        <f t="shared" si="1382"/>
        <v>0</v>
      </c>
      <c r="AX1115" s="13">
        <f t="shared" si="1383"/>
        <v>8.8659753906716757E-4</v>
      </c>
      <c r="AY1115" s="13">
        <f t="shared" si="1384"/>
        <v>0</v>
      </c>
      <c r="AZ1115" s="13">
        <f t="shared" si="1385"/>
        <v>0</v>
      </c>
      <c r="BA1115" s="13">
        <f t="shared" si="1386"/>
        <v>0</v>
      </c>
      <c r="BB1115" s="13">
        <f t="shared" si="1387"/>
        <v>0</v>
      </c>
      <c r="BC1115" s="13">
        <f t="shared" si="1388"/>
        <v>0</v>
      </c>
      <c r="BD1115" s="13">
        <f t="shared" si="1389"/>
        <v>0</v>
      </c>
      <c r="BE1115" s="13">
        <f t="shared" si="1390"/>
        <v>0</v>
      </c>
      <c r="BF1115" s="13">
        <f t="shared" si="1391"/>
        <v>0</v>
      </c>
      <c r="BG1115" s="13">
        <f t="shared" si="1392"/>
        <v>0</v>
      </c>
      <c r="BH1115" s="13">
        <f t="shared" si="1393"/>
        <v>0</v>
      </c>
      <c r="BI1115" s="13">
        <f t="shared" si="1394"/>
        <v>0</v>
      </c>
      <c r="BJ1115" s="14">
        <f t="shared" si="1395"/>
        <v>0.67289412394617332</v>
      </c>
      <c r="BK1115" s="14">
        <f t="shared" si="1396"/>
        <v>0.32694172553690076</v>
      </c>
      <c r="BL1115" s="14">
        <f t="shared" si="1397"/>
        <v>0</v>
      </c>
      <c r="BM1115" s="14">
        <f t="shared" si="1398"/>
        <v>0.10306558567333636</v>
      </c>
      <c r="BN1115" s="14">
        <f t="shared" si="1399"/>
        <v>0.89677026380973757</v>
      </c>
    </row>
    <row r="1116" spans="1:66" x14ac:dyDescent="0.25">
      <c r="A1116" t="s">
        <v>192</v>
      </c>
      <c r="B1116" t="s">
        <v>194</v>
      </c>
      <c r="C1116" t="s">
        <v>193</v>
      </c>
      <c r="D1116" s="24" t="s">
        <v>502</v>
      </c>
      <c r="E1116" s="10">
        <f>VLOOKUP(A1116,home!$A$2:$E$405,3,FALSE)</f>
        <v>1.56666666666667</v>
      </c>
      <c r="F1116" s="10">
        <f>VLOOKUP(B1116,home!$B$2:$E$405,3,FALSE)</f>
        <v>0.64</v>
      </c>
      <c r="G1116" s="10">
        <f>VLOOKUP(C1116,away!$B$2:$E$405,4,FALSE)</f>
        <v>0.96</v>
      </c>
      <c r="H1116" s="10">
        <f>VLOOKUP(A1116,away!$A$2:$E$405,3,FALSE)</f>
        <v>0.86666666666666703</v>
      </c>
      <c r="I1116" s="10">
        <f>VLOOKUP(C1116,away!$B$2:$E$405,3,FALSE)</f>
        <v>0.32</v>
      </c>
      <c r="J1116" s="10">
        <f>VLOOKUP(B1116,home!$B$2:$E$405,4,FALSE)</f>
        <v>2.31</v>
      </c>
      <c r="K1116" s="12">
        <f t="shared" si="1344"/>
        <v>0.96256000000000208</v>
      </c>
      <c r="L1116" s="12">
        <f t="shared" si="1345"/>
        <v>0.64064000000000021</v>
      </c>
      <c r="M1116" s="13">
        <f t="shared" si="1346"/>
        <v>0.20125148174550153</v>
      </c>
      <c r="N1116" s="13">
        <f t="shared" si="1347"/>
        <v>0.19371662626895036</v>
      </c>
      <c r="O1116" s="13">
        <f t="shared" si="1348"/>
        <v>0.12892974926543815</v>
      </c>
      <c r="P1116" s="13">
        <f t="shared" si="1349"/>
        <v>0.1241026194529404</v>
      </c>
      <c r="Q1116" s="13">
        <f t="shared" si="1350"/>
        <v>9.3231937890720637E-2</v>
      </c>
      <c r="R1116" s="13">
        <f t="shared" si="1351"/>
        <v>4.1298777284705157E-2</v>
      </c>
      <c r="S1116" s="13">
        <f t="shared" si="1352"/>
        <v>1.9132107775680515E-2</v>
      </c>
      <c r="T1116" s="13">
        <f t="shared" si="1353"/>
        <v>5.9728108690311289E-2</v>
      </c>
      <c r="U1116" s="13">
        <f t="shared" si="1354"/>
        <v>3.9752551063165879E-2</v>
      </c>
      <c r="V1116" s="13">
        <f t="shared" si="1355"/>
        <v>1.3108776862022858E-3</v>
      </c>
      <c r="W1116" s="13">
        <f t="shared" si="1356"/>
        <v>2.9913778045364086E-2</v>
      </c>
      <c r="X1116" s="13">
        <f t="shared" si="1357"/>
        <v>1.9163962766982054E-2</v>
      </c>
      <c r="Y1116" s="13">
        <f t="shared" si="1358"/>
        <v>6.1386005535196929E-3</v>
      </c>
      <c r="Z1116" s="13">
        <f t="shared" si="1359"/>
        <v>8.8192162265578397E-3</v>
      </c>
      <c r="AA1116" s="13">
        <f t="shared" si="1360"/>
        <v>8.4890247710355318E-3</v>
      </c>
      <c r="AB1116" s="13">
        <f t="shared" si="1361"/>
        <v>4.0855978418039901E-3</v>
      </c>
      <c r="AC1116" s="13">
        <f t="shared" si="1362"/>
        <v>5.0522408962260238E-5</v>
      </c>
      <c r="AD1116" s="13">
        <f t="shared" si="1363"/>
        <v>7.1984515488364284E-3</v>
      </c>
      <c r="AE1116" s="13">
        <f t="shared" si="1364"/>
        <v>4.6116160002465708E-3</v>
      </c>
      <c r="AF1116" s="13">
        <f t="shared" si="1365"/>
        <v>1.477192837198982E-3</v>
      </c>
      <c r="AG1116" s="13">
        <f t="shared" si="1366"/>
        <v>3.1544960640771867E-4</v>
      </c>
      <c r="AH1116" s="13">
        <f t="shared" si="1367"/>
        <v>1.4124856708455039E-3</v>
      </c>
      <c r="AI1116" s="13">
        <f t="shared" si="1368"/>
        <v>1.3596022073290512E-3</v>
      </c>
      <c r="AJ1116" s="13">
        <f t="shared" si="1369"/>
        <v>6.5434935034332719E-4</v>
      </c>
      <c r="AK1116" s="13">
        <f t="shared" si="1370"/>
        <v>2.0995017022215813E-4</v>
      </c>
      <c r="AL1116" s="13">
        <f t="shared" si="1371"/>
        <v>1.2461947090095124E-6</v>
      </c>
      <c r="AM1116" s="13">
        <f t="shared" si="1372"/>
        <v>1.3857883045696017E-3</v>
      </c>
      <c r="AN1116" s="13">
        <f t="shared" si="1373"/>
        <v>8.8779141943947E-4</v>
      </c>
      <c r="AO1116" s="13">
        <f t="shared" si="1374"/>
        <v>2.8437734747485108E-4</v>
      </c>
      <c r="AP1116" s="13">
        <f t="shared" si="1375"/>
        <v>6.0727834628762882E-5</v>
      </c>
      <c r="AQ1116" s="13">
        <f t="shared" si="1376"/>
        <v>9.7261699941426653E-6</v>
      </c>
      <c r="AR1116" s="13">
        <f t="shared" si="1377"/>
        <v>1.8097896403409286E-4</v>
      </c>
      <c r="AS1116" s="13">
        <f t="shared" si="1378"/>
        <v>1.7420311162065678E-4</v>
      </c>
      <c r="AT1116" s="13">
        <f t="shared" si="1379"/>
        <v>8.3840473560789876E-5</v>
      </c>
      <c r="AU1116" s="13">
        <f t="shared" si="1380"/>
        <v>2.6900495410224698E-5</v>
      </c>
      <c r="AV1116" s="13">
        <f t="shared" si="1381"/>
        <v>6.4733352155164841E-6</v>
      </c>
      <c r="AW1116" s="13">
        <f t="shared" si="1382"/>
        <v>2.1346430511703151E-8</v>
      </c>
      <c r="AX1116" s="13">
        <f t="shared" si="1383"/>
        <v>2.2231739840775306E-4</v>
      </c>
      <c r="AY1116" s="13">
        <f t="shared" si="1384"/>
        <v>1.4242541811594297E-4</v>
      </c>
      <c r="AZ1116" s="13">
        <f t="shared" si="1385"/>
        <v>4.562170993089886E-5</v>
      </c>
      <c r="BA1116" s="13">
        <f t="shared" si="1386"/>
        <v>9.7423640833770173E-6</v>
      </c>
      <c r="BB1116" s="13">
        <f t="shared" si="1387"/>
        <v>1.5603370315936637E-6</v>
      </c>
      <c r="BC1116" s="13">
        <f t="shared" si="1388"/>
        <v>1.9992286318403306E-7</v>
      </c>
      <c r="BD1116" s="13">
        <f t="shared" si="1389"/>
        <v>1.9323727253133536E-5</v>
      </c>
      <c r="BE1116" s="13">
        <f t="shared" si="1390"/>
        <v>1.8600246904776255E-5</v>
      </c>
      <c r="BF1116" s="13">
        <f t="shared" si="1391"/>
        <v>8.9519268303307358E-6</v>
      </c>
      <c r="BG1116" s="13">
        <f t="shared" si="1392"/>
        <v>2.8722555632677241E-6</v>
      </c>
      <c r="BH1116" s="13">
        <f t="shared" si="1393"/>
        <v>6.911795787447466E-7</v>
      </c>
      <c r="BI1116" s="13">
        <f t="shared" si="1394"/>
        <v>1.3306036306330896E-7</v>
      </c>
      <c r="BJ1116" s="14">
        <f t="shared" si="1395"/>
        <v>0.41854600243507734</v>
      </c>
      <c r="BK1116" s="14">
        <f t="shared" si="1396"/>
        <v>0.34599128068211199</v>
      </c>
      <c r="BL1116" s="14">
        <f t="shared" si="1397"/>
        <v>0.22671505640122344</v>
      </c>
      <c r="BM1116" s="14">
        <f t="shared" si="1398"/>
        <v>0.21739795976502896</v>
      </c>
      <c r="BN1116" s="14">
        <f t="shared" si="1399"/>
        <v>0.78253119190825626</v>
      </c>
    </row>
    <row r="1117" spans="1:66" x14ac:dyDescent="0.25">
      <c r="A1117" t="s">
        <v>192</v>
      </c>
      <c r="B1117" t="s">
        <v>281</v>
      </c>
      <c r="C1117" t="s">
        <v>280</v>
      </c>
      <c r="D1117" s="24" t="s">
        <v>502</v>
      </c>
      <c r="E1117" s="10">
        <f>VLOOKUP(A1117,home!$A$2:$E$405,3,FALSE)</f>
        <v>1.56666666666667</v>
      </c>
      <c r="F1117" s="10">
        <f>VLOOKUP(B1117,home!$B$2:$E$405,3,FALSE)</f>
        <v>1.28</v>
      </c>
      <c r="G1117" s="10">
        <f>VLOOKUP(C1117,away!$B$2:$E$405,4,FALSE)</f>
        <v>0.64</v>
      </c>
      <c r="H1117" s="10">
        <f>VLOOKUP(A1117,away!$A$2:$E$405,3,FALSE)</f>
        <v>0.86666666666666703</v>
      </c>
      <c r="I1117" s="10">
        <f>VLOOKUP(C1117,away!$B$2:$E$405,3,FALSE)</f>
        <v>0.96</v>
      </c>
      <c r="J1117" s="10">
        <f>VLOOKUP(B1117,home!$B$2:$E$405,4,FALSE)</f>
        <v>0</v>
      </c>
      <c r="K1117" s="12">
        <f t="shared" si="1344"/>
        <v>1.2834133333333362</v>
      </c>
      <c r="L1117" s="12">
        <f t="shared" si="1345"/>
        <v>0</v>
      </c>
      <c r="M1117" s="13">
        <f t="shared" si="1346"/>
        <v>0.27708988431104536</v>
      </c>
      <c r="N1117" s="13">
        <f t="shared" si="1347"/>
        <v>0.35562085205658722</v>
      </c>
      <c r="O1117" s="13">
        <f t="shared" si="1348"/>
        <v>0</v>
      </c>
      <c r="P1117" s="13">
        <f t="shared" si="1349"/>
        <v>0</v>
      </c>
      <c r="Q1117" s="13">
        <f t="shared" si="1350"/>
        <v>0.22820427157039294</v>
      </c>
      <c r="R1117" s="13">
        <f t="shared" si="1351"/>
        <v>0</v>
      </c>
      <c r="S1117" s="13">
        <f t="shared" si="1352"/>
        <v>0</v>
      </c>
      <c r="T1117" s="13">
        <f t="shared" si="1353"/>
        <v>0</v>
      </c>
      <c r="U1117" s="13">
        <f t="shared" si="1354"/>
        <v>0</v>
      </c>
      <c r="V1117" s="13">
        <f t="shared" si="1355"/>
        <v>0</v>
      </c>
      <c r="W1117" s="13">
        <f t="shared" si="1356"/>
        <v>9.7626801619021292E-2</v>
      </c>
      <c r="X1117" s="13">
        <f t="shared" si="1357"/>
        <v>0</v>
      </c>
      <c r="Y1117" s="13">
        <f t="shared" si="1358"/>
        <v>0</v>
      </c>
      <c r="Z1117" s="13">
        <f t="shared" si="1359"/>
        <v>0</v>
      </c>
      <c r="AA1117" s="13">
        <f t="shared" si="1360"/>
        <v>0</v>
      </c>
      <c r="AB1117" s="13">
        <f t="shared" si="1361"/>
        <v>0</v>
      </c>
      <c r="AC1117" s="13">
        <f t="shared" si="1362"/>
        <v>0</v>
      </c>
      <c r="AD1117" s="13">
        <f t="shared" si="1363"/>
        <v>3.1323884722135098E-2</v>
      </c>
      <c r="AE1117" s="13">
        <f t="shared" si="1364"/>
        <v>0</v>
      </c>
      <c r="AF1117" s="13">
        <f t="shared" si="1365"/>
        <v>0</v>
      </c>
      <c r="AG1117" s="13">
        <f t="shared" si="1366"/>
        <v>0</v>
      </c>
      <c r="AH1117" s="13">
        <f t="shared" si="1367"/>
        <v>0</v>
      </c>
      <c r="AI1117" s="13">
        <f t="shared" si="1368"/>
        <v>0</v>
      </c>
      <c r="AJ1117" s="13">
        <f t="shared" si="1369"/>
        <v>0</v>
      </c>
      <c r="AK1117" s="13">
        <f t="shared" si="1370"/>
        <v>0</v>
      </c>
      <c r="AL1117" s="13">
        <f t="shared" si="1371"/>
        <v>0</v>
      </c>
      <c r="AM1117" s="13">
        <f t="shared" si="1372"/>
        <v>8.0402982608369106E-3</v>
      </c>
      <c r="AN1117" s="13">
        <f t="shared" si="1373"/>
        <v>0</v>
      </c>
      <c r="AO1117" s="13">
        <f t="shared" si="1374"/>
        <v>0</v>
      </c>
      <c r="AP1117" s="13">
        <f t="shared" si="1375"/>
        <v>0</v>
      </c>
      <c r="AQ1117" s="13">
        <f t="shared" si="1376"/>
        <v>0</v>
      </c>
      <c r="AR1117" s="13">
        <f t="shared" si="1377"/>
        <v>0</v>
      </c>
      <c r="AS1117" s="13">
        <f t="shared" si="1378"/>
        <v>0</v>
      </c>
      <c r="AT1117" s="13">
        <f t="shared" si="1379"/>
        <v>0</v>
      </c>
      <c r="AU1117" s="13">
        <f t="shared" si="1380"/>
        <v>0</v>
      </c>
      <c r="AV1117" s="13">
        <f t="shared" si="1381"/>
        <v>0</v>
      </c>
      <c r="AW1117" s="13">
        <f t="shared" si="1382"/>
        <v>0</v>
      </c>
      <c r="AX1117" s="13">
        <f t="shared" si="1383"/>
        <v>1.7198376653224873E-3</v>
      </c>
      <c r="AY1117" s="13">
        <f t="shared" si="1384"/>
        <v>0</v>
      </c>
      <c r="AZ1117" s="13">
        <f t="shared" si="1385"/>
        <v>0</v>
      </c>
      <c r="BA1117" s="13">
        <f t="shared" si="1386"/>
        <v>0</v>
      </c>
      <c r="BB1117" s="13">
        <f t="shared" si="1387"/>
        <v>0</v>
      </c>
      <c r="BC1117" s="13">
        <f t="shared" si="1388"/>
        <v>0</v>
      </c>
      <c r="BD1117" s="13">
        <f t="shared" si="1389"/>
        <v>0</v>
      </c>
      <c r="BE1117" s="13">
        <f t="shared" si="1390"/>
        <v>0</v>
      </c>
      <c r="BF1117" s="13">
        <f t="shared" si="1391"/>
        <v>0</v>
      </c>
      <c r="BG1117" s="13">
        <f t="shared" si="1392"/>
        <v>0</v>
      </c>
      <c r="BH1117" s="13">
        <f t="shared" si="1393"/>
        <v>0</v>
      </c>
      <c r="BI1117" s="13">
        <f t="shared" si="1394"/>
        <v>0</v>
      </c>
      <c r="BJ1117" s="14">
        <f t="shared" si="1395"/>
        <v>0.72253594589429593</v>
      </c>
      <c r="BK1117" s="14">
        <f t="shared" si="1396"/>
        <v>0.27708988431104536</v>
      </c>
      <c r="BL1117" s="14">
        <f t="shared" si="1397"/>
        <v>0</v>
      </c>
      <c r="BM1117" s="14">
        <f t="shared" si="1398"/>
        <v>0.13871082226731579</v>
      </c>
      <c r="BN1117" s="14">
        <f t="shared" si="1399"/>
        <v>0.86091500793802545</v>
      </c>
    </row>
    <row r="1118" spans="1:66" x14ac:dyDescent="0.25">
      <c r="A1118" t="s">
        <v>301</v>
      </c>
      <c r="B1118" t="s">
        <v>355</v>
      </c>
      <c r="C1118" t="s">
        <v>385</v>
      </c>
      <c r="D1118" s="24" t="s">
        <v>502</v>
      </c>
      <c r="E1118" s="10">
        <f>VLOOKUP(A1118,home!$A$2:$E$405,3,FALSE)</f>
        <v>1.23684210526316</v>
      </c>
      <c r="F1118" s="10">
        <f>VLOOKUP(B1118,home!$B$2:$E$405,3,FALSE)</f>
        <v>0.81</v>
      </c>
      <c r="G1118" s="10">
        <f>VLOOKUP(C1118,away!$B$2:$E$405,4,FALSE)</f>
        <v>0.81</v>
      </c>
      <c r="H1118" s="10">
        <f>VLOOKUP(A1118,away!$A$2:$E$405,3,FALSE)</f>
        <v>1.07894736842105</v>
      </c>
      <c r="I1118" s="10">
        <f>VLOOKUP(C1118,away!$B$2:$E$405,3,FALSE)</f>
        <v>0.81</v>
      </c>
      <c r="J1118" s="10">
        <f>VLOOKUP(B1118,home!$B$2:$E$405,4,FALSE)</f>
        <v>0.46</v>
      </c>
      <c r="K1118" s="12">
        <f t="shared" si="1344"/>
        <v>0.8114921052631594</v>
      </c>
      <c r="L1118" s="12">
        <f t="shared" si="1345"/>
        <v>0.40201578947368327</v>
      </c>
      <c r="M1118" s="13">
        <f t="shared" si="1346"/>
        <v>0.29715306732668556</v>
      </c>
      <c r="N1118" s="13">
        <f t="shared" si="1347"/>
        <v>0.2411373681903374</v>
      </c>
      <c r="O1118" s="13">
        <f t="shared" si="1348"/>
        <v>0.11946022495586407</v>
      </c>
      <c r="P1118" s="13">
        <f t="shared" si="1349"/>
        <v>9.694102944464475E-2</v>
      </c>
      <c r="Q1118" s="13">
        <f t="shared" si="1350"/>
        <v>9.7840535285197233E-2</v>
      </c>
      <c r="R1118" s="13">
        <f t="shared" si="1351"/>
        <v>2.4012448323167741E-2</v>
      </c>
      <c r="S1118" s="13">
        <f t="shared" si="1352"/>
        <v>7.9063319742346261E-3</v>
      </c>
      <c r="T1118" s="13">
        <f t="shared" si="1353"/>
        <v>3.9333440035206335E-2</v>
      </c>
      <c r="U1118" s="13">
        <f t="shared" si="1354"/>
        <v>1.9485912242290213E-2</v>
      </c>
      <c r="V1118" s="13">
        <f t="shared" si="1355"/>
        <v>2.8658928305824374E-4</v>
      </c>
      <c r="W1118" s="13">
        <f t="shared" si="1356"/>
        <v>2.6465607319553053E-2</v>
      </c>
      <c r="X1118" s="13">
        <f t="shared" si="1357"/>
        <v>1.0639592020470613E-2</v>
      </c>
      <c r="Y1118" s="13">
        <f t="shared" si="1358"/>
        <v>2.1386419928936967E-3</v>
      </c>
      <c r="Z1118" s="13">
        <f t="shared" si="1359"/>
        <v>3.2177944566114352E-3</v>
      </c>
      <c r="AA1118" s="13">
        <f t="shared" si="1360"/>
        <v>2.6112147978997378E-3</v>
      </c>
      <c r="AB1118" s="13">
        <f t="shared" si="1361"/>
        <v>1.0594900968209863E-3</v>
      </c>
      <c r="AC1118" s="13">
        <f t="shared" si="1362"/>
        <v>5.8434236388273202E-6</v>
      </c>
      <c r="AD1118" s="13">
        <f t="shared" si="1363"/>
        <v>5.3691578502030454E-3</v>
      </c>
      <c r="AE1118" s="13">
        <f t="shared" si="1364"/>
        <v>2.1584862319582016E-3</v>
      </c>
      <c r="AF1118" s="13">
        <f t="shared" si="1365"/>
        <v>4.3387277330437607E-4</v>
      </c>
      <c r="AG1118" s="13">
        <f t="shared" si="1366"/>
        <v>5.8141235163698408E-5</v>
      </c>
      <c r="AH1118" s="13">
        <f t="shared" si="1367"/>
        <v>3.234010447096718E-4</v>
      </c>
      <c r="AI1118" s="13">
        <f t="shared" si="1368"/>
        <v>2.6243739461575676E-4</v>
      </c>
      <c r="AJ1118" s="13">
        <f t="shared" si="1369"/>
        <v>1.0648293692825945E-4</v>
      </c>
      <c r="AK1118" s="13">
        <f t="shared" si="1370"/>
        <v>2.8803354220839172E-5</v>
      </c>
      <c r="AL1118" s="13">
        <f t="shared" si="1371"/>
        <v>7.6252620661166098E-8</v>
      </c>
      <c r="AM1118" s="13">
        <f t="shared" si="1372"/>
        <v>8.7140584147029796E-4</v>
      </c>
      <c r="AN1118" s="13">
        <f t="shared" si="1373"/>
        <v>3.5031890731066119E-4</v>
      </c>
      <c r="AO1118" s="13">
        <f t="shared" si="1374"/>
        <v>7.0416866045026747E-5</v>
      </c>
      <c r="AP1118" s="13">
        <f t="shared" si="1375"/>
        <v>9.4362306651180138E-6</v>
      </c>
      <c r="AQ1118" s="13">
        <f t="shared" si="1376"/>
        <v>9.4837843012329898E-7</v>
      </c>
      <c r="AR1118" s="13">
        <f t="shared" si="1377"/>
        <v>2.6002465261114536E-5</v>
      </c>
      <c r="AS1118" s="13">
        <f t="shared" si="1378"/>
        <v>2.1100795276774005E-5</v>
      </c>
      <c r="AT1118" s="13">
        <f t="shared" si="1379"/>
        <v>8.5615643909381306E-6</v>
      </c>
      <c r="AU1118" s="13">
        <f t="shared" si="1380"/>
        <v>2.3158806373161619E-6</v>
      </c>
      <c r="AV1118" s="13">
        <f t="shared" si="1381"/>
        <v>4.6982971347846973E-7</v>
      </c>
      <c r="AW1118" s="13">
        <f t="shared" si="1382"/>
        <v>6.9100260265479491E-10</v>
      </c>
      <c r="AX1118" s="13">
        <f t="shared" si="1383"/>
        <v>1.1785649347222449E-4</v>
      </c>
      <c r="AY1118" s="13">
        <f t="shared" si="1384"/>
        <v>4.7380171267836336E-5</v>
      </c>
      <c r="AZ1118" s="13">
        <f t="shared" si="1385"/>
        <v>9.5237884788187727E-6</v>
      </c>
      <c r="BA1118" s="13">
        <f t="shared" si="1386"/>
        <v>1.2762377813642332E-6</v>
      </c>
      <c r="BB1118" s="13">
        <f t="shared" si="1387"/>
        <v>1.2826693480782098E-7</v>
      </c>
      <c r="BC1118" s="13">
        <f t="shared" si="1388"/>
        <v>1.0313066612027126E-8</v>
      </c>
      <c r="BD1118" s="13">
        <f t="shared" si="1389"/>
        <v>1.742233600034831E-6</v>
      </c>
      <c r="BE1118" s="13">
        <f t="shared" si="1390"/>
        <v>1.4138088119524782E-6</v>
      </c>
      <c r="BF1118" s="13">
        <f t="shared" si="1391"/>
        <v>5.736473446254612E-7</v>
      </c>
      <c r="BG1118" s="13">
        <f t="shared" si="1392"/>
        <v>1.5517009712291228E-7</v>
      </c>
      <c r="BH1118" s="13">
        <f t="shared" si="1393"/>
        <v>3.1479827197040241E-8</v>
      </c>
      <c r="BI1118" s="13">
        <f t="shared" si="1394"/>
        <v>5.1091262490893306E-9</v>
      </c>
      <c r="BJ1118" s="14">
        <f t="shared" si="1395"/>
        <v>0.42705354442921045</v>
      </c>
      <c r="BK1118" s="14">
        <f t="shared" si="1396"/>
        <v>0.40234031787615054</v>
      </c>
      <c r="BL1118" s="14">
        <f t="shared" si="1397"/>
        <v>0.16741278713060409</v>
      </c>
      <c r="BM1118" s="14">
        <f t="shared" si="1398"/>
        <v>0.12343239088641458</v>
      </c>
      <c r="BN1118" s="14">
        <f t="shared" si="1399"/>
        <v>0.87654467352589671</v>
      </c>
    </row>
    <row r="1119" spans="1:66" x14ac:dyDescent="0.25">
      <c r="A1119" t="s">
        <v>301</v>
      </c>
      <c r="B1119" t="s">
        <v>372</v>
      </c>
      <c r="C1119" t="s">
        <v>369</v>
      </c>
      <c r="D1119" s="24" t="s">
        <v>502</v>
      </c>
      <c r="E1119" s="10">
        <f>VLOOKUP(A1119,home!$A$2:$E$405,3,FALSE)</f>
        <v>1.23684210526316</v>
      </c>
      <c r="F1119" s="10">
        <f>VLOOKUP(B1119,home!$B$2:$E$405,3,FALSE)</f>
        <v>0.81</v>
      </c>
      <c r="G1119" s="10">
        <f>VLOOKUP(C1119,away!$B$2:$E$405,4,FALSE)</f>
        <v>0.4</v>
      </c>
      <c r="H1119" s="10">
        <f>VLOOKUP(A1119,away!$A$2:$E$405,3,FALSE)</f>
        <v>1.07894736842105</v>
      </c>
      <c r="I1119" s="10">
        <f>VLOOKUP(C1119,away!$B$2:$E$405,3,FALSE)</f>
        <v>0.81</v>
      </c>
      <c r="J1119" s="10">
        <f>VLOOKUP(B1119,home!$B$2:$E$405,4,FALSE)</f>
        <v>0</v>
      </c>
      <c r="K1119" s="12">
        <f t="shared" si="1344"/>
        <v>0.40073684210526389</v>
      </c>
      <c r="L1119" s="12">
        <f t="shared" si="1345"/>
        <v>0</v>
      </c>
      <c r="M1119" s="13">
        <f t="shared" si="1346"/>
        <v>0.66982630792757036</v>
      </c>
      <c r="N1119" s="13">
        <f t="shared" si="1347"/>
        <v>0.26842407939792262</v>
      </c>
      <c r="O1119" s="13">
        <f t="shared" si="1348"/>
        <v>0</v>
      </c>
      <c r="P1119" s="13">
        <f t="shared" si="1349"/>
        <v>0</v>
      </c>
      <c r="Q1119" s="13">
        <f t="shared" si="1350"/>
        <v>5.3783708961468064E-2</v>
      </c>
      <c r="R1119" s="13">
        <f t="shared" si="1351"/>
        <v>0</v>
      </c>
      <c r="S1119" s="13">
        <f t="shared" si="1352"/>
        <v>0</v>
      </c>
      <c r="T1119" s="13">
        <f t="shared" si="1353"/>
        <v>0</v>
      </c>
      <c r="U1119" s="13">
        <f t="shared" si="1354"/>
        <v>0</v>
      </c>
      <c r="V1119" s="13">
        <f t="shared" si="1355"/>
        <v>0</v>
      </c>
      <c r="W1119" s="13">
        <f t="shared" si="1356"/>
        <v>7.1843712286424333E-3</v>
      </c>
      <c r="X1119" s="13">
        <f t="shared" si="1357"/>
        <v>0</v>
      </c>
      <c r="Y1119" s="13">
        <f t="shared" si="1358"/>
        <v>0</v>
      </c>
      <c r="Z1119" s="13">
        <f t="shared" si="1359"/>
        <v>0</v>
      </c>
      <c r="AA1119" s="13">
        <f t="shared" si="1360"/>
        <v>0</v>
      </c>
      <c r="AB1119" s="13">
        <f t="shared" si="1361"/>
        <v>0</v>
      </c>
      <c r="AC1119" s="13">
        <f t="shared" si="1362"/>
        <v>0</v>
      </c>
      <c r="AD1119" s="13">
        <f t="shared" si="1363"/>
        <v>7.1976055966952064E-4</v>
      </c>
      <c r="AE1119" s="13">
        <f t="shared" si="1364"/>
        <v>0</v>
      </c>
      <c r="AF1119" s="13">
        <f t="shared" si="1365"/>
        <v>0</v>
      </c>
      <c r="AG1119" s="13">
        <f t="shared" si="1366"/>
        <v>0</v>
      </c>
      <c r="AH1119" s="13">
        <f t="shared" si="1367"/>
        <v>0</v>
      </c>
      <c r="AI1119" s="13">
        <f t="shared" si="1368"/>
        <v>0</v>
      </c>
      <c r="AJ1119" s="13">
        <f t="shared" si="1369"/>
        <v>0</v>
      </c>
      <c r="AK1119" s="13">
        <f t="shared" si="1370"/>
        <v>0</v>
      </c>
      <c r="AL1119" s="13">
        <f t="shared" si="1371"/>
        <v>0</v>
      </c>
      <c r="AM1119" s="13">
        <f t="shared" si="1372"/>
        <v>5.7686914750776214E-5</v>
      </c>
      <c r="AN1119" s="13">
        <f t="shared" si="1373"/>
        <v>0</v>
      </c>
      <c r="AO1119" s="13">
        <f t="shared" si="1374"/>
        <v>0</v>
      </c>
      <c r="AP1119" s="13">
        <f t="shared" si="1375"/>
        <v>0</v>
      </c>
      <c r="AQ1119" s="13">
        <f t="shared" si="1376"/>
        <v>0</v>
      </c>
      <c r="AR1119" s="13">
        <f t="shared" si="1377"/>
        <v>0</v>
      </c>
      <c r="AS1119" s="13">
        <f t="shared" si="1378"/>
        <v>0</v>
      </c>
      <c r="AT1119" s="13">
        <f t="shared" si="1379"/>
        <v>0</v>
      </c>
      <c r="AU1119" s="13">
        <f t="shared" si="1380"/>
        <v>0</v>
      </c>
      <c r="AV1119" s="13">
        <f t="shared" si="1381"/>
        <v>0</v>
      </c>
      <c r="AW1119" s="13">
        <f t="shared" si="1382"/>
        <v>0</v>
      </c>
      <c r="AX1119" s="13">
        <f t="shared" si="1383"/>
        <v>3.8528786746702728E-6</v>
      </c>
      <c r="AY1119" s="13">
        <f t="shared" si="1384"/>
        <v>0</v>
      </c>
      <c r="AZ1119" s="13">
        <f t="shared" si="1385"/>
        <v>0</v>
      </c>
      <c r="BA1119" s="13">
        <f t="shared" si="1386"/>
        <v>0</v>
      </c>
      <c r="BB1119" s="13">
        <f t="shared" si="1387"/>
        <v>0</v>
      </c>
      <c r="BC1119" s="13">
        <f t="shared" si="1388"/>
        <v>0</v>
      </c>
      <c r="BD1119" s="13">
        <f t="shared" si="1389"/>
        <v>0</v>
      </c>
      <c r="BE1119" s="13">
        <f t="shared" si="1390"/>
        <v>0</v>
      </c>
      <c r="BF1119" s="13">
        <f t="shared" si="1391"/>
        <v>0</v>
      </c>
      <c r="BG1119" s="13">
        <f t="shared" si="1392"/>
        <v>0</v>
      </c>
      <c r="BH1119" s="13">
        <f t="shared" si="1393"/>
        <v>0</v>
      </c>
      <c r="BI1119" s="13">
        <f t="shared" si="1394"/>
        <v>0</v>
      </c>
      <c r="BJ1119" s="14">
        <f t="shared" si="1395"/>
        <v>0.33017345994112812</v>
      </c>
      <c r="BK1119" s="14">
        <f t="shared" si="1396"/>
        <v>0.66982630792757036</v>
      </c>
      <c r="BL1119" s="14">
        <f t="shared" si="1397"/>
        <v>0</v>
      </c>
      <c r="BM1119" s="14">
        <f t="shared" si="1398"/>
        <v>7.9656715817374001E-3</v>
      </c>
      <c r="BN1119" s="14">
        <f t="shared" si="1399"/>
        <v>0.99203409628696115</v>
      </c>
    </row>
    <row r="1120" spans="1:66" x14ac:dyDescent="0.25">
      <c r="A1120" t="s">
        <v>301</v>
      </c>
      <c r="B1120" t="s">
        <v>316</v>
      </c>
      <c r="C1120" t="s">
        <v>336</v>
      </c>
      <c r="D1120" s="24" t="s">
        <v>502</v>
      </c>
      <c r="E1120" s="10">
        <f>VLOOKUP(A1120,home!$A$2:$E$405,3,FALSE)</f>
        <v>1.23684210526316</v>
      </c>
      <c r="F1120" s="10">
        <f>VLOOKUP(B1120,home!$B$2:$E$405,3,FALSE)</f>
        <v>0.4</v>
      </c>
      <c r="G1120" s="10">
        <f>VLOOKUP(C1120,away!$B$2:$E$405,4,FALSE)</f>
        <v>0.4</v>
      </c>
      <c r="H1120" s="10">
        <f>VLOOKUP(A1120,away!$A$2:$E$405,3,FALSE)</f>
        <v>1.07894736842105</v>
      </c>
      <c r="I1120" s="10">
        <f>VLOOKUP(C1120,away!$B$2:$E$405,3,FALSE)</f>
        <v>0</v>
      </c>
      <c r="J1120" s="10">
        <f>VLOOKUP(B1120,home!$B$2:$E$405,4,FALSE)</f>
        <v>0.93</v>
      </c>
      <c r="K1120" s="12">
        <f t="shared" si="1344"/>
        <v>0.19789473684210562</v>
      </c>
      <c r="L1120" s="12">
        <f t="shared" si="1345"/>
        <v>0</v>
      </c>
      <c r="M1120" s="13">
        <f t="shared" si="1346"/>
        <v>0.82045621240435851</v>
      </c>
      <c r="N1120" s="13">
        <f t="shared" si="1347"/>
        <v>0.16236396624423124</v>
      </c>
      <c r="O1120" s="13">
        <f t="shared" si="1348"/>
        <v>0</v>
      </c>
      <c r="P1120" s="13">
        <f t="shared" si="1349"/>
        <v>0</v>
      </c>
      <c r="Q1120" s="13">
        <f t="shared" si="1350"/>
        <v>1.6065487186271332E-2</v>
      </c>
      <c r="R1120" s="13">
        <f t="shared" si="1351"/>
        <v>0</v>
      </c>
      <c r="S1120" s="13">
        <f t="shared" si="1352"/>
        <v>0</v>
      </c>
      <c r="T1120" s="13">
        <f t="shared" si="1353"/>
        <v>0</v>
      </c>
      <c r="U1120" s="13">
        <f t="shared" si="1354"/>
        <v>0</v>
      </c>
      <c r="V1120" s="13">
        <f t="shared" si="1355"/>
        <v>0</v>
      </c>
      <c r="W1120" s="13">
        <f t="shared" si="1356"/>
        <v>1.0597584529891289E-3</v>
      </c>
      <c r="X1120" s="13">
        <f t="shared" si="1357"/>
        <v>0</v>
      </c>
      <c r="Y1120" s="13">
        <f t="shared" si="1358"/>
        <v>0</v>
      </c>
      <c r="Z1120" s="13">
        <f t="shared" si="1359"/>
        <v>0</v>
      </c>
      <c r="AA1120" s="13">
        <f t="shared" si="1360"/>
        <v>0</v>
      </c>
      <c r="AB1120" s="13">
        <f t="shared" si="1361"/>
        <v>0</v>
      </c>
      <c r="AC1120" s="13">
        <f t="shared" si="1362"/>
        <v>0</v>
      </c>
      <c r="AD1120" s="13">
        <f t="shared" si="1363"/>
        <v>5.2430155042620125E-5</v>
      </c>
      <c r="AE1120" s="13">
        <f t="shared" si="1364"/>
        <v>0</v>
      </c>
      <c r="AF1120" s="13">
        <f t="shared" si="1365"/>
        <v>0</v>
      </c>
      <c r="AG1120" s="13">
        <f t="shared" si="1366"/>
        <v>0</v>
      </c>
      <c r="AH1120" s="13">
        <f t="shared" si="1367"/>
        <v>0</v>
      </c>
      <c r="AI1120" s="13">
        <f t="shared" si="1368"/>
        <v>0</v>
      </c>
      <c r="AJ1120" s="13">
        <f t="shared" si="1369"/>
        <v>0</v>
      </c>
      <c r="AK1120" s="13">
        <f t="shared" si="1370"/>
        <v>0</v>
      </c>
      <c r="AL1120" s="13">
        <f t="shared" si="1371"/>
        <v>0</v>
      </c>
      <c r="AM1120" s="13">
        <f t="shared" si="1372"/>
        <v>2.075130346950022E-6</v>
      </c>
      <c r="AN1120" s="13">
        <f t="shared" si="1373"/>
        <v>0</v>
      </c>
      <c r="AO1120" s="13">
        <f t="shared" si="1374"/>
        <v>0</v>
      </c>
      <c r="AP1120" s="13">
        <f t="shared" si="1375"/>
        <v>0</v>
      </c>
      <c r="AQ1120" s="13">
        <f t="shared" si="1376"/>
        <v>0</v>
      </c>
      <c r="AR1120" s="13">
        <f t="shared" si="1377"/>
        <v>0</v>
      </c>
      <c r="AS1120" s="13">
        <f t="shared" si="1378"/>
        <v>0</v>
      </c>
      <c r="AT1120" s="13">
        <f t="shared" si="1379"/>
        <v>0</v>
      </c>
      <c r="AU1120" s="13">
        <f t="shared" si="1380"/>
        <v>0</v>
      </c>
      <c r="AV1120" s="13">
        <f t="shared" si="1381"/>
        <v>0</v>
      </c>
      <c r="AW1120" s="13">
        <f t="shared" si="1382"/>
        <v>0</v>
      </c>
      <c r="AX1120" s="13">
        <f t="shared" si="1383"/>
        <v>6.844289565379035E-8</v>
      </c>
      <c r="AY1120" s="13">
        <f t="shared" si="1384"/>
        <v>0</v>
      </c>
      <c r="AZ1120" s="13">
        <f t="shared" si="1385"/>
        <v>0</v>
      </c>
      <c r="BA1120" s="13">
        <f t="shared" si="1386"/>
        <v>0</v>
      </c>
      <c r="BB1120" s="13">
        <f t="shared" si="1387"/>
        <v>0</v>
      </c>
      <c r="BC1120" s="13">
        <f t="shared" si="1388"/>
        <v>0</v>
      </c>
      <c r="BD1120" s="13">
        <f t="shared" si="1389"/>
        <v>0</v>
      </c>
      <c r="BE1120" s="13">
        <f t="shared" si="1390"/>
        <v>0</v>
      </c>
      <c r="BF1120" s="13">
        <f t="shared" si="1391"/>
        <v>0</v>
      </c>
      <c r="BG1120" s="13">
        <f t="shared" si="1392"/>
        <v>0</v>
      </c>
      <c r="BH1120" s="13">
        <f t="shared" si="1393"/>
        <v>0</v>
      </c>
      <c r="BI1120" s="13">
        <f t="shared" si="1394"/>
        <v>0</v>
      </c>
      <c r="BJ1120" s="14">
        <f t="shared" si="1395"/>
        <v>0.17954378561177692</v>
      </c>
      <c r="BK1120" s="14">
        <f t="shared" si="1396"/>
        <v>0.82045621240435851</v>
      </c>
      <c r="BL1120" s="14">
        <f t="shared" si="1397"/>
        <v>0</v>
      </c>
      <c r="BM1120" s="14">
        <f t="shared" si="1398"/>
        <v>1.1143321812743527E-3</v>
      </c>
      <c r="BN1120" s="14">
        <f t="shared" si="1399"/>
        <v>0.99888566583486105</v>
      </c>
    </row>
    <row r="1121" spans="1:66" x14ac:dyDescent="0.25">
      <c r="A1121" t="s">
        <v>301</v>
      </c>
      <c r="B1121" t="s">
        <v>382</v>
      </c>
      <c r="C1121" t="s">
        <v>368</v>
      </c>
      <c r="D1121" s="24" t="s">
        <v>502</v>
      </c>
      <c r="E1121" s="10">
        <f>VLOOKUP(A1121,home!$A$2:$E$405,3,FALSE)</f>
        <v>1.23684210526316</v>
      </c>
      <c r="F1121" s="10">
        <f>VLOOKUP(B1121,home!$B$2:$E$405,3,FALSE)</f>
        <v>1.62</v>
      </c>
      <c r="G1121" s="10">
        <f>VLOOKUP(C1121,away!$B$2:$E$405,4,FALSE)</f>
        <v>1.08</v>
      </c>
      <c r="H1121" s="10">
        <f>VLOOKUP(A1121,away!$A$2:$E$405,3,FALSE)</f>
        <v>1.07894736842105</v>
      </c>
      <c r="I1121" s="10">
        <f>VLOOKUP(C1121,away!$B$2:$E$405,3,FALSE)</f>
        <v>2.16</v>
      </c>
      <c r="J1121" s="10">
        <f>VLOOKUP(B1121,home!$B$2:$E$405,4,FALSE)</f>
        <v>0</v>
      </c>
      <c r="K1121" s="12">
        <f t="shared" si="1344"/>
        <v>2.1639789473684248</v>
      </c>
      <c r="L1121" s="12">
        <f t="shared" si="1345"/>
        <v>0</v>
      </c>
      <c r="M1121" s="13">
        <f t="shared" si="1346"/>
        <v>0.11486716015652082</v>
      </c>
      <c r="N1121" s="13">
        <f t="shared" si="1347"/>
        <v>0.2485701163227082</v>
      </c>
      <c r="O1121" s="13">
        <f t="shared" si="1348"/>
        <v>0</v>
      </c>
      <c r="P1121" s="13">
        <f t="shared" si="1349"/>
        <v>0</v>
      </c>
      <c r="Q1121" s="13">
        <f t="shared" si="1350"/>
        <v>0.26895024933363054</v>
      </c>
      <c r="R1121" s="13">
        <f t="shared" si="1351"/>
        <v>0</v>
      </c>
      <c r="S1121" s="13">
        <f t="shared" si="1352"/>
        <v>0</v>
      </c>
      <c r="T1121" s="13">
        <f t="shared" si="1353"/>
        <v>0</v>
      </c>
      <c r="U1121" s="13">
        <f t="shared" si="1354"/>
        <v>0</v>
      </c>
      <c r="V1121" s="13">
        <f t="shared" si="1355"/>
        <v>0</v>
      </c>
      <c r="W1121" s="13">
        <f t="shared" si="1356"/>
        <v>0.19400089248248839</v>
      </c>
      <c r="X1121" s="13">
        <f t="shared" si="1357"/>
        <v>0</v>
      </c>
      <c r="Y1121" s="13">
        <f t="shared" si="1358"/>
        <v>0</v>
      </c>
      <c r="Z1121" s="13">
        <f t="shared" si="1359"/>
        <v>0</v>
      </c>
      <c r="AA1121" s="13">
        <f t="shared" si="1360"/>
        <v>0</v>
      </c>
      <c r="AB1121" s="13">
        <f t="shared" si="1361"/>
        <v>0</v>
      </c>
      <c r="AC1121" s="13">
        <f t="shared" si="1362"/>
        <v>0</v>
      </c>
      <c r="AD1121" s="13">
        <f t="shared" si="1363"/>
        <v>0.10495346177569756</v>
      </c>
      <c r="AE1121" s="13">
        <f t="shared" si="1364"/>
        <v>0</v>
      </c>
      <c r="AF1121" s="13">
        <f t="shared" si="1365"/>
        <v>0</v>
      </c>
      <c r="AG1121" s="13">
        <f t="shared" si="1366"/>
        <v>0</v>
      </c>
      <c r="AH1121" s="13">
        <f t="shared" si="1367"/>
        <v>0</v>
      </c>
      <c r="AI1121" s="13">
        <f t="shared" si="1368"/>
        <v>0</v>
      </c>
      <c r="AJ1121" s="13">
        <f t="shared" si="1369"/>
        <v>0</v>
      </c>
      <c r="AK1121" s="13">
        <f t="shared" si="1370"/>
        <v>0</v>
      </c>
      <c r="AL1121" s="13">
        <f t="shared" si="1371"/>
        <v>0</v>
      </c>
      <c r="AM1121" s="13">
        <f t="shared" si="1372"/>
        <v>4.54234163472092E-2</v>
      </c>
      <c r="AN1121" s="13">
        <f t="shared" si="1373"/>
        <v>0</v>
      </c>
      <c r="AO1121" s="13">
        <f t="shared" si="1374"/>
        <v>0</v>
      </c>
      <c r="AP1121" s="13">
        <f t="shared" si="1375"/>
        <v>0</v>
      </c>
      <c r="AQ1121" s="13">
        <f t="shared" si="1376"/>
        <v>0</v>
      </c>
      <c r="AR1121" s="13">
        <f t="shared" si="1377"/>
        <v>0</v>
      </c>
      <c r="AS1121" s="13">
        <f t="shared" si="1378"/>
        <v>0</v>
      </c>
      <c r="AT1121" s="13">
        <f t="shared" si="1379"/>
        <v>0</v>
      </c>
      <c r="AU1121" s="13">
        <f t="shared" si="1380"/>
        <v>0</v>
      </c>
      <c r="AV1121" s="13">
        <f t="shared" si="1381"/>
        <v>0</v>
      </c>
      <c r="AW1121" s="13">
        <f t="shared" si="1382"/>
        <v>0</v>
      </c>
      <c r="AX1121" s="13">
        <f t="shared" si="1383"/>
        <v>1.6382552782151911E-2</v>
      </c>
      <c r="AY1121" s="13">
        <f t="shared" si="1384"/>
        <v>0</v>
      </c>
      <c r="AZ1121" s="13">
        <f t="shared" si="1385"/>
        <v>0</v>
      </c>
      <c r="BA1121" s="13">
        <f t="shared" si="1386"/>
        <v>0</v>
      </c>
      <c r="BB1121" s="13">
        <f t="shared" si="1387"/>
        <v>0</v>
      </c>
      <c r="BC1121" s="13">
        <f t="shared" si="1388"/>
        <v>0</v>
      </c>
      <c r="BD1121" s="13">
        <f t="shared" si="1389"/>
        <v>0</v>
      </c>
      <c r="BE1121" s="13">
        <f t="shared" si="1390"/>
        <v>0</v>
      </c>
      <c r="BF1121" s="13">
        <f t="shared" si="1391"/>
        <v>0</v>
      </c>
      <c r="BG1121" s="13">
        <f t="shared" si="1392"/>
        <v>0</v>
      </c>
      <c r="BH1121" s="13">
        <f t="shared" si="1393"/>
        <v>0</v>
      </c>
      <c r="BI1121" s="13">
        <f t="shared" si="1394"/>
        <v>0</v>
      </c>
      <c r="BJ1121" s="14">
        <f t="shared" si="1395"/>
        <v>0.8782806890438859</v>
      </c>
      <c r="BK1121" s="14">
        <f t="shared" si="1396"/>
        <v>0.11486716015652082</v>
      </c>
      <c r="BL1121" s="14">
        <f t="shared" si="1397"/>
        <v>0</v>
      </c>
      <c r="BM1121" s="14">
        <f t="shared" si="1398"/>
        <v>0.36076032338754704</v>
      </c>
      <c r="BN1121" s="14">
        <f t="shared" si="1399"/>
        <v>0.63238752581285951</v>
      </c>
    </row>
    <row r="1122" spans="1:66" x14ac:dyDescent="0.25">
      <c r="A1122" t="s">
        <v>303</v>
      </c>
      <c r="B1122" t="s">
        <v>346</v>
      </c>
      <c r="C1122" t="s">
        <v>340</v>
      </c>
      <c r="D1122" s="24" t="s">
        <v>502</v>
      </c>
      <c r="E1122" s="10">
        <f>VLOOKUP(A1122,home!$A$2:$E$405,3,FALSE)</f>
        <v>1.21818181818182</v>
      </c>
      <c r="F1122" s="10">
        <f>VLOOKUP(B1122,home!$B$2:$E$405,3,FALSE)</f>
        <v>1.37</v>
      </c>
      <c r="G1122" s="10">
        <f>VLOOKUP(C1122,away!$B$2:$E$405,4,FALSE)</f>
        <v>0</v>
      </c>
      <c r="H1122" s="10">
        <f>VLOOKUP(A1122,away!$A$2:$E$405,3,FALSE)</f>
        <v>0.90909090909090895</v>
      </c>
      <c r="I1122" s="10">
        <f>VLOOKUP(C1122,away!$B$2:$E$405,3,FALSE)</f>
        <v>0.82</v>
      </c>
      <c r="J1122" s="10">
        <f>VLOOKUP(B1122,home!$B$2:$E$405,4,FALSE)</f>
        <v>0.73</v>
      </c>
      <c r="K1122" s="12">
        <f t="shared" si="1344"/>
        <v>0</v>
      </c>
      <c r="L1122" s="12">
        <f t="shared" si="1345"/>
        <v>0.54418181818181799</v>
      </c>
      <c r="M1122" s="13">
        <f t="shared" si="1346"/>
        <v>0.58031639347661335</v>
      </c>
      <c r="N1122" s="13">
        <f t="shared" si="1347"/>
        <v>0</v>
      </c>
      <c r="O1122" s="13">
        <f t="shared" si="1348"/>
        <v>0.31579763012281875</v>
      </c>
      <c r="P1122" s="13">
        <f t="shared" si="1349"/>
        <v>0</v>
      </c>
      <c r="Q1122" s="13">
        <f t="shared" si="1350"/>
        <v>0</v>
      </c>
      <c r="R1122" s="13">
        <f t="shared" si="1351"/>
        <v>8.5925664268872368E-2</v>
      </c>
      <c r="S1122" s="13">
        <f t="shared" si="1352"/>
        <v>0</v>
      </c>
      <c r="T1122" s="13">
        <f t="shared" si="1353"/>
        <v>0</v>
      </c>
      <c r="U1122" s="13">
        <f t="shared" si="1354"/>
        <v>0</v>
      </c>
      <c r="V1122" s="13">
        <f t="shared" si="1355"/>
        <v>0</v>
      </c>
      <c r="W1122" s="13">
        <f t="shared" si="1356"/>
        <v>0</v>
      </c>
      <c r="X1122" s="13">
        <f t="shared" si="1357"/>
        <v>0</v>
      </c>
      <c r="Y1122" s="13">
        <f t="shared" si="1358"/>
        <v>0</v>
      </c>
      <c r="Z1122" s="13">
        <f t="shared" si="1359"/>
        <v>1.5586394736771814E-2</v>
      </c>
      <c r="AA1122" s="13">
        <f t="shared" si="1360"/>
        <v>0</v>
      </c>
      <c r="AB1122" s="13">
        <f t="shared" si="1361"/>
        <v>0</v>
      </c>
      <c r="AC1122" s="13">
        <f t="shared" si="1362"/>
        <v>0</v>
      </c>
      <c r="AD1122" s="13">
        <f t="shared" si="1363"/>
        <v>0</v>
      </c>
      <c r="AE1122" s="13">
        <f t="shared" si="1364"/>
        <v>0</v>
      </c>
      <c r="AF1122" s="13">
        <f t="shared" si="1365"/>
        <v>0</v>
      </c>
      <c r="AG1122" s="13">
        <f t="shared" si="1366"/>
        <v>0</v>
      </c>
      <c r="AH1122" s="13">
        <f t="shared" si="1367"/>
        <v>2.1204581566890003E-3</v>
      </c>
      <c r="AI1122" s="13">
        <f t="shared" si="1368"/>
        <v>0</v>
      </c>
      <c r="AJ1122" s="13">
        <f t="shared" si="1369"/>
        <v>0</v>
      </c>
      <c r="AK1122" s="13">
        <f t="shared" si="1370"/>
        <v>0</v>
      </c>
      <c r="AL1122" s="13">
        <f t="shared" si="1371"/>
        <v>0</v>
      </c>
      <c r="AM1122" s="13">
        <f t="shared" si="1372"/>
        <v>0</v>
      </c>
      <c r="AN1122" s="13">
        <f t="shared" si="1373"/>
        <v>0</v>
      </c>
      <c r="AO1122" s="13">
        <f t="shared" si="1374"/>
        <v>0</v>
      </c>
      <c r="AP1122" s="13">
        <f t="shared" si="1375"/>
        <v>0</v>
      </c>
      <c r="AQ1122" s="13">
        <f t="shared" si="1376"/>
        <v>0</v>
      </c>
      <c r="AR1122" s="13">
        <f t="shared" si="1377"/>
        <v>2.3078295501709745E-4</v>
      </c>
      <c r="AS1122" s="13">
        <f t="shared" si="1378"/>
        <v>0</v>
      </c>
      <c r="AT1122" s="13">
        <f t="shared" si="1379"/>
        <v>0</v>
      </c>
      <c r="AU1122" s="13">
        <f t="shared" si="1380"/>
        <v>0</v>
      </c>
      <c r="AV1122" s="13">
        <f t="shared" si="1381"/>
        <v>0</v>
      </c>
      <c r="AW1122" s="13">
        <f t="shared" si="1382"/>
        <v>0</v>
      </c>
      <c r="AX1122" s="13">
        <f t="shared" si="1383"/>
        <v>0</v>
      </c>
      <c r="AY1122" s="13">
        <f t="shared" si="1384"/>
        <v>0</v>
      </c>
      <c r="AZ1122" s="13">
        <f t="shared" si="1385"/>
        <v>0</v>
      </c>
      <c r="BA1122" s="13">
        <f t="shared" si="1386"/>
        <v>0</v>
      </c>
      <c r="BB1122" s="13">
        <f t="shared" si="1387"/>
        <v>0</v>
      </c>
      <c r="BC1122" s="13">
        <f t="shared" si="1388"/>
        <v>0</v>
      </c>
      <c r="BD1122" s="13">
        <f t="shared" si="1389"/>
        <v>2.0931314677762787E-5</v>
      </c>
      <c r="BE1122" s="13">
        <f t="shared" si="1390"/>
        <v>0</v>
      </c>
      <c r="BF1122" s="13">
        <f t="shared" si="1391"/>
        <v>0</v>
      </c>
      <c r="BG1122" s="13">
        <f t="shared" si="1392"/>
        <v>0</v>
      </c>
      <c r="BH1122" s="13">
        <f t="shared" si="1393"/>
        <v>0</v>
      </c>
      <c r="BI1122" s="13">
        <f t="shared" si="1394"/>
        <v>0</v>
      </c>
      <c r="BJ1122" s="14">
        <f t="shared" si="1395"/>
        <v>0</v>
      </c>
      <c r="BK1122" s="14">
        <f t="shared" si="1396"/>
        <v>0.58031639347661335</v>
      </c>
      <c r="BL1122" s="14">
        <f t="shared" si="1397"/>
        <v>0.40409546681807501</v>
      </c>
      <c r="BM1122" s="14">
        <f t="shared" si="1398"/>
        <v>1.7958567163155675E-2</v>
      </c>
      <c r="BN1122" s="14">
        <f t="shared" si="1399"/>
        <v>0.98203968786830442</v>
      </c>
    </row>
    <row r="1123" spans="1:66" x14ac:dyDescent="0.25">
      <c r="A1123" t="s">
        <v>303</v>
      </c>
      <c r="B1123" t="s">
        <v>364</v>
      </c>
      <c r="C1123" t="s">
        <v>354</v>
      </c>
      <c r="D1123" s="24" t="s">
        <v>502</v>
      </c>
      <c r="E1123" s="10">
        <f>VLOOKUP(A1123,home!$A$2:$E$405,3,FALSE)</f>
        <v>1.21818181818182</v>
      </c>
      <c r="F1123" s="10">
        <f>VLOOKUP(B1123,home!$B$2:$E$405,3,FALSE)</f>
        <v>1.0900000000000001</v>
      </c>
      <c r="G1123" s="10">
        <f>VLOOKUP(C1123,away!$B$2:$E$405,4,FALSE)</f>
        <v>1.64</v>
      </c>
      <c r="H1123" s="10">
        <f>VLOOKUP(A1123,away!$A$2:$E$405,3,FALSE)</f>
        <v>0.90909090909090895</v>
      </c>
      <c r="I1123" s="10">
        <f>VLOOKUP(C1123,away!$B$2:$E$405,3,FALSE)</f>
        <v>0.82</v>
      </c>
      <c r="J1123" s="10">
        <f>VLOOKUP(B1123,home!$B$2:$E$405,4,FALSE)</f>
        <v>0.37</v>
      </c>
      <c r="K1123" s="12">
        <f t="shared" si="1344"/>
        <v>2.1776218181818217</v>
      </c>
      <c r="L1123" s="12">
        <f t="shared" si="1345"/>
        <v>0.27581818181818174</v>
      </c>
      <c r="M1123" s="13">
        <f t="shared" si="1346"/>
        <v>8.59972465587409E-2</v>
      </c>
      <c r="N1123" s="13">
        <f t="shared" si="1347"/>
        <v>0.18726948040987576</v>
      </c>
      <c r="O1123" s="13">
        <f t="shared" si="1348"/>
        <v>2.3719604187201804E-2</v>
      </c>
      <c r="P1123" s="13">
        <f t="shared" si="1349"/>
        <v>5.1652327596687544E-2</v>
      </c>
      <c r="Q1123" s="13">
        <f t="shared" si="1350"/>
        <v>0.20390105321005939</v>
      </c>
      <c r="R1123" s="13">
        <f t="shared" si="1351"/>
        <v>3.2711490501804658E-3</v>
      </c>
      <c r="S1123" s="13">
        <f t="shared" si="1352"/>
        <v>7.7559545593508129E-3</v>
      </c>
      <c r="T1123" s="13">
        <f t="shared" si="1353"/>
        <v>5.6239617767210925E-2</v>
      </c>
      <c r="U1123" s="13">
        <f t="shared" si="1354"/>
        <v>7.1233255421977249E-3</v>
      </c>
      <c r="V1123" s="13">
        <f t="shared" si="1355"/>
        <v>5.1760456391275207E-4</v>
      </c>
      <c r="W1123" s="13">
        <f t="shared" si="1356"/>
        <v>0.14800646074015927</v>
      </c>
      <c r="X1123" s="13">
        <f t="shared" si="1357"/>
        <v>4.0822872898694837E-2</v>
      </c>
      <c r="Y1123" s="13">
        <f t="shared" si="1358"/>
        <v>5.6298452897563678E-3</v>
      </c>
      <c r="Z1123" s="13">
        <f t="shared" si="1359"/>
        <v>3.0074746115901611E-4</v>
      </c>
      <c r="AA1123" s="13">
        <f t="shared" si="1360"/>
        <v>6.5491423318266354E-4</v>
      </c>
      <c r="AB1123" s="13">
        <f t="shared" si="1361"/>
        <v>7.1307776160819286E-4</v>
      </c>
      <c r="AC1123" s="13">
        <f t="shared" si="1362"/>
        <v>1.9430477115988416E-5</v>
      </c>
      <c r="AD1123" s="13">
        <f t="shared" si="1363"/>
        <v>8.0575524534910514E-2</v>
      </c>
      <c r="AE1123" s="13">
        <f t="shared" si="1364"/>
        <v>2.2224194676265317E-2</v>
      </c>
      <c r="AF1123" s="13">
        <f t="shared" si="1365"/>
        <v>3.0649184839904066E-3</v>
      </c>
      <c r="AG1123" s="13">
        <f t="shared" si="1366"/>
        <v>2.8178674789172404E-4</v>
      </c>
      <c r="AH1123" s="13">
        <f t="shared" si="1367"/>
        <v>2.0737904480828516E-5</v>
      </c>
      <c r="AI1123" s="13">
        <f t="shared" si="1368"/>
        <v>4.5159313260822738E-5</v>
      </c>
      <c r="AJ1123" s="13">
        <f t="shared" si="1369"/>
        <v>4.9169952925437645E-5</v>
      </c>
      <c r="AK1123" s="13">
        <f t="shared" si="1370"/>
        <v>3.5691187429802026E-5</v>
      </c>
      <c r="AL1123" s="13">
        <f t="shared" si="1371"/>
        <v>4.6681930388059129E-7</v>
      </c>
      <c r="AM1123" s="13">
        <f t="shared" si="1372"/>
        <v>3.5092604047733171E-2</v>
      </c>
      <c r="AN1123" s="13">
        <f t="shared" si="1373"/>
        <v>9.6791782437111312E-3</v>
      </c>
      <c r="AO1123" s="13">
        <f t="shared" si="1374"/>
        <v>1.3348466723372527E-3</v>
      </c>
      <c r="AP1123" s="13">
        <f t="shared" si="1375"/>
        <v>1.2272499405670376E-4</v>
      </c>
      <c r="AQ1123" s="13">
        <f t="shared" si="1376"/>
        <v>8.4624461810917982E-6</v>
      </c>
      <c r="AR1123" s="13">
        <f t="shared" si="1377"/>
        <v>1.1439782217242497E-6</v>
      </c>
      <c r="AS1123" s="13">
        <f t="shared" si="1378"/>
        <v>2.4911519351515674E-6</v>
      </c>
      <c r="AT1123" s="13">
        <f t="shared" si="1379"/>
        <v>2.7123934031959606E-6</v>
      </c>
      <c r="AU1123" s="13">
        <f t="shared" si="1380"/>
        <v>1.9688556847639886E-6</v>
      </c>
      <c r="AV1123" s="13">
        <f t="shared" si="1381"/>
        <v>1.0718557739983431E-6</v>
      </c>
      <c r="AW1123" s="13">
        <f t="shared" si="1382"/>
        <v>7.78846112242412E-9</v>
      </c>
      <c r="AX1123" s="13">
        <f t="shared" si="1383"/>
        <v>1.2736403371859897E-2</v>
      </c>
      <c r="AY1123" s="13">
        <f t="shared" si="1384"/>
        <v>3.5129316209293569E-3</v>
      </c>
      <c r="AZ1123" s="13">
        <f t="shared" si="1385"/>
        <v>4.8446520626816661E-4</v>
      </c>
      <c r="BA1123" s="13">
        <f t="shared" si="1386"/>
        <v>4.4541437449018706E-5</v>
      </c>
      <c r="BB1123" s="13">
        <f t="shared" si="1387"/>
        <v>3.0713345731891527E-6</v>
      </c>
      <c r="BC1123" s="13">
        <f t="shared" si="1388"/>
        <v>1.6942598354647076E-7</v>
      </c>
      <c r="BD1123" s="13">
        <f t="shared" si="1389"/>
        <v>5.2588332192596532E-8</v>
      </c>
      <c r="BE1123" s="13">
        <f t="shared" si="1390"/>
        <v>1.1451749956439167E-7</v>
      </c>
      <c r="BF1123" s="13">
        <f t="shared" si="1391"/>
        <v>1.2468790280752333E-7</v>
      </c>
      <c r="BG1123" s="13">
        <f t="shared" si="1392"/>
        <v>9.0507699205665713E-8</v>
      </c>
      <c r="BH1123" s="13">
        <f t="shared" si="1393"/>
        <v>4.9272885125923803E-8</v>
      </c>
      <c r="BI1123" s="13">
        <f t="shared" si="1394"/>
        <v>2.1459541938995653E-8</v>
      </c>
      <c r="BJ1123" s="14">
        <f t="shared" si="1395"/>
        <v>0.81103515355989719</v>
      </c>
      <c r="BK1123" s="14">
        <f t="shared" si="1396"/>
        <v>0.14945596219604126</v>
      </c>
      <c r="BL1123" s="14">
        <f t="shared" si="1397"/>
        <v>3.5642670401347415E-2</v>
      </c>
      <c r="BM1123" s="14">
        <f t="shared" si="1398"/>
        <v>0.43711074877323025</v>
      </c>
      <c r="BN1123" s="14">
        <f t="shared" si="1399"/>
        <v>0.55581086101274579</v>
      </c>
    </row>
    <row r="1124" spans="1:66" x14ac:dyDescent="0.25">
      <c r="A1124" t="s">
        <v>303</v>
      </c>
      <c r="B1124" t="s">
        <v>333</v>
      </c>
      <c r="C1124" t="s">
        <v>374</v>
      </c>
      <c r="D1124" s="24" t="s">
        <v>502</v>
      </c>
      <c r="E1124" s="10">
        <f>VLOOKUP(A1124,home!$A$2:$E$405,3,FALSE)</f>
        <v>1.21818181818182</v>
      </c>
      <c r="F1124" s="10">
        <f>VLOOKUP(B1124,home!$B$2:$E$405,3,FALSE)</f>
        <v>0.41</v>
      </c>
      <c r="G1124" s="10">
        <f>VLOOKUP(C1124,away!$B$2:$E$405,4,FALSE)</f>
        <v>0.41</v>
      </c>
      <c r="H1124" s="10">
        <f>VLOOKUP(A1124,away!$A$2:$E$405,3,FALSE)</f>
        <v>0.90909090909090895</v>
      </c>
      <c r="I1124" s="10">
        <f>VLOOKUP(C1124,away!$B$2:$E$405,3,FALSE)</f>
        <v>0.82</v>
      </c>
      <c r="J1124" s="10">
        <f>VLOOKUP(B1124,home!$B$2:$E$405,4,FALSE)</f>
        <v>1.1000000000000001</v>
      </c>
      <c r="K1124" s="12">
        <f t="shared" si="1344"/>
        <v>0.20477636363636392</v>
      </c>
      <c r="L1124" s="12">
        <f t="shared" si="1345"/>
        <v>0.81999999999999984</v>
      </c>
      <c r="M1124" s="13">
        <f t="shared" si="1346"/>
        <v>0.35887671431571327</v>
      </c>
      <c r="N1124" s="13">
        <f t="shared" si="1347"/>
        <v>7.3489468551337991E-2</v>
      </c>
      <c r="O1124" s="13">
        <f t="shared" si="1348"/>
        <v>0.29427890573888482</v>
      </c>
      <c r="P1124" s="13">
        <f t="shared" si="1349"/>
        <v>6.0261364212097136E-2</v>
      </c>
      <c r="Q1124" s="13">
        <f t="shared" si="1350"/>
        <v>7.5244530677559592E-3</v>
      </c>
      <c r="R1124" s="13">
        <f t="shared" si="1351"/>
        <v>0.12065435135294272</v>
      </c>
      <c r="S1124" s="13">
        <f t="shared" si="1352"/>
        <v>2.5297211213795522E-3</v>
      </c>
      <c r="T1124" s="13">
        <f t="shared" si="1353"/>
        <v>6.1700515155598858E-3</v>
      </c>
      <c r="U1124" s="13">
        <f t="shared" si="1354"/>
        <v>2.4707159326959816E-2</v>
      </c>
      <c r="V1124" s="13">
        <f t="shared" si="1355"/>
        <v>4.7198023960574658E-5</v>
      </c>
      <c r="W1124" s="13">
        <f t="shared" si="1356"/>
        <v>5.1361004585584967E-4</v>
      </c>
      <c r="X1124" s="13">
        <f t="shared" si="1357"/>
        <v>4.2116023760179665E-4</v>
      </c>
      <c r="Y1124" s="13">
        <f t="shared" si="1358"/>
        <v>1.7267569741673657E-4</v>
      </c>
      <c r="Z1124" s="13">
        <f t="shared" si="1359"/>
        <v>3.2978856036471015E-2</v>
      </c>
      <c r="AA1124" s="13">
        <f t="shared" si="1360"/>
        <v>6.7532902160356836E-3</v>
      </c>
      <c r="AB1124" s="13">
        <f t="shared" si="1361"/>
        <v>6.9145710651041087E-4</v>
      </c>
      <c r="AC1124" s="13">
        <f t="shared" si="1362"/>
        <v>4.9533328552025799E-7</v>
      </c>
      <c r="AD1124" s="13">
        <f t="shared" si="1363"/>
        <v>2.6293799379366751E-5</v>
      </c>
      <c r="AE1124" s="13">
        <f t="shared" si="1364"/>
        <v>2.1560915491080731E-5</v>
      </c>
      <c r="AF1124" s="13">
        <f t="shared" si="1365"/>
        <v>8.8399753513430951E-6</v>
      </c>
      <c r="AG1124" s="13">
        <f t="shared" si="1366"/>
        <v>2.4162599293671128E-6</v>
      </c>
      <c r="AH1124" s="13">
        <f t="shared" si="1367"/>
        <v>6.7606654874765556E-3</v>
      </c>
      <c r="AI1124" s="13">
        <f t="shared" si="1368"/>
        <v>1.3844244942873146E-3</v>
      </c>
      <c r="AJ1124" s="13">
        <f t="shared" si="1369"/>
        <v>1.417487068346342E-4</v>
      </c>
      <c r="AK1124" s="13">
        <f t="shared" si="1370"/>
        <v>9.6755949119178017E-6</v>
      </c>
      <c r="AL1124" s="13">
        <f t="shared" si="1371"/>
        <v>3.3269876070980339E-9</v>
      </c>
      <c r="AM1124" s="13">
        <f t="shared" si="1372"/>
        <v>1.0768697246181616E-6</v>
      </c>
      <c r="AN1124" s="13">
        <f t="shared" si="1373"/>
        <v>8.8303317418689222E-7</v>
      </c>
      <c r="AO1124" s="13">
        <f t="shared" si="1374"/>
        <v>3.6204360141662567E-7</v>
      </c>
      <c r="AP1124" s="13">
        <f t="shared" si="1375"/>
        <v>9.895858438721102E-8</v>
      </c>
      <c r="AQ1124" s="13">
        <f t="shared" si="1376"/>
        <v>2.0286509799378252E-8</v>
      </c>
      <c r="AR1124" s="13">
        <f t="shared" si="1377"/>
        <v>1.1087491399461552E-3</v>
      </c>
      <c r="AS1124" s="13">
        <f t="shared" si="1378"/>
        <v>2.2704561706311961E-4</v>
      </c>
      <c r="AT1124" s="13">
        <f t="shared" si="1379"/>
        <v>2.3246787920880011E-5</v>
      </c>
      <c r="AU1124" s="13">
        <f t="shared" si="1380"/>
        <v>1.5867975655545198E-6</v>
      </c>
      <c r="AV1124" s="13">
        <f t="shared" si="1381"/>
        <v>8.1234658825322318E-8</v>
      </c>
      <c r="AW1124" s="13">
        <f t="shared" si="1382"/>
        <v>1.5518236325464492E-11</v>
      </c>
      <c r="AX1124" s="13">
        <f t="shared" si="1383"/>
        <v>3.6752911052899947E-8</v>
      </c>
      <c r="AY1124" s="13">
        <f t="shared" si="1384"/>
        <v>3.0137387063377951E-8</v>
      </c>
      <c r="AZ1124" s="13">
        <f t="shared" si="1385"/>
        <v>1.2356328695984955E-8</v>
      </c>
      <c r="BA1124" s="13">
        <f t="shared" si="1386"/>
        <v>3.3773965102358878E-9</v>
      </c>
      <c r="BB1124" s="13">
        <f t="shared" si="1387"/>
        <v>6.9236628459835672E-10</v>
      </c>
      <c r="BC1124" s="13">
        <f t="shared" si="1388"/>
        <v>1.1354807067413052E-10</v>
      </c>
      <c r="BD1124" s="13">
        <f t="shared" si="1389"/>
        <v>1.5152904912597444E-4</v>
      </c>
      <c r="BE1124" s="13">
        <f t="shared" si="1390"/>
        <v>3.102956766529299E-5</v>
      </c>
      <c r="BF1124" s="13">
        <f t="shared" si="1391"/>
        <v>3.1770610158535989E-6</v>
      </c>
      <c r="BG1124" s="13">
        <f t="shared" si="1392"/>
        <v>2.1686233395911753E-7</v>
      </c>
      <c r="BH1124" s="13">
        <f t="shared" si="1393"/>
        <v>1.1102070039460709E-8</v>
      </c>
      <c r="BI1124" s="13">
        <f t="shared" si="1394"/>
        <v>4.5468830630339765E-10</v>
      </c>
      <c r="BJ1124" s="14">
        <f t="shared" si="1395"/>
        <v>8.8353054687211441E-2</v>
      </c>
      <c r="BK1124" s="14">
        <f t="shared" si="1396"/>
        <v>0.42171552647081079</v>
      </c>
      <c r="BL1124" s="14">
        <f t="shared" si="1397"/>
        <v>0.45692835169889789</v>
      </c>
      <c r="BM1124" s="14">
        <f t="shared" si="1398"/>
        <v>8.4890501532790291E-2</v>
      </c>
      <c r="BN1124" s="14">
        <f t="shared" si="1399"/>
        <v>0.91508525723873202</v>
      </c>
    </row>
    <row r="1125" spans="1:66" x14ac:dyDescent="0.25">
      <c r="A1125" t="s">
        <v>303</v>
      </c>
      <c r="B1125" t="s">
        <v>380</v>
      </c>
      <c r="C1125" t="s">
        <v>357</v>
      </c>
      <c r="D1125" s="24" t="s">
        <v>502</v>
      </c>
      <c r="E1125" s="10">
        <f>VLOOKUP(A1125,home!$A$2:$E$405,3,FALSE)</f>
        <v>1.21818181818182</v>
      </c>
      <c r="F1125" s="10">
        <f>VLOOKUP(B1125,home!$B$2:$E$405,3,FALSE)</f>
        <v>0.82</v>
      </c>
      <c r="G1125" s="10">
        <f>VLOOKUP(C1125,away!$B$2:$E$405,4,FALSE)</f>
        <v>0.82</v>
      </c>
      <c r="H1125" s="10">
        <f>VLOOKUP(A1125,away!$A$2:$E$405,3,FALSE)</f>
        <v>0.90909090909090895</v>
      </c>
      <c r="I1125" s="10">
        <f>VLOOKUP(C1125,away!$B$2:$E$405,3,FALSE)</f>
        <v>0.41</v>
      </c>
      <c r="J1125" s="10">
        <f>VLOOKUP(B1125,home!$B$2:$E$405,4,FALSE)</f>
        <v>0</v>
      </c>
      <c r="K1125" s="12">
        <f t="shared" si="1344"/>
        <v>0.81910545454545569</v>
      </c>
      <c r="L1125" s="12">
        <f t="shared" si="1345"/>
        <v>0</v>
      </c>
      <c r="M1125" s="13">
        <f t="shared" si="1346"/>
        <v>0.44082581691238509</v>
      </c>
      <c r="N1125" s="13">
        <f t="shared" si="1347"/>
        <v>0.36108283113739104</v>
      </c>
      <c r="O1125" s="13">
        <f t="shared" si="1348"/>
        <v>0</v>
      </c>
      <c r="P1125" s="13">
        <f t="shared" si="1349"/>
        <v>0</v>
      </c>
      <c r="Q1125" s="13">
        <f t="shared" si="1350"/>
        <v>0.14788245826367633</v>
      </c>
      <c r="R1125" s="13">
        <f t="shared" si="1351"/>
        <v>0</v>
      </c>
      <c r="S1125" s="13">
        <f t="shared" si="1352"/>
        <v>0</v>
      </c>
      <c r="T1125" s="13">
        <f t="shared" si="1353"/>
        <v>0</v>
      </c>
      <c r="U1125" s="13">
        <f t="shared" si="1354"/>
        <v>0</v>
      </c>
      <c r="V1125" s="13">
        <f t="shared" si="1355"/>
        <v>0</v>
      </c>
      <c r="W1125" s="13">
        <f t="shared" si="1356"/>
        <v>4.0377109398455999E-2</v>
      </c>
      <c r="X1125" s="13">
        <f t="shared" si="1357"/>
        <v>0</v>
      </c>
      <c r="Y1125" s="13">
        <f t="shared" si="1358"/>
        <v>0</v>
      </c>
      <c r="Z1125" s="13">
        <f t="shared" si="1359"/>
        <v>0</v>
      </c>
      <c r="AA1125" s="13">
        <f t="shared" si="1360"/>
        <v>0</v>
      </c>
      <c r="AB1125" s="13">
        <f t="shared" si="1361"/>
        <v>0</v>
      </c>
      <c r="AC1125" s="13">
        <f t="shared" si="1362"/>
        <v>0</v>
      </c>
      <c r="AD1125" s="13">
        <f t="shared" si="1363"/>
        <v>8.268277636763471E-3</v>
      </c>
      <c r="AE1125" s="13">
        <f t="shared" si="1364"/>
        <v>0</v>
      </c>
      <c r="AF1125" s="13">
        <f t="shared" si="1365"/>
        <v>0</v>
      </c>
      <c r="AG1125" s="13">
        <f t="shared" si="1366"/>
        <v>0</v>
      </c>
      <c r="AH1125" s="13">
        <f t="shared" si="1367"/>
        <v>0</v>
      </c>
      <c r="AI1125" s="13">
        <f t="shared" si="1368"/>
        <v>0</v>
      </c>
      <c r="AJ1125" s="13">
        <f t="shared" si="1369"/>
        <v>0</v>
      </c>
      <c r="AK1125" s="13">
        <f t="shared" si="1370"/>
        <v>0</v>
      </c>
      <c r="AL1125" s="13">
        <f t="shared" si="1371"/>
        <v>0</v>
      </c>
      <c r="AM1125" s="13">
        <f t="shared" si="1372"/>
        <v>1.3545182623938344E-3</v>
      </c>
      <c r="AN1125" s="13">
        <f t="shared" si="1373"/>
        <v>0</v>
      </c>
      <c r="AO1125" s="13">
        <f t="shared" si="1374"/>
        <v>0</v>
      </c>
      <c r="AP1125" s="13">
        <f t="shared" si="1375"/>
        <v>0</v>
      </c>
      <c r="AQ1125" s="13">
        <f t="shared" si="1376"/>
        <v>0</v>
      </c>
      <c r="AR1125" s="13">
        <f t="shared" si="1377"/>
        <v>0</v>
      </c>
      <c r="AS1125" s="13">
        <f t="shared" si="1378"/>
        <v>0</v>
      </c>
      <c r="AT1125" s="13">
        <f t="shared" si="1379"/>
        <v>0</v>
      </c>
      <c r="AU1125" s="13">
        <f t="shared" si="1380"/>
        <v>0</v>
      </c>
      <c r="AV1125" s="13">
        <f t="shared" si="1381"/>
        <v>0</v>
      </c>
      <c r="AW1125" s="13">
        <f t="shared" si="1382"/>
        <v>0</v>
      </c>
      <c r="AX1125" s="13">
        <f t="shared" si="1383"/>
        <v>1.8491554950137034E-4</v>
      </c>
      <c r="AY1125" s="13">
        <f t="shared" si="1384"/>
        <v>0</v>
      </c>
      <c r="AZ1125" s="13">
        <f t="shared" si="1385"/>
        <v>0</v>
      </c>
      <c r="BA1125" s="13">
        <f t="shared" si="1386"/>
        <v>0</v>
      </c>
      <c r="BB1125" s="13">
        <f t="shared" si="1387"/>
        <v>0</v>
      </c>
      <c r="BC1125" s="13">
        <f t="shared" si="1388"/>
        <v>0</v>
      </c>
      <c r="BD1125" s="13">
        <f t="shared" si="1389"/>
        <v>0</v>
      </c>
      <c r="BE1125" s="13">
        <f t="shared" si="1390"/>
        <v>0</v>
      </c>
      <c r="BF1125" s="13">
        <f t="shared" si="1391"/>
        <v>0</v>
      </c>
      <c r="BG1125" s="13">
        <f t="shared" si="1392"/>
        <v>0</v>
      </c>
      <c r="BH1125" s="13">
        <f t="shared" si="1393"/>
        <v>0</v>
      </c>
      <c r="BI1125" s="13">
        <f t="shared" si="1394"/>
        <v>0</v>
      </c>
      <c r="BJ1125" s="14">
        <f t="shared" si="1395"/>
        <v>0.55915011024818206</v>
      </c>
      <c r="BK1125" s="14">
        <f t="shared" si="1396"/>
        <v>0.44082581691238509</v>
      </c>
      <c r="BL1125" s="14">
        <f t="shared" si="1397"/>
        <v>0</v>
      </c>
      <c r="BM1125" s="14">
        <f t="shared" si="1398"/>
        <v>5.0184820847114675E-2</v>
      </c>
      <c r="BN1125" s="14">
        <f t="shared" si="1399"/>
        <v>0.94979110631345243</v>
      </c>
    </row>
    <row r="1126" spans="1:66" x14ac:dyDescent="0.25">
      <c r="A1126" t="s">
        <v>35</v>
      </c>
      <c r="B1126" t="s">
        <v>475</v>
      </c>
      <c r="C1126" t="s">
        <v>211</v>
      </c>
      <c r="D1126" s="24" t="s">
        <v>502</v>
      </c>
      <c r="E1126" s="10">
        <f>VLOOKUP(A1126,home!$A$2:$E$405,3,FALSE)</f>
        <v>1.5</v>
      </c>
      <c r="F1126" s="10">
        <f>VLOOKUP(B1126,home!$B$2:$E$405,3,FALSE)</f>
        <v>0</v>
      </c>
      <c r="G1126" s="10">
        <f>VLOOKUP(C1126,away!$B$2:$E$405,4,FALSE)</f>
        <v>0.33</v>
      </c>
      <c r="H1126" s="10">
        <f>VLOOKUP(A1126,away!$A$2:$E$405,3,FALSE)</f>
        <v>1.0249999999999999</v>
      </c>
      <c r="I1126" s="10">
        <f>VLOOKUP(C1126,away!$B$2:$E$405,3,FALSE)</f>
        <v>0.67</v>
      </c>
      <c r="J1126" s="10">
        <f>VLOOKUP(B1126,home!$B$2:$E$405,4,FALSE)</f>
        <v>1.46</v>
      </c>
      <c r="K1126" s="12">
        <f t="shared" si="1344"/>
        <v>0</v>
      </c>
      <c r="L1126" s="12">
        <f t="shared" si="1345"/>
        <v>1.0026549999999999</v>
      </c>
      <c r="M1126" s="13">
        <f t="shared" si="1346"/>
        <v>0.36690401670409517</v>
      </c>
      <c r="N1126" s="13">
        <f t="shared" si="1347"/>
        <v>0</v>
      </c>
      <c r="O1126" s="13">
        <f t="shared" si="1348"/>
        <v>0.36787814686844444</v>
      </c>
      <c r="P1126" s="13">
        <f t="shared" si="1349"/>
        <v>0</v>
      </c>
      <c r="Q1126" s="13">
        <f t="shared" si="1350"/>
        <v>0</v>
      </c>
      <c r="R1126" s="13">
        <f t="shared" si="1351"/>
        <v>0.18442743167419004</v>
      </c>
      <c r="S1126" s="13">
        <f t="shared" si="1352"/>
        <v>0</v>
      </c>
      <c r="T1126" s="13">
        <f t="shared" si="1353"/>
        <v>0</v>
      </c>
      <c r="U1126" s="13">
        <f t="shared" si="1354"/>
        <v>0</v>
      </c>
      <c r="V1126" s="13">
        <f t="shared" si="1355"/>
        <v>0</v>
      </c>
      <c r="W1126" s="13">
        <f t="shared" si="1356"/>
        <v>0</v>
      </c>
      <c r="X1126" s="13">
        <f t="shared" si="1357"/>
        <v>0</v>
      </c>
      <c r="Y1126" s="13">
        <f t="shared" si="1358"/>
        <v>0</v>
      </c>
      <c r="Z1126" s="13">
        <f t="shared" si="1359"/>
        <v>6.1639028835095012E-2</v>
      </c>
      <c r="AA1126" s="13">
        <f t="shared" si="1360"/>
        <v>0</v>
      </c>
      <c r="AB1126" s="13">
        <f t="shared" si="1361"/>
        <v>0</v>
      </c>
      <c r="AC1126" s="13">
        <f t="shared" si="1362"/>
        <v>0</v>
      </c>
      <c r="AD1126" s="13">
        <f t="shared" si="1363"/>
        <v>0</v>
      </c>
      <c r="AE1126" s="13">
        <f t="shared" si="1364"/>
        <v>0</v>
      </c>
      <c r="AF1126" s="13">
        <f t="shared" si="1365"/>
        <v>0</v>
      </c>
      <c r="AG1126" s="13">
        <f t="shared" si="1366"/>
        <v>0</v>
      </c>
      <c r="AH1126" s="13">
        <f t="shared" si="1367"/>
        <v>1.5450670114163042E-2</v>
      </c>
      <c r="AI1126" s="13">
        <f t="shared" si="1368"/>
        <v>0</v>
      </c>
      <c r="AJ1126" s="13">
        <f t="shared" si="1369"/>
        <v>0</v>
      </c>
      <c r="AK1126" s="13">
        <f t="shared" si="1370"/>
        <v>0</v>
      </c>
      <c r="AL1126" s="13">
        <f t="shared" si="1371"/>
        <v>0</v>
      </c>
      <c r="AM1126" s="13">
        <f t="shared" si="1372"/>
        <v>0</v>
      </c>
      <c r="AN1126" s="13">
        <f t="shared" si="1373"/>
        <v>0</v>
      </c>
      <c r="AO1126" s="13">
        <f t="shared" si="1374"/>
        <v>0</v>
      </c>
      <c r="AP1126" s="13">
        <f t="shared" si="1375"/>
        <v>0</v>
      </c>
      <c r="AQ1126" s="13">
        <f t="shared" si="1376"/>
        <v>0</v>
      </c>
      <c r="AR1126" s="13">
        <f t="shared" si="1377"/>
        <v>3.0983383286632294E-3</v>
      </c>
      <c r="AS1126" s="13">
        <f t="shared" si="1378"/>
        <v>0</v>
      </c>
      <c r="AT1126" s="13">
        <f t="shared" si="1379"/>
        <v>0</v>
      </c>
      <c r="AU1126" s="13">
        <f t="shared" si="1380"/>
        <v>0</v>
      </c>
      <c r="AV1126" s="13">
        <f t="shared" si="1381"/>
        <v>0</v>
      </c>
      <c r="AW1126" s="13">
        <f t="shared" si="1382"/>
        <v>0</v>
      </c>
      <c r="AX1126" s="13">
        <f t="shared" si="1383"/>
        <v>0</v>
      </c>
      <c r="AY1126" s="13">
        <f t="shared" si="1384"/>
        <v>0</v>
      </c>
      <c r="AZ1126" s="13">
        <f t="shared" si="1385"/>
        <v>0</v>
      </c>
      <c r="BA1126" s="13">
        <f t="shared" si="1386"/>
        <v>0</v>
      </c>
      <c r="BB1126" s="13">
        <f t="shared" si="1387"/>
        <v>0</v>
      </c>
      <c r="BC1126" s="13">
        <f t="shared" si="1388"/>
        <v>0</v>
      </c>
      <c r="BD1126" s="13">
        <f t="shared" si="1389"/>
        <v>5.1776073615430475E-4</v>
      </c>
      <c r="BE1126" s="13">
        <f t="shared" si="1390"/>
        <v>0</v>
      </c>
      <c r="BF1126" s="13">
        <f t="shared" si="1391"/>
        <v>0</v>
      </c>
      <c r="BG1126" s="13">
        <f t="shared" si="1392"/>
        <v>0</v>
      </c>
      <c r="BH1126" s="13">
        <f t="shared" si="1393"/>
        <v>0</v>
      </c>
      <c r="BI1126" s="13">
        <f t="shared" si="1394"/>
        <v>0</v>
      </c>
      <c r="BJ1126" s="14">
        <f t="shared" si="1395"/>
        <v>0</v>
      </c>
      <c r="BK1126" s="14">
        <f t="shared" si="1396"/>
        <v>0.36690401670409517</v>
      </c>
      <c r="BL1126" s="14">
        <f t="shared" si="1397"/>
        <v>0.57137234772161505</v>
      </c>
      <c r="BM1126" s="14">
        <f t="shared" si="1398"/>
        <v>8.0705798014075597E-2</v>
      </c>
      <c r="BN1126" s="14">
        <f t="shared" si="1399"/>
        <v>0.91920959524672963</v>
      </c>
    </row>
    <row r="1127" spans="1:66" x14ac:dyDescent="0.25">
      <c r="A1127" t="s">
        <v>35</v>
      </c>
      <c r="B1127" t="s">
        <v>286</v>
      </c>
      <c r="C1127" t="s">
        <v>300</v>
      </c>
      <c r="D1127" s="24" t="s">
        <v>502</v>
      </c>
      <c r="E1127" s="10">
        <f>VLOOKUP(A1127,home!$A$2:$E$405,3,FALSE)</f>
        <v>1.5</v>
      </c>
      <c r="F1127" s="10">
        <f>VLOOKUP(B1127,home!$B$2:$E$405,3,FALSE)</f>
        <v>1.33</v>
      </c>
      <c r="G1127" s="10">
        <f>VLOOKUP(C1127,away!$B$2:$E$405,4,FALSE)</f>
        <v>1.67</v>
      </c>
      <c r="H1127" s="10">
        <f>VLOOKUP(A1127,away!$A$2:$E$405,3,FALSE)</f>
        <v>1.0249999999999999</v>
      </c>
      <c r="I1127" s="10">
        <f>VLOOKUP(C1127,away!$B$2:$E$405,3,FALSE)</f>
        <v>0.33</v>
      </c>
      <c r="J1127" s="10">
        <f>VLOOKUP(B1127,home!$B$2:$E$405,4,FALSE)</f>
        <v>0.98</v>
      </c>
      <c r="K1127" s="12">
        <f t="shared" si="1344"/>
        <v>3.3316500000000002</v>
      </c>
      <c r="L1127" s="12">
        <f t="shared" si="1345"/>
        <v>0.33148499999999997</v>
      </c>
      <c r="M1127" s="13">
        <f t="shared" si="1346"/>
        <v>2.5651967619385926E-2</v>
      </c>
      <c r="N1127" s="13">
        <f t="shared" si="1347"/>
        <v>8.5463377919127129E-2</v>
      </c>
      <c r="O1127" s="13">
        <f t="shared" si="1348"/>
        <v>8.5032424863121427E-3</v>
      </c>
      <c r="P1127" s="13">
        <f t="shared" si="1349"/>
        <v>2.8329827829521852E-2</v>
      </c>
      <c r="Q1127" s="13">
        <f t="shared" si="1350"/>
        <v>0.14236703152212998</v>
      </c>
      <c r="R1127" s="13">
        <f t="shared" si="1351"/>
        <v>1.4093486677875901E-3</v>
      </c>
      <c r="S1127" s="13">
        <f t="shared" si="1352"/>
        <v>7.8218088058459399E-3</v>
      </c>
      <c r="T1127" s="13">
        <f t="shared" si="1353"/>
        <v>4.7192535444113254E-2</v>
      </c>
      <c r="U1127" s="13">
        <f t="shared" si="1354"/>
        <v>4.6954564890345253E-3</v>
      </c>
      <c r="V1127" s="13">
        <f t="shared" si="1355"/>
        <v>9.598158969623626E-4</v>
      </c>
      <c r="W1127" s="13">
        <f t="shared" si="1356"/>
        <v>0.15810570685690145</v>
      </c>
      <c r="X1127" s="13">
        <f t="shared" si="1357"/>
        <v>5.2409670237459974E-2</v>
      </c>
      <c r="Y1127" s="13">
        <f t="shared" si="1358"/>
        <v>8.6865097693322093E-3</v>
      </c>
      <c r="Z1127" s="13">
        <f t="shared" si="1359"/>
        <v>1.5572598104718981E-4</v>
      </c>
      <c r="AA1127" s="13">
        <f t="shared" si="1360"/>
        <v>5.1882446475586994E-4</v>
      </c>
      <c r="AB1127" s="13">
        <f t="shared" si="1361"/>
        <v>8.6427076400194731E-4</v>
      </c>
      <c r="AC1127" s="13">
        <f t="shared" si="1362"/>
        <v>6.6250812394875707E-5</v>
      </c>
      <c r="AD1127" s="13">
        <f t="shared" si="1363"/>
        <v>0.13168821956244897</v>
      </c>
      <c r="AE1127" s="13">
        <f t="shared" si="1364"/>
        <v>4.365266946165839E-2</v>
      </c>
      <c r="AF1127" s="13">
        <f t="shared" si="1365"/>
        <v>7.2351025682489151E-3</v>
      </c>
      <c r="AG1127" s="13">
        <f t="shared" si="1366"/>
        <v>7.9944265827866403E-4</v>
      </c>
      <c r="AH1127" s="13">
        <f t="shared" si="1367"/>
        <v>1.2905206706856924E-5</v>
      </c>
      <c r="AI1127" s="13">
        <f t="shared" si="1368"/>
        <v>4.299563192489987E-5</v>
      </c>
      <c r="AJ1127" s="13">
        <f t="shared" si="1369"/>
        <v>7.1623198551296351E-5</v>
      </c>
      <c r="AK1127" s="13">
        <f t="shared" si="1370"/>
        <v>7.9541143151142161E-5</v>
      </c>
      <c r="AL1127" s="13">
        <f t="shared" si="1371"/>
        <v>2.9266746887585696E-6</v>
      </c>
      <c r="AM1127" s="13">
        <f t="shared" si="1372"/>
        <v>8.7747811341046589E-2</v>
      </c>
      <c r="AN1127" s="13">
        <f t="shared" si="1373"/>
        <v>2.9087083242386822E-2</v>
      </c>
      <c r="AO1127" s="13">
        <f t="shared" si="1374"/>
        <v>4.8209658943012979E-3</v>
      </c>
      <c r="AP1127" s="13">
        <f t="shared" si="1375"/>
        <v>5.3269262649082198E-4</v>
      </c>
      <c r="AQ1127" s="13">
        <f t="shared" si="1376"/>
        <v>4.4144903823077513E-5</v>
      </c>
      <c r="AR1127" s="13">
        <f t="shared" si="1377"/>
        <v>8.5557648904449333E-7</v>
      </c>
      <c r="AS1127" s="13">
        <f t="shared" si="1378"/>
        <v>2.8504814097250867E-6</v>
      </c>
      <c r="AT1127" s="13">
        <f t="shared" si="1379"/>
        <v>4.7484031943552936E-6</v>
      </c>
      <c r="AU1127" s="13">
        <f t="shared" si="1380"/>
        <v>5.2733391674912718E-6</v>
      </c>
      <c r="AV1127" s="13">
        <f t="shared" si="1381"/>
        <v>4.3922301093430745E-6</v>
      </c>
      <c r="AW1127" s="13">
        <f t="shared" si="1382"/>
        <v>8.9783225377753414E-8</v>
      </c>
      <c r="AX1127" s="13">
        <f t="shared" si="1383"/>
        <v>4.8724165942399637E-2</v>
      </c>
      <c r="AY1127" s="13">
        <f t="shared" si="1384"/>
        <v>1.6151330147416341E-2</v>
      </c>
      <c r="AZ1127" s="13">
        <f t="shared" si="1385"/>
        <v>2.6769618369581524E-3</v>
      </c>
      <c r="BA1127" s="13">
        <f t="shared" si="1386"/>
        <v>2.9579089817469113E-4</v>
      </c>
      <c r="BB1127" s="13">
        <f t="shared" si="1387"/>
        <v>2.451256147035936E-5</v>
      </c>
      <c r="BC1127" s="13">
        <f t="shared" si="1388"/>
        <v>1.6251092878004146E-6</v>
      </c>
      <c r="BD1127" s="13">
        <f t="shared" si="1389"/>
        <v>4.7268462078485655E-8</v>
      </c>
      <c r="BE1127" s="13">
        <f t="shared" si="1390"/>
        <v>1.5748197168378676E-7</v>
      </c>
      <c r="BF1127" s="13">
        <f t="shared" si="1391"/>
        <v>2.6233740548014414E-7</v>
      </c>
      <c r="BG1127" s="13">
        <f t="shared" si="1392"/>
        <v>2.913388056559741E-7</v>
      </c>
      <c r="BH1127" s="13">
        <f t="shared" si="1393"/>
        <v>2.4265973296593156E-7</v>
      </c>
      <c r="BI1127" s="13">
        <f t="shared" si="1394"/>
        <v>1.6169145986718911E-7</v>
      </c>
      <c r="BJ1127" s="14">
        <f t="shared" si="1395"/>
        <v>0.86770735050345449</v>
      </c>
      <c r="BK1127" s="14">
        <f t="shared" si="1396"/>
        <v>7.8983927786216074E-2</v>
      </c>
      <c r="BL1127" s="14">
        <f t="shared" si="1397"/>
        <v>1.6217490860433968E-2</v>
      </c>
      <c r="BM1127" s="14">
        <f t="shared" si="1398"/>
        <v>0.65518845872269604</v>
      </c>
      <c r="BN1127" s="14">
        <f t="shared" si="1399"/>
        <v>0.2917247960442646</v>
      </c>
    </row>
    <row r="1128" spans="1:66" x14ac:dyDescent="0.25">
      <c r="A1128" t="s">
        <v>35</v>
      </c>
      <c r="B1128" t="s">
        <v>213</v>
      </c>
      <c r="C1128" t="s">
        <v>295</v>
      </c>
      <c r="D1128" s="24" t="s">
        <v>502</v>
      </c>
      <c r="E1128" s="10">
        <f>VLOOKUP(A1128,home!$A$2:$E$405,3,FALSE)</f>
        <v>1.5</v>
      </c>
      <c r="F1128" s="10">
        <f>VLOOKUP(B1128,home!$B$2:$E$405,3,FALSE)</f>
        <v>0</v>
      </c>
      <c r="G1128" s="10">
        <f>VLOOKUP(C1128,away!$B$2:$E$405,4,FALSE)</f>
        <v>0</v>
      </c>
      <c r="H1128" s="10">
        <f>VLOOKUP(A1128,away!$A$2:$E$405,3,FALSE)</f>
        <v>1.0249999999999999</v>
      </c>
      <c r="I1128" s="10">
        <f>VLOOKUP(C1128,away!$B$2:$E$405,3,FALSE)</f>
        <v>1</v>
      </c>
      <c r="J1128" s="10">
        <f>VLOOKUP(B1128,home!$B$2:$E$405,4,FALSE)</f>
        <v>0.98</v>
      </c>
      <c r="K1128" s="12">
        <f t="shared" si="1344"/>
        <v>0</v>
      </c>
      <c r="L1128" s="12">
        <f t="shared" si="1345"/>
        <v>1.0044999999999999</v>
      </c>
      <c r="M1128" s="13">
        <f t="shared" si="1346"/>
        <v>0.36622770288462358</v>
      </c>
      <c r="N1128" s="13">
        <f t="shared" si="1347"/>
        <v>0</v>
      </c>
      <c r="O1128" s="13">
        <f t="shared" si="1348"/>
        <v>0.36787572754760439</v>
      </c>
      <c r="P1128" s="13">
        <f t="shared" si="1349"/>
        <v>0</v>
      </c>
      <c r="Q1128" s="13">
        <f t="shared" si="1350"/>
        <v>0</v>
      </c>
      <c r="R1128" s="13">
        <f t="shared" si="1351"/>
        <v>0.18476558416078429</v>
      </c>
      <c r="S1128" s="13">
        <f t="shared" si="1352"/>
        <v>0</v>
      </c>
      <c r="T1128" s="13">
        <f t="shared" si="1353"/>
        <v>0</v>
      </c>
      <c r="U1128" s="13">
        <f t="shared" si="1354"/>
        <v>0</v>
      </c>
      <c r="V1128" s="13">
        <f t="shared" si="1355"/>
        <v>0</v>
      </c>
      <c r="W1128" s="13">
        <f t="shared" si="1356"/>
        <v>0</v>
      </c>
      <c r="X1128" s="13">
        <f t="shared" si="1357"/>
        <v>0</v>
      </c>
      <c r="Y1128" s="13">
        <f t="shared" si="1358"/>
        <v>0</v>
      </c>
      <c r="Z1128" s="13">
        <f t="shared" si="1359"/>
        <v>6.1865676429835939E-2</v>
      </c>
      <c r="AA1128" s="13">
        <f t="shared" si="1360"/>
        <v>0</v>
      </c>
      <c r="AB1128" s="13">
        <f t="shared" si="1361"/>
        <v>0</v>
      </c>
      <c r="AC1128" s="13">
        <f t="shared" si="1362"/>
        <v>0</v>
      </c>
      <c r="AD1128" s="13">
        <f t="shared" si="1363"/>
        <v>0</v>
      </c>
      <c r="AE1128" s="13">
        <f t="shared" si="1364"/>
        <v>0</v>
      </c>
      <c r="AF1128" s="13">
        <f t="shared" si="1365"/>
        <v>0</v>
      </c>
      <c r="AG1128" s="13">
        <f t="shared" si="1366"/>
        <v>0</v>
      </c>
      <c r="AH1128" s="13">
        <f t="shared" si="1367"/>
        <v>1.5536017993442548E-2</v>
      </c>
      <c r="AI1128" s="13">
        <f t="shared" si="1368"/>
        <v>0</v>
      </c>
      <c r="AJ1128" s="13">
        <f t="shared" si="1369"/>
        <v>0</v>
      </c>
      <c r="AK1128" s="13">
        <f t="shared" si="1370"/>
        <v>0</v>
      </c>
      <c r="AL1128" s="13">
        <f t="shared" si="1371"/>
        <v>0</v>
      </c>
      <c r="AM1128" s="13">
        <f t="shared" si="1372"/>
        <v>0</v>
      </c>
      <c r="AN1128" s="13">
        <f t="shared" si="1373"/>
        <v>0</v>
      </c>
      <c r="AO1128" s="13">
        <f t="shared" si="1374"/>
        <v>0</v>
      </c>
      <c r="AP1128" s="13">
        <f t="shared" si="1375"/>
        <v>0</v>
      </c>
      <c r="AQ1128" s="13">
        <f t="shared" si="1376"/>
        <v>0</v>
      </c>
      <c r="AR1128" s="13">
        <f t="shared" si="1377"/>
        <v>3.1211860148826088E-3</v>
      </c>
      <c r="AS1128" s="13">
        <f t="shared" si="1378"/>
        <v>0</v>
      </c>
      <c r="AT1128" s="13">
        <f t="shared" si="1379"/>
        <v>0</v>
      </c>
      <c r="AU1128" s="13">
        <f t="shared" si="1380"/>
        <v>0</v>
      </c>
      <c r="AV1128" s="13">
        <f t="shared" si="1381"/>
        <v>0</v>
      </c>
      <c r="AW1128" s="13">
        <f t="shared" si="1382"/>
        <v>0</v>
      </c>
      <c r="AX1128" s="13">
        <f t="shared" si="1383"/>
        <v>0</v>
      </c>
      <c r="AY1128" s="13">
        <f t="shared" si="1384"/>
        <v>0</v>
      </c>
      <c r="AZ1128" s="13">
        <f t="shared" si="1385"/>
        <v>0</v>
      </c>
      <c r="BA1128" s="13">
        <f t="shared" si="1386"/>
        <v>0</v>
      </c>
      <c r="BB1128" s="13">
        <f t="shared" si="1387"/>
        <v>0</v>
      </c>
      <c r="BC1128" s="13">
        <f t="shared" si="1388"/>
        <v>0</v>
      </c>
      <c r="BD1128" s="13">
        <f t="shared" si="1389"/>
        <v>5.2253855865826311E-4</v>
      </c>
      <c r="BE1128" s="13">
        <f t="shared" si="1390"/>
        <v>0</v>
      </c>
      <c r="BF1128" s="13">
        <f t="shared" si="1391"/>
        <v>0</v>
      </c>
      <c r="BG1128" s="13">
        <f t="shared" si="1392"/>
        <v>0</v>
      </c>
      <c r="BH1128" s="13">
        <f t="shared" si="1393"/>
        <v>0</v>
      </c>
      <c r="BI1128" s="13">
        <f t="shared" si="1394"/>
        <v>0</v>
      </c>
      <c r="BJ1128" s="14">
        <f t="shared" si="1395"/>
        <v>0</v>
      </c>
      <c r="BK1128" s="14">
        <f t="shared" si="1396"/>
        <v>0.36622770288462358</v>
      </c>
      <c r="BL1128" s="14">
        <f t="shared" si="1397"/>
        <v>0.57182105427537211</v>
      </c>
      <c r="BM1128" s="14">
        <f t="shared" si="1398"/>
        <v>8.1045418996819357E-2</v>
      </c>
      <c r="BN1128" s="14">
        <f t="shared" si="1399"/>
        <v>0.91886901459301229</v>
      </c>
    </row>
    <row r="1129" spans="1:66" x14ac:dyDescent="0.25">
      <c r="A1129" t="s">
        <v>35</v>
      </c>
      <c r="B1129" t="s">
        <v>282</v>
      </c>
      <c r="C1129" t="s">
        <v>216</v>
      </c>
      <c r="D1129" s="24" t="s">
        <v>502</v>
      </c>
      <c r="E1129" s="10">
        <f>VLOOKUP(A1129,home!$A$2:$E$405,3,FALSE)</f>
        <v>1.5</v>
      </c>
      <c r="F1129" s="10">
        <f>VLOOKUP(B1129,home!$B$2:$E$405,3,FALSE)</f>
        <v>2</v>
      </c>
      <c r="G1129" s="10">
        <f>VLOOKUP(C1129,away!$B$2:$E$405,4,FALSE)</f>
        <v>1</v>
      </c>
      <c r="H1129" s="10">
        <f>VLOOKUP(A1129,away!$A$2:$E$405,3,FALSE)</f>
        <v>1.0249999999999999</v>
      </c>
      <c r="I1129" s="10">
        <f>VLOOKUP(C1129,away!$B$2:$E$405,3,FALSE)</f>
        <v>0.33</v>
      </c>
      <c r="J1129" s="10">
        <f>VLOOKUP(B1129,home!$B$2:$E$405,4,FALSE)</f>
        <v>0.49</v>
      </c>
      <c r="K1129" s="12">
        <f t="shared" si="1344"/>
        <v>3</v>
      </c>
      <c r="L1129" s="12">
        <f t="shared" si="1345"/>
        <v>0.16574249999999999</v>
      </c>
      <c r="M1129" s="13">
        <f t="shared" si="1346"/>
        <v>4.2182809447390113E-2</v>
      </c>
      <c r="N1129" s="13">
        <f t="shared" si="1347"/>
        <v>0.12654842834217034</v>
      </c>
      <c r="O1129" s="13">
        <f t="shared" si="1348"/>
        <v>6.9914842948340539E-3</v>
      </c>
      <c r="P1129" s="13">
        <f t="shared" si="1349"/>
        <v>2.0974452884502164E-2</v>
      </c>
      <c r="Q1129" s="13">
        <f t="shared" si="1350"/>
        <v>0.18982264251325551</v>
      </c>
      <c r="R1129" s="13">
        <f t="shared" si="1351"/>
        <v>5.7939304286826643E-4</v>
      </c>
      <c r="S1129" s="13">
        <f t="shared" si="1352"/>
        <v>2.6072686929071989E-3</v>
      </c>
      <c r="T1129" s="13">
        <f t="shared" si="1353"/>
        <v>3.1461679326753242E-2</v>
      </c>
      <c r="U1129" s="13">
        <f t="shared" si="1354"/>
        <v>1.7381791286047996E-3</v>
      </c>
      <c r="V1129" s="13">
        <f t="shared" si="1355"/>
        <v>1.4404507711139055E-4</v>
      </c>
      <c r="W1129" s="13">
        <f t="shared" si="1356"/>
        <v>0.18982264251325554</v>
      </c>
      <c r="X1129" s="13">
        <f t="shared" si="1357"/>
        <v>3.1461679326753249E-2</v>
      </c>
      <c r="Y1129" s="13">
        <f t="shared" si="1358"/>
        <v>2.6072686929071993E-3</v>
      </c>
      <c r="Z1129" s="13">
        <f t="shared" si="1359"/>
        <v>3.2010017135864559E-5</v>
      </c>
      <c r="AA1129" s="13">
        <f t="shared" si="1360"/>
        <v>9.6030051407593691E-5</v>
      </c>
      <c r="AB1129" s="13">
        <f t="shared" si="1361"/>
        <v>1.4404507711139052E-4</v>
      </c>
      <c r="AC1129" s="13">
        <f t="shared" si="1362"/>
        <v>4.476448348712744E-6</v>
      </c>
      <c r="AD1129" s="13">
        <f t="shared" si="1363"/>
        <v>0.14236698188494165</v>
      </c>
      <c r="AE1129" s="13">
        <f t="shared" si="1364"/>
        <v>2.3596259495064938E-2</v>
      </c>
      <c r="AF1129" s="13">
        <f t="shared" si="1365"/>
        <v>1.9554515196803998E-3</v>
      </c>
      <c r="AG1129" s="13">
        <f t="shared" si="1366"/>
        <v>1.0803380783354291E-4</v>
      </c>
      <c r="AH1129" s="13">
        <f t="shared" si="1367"/>
        <v>1.3263550662852572E-6</v>
      </c>
      <c r="AI1129" s="13">
        <f t="shared" si="1368"/>
        <v>3.9790651988557717E-6</v>
      </c>
      <c r="AJ1129" s="13">
        <f t="shared" si="1369"/>
        <v>5.9685977982836575E-6</v>
      </c>
      <c r="AK1129" s="13">
        <f t="shared" si="1370"/>
        <v>5.9685977982836584E-6</v>
      </c>
      <c r="AL1129" s="13">
        <f t="shared" si="1371"/>
        <v>8.9032528852382618E-8</v>
      </c>
      <c r="AM1129" s="13">
        <f t="shared" si="1372"/>
        <v>8.5420189130964982E-2</v>
      </c>
      <c r="AN1129" s="13">
        <f t="shared" si="1373"/>
        <v>1.4157755697038961E-2</v>
      </c>
      <c r="AO1129" s="13">
        <f t="shared" si="1374"/>
        <v>1.1732709118082395E-3</v>
      </c>
      <c r="AP1129" s="13">
        <f t="shared" si="1375"/>
        <v>6.4820284700125745E-5</v>
      </c>
      <c r="AQ1129" s="13">
        <f t="shared" si="1376"/>
        <v>2.6858690092276457E-6</v>
      </c>
      <c r="AR1129" s="13">
        <f t="shared" si="1377"/>
        <v>4.3966680914756848E-8</v>
      </c>
      <c r="AS1129" s="13">
        <f t="shared" si="1378"/>
        <v>1.3190004274427057E-7</v>
      </c>
      <c r="AT1129" s="13">
        <f t="shared" si="1379"/>
        <v>1.9785006411640581E-7</v>
      </c>
      <c r="AU1129" s="13">
        <f t="shared" si="1380"/>
        <v>1.9785006411640584E-7</v>
      </c>
      <c r="AV1129" s="13">
        <f t="shared" si="1381"/>
        <v>1.4838754808730439E-7</v>
      </c>
      <c r="AW1129" s="13">
        <f t="shared" si="1382"/>
        <v>1.2297061594430028E-9</v>
      </c>
      <c r="AX1129" s="13">
        <f t="shared" si="1383"/>
        <v>4.2710094565482498E-2</v>
      </c>
      <c r="AY1129" s="13">
        <f t="shared" si="1384"/>
        <v>7.078877848519482E-3</v>
      </c>
      <c r="AZ1129" s="13">
        <f t="shared" si="1385"/>
        <v>5.8663545590411997E-4</v>
      </c>
      <c r="BA1129" s="13">
        <f t="shared" si="1386"/>
        <v>3.2410142350062879E-5</v>
      </c>
      <c r="BB1129" s="13">
        <f t="shared" si="1387"/>
        <v>1.3429345046138233E-6</v>
      </c>
      <c r="BC1129" s="13">
        <f t="shared" si="1388"/>
        <v>4.4516264426191322E-8</v>
      </c>
      <c r="BD1129" s="13">
        <f t="shared" si="1389"/>
        <v>1.2145246019190146E-9</v>
      </c>
      <c r="BE1129" s="13">
        <f t="shared" si="1390"/>
        <v>3.6435738057570443E-9</v>
      </c>
      <c r="BF1129" s="13">
        <f t="shared" si="1391"/>
        <v>5.4653607086355659E-9</v>
      </c>
      <c r="BG1129" s="13">
        <f t="shared" si="1392"/>
        <v>5.4653607086355667E-9</v>
      </c>
      <c r="BH1129" s="13">
        <f t="shared" si="1393"/>
        <v>4.0990205314766757E-9</v>
      </c>
      <c r="BI1129" s="13">
        <f t="shared" si="1394"/>
        <v>2.4594123188860047E-9</v>
      </c>
      <c r="BJ1129" s="14">
        <f t="shared" si="1395"/>
        <v>0.8909791947791621</v>
      </c>
      <c r="BK1129" s="14">
        <f t="shared" si="1396"/>
        <v>7.2992019431307925E-2</v>
      </c>
      <c r="BL1129" s="14">
        <f t="shared" si="1397"/>
        <v>9.5671165123404674E-3</v>
      </c>
      <c r="BM1129" s="14">
        <f t="shared" si="1398"/>
        <v>0.57939225359611268</v>
      </c>
      <c r="BN1129" s="14">
        <f t="shared" si="1399"/>
        <v>0.38709921052502044</v>
      </c>
    </row>
    <row r="1130" spans="1:66" x14ac:dyDescent="0.25">
      <c r="A1130" t="s">
        <v>22</v>
      </c>
      <c r="B1130" t="s">
        <v>167</v>
      </c>
      <c r="C1130" t="s">
        <v>255</v>
      </c>
      <c r="D1130" s="24" t="s">
        <v>503</v>
      </c>
      <c r="E1130" s="10">
        <f>VLOOKUP(A1130,home!$A$2:$E$405,3,FALSE)</f>
        <v>1.8</v>
      </c>
      <c r="F1130" s="10">
        <f>VLOOKUP(B1130,home!$B$2:$E$405,3,FALSE)</f>
        <v>1.39</v>
      </c>
      <c r="G1130" s="10">
        <f>VLOOKUP(C1130,away!$B$2:$E$405,4,FALSE)</f>
        <v>0.56000000000000005</v>
      </c>
      <c r="H1130" s="10">
        <f>VLOOKUP(A1130,away!$A$2:$E$405,3,FALSE)</f>
        <v>1.36666666666667</v>
      </c>
      <c r="I1130" s="10">
        <f>VLOOKUP(C1130,away!$B$2:$E$405,3,FALSE)</f>
        <v>1.1100000000000001</v>
      </c>
      <c r="J1130" s="10">
        <f>VLOOKUP(B1130,home!$B$2:$E$405,4,FALSE)</f>
        <v>0.73</v>
      </c>
      <c r="K1130" s="12">
        <f t="shared" si="1344"/>
        <v>1.4011199999999999</v>
      </c>
      <c r="L1130" s="12">
        <f t="shared" si="1345"/>
        <v>1.1074100000000029</v>
      </c>
      <c r="M1130" s="13">
        <f t="shared" si="1346"/>
        <v>8.1387791401885554E-2</v>
      </c>
      <c r="N1130" s="13">
        <f t="shared" si="1347"/>
        <v>0.11403406228900989</v>
      </c>
      <c r="O1130" s="13">
        <f t="shared" si="1348"/>
        <v>9.0129654076362309E-2</v>
      </c>
      <c r="P1130" s="13">
        <f t="shared" si="1349"/>
        <v>0.12628246091947276</v>
      </c>
      <c r="Q1130" s="13">
        <f t="shared" si="1350"/>
        <v>7.9887702677188768E-2</v>
      </c>
      <c r="R1130" s="13">
        <f t="shared" si="1351"/>
        <v>4.9905240110352335E-2</v>
      </c>
      <c r="S1130" s="13">
        <f t="shared" si="1352"/>
        <v>4.8985418025204924E-2</v>
      </c>
      <c r="T1130" s="13">
        <f t="shared" si="1353"/>
        <v>8.8468440821745833E-2</v>
      </c>
      <c r="U1130" s="13">
        <f t="shared" si="1354"/>
        <v>6.9923230023416869E-2</v>
      </c>
      <c r="V1130" s="13">
        <f t="shared" si="1355"/>
        <v>8.4451638955775048E-3</v>
      </c>
      <c r="W1130" s="13">
        <f t="shared" si="1356"/>
        <v>3.7310752658354235E-2</v>
      </c>
      <c r="X1130" s="13">
        <f t="shared" si="1357"/>
        <v>4.1318300601388171E-2</v>
      </c>
      <c r="Y1130" s="13">
        <f t="shared" si="1358"/>
        <v>2.2878149634491703E-2</v>
      </c>
      <c r="Z1130" s="13">
        <f t="shared" si="1359"/>
        <v>1.8421853983535137E-2</v>
      </c>
      <c r="AA1130" s="13">
        <f t="shared" si="1360"/>
        <v>2.5811228053410754E-2</v>
      </c>
      <c r="AB1130" s="13">
        <f t="shared" si="1361"/>
        <v>1.8082313925097439E-2</v>
      </c>
      <c r="AC1130" s="13">
        <f t="shared" si="1362"/>
        <v>8.1897731621660512E-4</v>
      </c>
      <c r="AD1130" s="13">
        <f t="shared" si="1363"/>
        <v>1.3069210441168332E-2</v>
      </c>
      <c r="AE1130" s="13">
        <f t="shared" si="1364"/>
        <v>1.4472974334654259E-2</v>
      </c>
      <c r="AF1130" s="13">
        <f t="shared" si="1365"/>
        <v>8.0137582539697595E-3</v>
      </c>
      <c r="AG1130" s="13">
        <f t="shared" si="1366"/>
        <v>2.9581720093428908E-3</v>
      </c>
      <c r="AH1130" s="13">
        <f t="shared" si="1367"/>
        <v>5.100136329976677E-3</v>
      </c>
      <c r="AI1130" s="13">
        <f t="shared" si="1368"/>
        <v>7.145903014656921E-3</v>
      </c>
      <c r="AJ1130" s="13">
        <f t="shared" si="1369"/>
        <v>5.0061338159480525E-3</v>
      </c>
      <c r="AK1130" s="13">
        <f t="shared" si="1370"/>
        <v>2.3380647374003781E-3</v>
      </c>
      <c r="AL1130" s="13">
        <f t="shared" si="1371"/>
        <v>5.0829476582485028E-5</v>
      </c>
      <c r="AM1130" s="13">
        <f t="shared" si="1372"/>
        <v>3.6623064266659493E-3</v>
      </c>
      <c r="AN1130" s="13">
        <f t="shared" si="1373"/>
        <v>4.0556747599541487E-3</v>
      </c>
      <c r="AO1130" s="13">
        <f t="shared" si="1374"/>
        <v>2.2456473929604185E-3</v>
      </c>
      <c r="AP1130" s="13">
        <f t="shared" si="1375"/>
        <v>8.2895079314610105E-4</v>
      </c>
      <c r="AQ1130" s="13">
        <f t="shared" si="1376"/>
        <v>2.2949709945948159E-4</v>
      </c>
      <c r="AR1130" s="13">
        <f t="shared" si="1377"/>
        <v>1.129588394635897E-3</v>
      </c>
      <c r="AS1130" s="13">
        <f t="shared" si="1378"/>
        <v>1.5826888914922481E-3</v>
      </c>
      <c r="AT1130" s="13">
        <f t="shared" si="1379"/>
        <v>1.1087685298238094E-3</v>
      </c>
      <c r="AU1130" s="13">
        <f t="shared" si="1380"/>
        <v>5.178392541689118E-4</v>
      </c>
      <c r="AV1130" s="13">
        <f t="shared" si="1381"/>
        <v>1.8138873395028658E-4</v>
      </c>
      <c r="AW1130" s="13">
        <f t="shared" si="1382"/>
        <v>2.1907706301732092E-6</v>
      </c>
      <c r="AX1130" s="13">
        <f t="shared" si="1383"/>
        <v>8.5522179675503291E-4</v>
      </c>
      <c r="AY1130" s="13">
        <f t="shared" si="1384"/>
        <v>9.4708116994449338E-4</v>
      </c>
      <c r="AZ1130" s="13">
        <f t="shared" si="1385"/>
        <v>5.2440357920411718E-4</v>
      </c>
      <c r="BA1130" s="13">
        <f t="shared" si="1386"/>
        <v>1.9357658921547762E-4</v>
      </c>
      <c r="BB1130" s="13">
        <f t="shared" si="1387"/>
        <v>5.359216266577817E-5</v>
      </c>
      <c r="BC1130" s="13">
        <f t="shared" si="1388"/>
        <v>1.186969937154191E-5</v>
      </c>
      <c r="BD1130" s="13">
        <f t="shared" si="1389"/>
        <v>2.0848624735062357E-4</v>
      </c>
      <c r="BE1130" s="13">
        <f t="shared" si="1390"/>
        <v>2.9211425088790567E-4</v>
      </c>
      <c r="BF1130" s="13">
        <f t="shared" si="1391"/>
        <v>2.046435596020312E-4</v>
      </c>
      <c r="BG1130" s="13">
        <f t="shared" si="1392"/>
        <v>9.5576728076532638E-5</v>
      </c>
      <c r="BH1130" s="13">
        <f t="shared" si="1393"/>
        <v>3.3478616310647882E-5</v>
      </c>
      <c r="BI1130" s="13">
        <f t="shared" si="1394"/>
        <v>9.3815117770349763E-6</v>
      </c>
      <c r="BJ1130" s="14">
        <f t="shared" si="1395"/>
        <v>0.43601934519065644</v>
      </c>
      <c r="BK1130" s="14">
        <f t="shared" si="1396"/>
        <v>0.2669177222048843</v>
      </c>
      <c r="BL1130" s="14">
        <f t="shared" si="1397"/>
        <v>0.27880585880469777</v>
      </c>
      <c r="BM1130" s="14">
        <f t="shared" si="1398"/>
        <v>0.45759297831018775</v>
      </c>
      <c r="BN1130" s="14">
        <f t="shared" si="1399"/>
        <v>0.54162691147427156</v>
      </c>
    </row>
    <row r="1131" spans="1:66" x14ac:dyDescent="0.25">
      <c r="A1131" t="s">
        <v>28</v>
      </c>
      <c r="B1131" t="s">
        <v>31</v>
      </c>
      <c r="C1131" t="s">
        <v>191</v>
      </c>
      <c r="D1131" s="24" t="s">
        <v>503</v>
      </c>
      <c r="E1131" s="10">
        <f>VLOOKUP(A1131,home!$A$2:$E$405,3,FALSE)</f>
        <v>1.3333333333333299</v>
      </c>
      <c r="F1131" s="10">
        <f>VLOOKUP(B1131,home!$B$2:$E$405,3,FALSE)</f>
        <v>1.5</v>
      </c>
      <c r="G1131" s="10">
        <f>VLOOKUP(C1131,away!$B$2:$E$405,4,FALSE)</f>
        <v>1.5</v>
      </c>
      <c r="H1131" s="10">
        <f>VLOOKUP(A1131,away!$A$2:$E$405,3,FALSE)</f>
        <v>1.13333333333333</v>
      </c>
      <c r="I1131" s="10">
        <f>VLOOKUP(C1131,away!$B$2:$E$405,3,FALSE)</f>
        <v>0.37</v>
      </c>
      <c r="J1131" s="10">
        <f>VLOOKUP(B1131,home!$B$2:$E$405,4,FALSE)</f>
        <v>0.44</v>
      </c>
      <c r="K1131" s="12">
        <f t="shared" si="1344"/>
        <v>2.9999999999999925</v>
      </c>
      <c r="L1131" s="12">
        <f t="shared" si="1345"/>
        <v>0.1845066666666661</v>
      </c>
      <c r="M1131" s="13">
        <f t="shared" si="1346"/>
        <v>4.139866410500008E-2</v>
      </c>
      <c r="N1131" s="13">
        <f t="shared" si="1347"/>
        <v>0.12419599231499992</v>
      </c>
      <c r="O1131" s="13">
        <f t="shared" si="1348"/>
        <v>7.6383295184665233E-3</v>
      </c>
      <c r="P1131" s="13">
        <f t="shared" si="1349"/>
        <v>2.2914988555399512E-2</v>
      </c>
      <c r="Q1131" s="13">
        <f t="shared" si="1350"/>
        <v>0.18629398847249945</v>
      </c>
      <c r="R1131" s="13">
        <f t="shared" si="1351"/>
        <v>7.046613591769295E-4</v>
      </c>
      <c r="S1131" s="13">
        <f t="shared" si="1352"/>
        <v>3.1709761162961674E-3</v>
      </c>
      <c r="T1131" s="13">
        <f t="shared" si="1353"/>
        <v>3.437248283309919E-2</v>
      </c>
      <c r="U1131" s="13">
        <f t="shared" si="1354"/>
        <v>2.1139840775307832E-3</v>
      </c>
      <c r="V1131" s="13">
        <f t="shared" si="1355"/>
        <v>1.9502207776580504E-4</v>
      </c>
      <c r="W1131" s="13">
        <f t="shared" si="1356"/>
        <v>0.18629398847249898</v>
      </c>
      <c r="X1131" s="13">
        <f t="shared" si="1357"/>
        <v>3.4372482833099099E-2</v>
      </c>
      <c r="Y1131" s="13">
        <f t="shared" si="1358"/>
        <v>3.1709761162961592E-3</v>
      </c>
      <c r="Z1131" s="13">
        <f t="shared" si="1359"/>
        <v>4.3338239503512553E-5</v>
      </c>
      <c r="AA1131" s="13">
        <f t="shared" si="1360"/>
        <v>1.3001471851053733E-4</v>
      </c>
      <c r="AB1131" s="13">
        <f t="shared" si="1361"/>
        <v>1.9502207776580553E-4</v>
      </c>
      <c r="AC1131" s="13">
        <f t="shared" si="1362"/>
        <v>6.7467887803079853E-6</v>
      </c>
      <c r="AD1131" s="13">
        <f t="shared" si="1363"/>
        <v>0.13972049135437387</v>
      </c>
      <c r="AE1131" s="13">
        <f t="shared" si="1364"/>
        <v>2.5779362124824262E-2</v>
      </c>
      <c r="AF1131" s="13">
        <f t="shared" si="1365"/>
        <v>2.3782320872221133E-3</v>
      </c>
      <c r="AG1131" s="13">
        <f t="shared" si="1366"/>
        <v>1.462665583243534E-4</v>
      </c>
      <c r="AH1131" s="13">
        <f t="shared" si="1367"/>
        <v>1.9990485274986824E-6</v>
      </c>
      <c r="AI1131" s="13">
        <f t="shared" si="1368"/>
        <v>5.9971455824960311E-6</v>
      </c>
      <c r="AJ1131" s="13">
        <f t="shared" si="1369"/>
        <v>8.9957183737440267E-6</v>
      </c>
      <c r="AK1131" s="13">
        <f t="shared" si="1370"/>
        <v>8.995718373744003E-6</v>
      </c>
      <c r="AL1131" s="13">
        <f t="shared" si="1371"/>
        <v>1.493793010270422E-7</v>
      </c>
      <c r="AM1131" s="13">
        <f t="shared" si="1372"/>
        <v>8.3832294812624095E-2</v>
      </c>
      <c r="AN1131" s="13">
        <f t="shared" si="1373"/>
        <v>1.5467617274894515E-2</v>
      </c>
      <c r="AO1131" s="13">
        <f t="shared" si="1374"/>
        <v>1.4269392523332642E-3</v>
      </c>
      <c r="AP1131" s="13">
        <f t="shared" si="1375"/>
        <v>8.7759934994611802E-5</v>
      </c>
      <c r="AQ1131" s="13">
        <f t="shared" si="1376"/>
        <v>4.0480732681847805E-6</v>
      </c>
      <c r="AR1131" s="13">
        <f t="shared" si="1377"/>
        <v>7.3767556062737831E-8</v>
      </c>
      <c r="AS1131" s="13">
        <f t="shared" si="1378"/>
        <v>2.2130266818821291E-7</v>
      </c>
      <c r="AT1131" s="13">
        <f t="shared" si="1379"/>
        <v>3.3195400228231859E-7</v>
      </c>
      <c r="AU1131" s="13">
        <f t="shared" si="1380"/>
        <v>3.3195400228231774E-7</v>
      </c>
      <c r="AV1131" s="13">
        <f t="shared" si="1381"/>
        <v>2.4896550171173767E-7</v>
      </c>
      <c r="AW1131" s="13">
        <f t="shared" si="1382"/>
        <v>2.2967897417913336E-9</v>
      </c>
      <c r="AX1131" s="13">
        <f t="shared" si="1383"/>
        <v>4.1916147406311964E-2</v>
      </c>
      <c r="AY1131" s="13">
        <f t="shared" si="1384"/>
        <v>7.7338086374472417E-3</v>
      </c>
      <c r="AZ1131" s="13">
        <f t="shared" si="1385"/>
        <v>7.1346962616663069E-4</v>
      </c>
      <c r="BA1131" s="13">
        <f t="shared" si="1386"/>
        <v>4.387996749730582E-5</v>
      </c>
      <c r="BB1131" s="13">
        <f t="shared" si="1387"/>
        <v>2.024036634092386E-6</v>
      </c>
      <c r="BC1131" s="13">
        <f t="shared" si="1388"/>
        <v>7.4689650513520954E-8</v>
      </c>
      <c r="BD1131" s="13">
        <f t="shared" si="1389"/>
        <v>2.2684343128803626E-9</v>
      </c>
      <c r="BE1131" s="13">
        <f t="shared" si="1390"/>
        <v>6.80530293864107E-9</v>
      </c>
      <c r="BF1131" s="13">
        <f t="shared" si="1391"/>
        <v>1.0207954407961582E-8</v>
      </c>
      <c r="BG1131" s="13">
        <f t="shared" si="1392"/>
        <v>1.0207954407961557E-8</v>
      </c>
      <c r="BH1131" s="13">
        <f t="shared" si="1393"/>
        <v>7.6559658059711471E-9</v>
      </c>
      <c r="BI1131" s="13">
        <f t="shared" si="1394"/>
        <v>4.5935794835826755E-9</v>
      </c>
      <c r="BJ1131" s="14">
        <f t="shared" si="1395"/>
        <v>0.88795232687905967</v>
      </c>
      <c r="BK1131" s="14">
        <f t="shared" si="1396"/>
        <v>7.5420355659990154E-2</v>
      </c>
      <c r="BL1131" s="14">
        <f t="shared" si="1397"/>
        <v>1.0809249065229946E-2</v>
      </c>
      <c r="BM1131" s="14">
        <f t="shared" si="1398"/>
        <v>0.5833448391775834</v>
      </c>
      <c r="BN1131" s="14">
        <f t="shared" si="1399"/>
        <v>0.38314662432554236</v>
      </c>
    </row>
    <row r="1132" spans="1:66" x14ac:dyDescent="0.25">
      <c r="A1132" t="s">
        <v>28</v>
      </c>
      <c r="B1132" t="s">
        <v>188</v>
      </c>
      <c r="C1132" t="s">
        <v>190</v>
      </c>
      <c r="D1132" s="24" t="s">
        <v>503</v>
      </c>
      <c r="E1132" s="10">
        <f>VLOOKUP(A1132,home!$A$2:$E$405,3,FALSE)</f>
        <v>1.3333333333333299</v>
      </c>
      <c r="F1132" s="10">
        <f>VLOOKUP(B1132,home!$B$2:$E$405,3,FALSE)</f>
        <v>0.37</v>
      </c>
      <c r="G1132" s="10">
        <f>VLOOKUP(C1132,away!$B$2:$E$405,4,FALSE)</f>
        <v>1.5</v>
      </c>
      <c r="H1132" s="10">
        <f>VLOOKUP(A1132,away!$A$2:$E$405,3,FALSE)</f>
        <v>1.13333333333333</v>
      </c>
      <c r="I1132" s="10">
        <f>VLOOKUP(C1132,away!$B$2:$E$405,3,FALSE)</f>
        <v>0.75</v>
      </c>
      <c r="J1132" s="10">
        <f>VLOOKUP(B1132,home!$B$2:$E$405,4,FALSE)</f>
        <v>0.88</v>
      </c>
      <c r="K1132" s="12">
        <f t="shared" si="1344"/>
        <v>0.7399999999999981</v>
      </c>
      <c r="L1132" s="12">
        <f t="shared" si="1345"/>
        <v>0.74799999999999778</v>
      </c>
      <c r="M1132" s="13">
        <f t="shared" si="1346"/>
        <v>0.22582385189647677</v>
      </c>
      <c r="N1132" s="13">
        <f t="shared" si="1347"/>
        <v>0.1671096504033924</v>
      </c>
      <c r="O1132" s="13">
        <f t="shared" si="1348"/>
        <v>0.16891624121856413</v>
      </c>
      <c r="P1132" s="13">
        <f t="shared" si="1349"/>
        <v>0.12499801850173715</v>
      </c>
      <c r="Q1132" s="13">
        <f t="shared" si="1350"/>
        <v>6.1830570649255019E-2</v>
      </c>
      <c r="R1132" s="13">
        <f t="shared" si="1351"/>
        <v>6.3174674215742785E-2</v>
      </c>
      <c r="S1132" s="13">
        <f t="shared" si="1352"/>
        <v>1.7297225800270283E-2</v>
      </c>
      <c r="T1132" s="13">
        <f t="shared" si="1353"/>
        <v>4.6249266845642623E-2</v>
      </c>
      <c r="U1132" s="13">
        <f t="shared" si="1354"/>
        <v>4.6749258919649546E-2</v>
      </c>
      <c r="V1132" s="13">
        <f t="shared" si="1355"/>
        <v>1.063817824996173E-3</v>
      </c>
      <c r="W1132" s="13">
        <f t="shared" si="1356"/>
        <v>1.5251540760149535E-2</v>
      </c>
      <c r="X1132" s="13">
        <f t="shared" si="1357"/>
        <v>1.1408152488591818E-2</v>
      </c>
      <c r="Y1132" s="13">
        <f t="shared" si="1358"/>
        <v>4.2666490307333264E-3</v>
      </c>
      <c r="Z1132" s="13">
        <f t="shared" si="1359"/>
        <v>1.5751552104458489E-2</v>
      </c>
      <c r="AA1132" s="13">
        <f t="shared" si="1360"/>
        <v>1.1656148557299253E-2</v>
      </c>
      <c r="AB1132" s="13">
        <f t="shared" si="1361"/>
        <v>4.3127749662007124E-3</v>
      </c>
      <c r="AC1132" s="13">
        <f t="shared" si="1362"/>
        <v>3.6802777655742391E-5</v>
      </c>
      <c r="AD1132" s="13">
        <f t="shared" si="1363"/>
        <v>2.8215350406276562E-3</v>
      </c>
      <c r="AE1132" s="13">
        <f t="shared" si="1364"/>
        <v>2.1105082103894807E-3</v>
      </c>
      <c r="AF1132" s="13">
        <f t="shared" si="1365"/>
        <v>7.8933007068566325E-4</v>
      </c>
      <c r="AG1132" s="13">
        <f t="shared" si="1366"/>
        <v>1.9680629762429148E-4</v>
      </c>
      <c r="AH1132" s="13">
        <f t="shared" si="1367"/>
        <v>2.9455402435337283E-3</v>
      </c>
      <c r="AI1132" s="13">
        <f t="shared" si="1368"/>
        <v>2.1796997802149536E-3</v>
      </c>
      <c r="AJ1132" s="13">
        <f t="shared" si="1369"/>
        <v>8.0648891867953062E-4</v>
      </c>
      <c r="AK1132" s="13">
        <f t="shared" si="1370"/>
        <v>1.9893393327428372E-4</v>
      </c>
      <c r="AL1132" s="13">
        <f t="shared" si="1371"/>
        <v>8.1484293952025709E-7</v>
      </c>
      <c r="AM1132" s="13">
        <f t="shared" si="1372"/>
        <v>4.1758718601289213E-4</v>
      </c>
      <c r="AN1132" s="13">
        <f t="shared" si="1373"/>
        <v>3.123552151376424E-4</v>
      </c>
      <c r="AO1132" s="13">
        <f t="shared" si="1374"/>
        <v>1.1682085046147789E-4</v>
      </c>
      <c r="AP1132" s="13">
        <f t="shared" si="1375"/>
        <v>2.9127332048395071E-5</v>
      </c>
      <c r="AQ1132" s="13">
        <f t="shared" si="1376"/>
        <v>5.446811093049861E-6</v>
      </c>
      <c r="AR1132" s="13">
        <f t="shared" si="1377"/>
        <v>4.406528204326446E-4</v>
      </c>
      <c r="AS1132" s="13">
        <f t="shared" si="1378"/>
        <v>3.2608308712015621E-4</v>
      </c>
      <c r="AT1132" s="13">
        <f t="shared" si="1379"/>
        <v>1.2065074223445747E-4</v>
      </c>
      <c r="AU1132" s="13">
        <f t="shared" si="1380"/>
        <v>2.9760516417832769E-5</v>
      </c>
      <c r="AV1132" s="13">
        <f t="shared" si="1381"/>
        <v>5.5056955372990474E-6</v>
      </c>
      <c r="AW1132" s="13">
        <f t="shared" si="1382"/>
        <v>1.2528662885645828E-8</v>
      </c>
      <c r="AX1132" s="13">
        <f t="shared" si="1383"/>
        <v>5.150241960825655E-5</v>
      </c>
      <c r="AY1132" s="13">
        <f t="shared" si="1384"/>
        <v>3.8523809866975786E-5</v>
      </c>
      <c r="AZ1132" s="13">
        <f t="shared" si="1385"/>
        <v>1.4407904890248898E-5</v>
      </c>
      <c r="BA1132" s="13">
        <f t="shared" si="1386"/>
        <v>3.5923709526353816E-6</v>
      </c>
      <c r="BB1132" s="13">
        <f t="shared" si="1387"/>
        <v>6.7177336814281434E-7</v>
      </c>
      <c r="BC1132" s="13">
        <f t="shared" si="1388"/>
        <v>1.0049729587416475E-7</v>
      </c>
      <c r="BD1132" s="13">
        <f t="shared" si="1389"/>
        <v>5.4934718280602836E-5</v>
      </c>
      <c r="BE1132" s="13">
        <f t="shared" si="1390"/>
        <v>4.0651691527645999E-5</v>
      </c>
      <c r="BF1132" s="13">
        <f t="shared" si="1391"/>
        <v>1.5041125865228978E-5</v>
      </c>
      <c r="BG1132" s="13">
        <f t="shared" si="1392"/>
        <v>3.7101443800898053E-6</v>
      </c>
      <c r="BH1132" s="13">
        <f t="shared" si="1393"/>
        <v>6.8637671031661225E-7</v>
      </c>
      <c r="BI1132" s="13">
        <f t="shared" si="1394"/>
        <v>1.0158375312685836E-7</v>
      </c>
      <c r="BJ1132" s="14">
        <f t="shared" si="1395"/>
        <v>0.31302414596782746</v>
      </c>
      <c r="BK1132" s="14">
        <f t="shared" si="1396"/>
        <v>0.36925905545394255</v>
      </c>
      <c r="BL1132" s="14">
        <f t="shared" si="1397"/>
        <v>0.30197753925541837</v>
      </c>
      <c r="BM1132" s="14">
        <f t="shared" si="1398"/>
        <v>0.18812077461527449</v>
      </c>
      <c r="BN1132" s="14">
        <f t="shared" si="1399"/>
        <v>0.81185300688516826</v>
      </c>
    </row>
    <row r="1133" spans="1:66" x14ac:dyDescent="0.25">
      <c r="A1133" t="s">
        <v>301</v>
      </c>
      <c r="B1133" t="s">
        <v>314</v>
      </c>
      <c r="C1133" t="s">
        <v>343</v>
      </c>
      <c r="D1133" s="24" t="s">
        <v>503</v>
      </c>
      <c r="E1133" s="10">
        <f>VLOOKUP(A1133,home!$A$2:$E$405,3,FALSE)</f>
        <v>1.23684210526316</v>
      </c>
      <c r="F1133" s="10">
        <f>VLOOKUP(B1133,home!$B$2:$E$405,3,FALSE)</f>
        <v>2.4300000000000002</v>
      </c>
      <c r="G1133" s="10">
        <f>VLOOKUP(C1133,away!$B$2:$E$405,4,FALSE)</f>
        <v>1.62</v>
      </c>
      <c r="H1133" s="10">
        <f>VLOOKUP(A1133,away!$A$2:$E$405,3,FALSE)</f>
        <v>1.07894736842105</v>
      </c>
      <c r="I1133" s="10">
        <f>VLOOKUP(C1133,away!$B$2:$E$405,3,FALSE)</f>
        <v>0</v>
      </c>
      <c r="J1133" s="10">
        <f>VLOOKUP(B1133,home!$B$2:$E$405,4,FALSE)</f>
        <v>1.39</v>
      </c>
      <c r="K1133" s="12">
        <f t="shared" si="1344"/>
        <v>4.8689526315789555</v>
      </c>
      <c r="L1133" s="12">
        <f t="shared" si="1345"/>
        <v>0</v>
      </c>
      <c r="M1133" s="13">
        <f t="shared" si="1346"/>
        <v>7.6814063386173963E-3</v>
      </c>
      <c r="N1133" s="13">
        <f t="shared" si="1347"/>
        <v>3.7400403606638447E-2</v>
      </c>
      <c r="O1133" s="13">
        <f t="shared" si="1348"/>
        <v>0</v>
      </c>
      <c r="P1133" s="13">
        <f t="shared" si="1349"/>
        <v>0</v>
      </c>
      <c r="Q1133" s="13">
        <f t="shared" si="1350"/>
        <v>9.105039678132866E-2</v>
      </c>
      <c r="R1133" s="13">
        <f t="shared" si="1351"/>
        <v>0</v>
      </c>
      <c r="S1133" s="13">
        <f t="shared" si="1352"/>
        <v>0</v>
      </c>
      <c r="T1133" s="13">
        <f t="shared" si="1353"/>
        <v>0</v>
      </c>
      <c r="U1133" s="13">
        <f t="shared" si="1354"/>
        <v>0</v>
      </c>
      <c r="V1133" s="13">
        <f t="shared" si="1355"/>
        <v>0</v>
      </c>
      <c r="W1133" s="13">
        <f t="shared" si="1356"/>
        <v>0.14777335633825275</v>
      </c>
      <c r="X1133" s="13">
        <f t="shared" si="1357"/>
        <v>0</v>
      </c>
      <c r="Y1133" s="13">
        <f t="shared" si="1358"/>
        <v>0</v>
      </c>
      <c r="Z1133" s="13">
        <f t="shared" si="1359"/>
        <v>0</v>
      </c>
      <c r="AA1133" s="13">
        <f t="shared" si="1360"/>
        <v>0</v>
      </c>
      <c r="AB1133" s="13">
        <f t="shared" si="1361"/>
        <v>0</v>
      </c>
      <c r="AC1133" s="13">
        <f t="shared" si="1362"/>
        <v>0</v>
      </c>
      <c r="AD1133" s="13">
        <f t="shared" si="1363"/>
        <v>0.17987536805509763</v>
      </c>
      <c r="AE1133" s="13">
        <f t="shared" si="1364"/>
        <v>0</v>
      </c>
      <c r="AF1133" s="13">
        <f t="shared" si="1365"/>
        <v>0</v>
      </c>
      <c r="AG1133" s="13">
        <f t="shared" si="1366"/>
        <v>0</v>
      </c>
      <c r="AH1133" s="13">
        <f t="shared" si="1367"/>
        <v>0</v>
      </c>
      <c r="AI1133" s="13">
        <f t="shared" si="1368"/>
        <v>0</v>
      </c>
      <c r="AJ1133" s="13">
        <f t="shared" si="1369"/>
        <v>0</v>
      </c>
      <c r="AK1133" s="13">
        <f t="shared" si="1370"/>
        <v>0</v>
      </c>
      <c r="AL1133" s="13">
        <f t="shared" si="1371"/>
        <v>0</v>
      </c>
      <c r="AM1133" s="13">
        <f t="shared" si="1372"/>
        <v>0.17516092932962013</v>
      </c>
      <c r="AN1133" s="13">
        <f t="shared" si="1373"/>
        <v>0</v>
      </c>
      <c r="AO1133" s="13">
        <f t="shared" si="1374"/>
        <v>0</v>
      </c>
      <c r="AP1133" s="13">
        <f t="shared" si="1375"/>
        <v>0</v>
      </c>
      <c r="AQ1133" s="13">
        <f t="shared" si="1376"/>
        <v>0</v>
      </c>
      <c r="AR1133" s="13">
        <f t="shared" si="1377"/>
        <v>0</v>
      </c>
      <c r="AS1133" s="13">
        <f t="shared" si="1378"/>
        <v>0</v>
      </c>
      <c r="AT1133" s="13">
        <f t="shared" si="1379"/>
        <v>0</v>
      </c>
      <c r="AU1133" s="13">
        <f t="shared" si="1380"/>
        <v>0</v>
      </c>
      <c r="AV1133" s="13">
        <f t="shared" si="1381"/>
        <v>0</v>
      </c>
      <c r="AW1133" s="13">
        <f t="shared" si="1382"/>
        <v>0</v>
      </c>
      <c r="AX1133" s="13">
        <f t="shared" si="1383"/>
        <v>0.14214171130154488</v>
      </c>
      <c r="AY1133" s="13">
        <f t="shared" si="1384"/>
        <v>0</v>
      </c>
      <c r="AZ1133" s="13">
        <f t="shared" si="1385"/>
        <v>0</v>
      </c>
      <c r="BA1133" s="13">
        <f t="shared" si="1386"/>
        <v>0</v>
      </c>
      <c r="BB1133" s="13">
        <f t="shared" si="1387"/>
        <v>0</v>
      </c>
      <c r="BC1133" s="13">
        <f t="shared" si="1388"/>
        <v>0</v>
      </c>
      <c r="BD1133" s="13">
        <f t="shared" si="1389"/>
        <v>0</v>
      </c>
      <c r="BE1133" s="13">
        <f t="shared" si="1390"/>
        <v>0</v>
      </c>
      <c r="BF1133" s="13">
        <f t="shared" si="1391"/>
        <v>0</v>
      </c>
      <c r="BG1133" s="13">
        <f t="shared" si="1392"/>
        <v>0</v>
      </c>
      <c r="BH1133" s="13">
        <f t="shared" si="1393"/>
        <v>0</v>
      </c>
      <c r="BI1133" s="13">
        <f t="shared" si="1394"/>
        <v>0</v>
      </c>
      <c r="BJ1133" s="14">
        <f t="shared" si="1395"/>
        <v>0.77340216541248252</v>
      </c>
      <c r="BK1133" s="14">
        <f t="shared" si="1396"/>
        <v>7.6814063386173963E-3</v>
      </c>
      <c r="BL1133" s="14">
        <f t="shared" si="1397"/>
        <v>0</v>
      </c>
      <c r="BM1133" s="14">
        <f t="shared" si="1398"/>
        <v>0.64495136502451533</v>
      </c>
      <c r="BN1133" s="14">
        <f t="shared" si="1399"/>
        <v>0.13613220672658449</v>
      </c>
    </row>
    <row r="1134" spans="1:66" s="25" customFormat="1" x14ac:dyDescent="0.25">
      <c r="A1134" s="25" t="s">
        <v>303</v>
      </c>
      <c r="B1134" s="25" t="s">
        <v>473</v>
      </c>
      <c r="C1134" s="25" t="s">
        <v>348</v>
      </c>
      <c r="D1134" s="26" t="s">
        <v>503</v>
      </c>
      <c r="E1134" s="25">
        <f>VLOOKUP(A1134,home!$A$2:$E$405,3,FALSE)</f>
        <v>1.21818181818182</v>
      </c>
      <c r="F1134" s="25">
        <f>VLOOKUP(B1134,home!$B$2:$E$405,3,FALSE)</f>
        <v>1.23</v>
      </c>
      <c r="G1134" s="25">
        <f>VLOOKUP(C1134,away!$B$2:$E$405,4,FALSE)</f>
        <v>1.64</v>
      </c>
      <c r="H1134" s="25">
        <f>VLOOKUP(A1134,away!$A$2:$E$405,3,FALSE)</f>
        <v>0.90909090909090895</v>
      </c>
      <c r="I1134" s="25">
        <f>VLOOKUP(C1134,away!$B$2:$E$405,3,FALSE)</f>
        <v>0.82</v>
      </c>
      <c r="J1134" s="25">
        <f>VLOOKUP(B1134,home!$B$2:$E$405,4,FALSE)</f>
        <v>0.55000000000000004</v>
      </c>
      <c r="K1134" s="27">
        <f t="shared" ref="K1134" si="1400">E1134*F1134*G1134</f>
        <v>2.4573163636363673</v>
      </c>
      <c r="L1134" s="27">
        <f t="shared" ref="L1134" si="1401">H1134*I1134*J1134</f>
        <v>0.40999999999999992</v>
      </c>
      <c r="M1134" s="28">
        <f t="shared" ref="M1134" si="1402">_xlfn.POISSON.DIST(0,K1134,FALSE) * _xlfn.POISSON.DIST(0,L1134,FALSE)</f>
        <v>5.6851290233874398E-2</v>
      </c>
      <c r="N1134" s="28">
        <f t="shared" ref="N1134" si="1403">_xlfn.POISSON.DIST(1,K1134,FALSE) * _xlfn.POISSON.DIST(0,L1134,FALSE)</f>
        <v>0.13970160578553995</v>
      </c>
      <c r="O1134" s="28">
        <f t="shared" ref="O1134" si="1404">_xlfn.POISSON.DIST(0,K1134,FALSE) * _xlfn.POISSON.DIST(1,L1134,FALSE)</f>
        <v>2.3309028995888499E-2</v>
      </c>
      <c r="P1134" s="28">
        <f t="shared" ref="P1134" si="1405">_xlfn.POISSON.DIST(1,K1134,FALSE) * _xlfn.POISSON.DIST(1,L1134,FALSE)</f>
        <v>5.7277658372071376E-2</v>
      </c>
      <c r="Q1134" s="28">
        <f t="shared" ref="Q1134" si="1406">_xlfn.POISSON.DIST(2,K1134,FALSE) * _xlfn.POISSON.DIST(0,L1134,FALSE)</f>
        <v>0.1716455209615422</v>
      </c>
      <c r="R1134" s="28">
        <f t="shared" ref="R1134" si="1407">_xlfn.POISSON.DIST(0,K1134,FALSE) * _xlfn.POISSON.DIST(2,L1134,FALSE)</f>
        <v>4.7783509441571411E-3</v>
      </c>
      <c r="S1134" s="28">
        <f t="shared" ref="S1134" si="1408">_xlfn.POISSON.DIST(2,K1134,FALSE) * _xlfn.POISSON.DIST(2,L1134,FALSE)</f>
        <v>1.4426806036817615E-2</v>
      </c>
      <c r="T1134" s="28">
        <f t="shared" ref="T1134" si="1409">_xlfn.POISSON.DIST(2,K1134,FALSE) * _xlfn.POISSON.DIST(1,L1134,FALSE)</f>
        <v>7.0374663594232292E-2</v>
      </c>
      <c r="U1134" s="28">
        <f t="shared" ref="U1134" si="1410">_xlfn.POISSON.DIST(1,K1134,FALSE) * _xlfn.POISSON.DIST(2,L1134,FALSE)</f>
        <v>1.174191996627463E-2</v>
      </c>
      <c r="V1134" s="28">
        <f t="shared" ref="V1134" si="1411">_xlfn.POISSON.DIST(3,K1134,FALSE) * _xlfn.POISSON.DIST(3,L1134,FALSE)</f>
        <v>1.6150003205783045E-3</v>
      </c>
      <c r="W1134" s="28">
        <f t="shared" ref="W1134" si="1412">_xlfn.POISSON.DIST(3,K1134,FALSE) * _xlfn.POISSON.DIST(0,L1134,FALSE)</f>
        <v>0.14059578246789556</v>
      </c>
      <c r="X1134" s="28">
        <f t="shared" ref="X1134" si="1413">_xlfn.POISSON.DIST(3,K1134,FALSE) * _xlfn.POISSON.DIST(1,L1134,FALSE)</f>
        <v>5.7644270811837171E-2</v>
      </c>
      <c r="Y1134" s="28">
        <f t="shared" ref="Y1134" si="1414">_xlfn.POISSON.DIST(3,K1134,FALSE) * _xlfn.POISSON.DIST(2,L1134,FALSE)</f>
        <v>1.1817075516426618E-2</v>
      </c>
      <c r="Z1134" s="28">
        <f t="shared" ref="Z1134" si="1415">_xlfn.POISSON.DIST(0,K1134,FALSE) * _xlfn.POISSON.DIST(3,L1134,FALSE)</f>
        <v>6.5304129570147604E-4</v>
      </c>
      <c r="AA1134" s="28">
        <f t="shared" ref="AA1134" si="1416">_xlfn.POISSON.DIST(1,K1134,FALSE) * _xlfn.POISSON.DIST(3,L1134,FALSE)</f>
        <v>1.6047290620575328E-3</v>
      </c>
      <c r="AB1134" s="28">
        <f t="shared" ref="AB1134" si="1417">_xlfn.POISSON.DIST(2,K1134,FALSE) * _xlfn.POISSON.DIST(3,L1134,FALSE)</f>
        <v>1.9716634916984075E-3</v>
      </c>
      <c r="AC1134" s="28">
        <f t="shared" ref="AC1134" si="1418">_xlfn.POISSON.DIST(4,K1134,FALSE) * _xlfn.POISSON.DIST(4,L1134,FALSE)</f>
        <v>1.0169452207277303E-4</v>
      </c>
      <c r="AD1134" s="28">
        <f t="shared" ref="AD1134" si="1419">_xlfn.POISSON.DIST(4,K1134,FALSE) * _xlfn.POISSON.DIST(0,L1134,FALSE)</f>
        <v>8.6372079229154727E-2</v>
      </c>
      <c r="AE1134" s="28">
        <f t="shared" ref="AE1134" si="1420">_xlfn.POISSON.DIST(4,K1134,FALSE) * _xlfn.POISSON.DIST(1,L1134,FALSE)</f>
        <v>3.5412552483953433E-2</v>
      </c>
      <c r="AF1134" s="28">
        <f t="shared" ref="AF1134" si="1421">_xlfn.POISSON.DIST(4,K1134,FALSE) * _xlfn.POISSON.DIST(2,L1134,FALSE)</f>
        <v>7.2595732592104518E-3</v>
      </c>
      <c r="AG1134" s="28">
        <f t="shared" ref="AG1134" si="1422">_xlfn.POISSON.DIST(4,K1134,FALSE) * _xlfn.POISSON.DIST(3,L1134,FALSE)</f>
        <v>9.9214167875876186E-4</v>
      </c>
      <c r="AH1134" s="28">
        <f t="shared" ref="AH1134" si="1423">_xlfn.POISSON.DIST(0,K1134,FALSE) * _xlfn.POISSON.DIST(4,L1134,FALSE)</f>
        <v>6.6936732809401252E-5</v>
      </c>
      <c r="AI1134" s="28">
        <f t="shared" ref="AI1134" si="1424">_xlfn.POISSON.DIST(1,K1134,FALSE) * _xlfn.POISSON.DIST(4,L1134,FALSE)</f>
        <v>1.6448472886089702E-4</v>
      </c>
      <c r="AJ1134" s="28">
        <f t="shared" ref="AJ1134" si="1425">_xlfn.POISSON.DIST(2,K1134,FALSE) * _xlfn.POISSON.DIST(4,L1134,FALSE)</f>
        <v>2.0209550789908668E-4</v>
      </c>
      <c r="AK1134" s="28">
        <f t="shared" ref="AK1134" si="1426">_xlfn.POISSON.DIST(3,K1134,FALSE) * _xlfn.POISSON.DIST(4,L1134,FALSE)</f>
        <v>1.6553753285927612E-4</v>
      </c>
      <c r="AL1134" s="28">
        <f t="shared" ref="AL1134" si="1427">_xlfn.POISSON.DIST(5,K1134,FALSE) * _xlfn.POISSON.DIST(5,L1134,FALSE)</f>
        <v>4.0982880561783217E-6</v>
      </c>
      <c r="AM1134" s="28">
        <f t="shared" ref="AM1134" si="1428">_xlfn.POISSON.DIST(5,K1134,FALSE) * _xlfn.POISSON.DIST(0,L1134,FALSE)</f>
        <v>4.2448704730219736E-2</v>
      </c>
      <c r="AN1134" s="28">
        <f t="shared" ref="AN1134" si="1429">_xlfn.POISSON.DIST(5,K1134,FALSE) * _xlfn.POISSON.DIST(1,L1134,FALSE)</f>
        <v>1.7403968939390089E-2</v>
      </c>
      <c r="AO1134" s="28">
        <f t="shared" ref="AO1134" si="1430">_xlfn.POISSON.DIST(5,K1134,FALSE) * _xlfn.POISSON.DIST(2,L1134,FALSE)</f>
        <v>3.5678136325749676E-3</v>
      </c>
      <c r="AP1134" s="28">
        <f t="shared" ref="AP1134" si="1431">_xlfn.POISSON.DIST(5,K1134,FALSE) * _xlfn.POISSON.DIST(3,L1134,FALSE)</f>
        <v>4.8760119645191224E-4</v>
      </c>
      <c r="AQ1134" s="28">
        <f t="shared" ref="AQ1134" si="1432">_xlfn.POISSON.DIST(5,K1134,FALSE) * _xlfn.POISSON.DIST(4,L1134,FALSE)</f>
        <v>4.9979122636320976E-5</v>
      </c>
      <c r="AR1134" s="28">
        <f t="shared" ref="AR1134" si="1433">_xlfn.POISSON.DIST(0,K1134,FALSE) * _xlfn.POISSON.DIST(5,L1134,FALSE)</f>
        <v>5.488812090370905E-6</v>
      </c>
      <c r="AS1134" s="28">
        <f t="shared" ref="AS1134" si="1434">_xlfn.POISSON.DIST(1,K1134,FALSE) * _xlfn.POISSON.DIST(5,L1134,FALSE)</f>
        <v>1.348774776659356E-5</v>
      </c>
      <c r="AT1134" s="28">
        <f t="shared" ref="AT1134" si="1435">_xlfn.POISSON.DIST(2,K1134,FALSE) * _xlfn.POISSON.DIST(5,L1134,FALSE)</f>
        <v>1.6571831647725113E-5</v>
      </c>
      <c r="AU1134" s="28">
        <f t="shared" ref="AU1134" si="1436">_xlfn.POISSON.DIST(3,K1134,FALSE) * _xlfn.POISSON.DIST(5,L1134,FALSE)</f>
        <v>1.3574077694460648E-5</v>
      </c>
      <c r="AV1134" s="28">
        <f t="shared" ref="AV1134" si="1437">_xlfn.POISSON.DIST(4,K1134,FALSE) * _xlfn.POISSON.DIST(5,L1134,FALSE)</f>
        <v>8.3389508099673911E-6</v>
      </c>
      <c r="AW1134" s="28">
        <f t="shared" ref="AW1134" si="1438">_xlfn.POISSON.DIST(6,K1134,FALSE) * _xlfn.POISSON.DIST(6,L1134,FALSE)</f>
        <v>1.1469511178806683E-7</v>
      </c>
      <c r="AX1134" s="28">
        <f t="shared" ref="AX1134" si="1439">_xlfn.POISSON.DIST(6,K1134,FALSE) * _xlfn.POISSON.DIST(0,L1134,FALSE)</f>
        <v>1.7384982791456217E-2</v>
      </c>
      <c r="AY1134" s="28">
        <f t="shared" ref="AY1134" si="1440">_xlfn.POISSON.DIST(6,K1134,FALSE) * _xlfn.POISSON.DIST(1,L1134,FALSE)</f>
        <v>7.1278429444970471E-3</v>
      </c>
      <c r="AZ1134" s="28">
        <f t="shared" ref="AZ1134" si="1441">_xlfn.POISSON.DIST(6,K1134,FALSE) * _xlfn.POISSON.DIST(2,L1134,FALSE)</f>
        <v>1.4612078036218942E-3</v>
      </c>
      <c r="BA1134" s="28">
        <f t="shared" ref="BA1134" si="1442">_xlfn.POISSON.DIST(6,K1134,FALSE) * _xlfn.POISSON.DIST(3,L1134,FALSE)</f>
        <v>1.9969839982832558E-4</v>
      </c>
      <c r="BB1134" s="28">
        <f t="shared" ref="BB1134" si="1443">_xlfn.POISSON.DIST(6,K1134,FALSE) * _xlfn.POISSON.DIST(4,L1134,FALSE)</f>
        <v>2.046908598240336E-5</v>
      </c>
      <c r="BC1134" s="28">
        <f t="shared" ref="BC1134" si="1444">_xlfn.POISSON.DIST(6,K1134,FALSE) * _xlfn.POISSON.DIST(5,L1134,FALSE)</f>
        <v>1.6784650505570762E-6</v>
      </c>
      <c r="BD1134" s="28">
        <f t="shared" ref="BD1134" si="1445">_xlfn.POISSON.DIST(0,K1134,FALSE) * _xlfn.POISSON.DIST(6,L1134,FALSE)</f>
        <v>3.7506882617534504E-7</v>
      </c>
      <c r="BE1134" s="28">
        <f t="shared" ref="BE1134" si="1446">_xlfn.POISSON.DIST(1,K1134,FALSE) * _xlfn.POISSON.DIST(6,L1134,FALSE)</f>
        <v>9.2166276405055964E-7</v>
      </c>
      <c r="BF1134" s="28">
        <f t="shared" ref="BF1134" si="1447">_xlfn.POISSON.DIST(2,K1134,FALSE) * _xlfn.POISSON.DIST(6,L1134,FALSE)</f>
        <v>1.1324084959278824E-6</v>
      </c>
      <c r="BG1134" s="28">
        <f t="shared" ref="BG1134" si="1448">_xlfn.POISSON.DIST(3,K1134,FALSE) * _xlfn.POISSON.DIST(6,L1134,FALSE)</f>
        <v>9.2756197578814387E-7</v>
      </c>
      <c r="BH1134" s="28">
        <f t="shared" ref="BH1134" si="1449">_xlfn.POISSON.DIST(4,K1134,FALSE) * _xlfn.POISSON.DIST(6,L1134,FALSE)</f>
        <v>5.6982830534777151E-7</v>
      </c>
      <c r="BI1134" s="28">
        <f t="shared" ref="BI1134" si="1450">_xlfn.POISSON.DIST(5,K1134,FALSE) * _xlfn.POISSON.DIST(6,L1134,FALSE)</f>
        <v>2.8004968383885186E-7</v>
      </c>
      <c r="BJ1134" s="29">
        <f t="shared" ref="BJ1134" si="1451">SUM(N1134,Q1134,T1134,W1134,X1134,Y1134,AD1134,AE1134,AF1134,AG1134,AM1134,AN1134,AO1134,AP1134,AQ1134,AX1134,AY1134,AZ1134,BA1134,BB1134,BC1134)</f>
        <v>0.81196921290026058</v>
      </c>
      <c r="BK1134" s="29">
        <f t="shared" ref="BK1134" si="1452">SUM(M1134,P1134,S1134,V1134,AC1134,AL1134,AY1134)</f>
        <v>0.13740439071796767</v>
      </c>
      <c r="BL1134" s="29">
        <f t="shared" ref="BL1134" si="1453">SUM(O1134,R1134,U1134,AA1134,AB1134,AH1134,AI1134,AJ1134,AK1134,AR1134,AS1134,AT1134,AU1134,AV1134,BD1134,BE1134,BF1134,BG1134,BH1134,BI1134)</f>
        <v>4.4066414962565109E-2</v>
      </c>
      <c r="BM1134" s="29">
        <f t="shared" ref="BM1134" si="1454">SUM(S1134:BI1134)</f>
        <v>0.53340187633403591</v>
      </c>
      <c r="BN1134" s="29">
        <f t="shared" ref="BN1134" si="1455">SUM(M1134:R1134)</f>
        <v>0.45356345529307351</v>
      </c>
    </row>
    <row r="1135" spans="1:66" x14ac:dyDescent="0.25">
      <c r="A1135" t="s">
        <v>22</v>
      </c>
      <c r="B1135" t="s">
        <v>162</v>
      </c>
      <c r="C1135" t="s">
        <v>262</v>
      </c>
      <c r="D1135" s="11">
        <v>44460</v>
      </c>
      <c r="E1135" s="10">
        <f>VLOOKUP(A1135,home!$A$2:$E$405,3,FALSE)</f>
        <v>1.8</v>
      </c>
      <c r="F1135" s="10">
        <f>VLOOKUP(B1135,home!$B$2:$E$405,3,FALSE)</f>
        <v>1.1100000000000001</v>
      </c>
      <c r="G1135" s="10">
        <f>VLOOKUP(C1135,away!$B$2:$E$405,4,FALSE)</f>
        <v>1.67</v>
      </c>
      <c r="H1135" s="10">
        <f>VLOOKUP(A1135,away!$A$2:$E$405,3,FALSE)</f>
        <v>1.36666666666667</v>
      </c>
      <c r="I1135" s="10">
        <f>VLOOKUP(C1135,away!$B$2:$E$405,3,FALSE)</f>
        <v>0.83</v>
      </c>
      <c r="J1135" s="10">
        <f>VLOOKUP(B1135,home!$B$2:$E$405,4,FALSE)</f>
        <v>0.73</v>
      </c>
      <c r="K1135" s="12">
        <f t="shared" ref="K1135:K1198" si="1456">E1135*F1135*G1135</f>
        <v>3.3366600000000002</v>
      </c>
      <c r="L1135" s="12">
        <f t="shared" ref="L1135:L1198" si="1457">H1135*I1135*J1135</f>
        <v>0.82806333333333537</v>
      </c>
      <c r="M1135" s="13">
        <f t="shared" ref="M1135:M1198" si="1458">_xlfn.POISSON.DIST(0,K1135,FALSE) * _xlfn.POISSON.DIST(0,L1135,FALSE)</f>
        <v>1.5534012048972682E-2</v>
      </c>
      <c r="N1135" s="13">
        <f t="shared" ref="N1135:N1198" si="1459">_xlfn.POISSON.DIST(1,K1135,FALSE) * _xlfn.POISSON.DIST(0,L1135,FALSE)</f>
        <v>5.1831716643325178E-2</v>
      </c>
      <c r="O1135" s="13">
        <f t="shared" ref="O1135:O1198" si="1460">_xlfn.POISSON.DIST(0,K1135,FALSE) * _xlfn.POISSON.DIST(1,L1135,FALSE)</f>
        <v>1.2863145797312514E-2</v>
      </c>
      <c r="P1135" s="13">
        <f t="shared" ref="P1135:P1198" si="1461">_xlfn.POISSON.DIST(1,K1135,FALSE) * _xlfn.POISSON.DIST(1,L1135,FALSE)</f>
        <v>4.2919944056060769E-2</v>
      </c>
      <c r="Q1135" s="13">
        <f t="shared" ref="Q1135:Q1198" si="1462">_xlfn.POISSON.DIST(2,K1135,FALSE) * _xlfn.POISSON.DIST(0,L1135,FALSE)</f>
        <v>8.6472407827558731E-2</v>
      </c>
      <c r="R1135" s="13">
        <f t="shared" ref="R1135:R1198" si="1463">_xlfn.POISSON.DIST(0,K1135,FALSE) * _xlfn.POISSON.DIST(2,L1135,FALSE)</f>
        <v>5.3257496930376423E-3</v>
      </c>
      <c r="S1135" s="13">
        <f t="shared" ref="S1135:S1198" si="1464">_xlfn.POISSON.DIST(2,K1135,FALSE) * _xlfn.POISSON.DIST(2,L1135,FALSE)</f>
        <v>2.9646584410516354E-2</v>
      </c>
      <c r="T1135" s="13">
        <f t="shared" ref="T1135:T1198" si="1465">_xlfn.POISSON.DIST(2,K1135,FALSE) * _xlfn.POISSON.DIST(1,L1135,FALSE)</f>
        <v>7.1604630267047886E-2</v>
      </c>
      <c r="U1135" s="13">
        <f t="shared" ref="U1135:U1198" si="1466">_xlfn.POISSON.DIST(1,K1135,FALSE) * _xlfn.POISSON.DIST(2,L1135,FALSE)</f>
        <v>1.7770215970770976E-2</v>
      </c>
      <c r="V1135" s="13">
        <f t="shared" ref="V1135:V1198" si="1467">_xlfn.POISSON.DIST(3,K1135,FALSE) * _xlfn.POISSON.DIST(3,L1135,FALSE)</f>
        <v>9.1013887629370991E-3</v>
      </c>
      <c r="W1135" s="13">
        <f t="shared" ref="W1135:W1198" si="1468">_xlfn.POISSON.DIST(3,K1135,FALSE) * _xlfn.POISSON.DIST(0,L1135,FALSE)</f>
        <v>9.6176341433967361E-2</v>
      </c>
      <c r="X1135" s="13">
        <f t="shared" ref="X1135:X1198" si="1469">_xlfn.POISSON.DIST(3,K1135,FALSE) * _xlfn.POISSON.DIST(1,L1135,FALSE)</f>
        <v>7.9640101875615987E-2</v>
      </c>
      <c r="Y1135" s="13">
        <f t="shared" ref="Y1135:Y1198" si="1470">_xlfn.POISSON.DIST(3,K1135,FALSE) * _xlfn.POISSON.DIST(2,L1135,FALSE)</f>
        <v>3.2973524113064499E-2</v>
      </c>
      <c r="Z1135" s="13">
        <f t="shared" ref="Z1135:Z1198" si="1471">_xlfn.POISSON.DIST(0,K1135,FALSE) * _xlfn.POISSON.DIST(3,L1135,FALSE)</f>
        <v>1.4700193477719125E-3</v>
      </c>
      <c r="AA1135" s="13">
        <f t="shared" ref="AA1135:AA1198" si="1472">_xlfn.POISSON.DIST(1,K1135,FALSE) * _xlfn.POISSON.DIST(3,L1135,FALSE)</f>
        <v>4.9049547569366293E-3</v>
      </c>
      <c r="AB1135" s="13">
        <f t="shared" ref="AB1135:AB1198" si="1473">_xlfn.POISSON.DIST(2,K1135,FALSE) * _xlfn.POISSON.DIST(3,L1135,FALSE)</f>
        <v>8.1830831696400892E-3</v>
      </c>
      <c r="AC1135" s="13">
        <f t="shared" ref="AC1135:AC1198" si="1474">_xlfn.POISSON.DIST(4,K1135,FALSE) * _xlfn.POISSON.DIST(4,L1135,FALSE)</f>
        <v>1.5716766188051297E-3</v>
      </c>
      <c r="AD1135" s="13">
        <f t="shared" ref="AD1135:AD1198" si="1475">_xlfn.POISSON.DIST(4,K1135,FALSE) * _xlfn.POISSON.DIST(0,L1135,FALSE)</f>
        <v>8.0226937852265395E-2</v>
      </c>
      <c r="AE1135" s="13">
        <f t="shared" ref="AE1135:AE1198" si="1476">_xlfn.POISSON.DIST(4,K1135,FALSE) * _xlfn.POISSON.DIST(1,L1135,FALSE)</f>
        <v>6.6432985581073217E-2</v>
      </c>
      <c r="AF1135" s="13">
        <f t="shared" ref="AF1135:AF1198" si="1477">_xlfn.POISSON.DIST(4,K1135,FALSE) * _xlfn.POISSON.DIST(2,L1135,FALSE)</f>
        <v>2.7505359741774451E-2</v>
      </c>
      <c r="AG1135" s="13">
        <f t="shared" ref="AG1135:AG1198" si="1478">_xlfn.POISSON.DIST(4,K1135,FALSE) * _xlfn.POISSON.DIST(3,L1135,FALSE)</f>
        <v>7.5920599574354269E-3</v>
      </c>
      <c r="AH1135" s="13">
        <f t="shared" ref="AH1135:AH1198" si="1479">_xlfn.POISSON.DIST(0,K1135,FALSE) * _xlfn.POISSON.DIST(4,L1135,FALSE)</f>
        <v>3.0431728029512632E-4</v>
      </c>
      <c r="AI1135" s="13">
        <f t="shared" ref="AI1135:AI1198" si="1480">_xlfn.POISSON.DIST(1,K1135,FALSE) * _xlfn.POISSON.DIST(4,L1135,FALSE)</f>
        <v>1.015403296469536E-3</v>
      </c>
      <c r="AJ1135" s="13">
        <f t="shared" ref="AJ1135:AJ1198" si="1481">_xlfn.POISSON.DIST(2,K1135,FALSE) * _xlfn.POISSON.DIST(4,L1135,FALSE)</f>
        <v>1.6940277815990217E-3</v>
      </c>
      <c r="AK1135" s="13">
        <f t="shared" ref="AK1135:AK1198" si="1482">_xlfn.POISSON.DIST(3,K1135,FALSE) * _xlfn.POISSON.DIST(4,L1135,FALSE)</f>
        <v>1.8841315792500638E-3</v>
      </c>
      <c r="AL1135" s="13">
        <f t="shared" ref="AL1135:AL1198" si="1483">_xlfn.POISSON.DIST(5,K1135,FALSE) * _xlfn.POISSON.DIST(5,L1135,FALSE)</f>
        <v>1.7369954996988959E-4</v>
      </c>
      <c r="AM1135" s="13">
        <f t="shared" ref="AM1135:AM1198" si="1484">_xlfn.POISSON.DIST(5,K1135,FALSE) * _xlfn.POISSON.DIST(0,L1135,FALSE)</f>
        <v>5.3538002890827968E-2</v>
      </c>
      <c r="AN1135" s="13">
        <f t="shared" ref="AN1135:AN1198" si="1485">_xlfn.POISSON.DIST(5,K1135,FALSE) * _xlfn.POISSON.DIST(1,L1135,FALSE)</f>
        <v>4.4332857133788754E-2</v>
      </c>
      <c r="AO1135" s="13">
        <f t="shared" ref="AO1135:AO1198" si="1486">_xlfn.POISSON.DIST(5,K1135,FALSE) * _xlfn.POISSON.DIST(2,L1135,FALSE)</f>
        <v>1.8355206727197825E-2</v>
      </c>
      <c r="AP1135" s="13">
        <f t="shared" ref="AP1135:AP1198" si="1487">_xlfn.POISSON.DIST(5,K1135,FALSE) * _xlfn.POISSON.DIST(3,L1135,FALSE)</f>
        <v>5.0664245555152978E-3</v>
      </c>
      <c r="AQ1135" s="13">
        <f t="shared" ref="AQ1135:AQ1198" si="1488">_xlfn.POISSON.DIST(5,K1135,FALSE) * _xlfn.POISSON.DIST(4,L1135,FALSE)</f>
        <v>1.0488301013804647E-3</v>
      </c>
      <c r="AR1135" s="13">
        <f t="shared" ref="AR1135:AR1198" si="1489">_xlfn.POISSON.DIST(0,K1135,FALSE) * _xlfn.POISSON.DIST(5,L1135,FALSE)</f>
        <v>5.0398796302423463E-5</v>
      </c>
      <c r="AS1135" s="13">
        <f t="shared" ref="AS1135:AS1198" si="1490">_xlfn.POISSON.DIST(1,K1135,FALSE) * _xlfn.POISSON.DIST(5,L1135,FALSE)</f>
        <v>1.6816364767044425E-4</v>
      </c>
      <c r="AT1135" s="13">
        <f t="shared" ref="AT1135:AT1198" si="1491">_xlfn.POISSON.DIST(2,K1135,FALSE) * _xlfn.POISSON.DIST(5,L1135,FALSE)</f>
        <v>2.8055245831803239E-4</v>
      </c>
      <c r="AU1135" s="13">
        <f t="shared" ref="AU1135:AU1198" si="1492">_xlfn.POISSON.DIST(3,K1135,FALSE) * _xlfn.POISSON.DIST(5,L1135,FALSE)</f>
        <v>3.1203605519048192E-4</v>
      </c>
      <c r="AV1135" s="13">
        <f t="shared" ref="AV1135:AV1198" si="1493">_xlfn.POISSON.DIST(4,K1135,FALSE) * _xlfn.POISSON.DIST(5,L1135,FALSE)</f>
        <v>2.6028955597796839E-4</v>
      </c>
      <c r="AW1135" s="13">
        <f t="shared" ref="AW1135:AW1198" si="1494">_xlfn.POISSON.DIST(6,K1135,FALSE) * _xlfn.POISSON.DIST(6,L1135,FALSE)</f>
        <v>1.3331275454301561E-5</v>
      </c>
      <c r="AX1135" s="13">
        <f t="shared" ref="AX1135:AX1198" si="1495">_xlfn.POISSON.DIST(6,K1135,FALSE) * _xlfn.POISSON.DIST(0,L1135,FALSE)</f>
        <v>2.9773018787618344E-2</v>
      </c>
      <c r="AY1135" s="13">
        <f t="shared" ref="AY1135:AY1198" si="1496">_xlfn.POISSON.DIST(6,K1135,FALSE) * _xlfn.POISSON.DIST(1,L1135,FALSE)</f>
        <v>2.4653945180671266E-2</v>
      </c>
      <c r="AZ1135" s="13">
        <f t="shared" ref="AZ1135:AZ1198" si="1497">_xlfn.POISSON.DIST(6,K1135,FALSE) * _xlfn.POISSON.DIST(2,L1135,FALSE)</f>
        <v>1.0207514013061985E-2</v>
      </c>
      <c r="BA1135" s="13">
        <f t="shared" ref="BA1135:BA1198" si="1498">_xlfn.POISSON.DIST(6,K1135,FALSE) * _xlfn.POISSON.DIST(3,L1135,FALSE)</f>
        <v>2.8174893595676129E-3</v>
      </c>
      <c r="BB1135" s="13">
        <f t="shared" ref="BB1135:BB1198" si="1499">_xlfn.POISSON.DIST(6,K1135,FALSE) * _xlfn.POISSON.DIST(4,L1135,FALSE)</f>
        <v>5.8326490767869035E-4</v>
      </c>
      <c r="BC1135" s="13">
        <f t="shared" ref="BC1135:BC1198" si="1500">_xlfn.POISSON.DIST(6,K1135,FALSE) * _xlfn.POISSON.DIST(5,L1135,FALSE)</f>
        <v>9.6596056733755316E-5</v>
      </c>
      <c r="BD1135" s="13">
        <f t="shared" ref="BD1135:BD1198" si="1501">_xlfn.POISSON.DIST(0,K1135,FALSE) * _xlfn.POISSON.DIST(6,L1135,FALSE)</f>
        <v>6.9555658770287556E-6</v>
      </c>
      <c r="BE1135" s="13">
        <f t="shared" ref="BE1135:BE1198" si="1502">_xlfn.POISSON.DIST(1,K1135,FALSE) * _xlfn.POISSON.DIST(6,L1135,FALSE)</f>
        <v>2.3208358439246765E-5</v>
      </c>
      <c r="BF1135" s="13">
        <f t="shared" ref="BF1135:BF1198" si="1503">_xlfn.POISSON.DIST(2,K1135,FALSE) * _xlfn.POISSON.DIST(6,L1135,FALSE)</f>
        <v>3.8719200634948569E-5</v>
      </c>
      <c r="BG1135" s="13">
        <f t="shared" ref="BG1135:BG1198" si="1504">_xlfn.POISSON.DIST(3,K1135,FALSE) * _xlfn.POISSON.DIST(6,L1135,FALSE)</f>
        <v>4.3064269330202495E-5</v>
      </c>
      <c r="BH1135" s="13">
        <f t="shared" ref="BH1135:BH1198" si="1505">_xlfn.POISSON.DIST(4,K1135,FALSE) * _xlfn.POISSON.DIST(6,L1135,FALSE)</f>
        <v>3.5922706225828366E-5</v>
      </c>
      <c r="BI1135" s="13">
        <f t="shared" ref="BI1135:BI1198" si="1506">_xlfn.POISSON.DIST(5,K1135,FALSE) * _xlfn.POISSON.DIST(6,L1135,FALSE)</f>
        <v>2.3972371391094494E-5</v>
      </c>
      <c r="BJ1135" s="14">
        <f t="shared" ref="BJ1135:BJ1198" si="1507">SUM(N1135,Q1135,T1135,W1135,X1135,Y1135,AD1135,AE1135,AF1135,AG1135,AM1135,AN1135,AO1135,AP1135,AQ1135,AX1135,AY1135,AZ1135,BA1135,BB1135,BC1135)</f>
        <v>0.79092921500717017</v>
      </c>
      <c r="BK1135" s="14">
        <f t="shared" ref="BK1135:BK1198" si="1508">SUM(M1135,P1135,S1135,V1135,AC1135,AL1135,AY1135)</f>
        <v>0.12360125062793319</v>
      </c>
      <c r="BL1135" s="14">
        <f t="shared" ref="BL1135:BL1198" si="1509">SUM(O1135,R1135,U1135,AA1135,AB1135,AH1135,AI1135,AJ1135,AK1135,AR1135,AS1135,AT1135,AU1135,AV1135,BD1135,BE1135,BF1135,BG1135,BH1135,BI1135)</f>
        <v>5.5188312310669285E-2</v>
      </c>
      <c r="BM1135" s="14">
        <f t="shared" ref="BM1135:BM1198" si="1510">SUM(S1135:BI1135)</f>
        <v>0.73160120732206024</v>
      </c>
      <c r="BN1135" s="14">
        <f t="shared" ref="BN1135:BN1198" si="1511">SUM(M1135:R1135)</f>
        <v>0.21494697606626753</v>
      </c>
    </row>
    <row r="1136" spans="1:66" x14ac:dyDescent="0.25">
      <c r="A1136" t="s">
        <v>22</v>
      </c>
      <c r="B1136" t="s">
        <v>261</v>
      </c>
      <c r="C1136" t="s">
        <v>259</v>
      </c>
      <c r="D1136" s="11">
        <v>44460</v>
      </c>
      <c r="E1136" s="10">
        <f>VLOOKUP(A1136,home!$A$2:$E$405,3,FALSE)</f>
        <v>1.8</v>
      </c>
      <c r="F1136" s="10">
        <f>VLOOKUP(B1136,home!$B$2:$E$405,3,FALSE)</f>
        <v>0.28000000000000003</v>
      </c>
      <c r="G1136" s="10">
        <f>VLOOKUP(C1136,away!$B$2:$E$405,4,FALSE)</f>
        <v>1.1100000000000001</v>
      </c>
      <c r="H1136" s="10">
        <f>VLOOKUP(A1136,away!$A$2:$E$405,3,FALSE)</f>
        <v>1.36666666666667</v>
      </c>
      <c r="I1136" s="10">
        <f>VLOOKUP(C1136,away!$B$2:$E$405,3,FALSE)</f>
        <v>1.1100000000000001</v>
      </c>
      <c r="J1136" s="10">
        <f>VLOOKUP(B1136,home!$B$2:$E$405,4,FALSE)</f>
        <v>0.73</v>
      </c>
      <c r="K1136" s="12">
        <f t="shared" si="1456"/>
        <v>0.55944000000000016</v>
      </c>
      <c r="L1136" s="12">
        <f t="shared" si="1457"/>
        <v>1.1074100000000029</v>
      </c>
      <c r="M1136" s="13">
        <f t="shared" si="1458"/>
        <v>0.18884097881767317</v>
      </c>
      <c r="N1136" s="13">
        <f t="shared" si="1459"/>
        <v>0.10564519718975911</v>
      </c>
      <c r="O1136" s="13">
        <f t="shared" si="1460"/>
        <v>0.20912438835247996</v>
      </c>
      <c r="P1136" s="13">
        <f t="shared" si="1461"/>
        <v>0.11699254781991142</v>
      </c>
      <c r="Q1136" s="13">
        <f t="shared" si="1462"/>
        <v>2.9551074557919423E-2</v>
      </c>
      <c r="R1136" s="13">
        <f t="shared" si="1463"/>
        <v>0.11579321945271026</v>
      </c>
      <c r="S1136" s="13">
        <f t="shared" si="1464"/>
        <v>1.8120082212941417E-2</v>
      </c>
      <c r="T1136" s="13">
        <f t="shared" si="1465"/>
        <v>3.2725155476185631E-2</v>
      </c>
      <c r="U1136" s="13">
        <f t="shared" si="1466"/>
        <v>6.4779358690624247E-2</v>
      </c>
      <c r="V1136" s="13">
        <f t="shared" si="1467"/>
        <v>1.2473249527318272E-3</v>
      </c>
      <c r="W1136" s="13">
        <f t="shared" si="1468"/>
        <v>5.5106843835608177E-3</v>
      </c>
      <c r="X1136" s="13">
        <f t="shared" si="1469"/>
        <v>6.1025869931991003E-3</v>
      </c>
      <c r="Y1136" s="13">
        <f t="shared" si="1470"/>
        <v>3.3790329310693177E-3</v>
      </c>
      <c r="Z1136" s="13">
        <f t="shared" si="1471"/>
        <v>4.2743523051375389E-2</v>
      </c>
      <c r="AA1136" s="13">
        <f t="shared" si="1472"/>
        <v>2.3912436535861455E-2</v>
      </c>
      <c r="AB1136" s="13">
        <f t="shared" si="1473"/>
        <v>6.6887867478111675E-3</v>
      </c>
      <c r="AC1136" s="13">
        <f t="shared" si="1474"/>
        <v>4.8297158902259821E-5</v>
      </c>
      <c r="AD1136" s="13">
        <f t="shared" si="1475"/>
        <v>7.7072431788481588E-4</v>
      </c>
      <c r="AE1136" s="13">
        <f t="shared" si="1476"/>
        <v>8.5350781686882615E-4</v>
      </c>
      <c r="AF1136" s="13">
        <f t="shared" si="1477"/>
        <v>4.7259154573935476E-4</v>
      </c>
      <c r="AG1136" s="13">
        <f t="shared" si="1478"/>
        <v>1.7445086788907336E-4</v>
      </c>
      <c r="AH1136" s="13">
        <f t="shared" si="1479"/>
        <v>1.1833651215580939E-2</v>
      </c>
      <c r="AI1136" s="13">
        <f t="shared" si="1480"/>
        <v>6.6202178360446028E-3</v>
      </c>
      <c r="AJ1136" s="13">
        <f t="shared" si="1481"/>
        <v>1.8518073330983968E-3</v>
      </c>
      <c r="AK1136" s="13">
        <f t="shared" si="1482"/>
        <v>3.4532503147618923E-4</v>
      </c>
      <c r="AL1136" s="13">
        <f t="shared" si="1483"/>
        <v>1.1968604924239431E-6</v>
      </c>
      <c r="AM1136" s="13">
        <f t="shared" si="1484"/>
        <v>8.6234802479496321E-5</v>
      </c>
      <c r="AN1136" s="13">
        <f t="shared" si="1485"/>
        <v>9.5497282613819253E-5</v>
      </c>
      <c r="AO1136" s="13">
        <f t="shared" si="1486"/>
        <v>5.2877322869684942E-5</v>
      </c>
      <c r="AP1136" s="13">
        <f t="shared" si="1487"/>
        <v>1.9518958706372646E-5</v>
      </c>
      <c r="AQ1136" s="13">
        <f t="shared" si="1488"/>
        <v>5.4038725152560491E-6</v>
      </c>
      <c r="AR1136" s="13">
        <f t="shared" si="1489"/>
        <v>2.6209407385293041E-3</v>
      </c>
      <c r="AS1136" s="13">
        <f t="shared" si="1490"/>
        <v>1.4662590867628343E-3</v>
      </c>
      <c r="AT1136" s="13">
        <f t="shared" si="1491"/>
        <v>4.1014199174930008E-4</v>
      </c>
      <c r="AU1136" s="13">
        <f t="shared" si="1492"/>
        <v>7.648327862140952E-5</v>
      </c>
      <c r="AV1136" s="13">
        <f t="shared" si="1493"/>
        <v>1.0696951347990336E-5</v>
      </c>
      <c r="AW1136" s="13">
        <f t="shared" si="1494"/>
        <v>2.059695341880224E-8</v>
      </c>
      <c r="AX1136" s="13">
        <f t="shared" si="1495"/>
        <v>8.0405329831882398E-6</v>
      </c>
      <c r="AY1136" s="13">
        <f t="shared" si="1496"/>
        <v>8.90416663091251E-6</v>
      </c>
      <c r="AZ1136" s="13">
        <f t="shared" si="1497"/>
        <v>4.930281584369426E-6</v>
      </c>
      <c r="BA1136" s="13">
        <f t="shared" si="1498"/>
        <v>1.8199477097821863E-6</v>
      </c>
      <c r="BB1136" s="13">
        <f t="shared" si="1499"/>
        <v>5.0385707332247421E-7</v>
      </c>
      <c r="BC1136" s="13">
        <f t="shared" si="1500"/>
        <v>1.115952723136085E-7</v>
      </c>
      <c r="BD1136" s="13">
        <f t="shared" si="1501"/>
        <v>4.8374266387579045E-4</v>
      </c>
      <c r="BE1136" s="13">
        <f t="shared" si="1502"/>
        <v>2.7062499587867224E-4</v>
      </c>
      <c r="BF1136" s="13">
        <f t="shared" si="1503"/>
        <v>7.5699223847182226E-5</v>
      </c>
      <c r="BG1136" s="13">
        <f t="shared" si="1504"/>
        <v>1.4116391263022549E-5</v>
      </c>
      <c r="BH1136" s="13">
        <f t="shared" si="1505"/>
        <v>1.9743184820463338E-6</v>
      </c>
      <c r="BI1136" s="13">
        <f t="shared" si="1506"/>
        <v>2.2090254631920029E-7</v>
      </c>
      <c r="BJ1136" s="14">
        <f t="shared" si="1507"/>
        <v>0.18546884870051397</v>
      </c>
      <c r="BK1136" s="14">
        <f t="shared" si="1508"/>
        <v>0.32525933198928342</v>
      </c>
      <c r="BL1136" s="14">
        <f t="shared" si="1509"/>
        <v>0.44638009173859106</v>
      </c>
      <c r="BM1136" s="14">
        <f t="shared" si="1510"/>
        <v>0.23389550571963308</v>
      </c>
      <c r="BN1136" s="14">
        <f t="shared" si="1511"/>
        <v>0.76594740619045332</v>
      </c>
    </row>
    <row r="1137" spans="1:66" x14ac:dyDescent="0.25">
      <c r="A1137" t="s">
        <v>22</v>
      </c>
      <c r="B1137" t="s">
        <v>256</v>
      </c>
      <c r="C1137" t="s">
        <v>263</v>
      </c>
      <c r="D1137" s="11">
        <v>44460</v>
      </c>
      <c r="E1137" s="10">
        <f>VLOOKUP(A1137,home!$A$2:$E$405,3,FALSE)</f>
        <v>1.8</v>
      </c>
      <c r="F1137" s="10">
        <f>VLOOKUP(B1137,home!$B$2:$E$405,3,FALSE)</f>
        <v>1.1100000000000001</v>
      </c>
      <c r="G1137" s="10">
        <f>VLOOKUP(C1137,away!$B$2:$E$405,4,FALSE)</f>
        <v>0.83</v>
      </c>
      <c r="H1137" s="10">
        <f>VLOOKUP(A1137,away!$A$2:$E$405,3,FALSE)</f>
        <v>1.36666666666667</v>
      </c>
      <c r="I1137" s="10">
        <f>VLOOKUP(C1137,away!$B$2:$E$405,3,FALSE)</f>
        <v>1.39</v>
      </c>
      <c r="J1137" s="10">
        <f>VLOOKUP(B1137,home!$B$2:$E$405,4,FALSE)</f>
        <v>0.73</v>
      </c>
      <c r="K1137" s="12">
        <f t="shared" si="1456"/>
        <v>1.6583400000000001</v>
      </c>
      <c r="L1137" s="12">
        <f t="shared" si="1457"/>
        <v>1.38675666666667</v>
      </c>
      <c r="M1137" s="13">
        <f t="shared" si="1458"/>
        <v>4.7591711233078073E-2</v>
      </c>
      <c r="N1137" s="13">
        <f t="shared" si="1459"/>
        <v>7.8923238406262683E-2</v>
      </c>
      <c r="O1137" s="13">
        <f t="shared" si="1460"/>
        <v>6.5998122830546055E-2</v>
      </c>
      <c r="P1137" s="13">
        <f t="shared" si="1461"/>
        <v>0.10944732701480772</v>
      </c>
      <c r="Q1137" s="13">
        <f t="shared" si="1462"/>
        <v>6.5440781589320859E-2</v>
      </c>
      <c r="R1137" s="13">
        <f t="shared" si="1463"/>
        <v>4.5761668411372754E-2</v>
      </c>
      <c r="S1137" s="13">
        <f t="shared" si="1464"/>
        <v>6.2924388934141762E-2</v>
      </c>
      <c r="T1137" s="13">
        <f t="shared" si="1465"/>
        <v>9.0750440140868166E-2</v>
      </c>
      <c r="U1137" s="13">
        <f t="shared" si="1466"/>
        <v>7.5888405193315883E-2</v>
      </c>
      <c r="V1137" s="13">
        <f t="shared" si="1467"/>
        <v>1.6078677928585038E-2</v>
      </c>
      <c r="W1137" s="13">
        <f t="shared" si="1468"/>
        <v>3.6174355246944782E-2</v>
      </c>
      <c r="X1137" s="13">
        <f t="shared" si="1469"/>
        <v>5.0165028301069108E-2</v>
      </c>
      <c r="Y1137" s="13">
        <f t="shared" si="1470"/>
        <v>3.4783343715014882E-2</v>
      </c>
      <c r="Z1137" s="13">
        <f t="shared" si="1471"/>
        <v>2.115343291575358E-2</v>
      </c>
      <c r="AA1137" s="13">
        <f t="shared" si="1472"/>
        <v>3.507958394151079E-2</v>
      </c>
      <c r="AB1137" s="13">
        <f t="shared" si="1473"/>
        <v>2.9086938616782514E-2</v>
      </c>
      <c r="AC1137" s="13">
        <f t="shared" si="1474"/>
        <v>2.3110225967149511E-3</v>
      </c>
      <c r="AD1137" s="13">
        <f t="shared" si="1475"/>
        <v>1.4997345070054612E-2</v>
      </c>
      <c r="AE1137" s="13">
        <f t="shared" si="1476"/>
        <v>2.0797668258198749E-2</v>
      </c>
      <c r="AF1137" s="13">
        <f t="shared" si="1477"/>
        <v>1.4420652554089454E-2</v>
      </c>
      <c r="AG1137" s="13">
        <f t="shared" si="1478"/>
        <v>6.6659786890224323E-3</v>
      </c>
      <c r="AH1137" s="13">
        <f t="shared" si="1479"/>
        <v>7.3336660297018607E-3</v>
      </c>
      <c r="AI1137" s="13">
        <f t="shared" si="1480"/>
        <v>1.2161711723695783E-2</v>
      </c>
      <c r="AJ1137" s="13">
        <f t="shared" si="1481"/>
        <v>1.0084126509936838E-2</v>
      </c>
      <c r="AK1137" s="13">
        <f t="shared" si="1482"/>
        <v>5.5743034521628853E-3</v>
      </c>
      <c r="AL1137" s="13">
        <f t="shared" si="1483"/>
        <v>2.1258764547677932E-4</v>
      </c>
      <c r="AM1137" s="13">
        <f t="shared" si="1484"/>
        <v>4.9741394446948728E-3</v>
      </c>
      <c r="AN1137" s="13">
        <f t="shared" si="1485"/>
        <v>6.8979210358602614E-3</v>
      </c>
      <c r="AO1137" s="13">
        <f t="shared" si="1486"/>
        <v>4.78286899130974E-3</v>
      </c>
      <c r="AP1137" s="13">
        <f t="shared" si="1487"/>
        <v>2.2108918198306916E-3</v>
      </c>
      <c r="AQ1137" s="13">
        <f t="shared" si="1488"/>
        <v>7.6649224260725429E-4</v>
      </c>
      <c r="AR1137" s="13">
        <f t="shared" si="1489"/>
        <v>2.0340020515591892E-3</v>
      </c>
      <c r="AS1137" s="13">
        <f t="shared" si="1490"/>
        <v>3.3730669621826652E-3</v>
      </c>
      <c r="AT1137" s="13">
        <f t="shared" si="1491"/>
        <v>2.796845933033002E-3</v>
      </c>
      <c r="AU1137" s="13">
        <f t="shared" si="1492"/>
        <v>1.5460404948619828E-3</v>
      </c>
      <c r="AV1137" s="13">
        <f t="shared" si="1493"/>
        <v>6.4096519856235554E-4</v>
      </c>
      <c r="AW1137" s="13">
        <f t="shared" si="1494"/>
        <v>1.3580299869081189E-5</v>
      </c>
      <c r="AX1137" s="13">
        <f t="shared" si="1495"/>
        <v>1.3748024011192171E-3</v>
      </c>
      <c r="AY1137" s="13">
        <f t="shared" si="1496"/>
        <v>1.9065163951014193E-3</v>
      </c>
      <c r="AZ1137" s="13">
        <f t="shared" si="1497"/>
        <v>1.3219371605081003E-3</v>
      </c>
      <c r="BA1137" s="13">
        <f t="shared" si="1498"/>
        <v>6.1106839008300549E-4</v>
      </c>
      <c r="BB1137" s="13">
        <f t="shared" si="1499"/>
        <v>2.1185079093421921E-4</v>
      </c>
      <c r="BC1137" s="13">
        <f t="shared" si="1500"/>
        <v>5.8757099333327086E-5</v>
      </c>
      <c r="BD1137" s="13">
        <f t="shared" si="1501"/>
        <v>4.7011098416889849E-4</v>
      </c>
      <c r="BE1137" s="13">
        <f t="shared" si="1502"/>
        <v>7.7960384948665097E-4</v>
      </c>
      <c r="BF1137" s="13">
        <f t="shared" si="1503"/>
        <v>6.4642412387884679E-4</v>
      </c>
      <c r="BG1137" s="13">
        <f t="shared" si="1504"/>
        <v>3.5733032719774893E-4</v>
      </c>
      <c r="BH1137" s="13">
        <f t="shared" si="1505"/>
        <v>1.4814379370127882E-4</v>
      </c>
      <c r="BI1137" s="13">
        <f t="shared" si="1506"/>
        <v>4.9134555769315735E-5</v>
      </c>
      <c r="BJ1137" s="14">
        <f t="shared" si="1507"/>
        <v>0.43823607774222795</v>
      </c>
      <c r="BK1137" s="14">
        <f t="shared" si="1508"/>
        <v>0.24047223174790572</v>
      </c>
      <c r="BL1137" s="14">
        <f t="shared" si="1509"/>
        <v>0.2998101949834272</v>
      </c>
      <c r="BM1137" s="14">
        <f t="shared" si="1510"/>
        <v>0.58461615180869397</v>
      </c>
      <c r="BN1137" s="14">
        <f t="shared" si="1511"/>
        <v>0.41316284948538817</v>
      </c>
    </row>
    <row r="1138" spans="1:66" x14ac:dyDescent="0.25">
      <c r="A1138" t="s">
        <v>301</v>
      </c>
      <c r="B1138" t="s">
        <v>341</v>
      </c>
      <c r="C1138" t="s">
        <v>313</v>
      </c>
      <c r="D1138" s="11">
        <v>44460</v>
      </c>
      <c r="E1138" s="10">
        <f>VLOOKUP(A1138,home!$A$2:$E$405,3,FALSE)</f>
        <v>1.23684210526316</v>
      </c>
      <c r="F1138" s="10">
        <f>VLOOKUP(B1138,home!$B$2:$E$405,3,FALSE)</f>
        <v>0</v>
      </c>
      <c r="G1138" s="10">
        <f>VLOOKUP(C1138,away!$B$2:$E$405,4,FALSE)</f>
        <v>0.81</v>
      </c>
      <c r="H1138" s="10">
        <f>VLOOKUP(A1138,away!$A$2:$E$405,3,FALSE)</f>
        <v>1.07894736842105</v>
      </c>
      <c r="I1138" s="10">
        <f>VLOOKUP(C1138,away!$B$2:$E$405,3,FALSE)</f>
        <v>1.62</v>
      </c>
      <c r="J1138" s="10">
        <f>VLOOKUP(B1138,home!$B$2:$E$405,4,FALSE)</f>
        <v>0.93</v>
      </c>
      <c r="K1138" s="12">
        <f t="shared" si="1456"/>
        <v>0</v>
      </c>
      <c r="L1138" s="12">
        <f t="shared" si="1457"/>
        <v>1.6255421052631542</v>
      </c>
      <c r="M1138" s="13">
        <f t="shared" si="1458"/>
        <v>0.19680495727747771</v>
      </c>
      <c r="N1138" s="13">
        <f t="shared" si="1459"/>
        <v>0</v>
      </c>
      <c r="O1138" s="13">
        <f t="shared" si="1460"/>
        <v>0.31991474457905628</v>
      </c>
      <c r="P1138" s="13">
        <f t="shared" si="1461"/>
        <v>0</v>
      </c>
      <c r="Q1138" s="13">
        <f t="shared" si="1462"/>
        <v>0</v>
      </c>
      <c r="R1138" s="13">
        <f t="shared" si="1463"/>
        <v>0.26001744370388175</v>
      </c>
      <c r="S1138" s="13">
        <f t="shared" si="1464"/>
        <v>0</v>
      </c>
      <c r="T1138" s="13">
        <f t="shared" si="1465"/>
        <v>0</v>
      </c>
      <c r="U1138" s="13">
        <f t="shared" si="1466"/>
        <v>0</v>
      </c>
      <c r="V1138" s="13">
        <f t="shared" si="1467"/>
        <v>0</v>
      </c>
      <c r="W1138" s="13">
        <f t="shared" si="1468"/>
        <v>0</v>
      </c>
      <c r="X1138" s="13">
        <f t="shared" si="1469"/>
        <v>0</v>
      </c>
      <c r="Y1138" s="13">
        <f t="shared" si="1470"/>
        <v>0</v>
      </c>
      <c r="Z1138" s="13">
        <f t="shared" si="1471"/>
        <v>0.14088976761451721</v>
      </c>
      <c r="AA1138" s="13">
        <f t="shared" si="1472"/>
        <v>0</v>
      </c>
      <c r="AB1138" s="13">
        <f t="shared" si="1473"/>
        <v>0</v>
      </c>
      <c r="AC1138" s="13">
        <f t="shared" si="1474"/>
        <v>0</v>
      </c>
      <c r="AD1138" s="13">
        <f t="shared" si="1475"/>
        <v>0</v>
      </c>
      <c r="AE1138" s="13">
        <f t="shared" si="1476"/>
        <v>0</v>
      </c>
      <c r="AF1138" s="13">
        <f t="shared" si="1477"/>
        <v>0</v>
      </c>
      <c r="AG1138" s="13">
        <f t="shared" si="1478"/>
        <v>0</v>
      </c>
      <c r="AH1138" s="13">
        <f t="shared" si="1479"/>
        <v>5.7255562364534739E-2</v>
      </c>
      <c r="AI1138" s="13">
        <f t="shared" si="1480"/>
        <v>0</v>
      </c>
      <c r="AJ1138" s="13">
        <f t="shared" si="1481"/>
        <v>0</v>
      </c>
      <c r="AK1138" s="13">
        <f t="shared" si="1482"/>
        <v>0</v>
      </c>
      <c r="AL1138" s="13">
        <f t="shared" si="1483"/>
        <v>0</v>
      </c>
      <c r="AM1138" s="13">
        <f t="shared" si="1484"/>
        <v>0</v>
      </c>
      <c r="AN1138" s="13">
        <f t="shared" si="1485"/>
        <v>0</v>
      </c>
      <c r="AO1138" s="13">
        <f t="shared" si="1486"/>
        <v>0</v>
      </c>
      <c r="AP1138" s="13">
        <f t="shared" si="1487"/>
        <v>0</v>
      </c>
      <c r="AQ1138" s="13">
        <f t="shared" si="1488"/>
        <v>0</v>
      </c>
      <c r="AR1138" s="13">
        <f t="shared" si="1489"/>
        <v>1.8614265476814298E-2</v>
      </c>
      <c r="AS1138" s="13">
        <f t="shared" si="1490"/>
        <v>0</v>
      </c>
      <c r="AT1138" s="13">
        <f t="shared" si="1491"/>
        <v>0</v>
      </c>
      <c r="AU1138" s="13">
        <f t="shared" si="1492"/>
        <v>0</v>
      </c>
      <c r="AV1138" s="13">
        <f t="shared" si="1493"/>
        <v>0</v>
      </c>
      <c r="AW1138" s="13">
        <f t="shared" si="1494"/>
        <v>0</v>
      </c>
      <c r="AX1138" s="13">
        <f t="shared" si="1495"/>
        <v>0</v>
      </c>
      <c r="AY1138" s="13">
        <f t="shared" si="1496"/>
        <v>0</v>
      </c>
      <c r="AZ1138" s="13">
        <f t="shared" si="1497"/>
        <v>0</v>
      </c>
      <c r="BA1138" s="13">
        <f t="shared" si="1498"/>
        <v>0</v>
      </c>
      <c r="BB1138" s="13">
        <f t="shared" si="1499"/>
        <v>0</v>
      </c>
      <c r="BC1138" s="13">
        <f t="shared" si="1500"/>
        <v>0</v>
      </c>
      <c r="BD1138" s="13">
        <f t="shared" si="1501"/>
        <v>5.0430453818513313E-3</v>
      </c>
      <c r="BE1138" s="13">
        <f t="shared" si="1502"/>
        <v>0</v>
      </c>
      <c r="BF1138" s="13">
        <f t="shared" si="1503"/>
        <v>0</v>
      </c>
      <c r="BG1138" s="13">
        <f t="shared" si="1504"/>
        <v>0</v>
      </c>
      <c r="BH1138" s="13">
        <f t="shared" si="1505"/>
        <v>0</v>
      </c>
      <c r="BI1138" s="13">
        <f t="shared" si="1506"/>
        <v>0</v>
      </c>
      <c r="BJ1138" s="14">
        <f t="shared" si="1507"/>
        <v>0</v>
      </c>
      <c r="BK1138" s="14">
        <f t="shared" si="1508"/>
        <v>0.19680495727747771</v>
      </c>
      <c r="BL1138" s="14">
        <f t="shared" si="1509"/>
        <v>0.66084506150613842</v>
      </c>
      <c r="BM1138" s="14">
        <f t="shared" si="1510"/>
        <v>0.22180264083771759</v>
      </c>
      <c r="BN1138" s="14">
        <f t="shared" si="1511"/>
        <v>0.77673714556041573</v>
      </c>
    </row>
    <row r="1139" spans="1:66" x14ac:dyDescent="0.25">
      <c r="A1139" t="s">
        <v>301</v>
      </c>
      <c r="B1139" t="s">
        <v>312</v>
      </c>
      <c r="C1139" t="s">
        <v>384</v>
      </c>
      <c r="D1139" s="11">
        <v>44460</v>
      </c>
      <c r="E1139" s="10">
        <f>VLOOKUP(A1139,home!$A$2:$E$405,3,FALSE)</f>
        <v>1.23684210526316</v>
      </c>
      <c r="F1139" s="10">
        <f>VLOOKUP(B1139,home!$B$2:$E$405,3,FALSE)</f>
        <v>1.21</v>
      </c>
      <c r="G1139" s="10">
        <f>VLOOKUP(C1139,away!$B$2:$E$405,4,FALSE)</f>
        <v>1.35</v>
      </c>
      <c r="H1139" s="10">
        <f>VLOOKUP(A1139,away!$A$2:$E$405,3,FALSE)</f>
        <v>1.07894736842105</v>
      </c>
      <c r="I1139" s="10">
        <f>VLOOKUP(C1139,away!$B$2:$E$405,3,FALSE)</f>
        <v>0.27</v>
      </c>
      <c r="J1139" s="10">
        <f>VLOOKUP(B1139,home!$B$2:$E$405,4,FALSE)</f>
        <v>0.46</v>
      </c>
      <c r="K1139" s="12">
        <f t="shared" si="1456"/>
        <v>2.0203815789473718</v>
      </c>
      <c r="L1139" s="12">
        <f t="shared" si="1457"/>
        <v>0.13400526315789443</v>
      </c>
      <c r="M1139" s="13">
        <f t="shared" si="1458"/>
        <v>0.11597427936131433</v>
      </c>
      <c r="N1139" s="13">
        <f t="shared" si="1459"/>
        <v>0.23431229765329581</v>
      </c>
      <c r="O1139" s="13">
        <f t="shared" si="1460"/>
        <v>1.5541163825360093E-2</v>
      </c>
      <c r="P1139" s="13">
        <f t="shared" si="1461"/>
        <v>3.1399081108160795E-2</v>
      </c>
      <c r="Q1139" s="13">
        <f t="shared" si="1462"/>
        <v>0.23670012494977621</v>
      </c>
      <c r="R1139" s="13">
        <f t="shared" si="1463"/>
        <v>1.0412988740986641E-3</v>
      </c>
      <c r="S1139" s="13">
        <f t="shared" si="1464"/>
        <v>2.1252606609550718E-3</v>
      </c>
      <c r="T1139" s="13">
        <f t="shared" si="1465"/>
        <v>3.1719062533401253E-2</v>
      </c>
      <c r="U1139" s="13">
        <f t="shared" si="1466"/>
        <v>2.1038210634075787E-3</v>
      </c>
      <c r="V1139" s="13">
        <f t="shared" si="1467"/>
        <v>6.3932980309474598E-5</v>
      </c>
      <c r="W1139" s="13">
        <f t="shared" si="1468"/>
        <v>0.15940819072768969</v>
      </c>
      <c r="X1139" s="13">
        <f t="shared" si="1469"/>
        <v>2.1361536547987885E-2</v>
      </c>
      <c r="Y1139" s="13">
        <f t="shared" si="1470"/>
        <v>1.4312791632850477E-3</v>
      </c>
      <c r="Z1139" s="13">
        <f t="shared" si="1471"/>
        <v>4.6513176549870223E-5</v>
      </c>
      <c r="AA1139" s="13">
        <f t="shared" si="1472"/>
        <v>9.3974365079684655E-5</v>
      </c>
      <c r="AB1139" s="13">
        <f t="shared" si="1473"/>
        <v>9.4932038050135042E-5</v>
      </c>
      <c r="AC1139" s="13">
        <f t="shared" si="1474"/>
        <v>1.081832996332711E-6</v>
      </c>
      <c r="AD1139" s="13">
        <f t="shared" si="1475"/>
        <v>8.0516343019888387E-2</v>
      </c>
      <c r="AE1139" s="13">
        <f t="shared" si="1476"/>
        <v>1.0789613734891439E-2</v>
      </c>
      <c r="AF1139" s="13">
        <f t="shared" si="1477"/>
        <v>7.2293251395807957E-4</v>
      </c>
      <c r="AG1139" s="13">
        <f t="shared" si="1478"/>
        <v>3.2292253926116884E-5</v>
      </c>
      <c r="AH1139" s="13">
        <f t="shared" si="1479"/>
        <v>1.5582526159687409E-6</v>
      </c>
      <c r="AI1139" s="13">
        <f t="shared" si="1480"/>
        <v>3.1482648806497972E-6</v>
      </c>
      <c r="AJ1139" s="13">
        <f t="shared" si="1481"/>
        <v>3.1803481852558984E-6</v>
      </c>
      <c r="AK1139" s="13">
        <f t="shared" si="1482"/>
        <v>2.1418389627099068E-6</v>
      </c>
      <c r="AL1139" s="13">
        <f t="shared" si="1483"/>
        <v>1.1715895001686514E-8</v>
      </c>
      <c r="AM1139" s="13">
        <f t="shared" si="1484"/>
        <v>3.2534747248318056E-2</v>
      </c>
      <c r="AN1139" s="13">
        <f t="shared" si="1485"/>
        <v>4.3598273667864425E-3</v>
      </c>
      <c r="AO1139" s="13">
        <f t="shared" si="1486"/>
        <v>2.9211990680460355E-4</v>
      </c>
      <c r="AP1139" s="13">
        <f t="shared" si="1487"/>
        <v>1.30485349950035E-5</v>
      </c>
      <c r="AQ1139" s="13">
        <f t="shared" si="1488"/>
        <v>4.3714309145760971E-7</v>
      </c>
      <c r="AR1139" s="13">
        <f t="shared" si="1489"/>
        <v>4.1762810373873759E-8</v>
      </c>
      <c r="AS1139" s="13">
        <f t="shared" si="1490"/>
        <v>8.437681276444674E-8</v>
      </c>
      <c r="AT1139" s="13">
        <f t="shared" si="1491"/>
        <v>8.5236679099789849E-8</v>
      </c>
      <c r="AU1139" s="13">
        <f t="shared" si="1492"/>
        <v>5.7403538767954614E-8</v>
      </c>
      <c r="AV1139" s="13">
        <f t="shared" si="1493"/>
        <v>2.8994263073291709E-8</v>
      </c>
      <c r="AW1139" s="13">
        <f t="shared" si="1494"/>
        <v>8.8110613701625405E-11</v>
      </c>
      <c r="AX1139" s="13">
        <f t="shared" si="1495"/>
        <v>1.0955434002701735E-2</v>
      </c>
      <c r="AY1139" s="13">
        <f t="shared" si="1496"/>
        <v>1.4680858165409907E-3</v>
      </c>
      <c r="AZ1139" s="13">
        <f t="shared" si="1497"/>
        <v>9.8365613091973874E-5</v>
      </c>
      <c r="BA1139" s="13">
        <f t="shared" si="1498"/>
        <v>4.3938366226925285E-6</v>
      </c>
      <c r="BB1139" s="13">
        <f t="shared" si="1499"/>
        <v>1.4719930822417661E-7</v>
      </c>
      <c r="BC1139" s="13">
        <f t="shared" si="1500"/>
        <v>3.9450964070481653E-9</v>
      </c>
      <c r="BD1139" s="13">
        <f t="shared" si="1501"/>
        <v>9.327393990606982E-10</v>
      </c>
      <c r="BE1139" s="13">
        <f t="shared" si="1502"/>
        <v>1.8844894998206757E-9</v>
      </c>
      <c r="BF1139" s="13">
        <f t="shared" si="1503"/>
        <v>1.9036939355787203E-9</v>
      </c>
      <c r="BG1139" s="13">
        <f t="shared" si="1504"/>
        <v>1.2820627197990238E-9</v>
      </c>
      <c r="BH1139" s="13">
        <f t="shared" si="1505"/>
        <v>6.4756397553427845E-10</v>
      </c>
      <c r="BI1139" s="13">
        <f t="shared" si="1506"/>
        <v>2.6166526547187654E-10</v>
      </c>
      <c r="BJ1139" s="14">
        <f t="shared" si="1507"/>
        <v>0.82672028371145712</v>
      </c>
      <c r="BK1139" s="14">
        <f t="shared" si="1508"/>
        <v>0.15103173347617196</v>
      </c>
      <c r="BL1139" s="14">
        <f t="shared" si="1509"/>
        <v>1.8885523556959619E-2</v>
      </c>
      <c r="BM1139" s="14">
        <f t="shared" si="1510"/>
        <v>0.36024772242070263</v>
      </c>
      <c r="BN1139" s="14">
        <f t="shared" si="1511"/>
        <v>0.63496824577200583</v>
      </c>
    </row>
    <row r="1140" spans="1:66" x14ac:dyDescent="0.25">
      <c r="A1140" t="s">
        <v>301</v>
      </c>
      <c r="B1140" t="s">
        <v>350</v>
      </c>
      <c r="C1140" t="s">
        <v>322</v>
      </c>
      <c r="D1140" s="11">
        <v>44460</v>
      </c>
      <c r="E1140" s="10">
        <f>VLOOKUP(A1140,home!$A$2:$E$405,3,FALSE)</f>
        <v>1.23684210526316</v>
      </c>
      <c r="F1140" s="10">
        <f>VLOOKUP(B1140,home!$B$2:$E$405,3,FALSE)</f>
        <v>1.62</v>
      </c>
      <c r="G1140" s="10">
        <f>VLOOKUP(C1140,away!$B$2:$E$405,4,FALSE)</f>
        <v>2.02</v>
      </c>
      <c r="H1140" s="10">
        <f>VLOOKUP(A1140,away!$A$2:$E$405,3,FALSE)</f>
        <v>1.07894736842105</v>
      </c>
      <c r="I1140" s="10">
        <f>VLOOKUP(C1140,away!$B$2:$E$405,3,FALSE)</f>
        <v>0.81</v>
      </c>
      <c r="J1140" s="10">
        <f>VLOOKUP(B1140,home!$B$2:$E$405,4,FALSE)</f>
        <v>1.85</v>
      </c>
      <c r="K1140" s="12">
        <f t="shared" si="1456"/>
        <v>4.0474421052631646</v>
      </c>
      <c r="L1140" s="12">
        <f t="shared" si="1457"/>
        <v>1.6168026315789437</v>
      </c>
      <c r="M1140" s="13">
        <f t="shared" si="1458"/>
        <v>3.467765859717259E-3</v>
      </c>
      <c r="N1140" s="13">
        <f t="shared" si="1459"/>
        <v>1.4035581551813751E-2</v>
      </c>
      <c r="O1140" s="13">
        <f t="shared" si="1460"/>
        <v>5.6066929676904824E-3</v>
      </c>
      <c r="P1140" s="13">
        <f t="shared" si="1461"/>
        <v>2.2692765188713347E-2</v>
      </c>
      <c r="Q1140" s="13">
        <f t="shared" si="1462"/>
        <v>2.8404101872332947E-2</v>
      </c>
      <c r="R1140" s="13">
        <f t="shared" si="1463"/>
        <v>4.5324579723085654E-3</v>
      </c>
      <c r="S1140" s="13">
        <f t="shared" si="1464"/>
        <v>3.7124881893847599E-2</v>
      </c>
      <c r="T1140" s="13">
        <f t="shared" si="1465"/>
        <v>4.5923826654824314E-2</v>
      </c>
      <c r="U1140" s="13">
        <f t="shared" si="1466"/>
        <v>1.8344861237457395E-2</v>
      </c>
      <c r="V1140" s="13">
        <f t="shared" si="1467"/>
        <v>2.6993563693499856E-2</v>
      </c>
      <c r="W1140" s="13">
        <f t="shared" si="1468"/>
        <v>3.832131929342155E-2</v>
      </c>
      <c r="X1140" s="13">
        <f t="shared" si="1469"/>
        <v>6.1958009879180917E-2</v>
      </c>
      <c r="Y1140" s="13">
        <f t="shared" si="1470"/>
        <v>5.0086936710026952E-2</v>
      </c>
      <c r="Z1140" s="13">
        <f t="shared" si="1471"/>
        <v>2.4426966590498167E-3</v>
      </c>
      <c r="AA1140" s="13">
        <f t="shared" si="1472"/>
        <v>9.8866733082238895E-3</v>
      </c>
      <c r="AB1140" s="13">
        <f t="shared" si="1473"/>
        <v>2.0007868914343422E-2</v>
      </c>
      <c r="AC1140" s="13">
        <f t="shared" si="1474"/>
        <v>1.104022422654846E-2</v>
      </c>
      <c r="AD1140" s="13">
        <f t="shared" si="1475"/>
        <v>3.8775830309357016E-2</v>
      </c>
      <c r="AE1140" s="13">
        <f t="shared" si="1476"/>
        <v>6.2692864485826991E-2</v>
      </c>
      <c r="AF1140" s="13">
        <f t="shared" si="1477"/>
        <v>5.0680994140953596E-2</v>
      </c>
      <c r="AG1140" s="13">
        <f t="shared" si="1478"/>
        <v>2.7313721566043597E-2</v>
      </c>
      <c r="AH1140" s="13">
        <f t="shared" si="1479"/>
        <v>9.8733959662520958E-4</v>
      </c>
      <c r="AI1140" s="13">
        <f t="shared" si="1480"/>
        <v>3.9961998555744218E-3</v>
      </c>
      <c r="AJ1140" s="13">
        <f t="shared" si="1481"/>
        <v>8.0871937782492492E-3</v>
      </c>
      <c r="AK1140" s="13">
        <f t="shared" si="1482"/>
        <v>1.0910816203836101E-2</v>
      </c>
      <c r="AL1140" s="13">
        <f t="shared" si="1483"/>
        <v>2.8898515775137752E-3</v>
      </c>
      <c r="AM1140" s="13">
        <f t="shared" si="1484"/>
        <v>3.1388585652126239E-2</v>
      </c>
      <c r="AN1140" s="13">
        <f t="shared" si="1485"/>
        <v>5.0749147883898775E-2</v>
      </c>
      <c r="AO1140" s="13">
        <f t="shared" si="1486"/>
        <v>4.1025677924538269E-2</v>
      </c>
      <c r="AP1140" s="13">
        <f t="shared" si="1487"/>
        <v>2.2110141343567879E-2</v>
      </c>
      <c r="AQ1140" s="13">
        <f t="shared" si="1488"/>
        <v>8.9369336772157377E-3</v>
      </c>
      <c r="AR1140" s="13">
        <f t="shared" si="1489"/>
        <v>3.19266651617146E-4</v>
      </c>
      <c r="AS1140" s="13">
        <f t="shared" si="1490"/>
        <v>1.2922132885616227E-3</v>
      </c>
      <c r="AT1140" s="13">
        <f t="shared" si="1491"/>
        <v>2.6150792365524467E-3</v>
      </c>
      <c r="AU1140" s="13">
        <f t="shared" si="1492"/>
        <v>3.5281272702072739E-3</v>
      </c>
      <c r="AV1140" s="13">
        <f t="shared" si="1493"/>
        <v>3.5699727165410282E-3</v>
      </c>
      <c r="AW1140" s="13">
        <f t="shared" si="1494"/>
        <v>5.2530397837647171E-4</v>
      </c>
      <c r="AX1140" s="13">
        <f t="shared" si="1495"/>
        <v>2.1173913865512491E-2</v>
      </c>
      <c r="AY1140" s="13">
        <f t="shared" si="1496"/>
        <v>3.4234039658586485E-2</v>
      </c>
      <c r="AZ1140" s="13">
        <f t="shared" si="1497"/>
        <v>2.7674842704790276E-2</v>
      </c>
      <c r="BA1140" s="13">
        <f t="shared" si="1498"/>
        <v>1.4914919504546081E-2</v>
      </c>
      <c r="BB1140" s="13">
        <f t="shared" si="1499"/>
        <v>6.0286202761845554E-3</v>
      </c>
      <c r="BC1140" s="13">
        <f t="shared" si="1500"/>
        <v>1.9494178254650717E-3</v>
      </c>
      <c r="BD1140" s="13">
        <f t="shared" si="1501"/>
        <v>8.6031860418333251E-5</v>
      </c>
      <c r="BE1140" s="13">
        <f t="shared" si="1502"/>
        <v>3.4820897425128546E-4</v>
      </c>
      <c r="BF1140" s="13">
        <f t="shared" si="1503"/>
        <v>7.0467783190757518E-4</v>
      </c>
      <c r="BG1140" s="13">
        <f t="shared" si="1504"/>
        <v>9.5071424250275937E-4</v>
      </c>
      <c r="BH1140" s="13">
        <f t="shared" si="1505"/>
        <v>9.6199021379476089E-4</v>
      </c>
      <c r="BI1140" s="13">
        <f t="shared" si="1506"/>
        <v>7.7871993923280577E-4</v>
      </c>
      <c r="BJ1140" s="14">
        <f t="shared" si="1507"/>
        <v>0.67837942678021346</v>
      </c>
      <c r="BK1140" s="14">
        <f t="shared" si="1508"/>
        <v>0.13844309209842678</v>
      </c>
      <c r="BL1140" s="14">
        <f t="shared" si="1509"/>
        <v>9.7515106059895759E-2</v>
      </c>
      <c r="BM1140" s="14">
        <f t="shared" si="1510"/>
        <v>0.80433222050479947</v>
      </c>
      <c r="BN1140" s="14">
        <f t="shared" si="1511"/>
        <v>7.8739365412576354E-2</v>
      </c>
    </row>
    <row r="1141" spans="1:66" x14ac:dyDescent="0.25">
      <c r="A1141" t="s">
        <v>19</v>
      </c>
      <c r="B1141" t="s">
        <v>251</v>
      </c>
      <c r="C1141" t="s">
        <v>252</v>
      </c>
      <c r="D1141" s="11">
        <v>44461</v>
      </c>
      <c r="E1141" s="10">
        <f>VLOOKUP(A1141,home!$A$2:$E$405,3,FALSE)</f>
        <v>1.5510204081632699</v>
      </c>
      <c r="F1141" s="10">
        <f>VLOOKUP(B1141,home!$B$2:$E$405,3,FALSE)</f>
        <v>0.64</v>
      </c>
      <c r="G1141" s="10">
        <f>VLOOKUP(C1141,away!$B$2:$E$405,4,FALSE)</f>
        <v>0.21</v>
      </c>
      <c r="H1141" s="10">
        <f>VLOOKUP(A1141,away!$A$2:$E$405,3,FALSE)</f>
        <v>1.4285714285714299</v>
      </c>
      <c r="I1141" s="10">
        <f>VLOOKUP(C1141,away!$B$2:$E$405,3,FALSE)</f>
        <v>0.64</v>
      </c>
      <c r="J1141" s="10">
        <f>VLOOKUP(B1141,home!$B$2:$E$405,4,FALSE)</f>
        <v>1.75</v>
      </c>
      <c r="K1141" s="12">
        <f t="shared" si="1456"/>
        <v>0.20845714285714348</v>
      </c>
      <c r="L1141" s="12">
        <f t="shared" si="1457"/>
        <v>1.6000000000000014</v>
      </c>
      <c r="M1141" s="13">
        <f t="shared" si="1458"/>
        <v>0.16390682663866168</v>
      </c>
      <c r="N1141" s="13">
        <f t="shared" si="1459"/>
        <v>3.4167548775876543E-2</v>
      </c>
      <c r="O1141" s="13">
        <f t="shared" si="1460"/>
        <v>0.26225092262185884</v>
      </c>
      <c r="P1141" s="13">
        <f t="shared" si="1461"/>
        <v>5.4668078041402501E-2</v>
      </c>
      <c r="Q1141" s="13">
        <f t="shared" si="1462"/>
        <v>3.5612347981256566E-3</v>
      </c>
      <c r="R1141" s="13">
        <f t="shared" si="1463"/>
        <v>0.20980073809748734</v>
      </c>
      <c r="S1141" s="13">
        <f t="shared" si="1464"/>
        <v>4.5583805416008491E-3</v>
      </c>
      <c r="T1141" s="13">
        <f t="shared" si="1465"/>
        <v>5.6979756770010551E-3</v>
      </c>
      <c r="U1141" s="13">
        <f t="shared" si="1466"/>
        <v>4.3734462433122054E-2</v>
      </c>
      <c r="V1141" s="13">
        <f t="shared" si="1467"/>
        <v>1.6892924155692668E-4</v>
      </c>
      <c r="W1141" s="13">
        <f t="shared" si="1468"/>
        <v>2.4745494368690361E-4</v>
      </c>
      <c r="X1141" s="13">
        <f t="shared" si="1469"/>
        <v>3.959279098990461E-4</v>
      </c>
      <c r="Y1141" s="13">
        <f t="shared" si="1470"/>
        <v>3.1674232791923724E-4</v>
      </c>
      <c r="Z1141" s="13">
        <f t="shared" si="1471"/>
        <v>0.11189372698532668</v>
      </c>
      <c r="AA1141" s="13">
        <f t="shared" si="1472"/>
        <v>2.332504663099845E-2</v>
      </c>
      <c r="AB1141" s="13">
        <f t="shared" si="1473"/>
        <v>2.4311362888537885E-3</v>
      </c>
      <c r="AC1141" s="13">
        <f t="shared" si="1474"/>
        <v>3.5214507039981166E-6</v>
      </c>
      <c r="AD1141" s="13">
        <f t="shared" si="1475"/>
        <v>1.2895937636711804E-5</v>
      </c>
      <c r="AE1141" s="13">
        <f t="shared" si="1476"/>
        <v>2.0633500218738905E-5</v>
      </c>
      <c r="AF1141" s="13">
        <f t="shared" si="1477"/>
        <v>1.6506800174991141E-5</v>
      </c>
      <c r="AG1141" s="13">
        <f t="shared" si="1478"/>
        <v>8.8036267599952833E-6</v>
      </c>
      <c r="AH1141" s="13">
        <f t="shared" si="1479"/>
        <v>4.475749079413071E-2</v>
      </c>
      <c r="AI1141" s="13">
        <f t="shared" si="1480"/>
        <v>9.3300186523993869E-3</v>
      </c>
      <c r="AJ1141" s="13">
        <f t="shared" si="1481"/>
        <v>9.7245451554151625E-4</v>
      </c>
      <c r="AK1141" s="13">
        <f t="shared" si="1482"/>
        <v>6.7571696622770733E-5</v>
      </c>
      <c r="AL1141" s="13">
        <f t="shared" si="1483"/>
        <v>4.6980579357934349E-8</v>
      </c>
      <c r="AM1141" s="13">
        <f t="shared" si="1484"/>
        <v>5.3765006284256915E-7</v>
      </c>
      <c r="AN1141" s="13">
        <f t="shared" si="1485"/>
        <v>8.6024010054811123E-7</v>
      </c>
      <c r="AO1141" s="13">
        <f t="shared" si="1486"/>
        <v>6.8819208043848979E-7</v>
      </c>
      <c r="AP1141" s="13">
        <f t="shared" si="1487"/>
        <v>3.6703577623386157E-7</v>
      </c>
      <c r="AQ1141" s="13">
        <f t="shared" si="1488"/>
        <v>1.4681431049354476E-7</v>
      </c>
      <c r="AR1141" s="13">
        <f t="shared" si="1489"/>
        <v>1.4322397054121836E-2</v>
      </c>
      <c r="AS1141" s="13">
        <f t="shared" si="1490"/>
        <v>2.9856059687678061E-3</v>
      </c>
      <c r="AT1141" s="13">
        <f t="shared" si="1491"/>
        <v>3.1118544497328539E-4</v>
      </c>
      <c r="AU1141" s="13">
        <f t="shared" si="1492"/>
        <v>2.1622942919286647E-5</v>
      </c>
      <c r="AV1141" s="13">
        <f t="shared" si="1493"/>
        <v>1.1268642252793979E-6</v>
      </c>
      <c r="AW1141" s="13">
        <f t="shared" si="1494"/>
        <v>4.3526388189903584E-10</v>
      </c>
      <c r="AX1141" s="13">
        <f t="shared" si="1495"/>
        <v>1.8679499326187615E-8</v>
      </c>
      <c r="AY1141" s="13">
        <f t="shared" si="1496"/>
        <v>2.9887198921900209E-8</v>
      </c>
      <c r="AZ1141" s="13">
        <f t="shared" si="1497"/>
        <v>2.3909759137520193E-8</v>
      </c>
      <c r="BA1141" s="13">
        <f t="shared" si="1498"/>
        <v>1.275187154001078E-8</v>
      </c>
      <c r="BB1141" s="13">
        <f t="shared" si="1499"/>
        <v>5.1007486160043167E-9</v>
      </c>
      <c r="BC1141" s="13">
        <f t="shared" si="1500"/>
        <v>1.6322395571213824E-9</v>
      </c>
      <c r="BD1141" s="13">
        <f t="shared" si="1501"/>
        <v>3.8193058810991609E-3</v>
      </c>
      <c r="BE1141" s="13">
        <f t="shared" si="1502"/>
        <v>7.9616159167141584E-4</v>
      </c>
      <c r="BF1141" s="13">
        <f t="shared" si="1503"/>
        <v>8.2982785326209539E-5</v>
      </c>
      <c r="BG1141" s="13">
        <f t="shared" si="1504"/>
        <v>5.7661181118097795E-6</v>
      </c>
      <c r="BH1141" s="13">
        <f t="shared" si="1505"/>
        <v>3.0049712674117313E-7</v>
      </c>
      <c r="BI1141" s="13">
        <f t="shared" si="1506"/>
        <v>1.2528154495449174E-8</v>
      </c>
      <c r="BJ1141" s="14">
        <f t="shared" si="1507"/>
        <v>4.4448416190946541E-2</v>
      </c>
      <c r="BK1141" s="14">
        <f t="shared" si="1508"/>
        <v>0.22330581278170425</v>
      </c>
      <c r="BL1141" s="14">
        <f t="shared" si="1509"/>
        <v>0.61901630940751218</v>
      </c>
      <c r="BM1141" s="14">
        <f t="shared" si="1510"/>
        <v>0.27030888694014199</v>
      </c>
      <c r="BN1141" s="14">
        <f t="shared" si="1511"/>
        <v>0.72835534897341259</v>
      </c>
    </row>
    <row r="1142" spans="1:66" x14ac:dyDescent="0.25">
      <c r="A1142" t="s">
        <v>19</v>
      </c>
      <c r="B1142" t="s">
        <v>21</v>
      </c>
      <c r="C1142" t="s">
        <v>250</v>
      </c>
      <c r="D1142" s="11">
        <v>44461</v>
      </c>
      <c r="E1142" s="10">
        <f>VLOOKUP(A1142,home!$A$2:$E$405,3,FALSE)</f>
        <v>1.5510204081632699</v>
      </c>
      <c r="F1142" s="10">
        <f>VLOOKUP(B1142,home!$B$2:$E$405,3,FALSE)</f>
        <v>0.21</v>
      </c>
      <c r="G1142" s="10">
        <f>VLOOKUP(C1142,away!$B$2:$E$405,4,FALSE)</f>
        <v>1.5</v>
      </c>
      <c r="H1142" s="10">
        <f>VLOOKUP(A1142,away!$A$2:$E$405,3,FALSE)</f>
        <v>1.4285714285714299</v>
      </c>
      <c r="I1142" s="10">
        <f>VLOOKUP(C1142,away!$B$2:$E$405,3,FALSE)</f>
        <v>0.64</v>
      </c>
      <c r="J1142" s="10">
        <f>VLOOKUP(B1142,home!$B$2:$E$405,4,FALSE)</f>
        <v>1.17</v>
      </c>
      <c r="K1142" s="12">
        <f t="shared" si="1456"/>
        <v>0.48857142857142999</v>
      </c>
      <c r="L1142" s="12">
        <f t="shared" si="1457"/>
        <v>1.0697142857142867</v>
      </c>
      <c r="M1142" s="13">
        <f t="shared" si="1458"/>
        <v>0.21049661341356618</v>
      </c>
      <c r="N1142" s="13">
        <f t="shared" si="1459"/>
        <v>0.10284263112491406</v>
      </c>
      <c r="O1142" s="13">
        <f t="shared" si="1460"/>
        <v>0.22517123446296924</v>
      </c>
      <c r="P1142" s="13">
        <f t="shared" si="1461"/>
        <v>0.11001223169476529</v>
      </c>
      <c r="Q1142" s="13">
        <f t="shared" si="1462"/>
        <v>2.5122985603371933E-2</v>
      </c>
      <c r="R1142" s="13">
        <f t="shared" si="1463"/>
        <v>0.12043444311847967</v>
      </c>
      <c r="S1142" s="13">
        <f t="shared" si="1464"/>
        <v>1.4373973678479528E-2</v>
      </c>
      <c r="T1142" s="13">
        <f t="shared" si="1465"/>
        <v>2.6874416599721312E-2</v>
      </c>
      <c r="U1142" s="13">
        <f t="shared" si="1466"/>
        <v>5.8840827923600236E-2</v>
      </c>
      <c r="V1142" s="13">
        <f t="shared" si="1467"/>
        <v>8.3469958497332558E-4</v>
      </c>
      <c r="W1142" s="13">
        <f t="shared" si="1468"/>
        <v>4.0914576554062984E-3</v>
      </c>
      <c r="X1142" s="13">
        <f t="shared" si="1469"/>
        <v>4.3766907033831988E-3</v>
      </c>
      <c r="Y1142" s="13">
        <f t="shared" si="1470"/>
        <v>2.3409042847809588E-3</v>
      </c>
      <c r="Z1142" s="13">
        <f t="shared" si="1471"/>
        <v>4.2943481431960799E-2</v>
      </c>
      <c r="AA1142" s="13">
        <f t="shared" si="1472"/>
        <v>2.0980958071043762E-2</v>
      </c>
      <c r="AB1142" s="13">
        <f t="shared" si="1473"/>
        <v>5.1253483287835629E-3</v>
      </c>
      <c r="AC1142" s="13">
        <f t="shared" si="1474"/>
        <v>2.7265036076018594E-5</v>
      </c>
      <c r="AD1142" s="13">
        <f t="shared" si="1475"/>
        <v>4.9974232791034229E-4</v>
      </c>
      <c r="AE1142" s="13">
        <f t="shared" si="1476"/>
        <v>5.3458150734180649E-4</v>
      </c>
      <c r="AF1142" s="13">
        <f t="shared" si="1477"/>
        <v>2.8592473764110364E-4</v>
      </c>
      <c r="AG1142" s="13">
        <f t="shared" si="1478"/>
        <v>1.0195259216459935E-4</v>
      </c>
      <c r="AH1142" s="13">
        <f t="shared" si="1479"/>
        <v>1.1484313891518669E-2</v>
      </c>
      <c r="AI1142" s="13">
        <f t="shared" si="1480"/>
        <v>5.6109076441419941E-3</v>
      </c>
      <c r="AJ1142" s="13">
        <f t="shared" si="1481"/>
        <v>1.3706645816404055E-3</v>
      </c>
      <c r="AK1142" s="13">
        <f t="shared" si="1482"/>
        <v>2.2322251758143813E-4</v>
      </c>
      <c r="AL1142" s="13">
        <f t="shared" si="1483"/>
        <v>5.6998303532189414E-7</v>
      </c>
      <c r="AM1142" s="13">
        <f t="shared" si="1484"/>
        <v>4.8831964612953601E-5</v>
      </c>
      <c r="AN1142" s="13">
        <f t="shared" si="1485"/>
        <v>5.223625014597098E-5</v>
      </c>
      <c r="AO1142" s="13">
        <f t="shared" si="1486"/>
        <v>2.7938931506645079E-5</v>
      </c>
      <c r="AP1142" s="13">
        <f t="shared" si="1487"/>
        <v>9.9622247200837419E-6</v>
      </c>
      <c r="AQ1142" s="13">
        <f t="shared" si="1488"/>
        <v>2.6641835251423969E-6</v>
      </c>
      <c r="AR1142" s="13">
        <f t="shared" si="1489"/>
        <v>2.4569869262769115E-3</v>
      </c>
      <c r="AS1142" s="13">
        <f t="shared" si="1490"/>
        <v>1.2004136125524374E-3</v>
      </c>
      <c r="AT1142" s="13">
        <f t="shared" si="1491"/>
        <v>2.9324389678066768E-4</v>
      </c>
      <c r="AU1142" s="13">
        <f t="shared" si="1492"/>
        <v>4.7756863189994602E-5</v>
      </c>
      <c r="AV1142" s="13">
        <f t="shared" si="1493"/>
        <v>5.8331597182065E-6</v>
      </c>
      <c r="AW1142" s="13">
        <f t="shared" si="1494"/>
        <v>8.2747577960527291E-9</v>
      </c>
      <c r="AX1142" s="13">
        <f t="shared" si="1495"/>
        <v>3.9763171184833737E-6</v>
      </c>
      <c r="AY1142" s="13">
        <f t="shared" si="1496"/>
        <v>4.2535232261719326E-6</v>
      </c>
      <c r="AZ1142" s="13">
        <f t="shared" si="1497"/>
        <v>2.2750272798268187E-6</v>
      </c>
      <c r="BA1142" s="13">
        <f t="shared" si="1498"/>
        <v>8.1120972720682076E-7</v>
      </c>
      <c r="BB1142" s="13">
        <f t="shared" si="1499"/>
        <v>2.1694065847588139E-7</v>
      </c>
      <c r="BC1142" s="13">
        <f t="shared" si="1500"/>
        <v>4.6412904304782918E-8</v>
      </c>
      <c r="BD1142" s="13">
        <f t="shared" si="1501"/>
        <v>4.3804566914194099E-4</v>
      </c>
      <c r="BE1142" s="13">
        <f t="shared" si="1502"/>
        <v>2.1401659835220606E-4</v>
      </c>
      <c r="BF1142" s="13">
        <f t="shared" si="1503"/>
        <v>5.2281197597467634E-5</v>
      </c>
      <c r="BG1142" s="13">
        <f t="shared" si="1504"/>
        <v>8.5143664658733265E-6</v>
      </c>
      <c r="BH1142" s="13">
        <f t="shared" si="1505"/>
        <v>1.039969046903102E-6</v>
      </c>
      <c r="BI1142" s="13">
        <f t="shared" si="1506"/>
        <v>1.0161983258310346E-7</v>
      </c>
      <c r="BJ1142" s="14">
        <f t="shared" si="1507"/>
        <v>0.16722450012206086</v>
      </c>
      <c r="BK1142" s="14">
        <f t="shared" si="1508"/>
        <v>0.33574960691412187</v>
      </c>
      <c r="BL1142" s="14">
        <f t="shared" si="1509"/>
        <v>0.45396015441871423</v>
      </c>
      <c r="BM1142" s="14">
        <f t="shared" si="1510"/>
        <v>0.20579335822032294</v>
      </c>
      <c r="BN1142" s="14">
        <f t="shared" si="1511"/>
        <v>0.79408013941806632</v>
      </c>
    </row>
    <row r="1143" spans="1:66" x14ac:dyDescent="0.25">
      <c r="A1143" t="s">
        <v>19</v>
      </c>
      <c r="B1143" t="s">
        <v>20</v>
      </c>
      <c r="C1143" t="s">
        <v>248</v>
      </c>
      <c r="D1143" s="11">
        <v>44461</v>
      </c>
      <c r="E1143" s="10">
        <f>VLOOKUP(A1143,home!$A$2:$E$405,3,FALSE)</f>
        <v>1.5510204081632699</v>
      </c>
      <c r="F1143" s="10">
        <f>VLOOKUP(B1143,home!$B$2:$E$405,3,FALSE)</f>
        <v>1.5</v>
      </c>
      <c r="G1143" s="10">
        <f>VLOOKUP(C1143,away!$B$2:$E$405,4,FALSE)</f>
        <v>1.93</v>
      </c>
      <c r="H1143" s="10">
        <f>VLOOKUP(A1143,away!$A$2:$E$405,3,FALSE)</f>
        <v>1.4285714285714299</v>
      </c>
      <c r="I1143" s="10">
        <f>VLOOKUP(C1143,away!$B$2:$E$405,3,FALSE)</f>
        <v>0.64</v>
      </c>
      <c r="J1143" s="10">
        <f>VLOOKUP(B1143,home!$B$2:$E$405,4,FALSE)</f>
        <v>0.93</v>
      </c>
      <c r="K1143" s="12">
        <f t="shared" si="1456"/>
        <v>4.4902040816326663</v>
      </c>
      <c r="L1143" s="12">
        <f t="shared" si="1457"/>
        <v>0.85028571428571509</v>
      </c>
      <c r="M1143" s="13">
        <f t="shared" si="1458"/>
        <v>4.7935222875683152E-3</v>
      </c>
      <c r="N1143" s="13">
        <f t="shared" si="1459"/>
        <v>2.1523893341036399E-2</v>
      </c>
      <c r="O1143" s="13">
        <f t="shared" si="1460"/>
        <v>4.0758635222295191E-3</v>
      </c>
      <c r="P1143" s="13">
        <f t="shared" si="1461"/>
        <v>1.8301459023692679E-2</v>
      </c>
      <c r="Q1143" s="13">
        <f t="shared" si="1462"/>
        <v>4.8323336866273922E-2</v>
      </c>
      <c r="R1143" s="13">
        <f t="shared" si="1463"/>
        <v>1.7328242631650089E-3</v>
      </c>
      <c r="S1143" s="13">
        <f t="shared" si="1464"/>
        <v>1.7468543082847249E-2</v>
      </c>
      <c r="T1143" s="13">
        <f t="shared" si="1465"/>
        <v>4.1088643004008947E-2</v>
      </c>
      <c r="U1143" s="13">
        <f t="shared" si="1466"/>
        <v>7.7807345792156382E-3</v>
      </c>
      <c r="V1143" s="13">
        <f t="shared" si="1467"/>
        <v>7.4104595107781579E-3</v>
      </c>
      <c r="W1143" s="13">
        <f t="shared" si="1468"/>
        <v>7.2327214811684484E-2</v>
      </c>
      <c r="X1143" s="13">
        <f t="shared" si="1469"/>
        <v>6.1498797508449485E-2</v>
      </c>
      <c r="Y1143" s="13">
        <f t="shared" si="1470"/>
        <v>2.6145774483592264E-2</v>
      </c>
      <c r="Z1143" s="13">
        <f t="shared" si="1471"/>
        <v>4.9113190544562582E-4</v>
      </c>
      <c r="AA1143" s="13">
        <f t="shared" si="1472"/>
        <v>2.2052824864519775E-3</v>
      </c>
      <c r="AB1143" s="13">
        <f t="shared" si="1473"/>
        <v>4.9510842109098544E-3</v>
      </c>
      <c r="AC1143" s="13">
        <f t="shared" si="1474"/>
        <v>1.7683007002357056E-3</v>
      </c>
      <c r="AD1143" s="13">
        <f t="shared" si="1475"/>
        <v>8.1190988790137086E-2</v>
      </c>
      <c r="AE1143" s="13">
        <f t="shared" si="1476"/>
        <v>6.9035537896985188E-2</v>
      </c>
      <c r="AF1143" s="13">
        <f t="shared" si="1477"/>
        <v>2.9349965825918305E-2</v>
      </c>
      <c r="AG1143" s="13">
        <f t="shared" si="1478"/>
        <v>8.3186188855174249E-3</v>
      </c>
      <c r="AH1143" s="13">
        <f t="shared" si="1479"/>
        <v>1.0440061075758455E-4</v>
      </c>
      <c r="AI1143" s="13">
        <f t="shared" si="1480"/>
        <v>4.6878004854864928E-4</v>
      </c>
      <c r="AJ1143" s="13">
        <f t="shared" si="1481"/>
        <v>1.0524590436905526E-3</v>
      </c>
      <c r="AK1143" s="13">
        <f t="shared" si="1482"/>
        <v>1.5752519645768439E-3</v>
      </c>
      <c r="AL1143" s="13">
        <f t="shared" si="1483"/>
        <v>2.7005179795125454E-4</v>
      </c>
      <c r="AM1143" s="13">
        <f t="shared" si="1484"/>
        <v>7.2912821851453105E-2</v>
      </c>
      <c r="AN1143" s="13">
        <f t="shared" si="1485"/>
        <v>6.1996730808549887E-2</v>
      </c>
      <c r="AO1143" s="13">
        <f t="shared" si="1486"/>
        <v>2.6357467269463523E-2</v>
      </c>
      <c r="AP1143" s="13">
        <f t="shared" si="1487"/>
        <v>7.4704592946593833E-3</v>
      </c>
      <c r="AQ1143" s="13">
        <f t="shared" si="1488"/>
        <v>1.5880062043504531E-3</v>
      </c>
      <c r="AR1143" s="13">
        <f t="shared" si="1489"/>
        <v>1.7754069577975546E-5</v>
      </c>
      <c r="AS1143" s="13">
        <f t="shared" si="1490"/>
        <v>7.9719395684616122E-5</v>
      </c>
      <c r="AT1143" s="13">
        <f t="shared" si="1491"/>
        <v>1.789781779441765E-4</v>
      </c>
      <c r="AU1143" s="13">
        <f t="shared" si="1492"/>
        <v>2.6788284837603966E-4</v>
      </c>
      <c r="AV1143" s="13">
        <f t="shared" si="1493"/>
        <v>3.0071216479436952E-4</v>
      </c>
      <c r="AW1143" s="13">
        <f t="shared" si="1494"/>
        <v>2.864016628403952E-5</v>
      </c>
      <c r="AX1143" s="13">
        <f t="shared" si="1495"/>
        <v>5.4565575046791687E-2</v>
      </c>
      <c r="AY1143" s="13">
        <f t="shared" si="1496"/>
        <v>4.6396328954072058E-2</v>
      </c>
      <c r="AZ1143" s="13">
        <f t="shared" si="1497"/>
        <v>1.9725067852474083E-2</v>
      </c>
      <c r="BA1143" s="13">
        <f t="shared" si="1498"/>
        <v>5.5906478027583743E-3</v>
      </c>
      <c r="BB1143" s="13">
        <f t="shared" si="1499"/>
        <v>1.1884119900720668E-3</v>
      </c>
      <c r="BC1143" s="13">
        <f t="shared" si="1500"/>
        <v>2.0209794756882715E-4</v>
      </c>
      <c r="BD1143" s="13">
        <f t="shared" si="1501"/>
        <v>2.5160052887645356E-6</v>
      </c>
      <c r="BE1143" s="13">
        <f t="shared" si="1502"/>
        <v>1.129737721701989E-5</v>
      </c>
      <c r="BF1143" s="13">
        <f t="shared" si="1503"/>
        <v>2.5363764645803314E-5</v>
      </c>
      <c r="BG1143" s="13">
        <f t="shared" si="1504"/>
        <v>3.796282651271878E-5</v>
      </c>
      <c r="BH1143" s="13">
        <f t="shared" si="1505"/>
        <v>4.261520963943067E-5</v>
      </c>
      <c r="BI1143" s="13">
        <f t="shared" si="1506"/>
        <v>3.8270197652520657E-5</v>
      </c>
      <c r="BJ1143" s="14">
        <f t="shared" si="1507"/>
        <v>0.75679638643581704</v>
      </c>
      <c r="BK1143" s="14">
        <f t="shared" si="1508"/>
        <v>9.6408665357145415E-2</v>
      </c>
      <c r="BL1143" s="14">
        <f t="shared" si="1509"/>
        <v>2.4949752766879062E-2</v>
      </c>
      <c r="BM1143" s="14">
        <f t="shared" si="1510"/>
        <v>0.73352734837353328</v>
      </c>
      <c r="BN1143" s="14">
        <f t="shared" si="1511"/>
        <v>9.8750899303965842E-2</v>
      </c>
    </row>
    <row r="1144" spans="1:66" x14ac:dyDescent="0.25">
      <c r="A1144" t="s">
        <v>19</v>
      </c>
      <c r="B1144" t="s">
        <v>245</v>
      </c>
      <c r="C1144" t="s">
        <v>243</v>
      </c>
      <c r="D1144" s="11">
        <v>44461</v>
      </c>
      <c r="E1144" s="10">
        <f>VLOOKUP(A1144,home!$A$2:$E$405,3,FALSE)</f>
        <v>1.5510204081632699</v>
      </c>
      <c r="F1144" s="10">
        <f>VLOOKUP(B1144,home!$B$2:$E$405,3,FALSE)</f>
        <v>0.43</v>
      </c>
      <c r="G1144" s="10">
        <f>VLOOKUP(C1144,away!$B$2:$E$405,4,FALSE)</f>
        <v>1.29</v>
      </c>
      <c r="H1144" s="10">
        <f>VLOOKUP(A1144,away!$A$2:$E$405,3,FALSE)</f>
        <v>1.4285714285714299</v>
      </c>
      <c r="I1144" s="10">
        <f>VLOOKUP(C1144,away!$B$2:$E$405,3,FALSE)</f>
        <v>0.64</v>
      </c>
      <c r="J1144" s="10">
        <f>VLOOKUP(B1144,home!$B$2:$E$405,4,FALSE)</f>
        <v>0.7</v>
      </c>
      <c r="K1144" s="12">
        <f t="shared" si="1456"/>
        <v>0.86035102040816591</v>
      </c>
      <c r="L1144" s="12">
        <f t="shared" si="1457"/>
        <v>0.64000000000000057</v>
      </c>
      <c r="M1144" s="13">
        <f t="shared" si="1458"/>
        <v>0.22305185065345978</v>
      </c>
      <c r="N1144" s="13">
        <f t="shared" si="1459"/>
        <v>0.19190288731363395</v>
      </c>
      <c r="O1144" s="13">
        <f t="shared" si="1460"/>
        <v>0.14275318441821438</v>
      </c>
      <c r="P1144" s="13">
        <f t="shared" si="1461"/>
        <v>0.12281784788072585</v>
      </c>
      <c r="Q1144" s="13">
        <f t="shared" si="1462"/>
        <v>8.2551922459779117E-2</v>
      </c>
      <c r="R1144" s="13">
        <f t="shared" si="1463"/>
        <v>4.5681019013828643E-2</v>
      </c>
      <c r="S1144" s="13">
        <f t="shared" si="1464"/>
        <v>1.6906633719762792E-2</v>
      </c>
      <c r="T1144" s="13">
        <f t="shared" si="1465"/>
        <v>5.2833230374258681E-2</v>
      </c>
      <c r="U1144" s="13">
        <f t="shared" si="1466"/>
        <v>3.93017113218323E-2</v>
      </c>
      <c r="V1144" s="13">
        <f t="shared" si="1467"/>
        <v>1.034356591819736E-3</v>
      </c>
      <c r="W1144" s="13">
        <f t="shared" si="1468"/>
        <v>2.3674543574975584E-2</v>
      </c>
      <c r="X1144" s="13">
        <f t="shared" si="1469"/>
        <v>1.5151707887984388E-2</v>
      </c>
      <c r="Y1144" s="13">
        <f t="shared" si="1470"/>
        <v>4.8485465241550072E-3</v>
      </c>
      <c r="Z1144" s="13">
        <f t="shared" si="1471"/>
        <v>9.7452840562834517E-3</v>
      </c>
      <c r="AA1144" s="13">
        <f t="shared" si="1472"/>
        <v>8.384365081990898E-3</v>
      </c>
      <c r="AB1144" s="13">
        <f t="shared" si="1473"/>
        <v>3.6067485268827318E-3</v>
      </c>
      <c r="AC1144" s="13">
        <f t="shared" si="1474"/>
        <v>3.5596389969520925E-5</v>
      </c>
      <c r="AD1144" s="13">
        <f t="shared" si="1475"/>
        <v>5.0921044306069564E-3</v>
      </c>
      <c r="AE1144" s="13">
        <f t="shared" si="1476"/>
        <v>3.2589468355884556E-3</v>
      </c>
      <c r="AF1144" s="13">
        <f t="shared" si="1477"/>
        <v>1.0428629873883066E-3</v>
      </c>
      <c r="AG1144" s="13">
        <f t="shared" si="1478"/>
        <v>2.2247743730950559E-4</v>
      </c>
      <c r="AH1144" s="13">
        <f t="shared" si="1479"/>
        <v>1.5592454490053536E-3</v>
      </c>
      <c r="AI1144" s="13">
        <f t="shared" si="1480"/>
        <v>1.3414984131185448E-3</v>
      </c>
      <c r="AJ1144" s="13">
        <f t="shared" si="1481"/>
        <v>5.7707976430123762E-4</v>
      </c>
      <c r="AK1144" s="13">
        <f t="shared" si="1482"/>
        <v>1.654970546911579E-4</v>
      </c>
      <c r="AL1144" s="13">
        <f t="shared" si="1483"/>
        <v>7.8400999508798414E-7</v>
      </c>
      <c r="AM1144" s="13">
        <f t="shared" si="1484"/>
        <v>8.7619944857952794E-4</v>
      </c>
      <c r="AN1144" s="13">
        <f t="shared" si="1485"/>
        <v>5.6076764709089844E-4</v>
      </c>
      <c r="AO1144" s="13">
        <f t="shared" si="1486"/>
        <v>1.7944564706908763E-4</v>
      </c>
      <c r="AP1144" s="13">
        <f t="shared" si="1487"/>
        <v>3.828173804140539E-5</v>
      </c>
      <c r="AQ1144" s="13">
        <f t="shared" si="1488"/>
        <v>6.1250780866248684E-6</v>
      </c>
      <c r="AR1144" s="13">
        <f t="shared" si="1489"/>
        <v>1.9958341747268552E-4</v>
      </c>
      <c r="AS1144" s="13">
        <f t="shared" si="1490"/>
        <v>1.7171179687917396E-4</v>
      </c>
      <c r="AT1144" s="13">
        <f t="shared" si="1491"/>
        <v>7.3866209830558501E-5</v>
      </c>
      <c r="AU1144" s="13">
        <f t="shared" si="1492"/>
        <v>2.1183623000468234E-5</v>
      </c>
      <c r="AV1144" s="13">
        <f t="shared" si="1493"/>
        <v>4.5563379160986842E-6</v>
      </c>
      <c r="AW1144" s="13">
        <f t="shared" si="1494"/>
        <v>1.1991534209495968E-8</v>
      </c>
      <c r="AX1144" s="13">
        <f t="shared" si="1495"/>
        <v>1.2563984827774482E-4</v>
      </c>
      <c r="AY1144" s="13">
        <f t="shared" si="1496"/>
        <v>8.0409502897756772E-5</v>
      </c>
      <c r="AZ1144" s="13">
        <f t="shared" si="1497"/>
        <v>2.5731040927282184E-5</v>
      </c>
      <c r="BA1144" s="13">
        <f t="shared" si="1498"/>
        <v>5.4892887311535374E-6</v>
      </c>
      <c r="BB1144" s="13">
        <f t="shared" si="1499"/>
        <v>8.7828619698456678E-7</v>
      </c>
      <c r="BC1144" s="13">
        <f t="shared" si="1500"/>
        <v>1.1242063321402469E-7</v>
      </c>
      <c r="BD1144" s="13">
        <f t="shared" si="1501"/>
        <v>2.1288897863753124E-5</v>
      </c>
      <c r="BE1144" s="13">
        <f t="shared" si="1502"/>
        <v>1.8315925000445225E-5</v>
      </c>
      <c r="BF1144" s="13">
        <f t="shared" si="1503"/>
        <v>7.879062381926241E-6</v>
      </c>
      <c r="BG1144" s="13">
        <f t="shared" si="1504"/>
        <v>2.2595864533832784E-6</v>
      </c>
      <c r="BH1144" s="13">
        <f t="shared" si="1505"/>
        <v>4.8600937771719297E-7</v>
      </c>
      <c r="BI1144" s="13">
        <f t="shared" si="1506"/>
        <v>8.3627732809384973E-8</v>
      </c>
      <c r="BJ1144" s="14">
        <f t="shared" si="1507"/>
        <v>0.38247830977221164</v>
      </c>
      <c r="BK1144" s="14">
        <f t="shared" si="1508"/>
        <v>0.36392747874863057</v>
      </c>
      <c r="BL1144" s="14">
        <f t="shared" si="1509"/>
        <v>0.24389156353777428</v>
      </c>
      <c r="BM1144" s="14">
        <f t="shared" si="1510"/>
        <v>0.19120352686389458</v>
      </c>
      <c r="BN1144" s="14">
        <f t="shared" si="1511"/>
        <v>0.80875871173964164</v>
      </c>
    </row>
    <row r="1145" spans="1:66" x14ac:dyDescent="0.25">
      <c r="A1145" t="s">
        <v>19</v>
      </c>
      <c r="B1145" t="s">
        <v>244</v>
      </c>
      <c r="C1145" t="s">
        <v>154</v>
      </c>
      <c r="D1145" s="11">
        <v>44461</v>
      </c>
      <c r="E1145" s="10">
        <f>VLOOKUP(A1145,home!$A$2:$E$405,3,FALSE)</f>
        <v>1.5510204081632699</v>
      </c>
      <c r="F1145" s="10">
        <f>VLOOKUP(B1145,home!$B$2:$E$405,3,FALSE)</f>
        <v>0.43</v>
      </c>
      <c r="G1145" s="10">
        <f>VLOOKUP(C1145,away!$B$2:$E$405,4,FALSE)</f>
        <v>1.5</v>
      </c>
      <c r="H1145" s="10">
        <f>VLOOKUP(A1145,away!$A$2:$E$405,3,FALSE)</f>
        <v>1.4285714285714299</v>
      </c>
      <c r="I1145" s="10">
        <f>VLOOKUP(C1145,away!$B$2:$E$405,3,FALSE)</f>
        <v>1.07</v>
      </c>
      <c r="J1145" s="10">
        <f>VLOOKUP(B1145,home!$B$2:$E$405,4,FALSE)</f>
        <v>0.7</v>
      </c>
      <c r="K1145" s="12">
        <f t="shared" si="1456"/>
        <v>1.000408163265309</v>
      </c>
      <c r="L1145" s="12">
        <f t="shared" si="1457"/>
        <v>1.070000000000001</v>
      </c>
      <c r="M1145" s="13">
        <f t="shared" si="1458"/>
        <v>0.12613428781401459</v>
      </c>
      <c r="N1145" s="13">
        <f t="shared" si="1459"/>
        <v>0.12618577119679616</v>
      </c>
      <c r="O1145" s="13">
        <f t="shared" si="1460"/>
        <v>0.13496368796099573</v>
      </c>
      <c r="P1145" s="13">
        <f t="shared" si="1461"/>
        <v>0.13501877518057204</v>
      </c>
      <c r="Q1145" s="13">
        <f t="shared" si="1462"/>
        <v>6.3118637796601693E-2</v>
      </c>
      <c r="R1145" s="13">
        <f t="shared" si="1463"/>
        <v>7.2205573059132763E-2</v>
      </c>
      <c r="S1145" s="13">
        <f t="shared" si="1464"/>
        <v>3.6132264206664697E-2</v>
      </c>
      <c r="T1145" s="13">
        <f t="shared" si="1465"/>
        <v>6.753694244236387E-2</v>
      </c>
      <c r="U1145" s="13">
        <f t="shared" si="1466"/>
        <v>7.2235044721606079E-2</v>
      </c>
      <c r="V1145" s="13">
        <f t="shared" si="1467"/>
        <v>4.2974781016087522E-3</v>
      </c>
      <c r="W1145" s="13">
        <f t="shared" si="1468"/>
        <v>2.1048133501968869E-2</v>
      </c>
      <c r="X1145" s="13">
        <f t="shared" si="1469"/>
        <v>2.252150284710671E-2</v>
      </c>
      <c r="Y1145" s="13">
        <f t="shared" si="1470"/>
        <v>1.2049004023202099E-2</v>
      </c>
      <c r="Z1145" s="13">
        <f t="shared" si="1471"/>
        <v>2.5753321057757378E-2</v>
      </c>
      <c r="AA1145" s="13">
        <f t="shared" si="1472"/>
        <v>2.5763832617372858E-2</v>
      </c>
      <c r="AB1145" s="13">
        <f t="shared" si="1473"/>
        <v>1.288717423371042E-2</v>
      </c>
      <c r="AC1145" s="13">
        <f t="shared" si="1474"/>
        <v>2.8751115165653331E-4</v>
      </c>
      <c r="AD1145" s="13">
        <f t="shared" si="1475"/>
        <v>5.2641811442169228E-3</v>
      </c>
      <c r="AE1145" s="13">
        <f t="shared" si="1476"/>
        <v>5.6326738243121129E-3</v>
      </c>
      <c r="AF1145" s="13">
        <f t="shared" si="1477"/>
        <v>3.0134804960069823E-3</v>
      </c>
      <c r="AG1145" s="13">
        <f t="shared" si="1478"/>
        <v>1.0748080435758246E-3</v>
      </c>
      <c r="AH1145" s="13">
        <f t="shared" si="1479"/>
        <v>6.8890133829501033E-3</v>
      </c>
      <c r="AI1145" s="13">
        <f t="shared" si="1480"/>
        <v>6.8918252251472453E-3</v>
      </c>
      <c r="AJ1145" s="13">
        <f t="shared" si="1481"/>
        <v>3.4473191075175399E-3</v>
      </c>
      <c r="AK1145" s="13">
        <f t="shared" si="1482"/>
        <v>1.1495753921803421E-3</v>
      </c>
      <c r="AL1145" s="13">
        <f t="shared" si="1483"/>
        <v>1.2310499934691888E-5</v>
      </c>
      <c r="AM1145" s="13">
        <f t="shared" si="1484"/>
        <v>1.0532659579163854E-3</v>
      </c>
      <c r="AN1145" s="13">
        <f t="shared" si="1485"/>
        <v>1.1269945749705333E-3</v>
      </c>
      <c r="AO1145" s="13">
        <f t="shared" si="1486"/>
        <v>6.0294209760923577E-4</v>
      </c>
      <c r="AP1145" s="13">
        <f t="shared" si="1487"/>
        <v>2.1504934814729429E-4</v>
      </c>
      <c r="AQ1145" s="13">
        <f t="shared" si="1488"/>
        <v>5.7525700629401266E-5</v>
      </c>
      <c r="AR1145" s="13">
        <f t="shared" si="1489"/>
        <v>1.4742488639513242E-3</v>
      </c>
      <c r="AS1145" s="13">
        <f t="shared" si="1490"/>
        <v>1.4748505981815126E-3</v>
      </c>
      <c r="AT1145" s="13">
        <f t="shared" si="1491"/>
        <v>7.377262890087545E-4</v>
      </c>
      <c r="AU1145" s="13">
        <f t="shared" si="1492"/>
        <v>2.4600913392659355E-4</v>
      </c>
      <c r="AV1145" s="13">
        <f t="shared" si="1493"/>
        <v>6.1527386454498213E-5</v>
      </c>
      <c r="AW1145" s="13">
        <f t="shared" si="1494"/>
        <v>3.6604475979280041E-7</v>
      </c>
      <c r="AX1145" s="13">
        <f t="shared" si="1495"/>
        <v>1.7561597706483448E-4</v>
      </c>
      <c r="AY1145" s="13">
        <f t="shared" si="1496"/>
        <v>1.8790909545937309E-4</v>
      </c>
      <c r="AZ1145" s="13">
        <f t="shared" si="1497"/>
        <v>1.0053136607076466E-4</v>
      </c>
      <c r="BA1145" s="13">
        <f t="shared" si="1498"/>
        <v>3.5856187231906096E-5</v>
      </c>
      <c r="BB1145" s="13">
        <f t="shared" si="1499"/>
        <v>9.5915300845348893E-6</v>
      </c>
      <c r="BC1145" s="13">
        <f t="shared" si="1500"/>
        <v>2.0525874380904691E-6</v>
      </c>
      <c r="BD1145" s="13">
        <f t="shared" si="1501"/>
        <v>2.6290771407131959E-4</v>
      </c>
      <c r="BE1145" s="13">
        <f t="shared" si="1502"/>
        <v>2.6301502334236983E-4</v>
      </c>
      <c r="BF1145" s="13">
        <f t="shared" si="1503"/>
        <v>1.3156118820656127E-4</v>
      </c>
      <c r="BG1145" s="13">
        <f t="shared" si="1504"/>
        <v>4.3871628883575872E-5</v>
      </c>
      <c r="BH1145" s="13">
        <f t="shared" si="1505"/>
        <v>1.0972383917718853E-5</v>
      </c>
      <c r="BI1145" s="13">
        <f t="shared" si="1506"/>
        <v>2.1953724883533876E-6</v>
      </c>
      <c r="BJ1145" s="14">
        <f t="shared" si="1507"/>
        <v>0.33101246973877346</v>
      </c>
      <c r="BK1145" s="14">
        <f t="shared" si="1508"/>
        <v>0.30207053604991063</v>
      </c>
      <c r="BL1145" s="14">
        <f t="shared" si="1509"/>
        <v>0.34114193128304576</v>
      </c>
      <c r="BM1145" s="14">
        <f t="shared" si="1510"/>
        <v>0.34216398207067467</v>
      </c>
      <c r="BN1145" s="14">
        <f t="shared" si="1511"/>
        <v>0.65762673300811292</v>
      </c>
    </row>
    <row r="1146" spans="1:66" x14ac:dyDescent="0.25">
      <c r="A1146" t="s">
        <v>19</v>
      </c>
      <c r="B1146" t="s">
        <v>141</v>
      </c>
      <c r="C1146" t="s">
        <v>139</v>
      </c>
      <c r="D1146" s="11">
        <v>44461</v>
      </c>
      <c r="E1146" s="10">
        <f>VLOOKUP(A1146,home!$A$2:$E$405,3,FALSE)</f>
        <v>1.5510204081632699</v>
      </c>
      <c r="F1146" s="10">
        <f>VLOOKUP(B1146,home!$B$2:$E$405,3,FALSE)</f>
        <v>1.61</v>
      </c>
      <c r="G1146" s="10">
        <f>VLOOKUP(C1146,away!$B$2:$E$405,4,FALSE)</f>
        <v>0.64</v>
      </c>
      <c r="H1146" s="10">
        <f>VLOOKUP(A1146,away!$A$2:$E$405,3,FALSE)</f>
        <v>1.4285714285714299</v>
      </c>
      <c r="I1146" s="10">
        <f>VLOOKUP(C1146,away!$B$2:$E$405,3,FALSE)</f>
        <v>1.61</v>
      </c>
      <c r="J1146" s="10">
        <f>VLOOKUP(B1146,home!$B$2:$E$405,4,FALSE)</f>
        <v>0</v>
      </c>
      <c r="K1146" s="12">
        <f t="shared" si="1456"/>
        <v>1.5981714285714335</v>
      </c>
      <c r="L1146" s="12">
        <f t="shared" si="1457"/>
        <v>0</v>
      </c>
      <c r="M1146" s="13">
        <f t="shared" si="1458"/>
        <v>0.20226603794283443</v>
      </c>
      <c r="N1146" s="13">
        <f t="shared" si="1459"/>
        <v>0.32325580281058347</v>
      </c>
      <c r="O1146" s="13">
        <f t="shared" si="1460"/>
        <v>0</v>
      </c>
      <c r="P1146" s="13">
        <f t="shared" si="1461"/>
        <v>0</v>
      </c>
      <c r="Q1146" s="13">
        <f t="shared" si="1462"/>
        <v>0.25830909408589792</v>
      </c>
      <c r="R1146" s="13">
        <f t="shared" si="1463"/>
        <v>0</v>
      </c>
      <c r="S1146" s="13">
        <f t="shared" si="1464"/>
        <v>0</v>
      </c>
      <c r="T1146" s="13">
        <f t="shared" si="1465"/>
        <v>0</v>
      </c>
      <c r="U1146" s="13">
        <f t="shared" si="1466"/>
        <v>0</v>
      </c>
      <c r="V1146" s="13">
        <f t="shared" si="1467"/>
        <v>0</v>
      </c>
      <c r="W1146" s="13">
        <f t="shared" si="1468"/>
        <v>0.13760740463608409</v>
      </c>
      <c r="X1146" s="13">
        <f t="shared" si="1469"/>
        <v>0</v>
      </c>
      <c r="Y1146" s="13">
        <f t="shared" si="1470"/>
        <v>0</v>
      </c>
      <c r="Z1146" s="13">
        <f t="shared" si="1471"/>
        <v>0</v>
      </c>
      <c r="AA1146" s="13">
        <f t="shared" si="1472"/>
        <v>0</v>
      </c>
      <c r="AB1146" s="13">
        <f t="shared" si="1473"/>
        <v>0</v>
      </c>
      <c r="AC1146" s="13">
        <f t="shared" si="1474"/>
        <v>0</v>
      </c>
      <c r="AD1146" s="13">
        <f t="shared" si="1475"/>
        <v>5.4980055612314477E-2</v>
      </c>
      <c r="AE1146" s="13">
        <f t="shared" si="1476"/>
        <v>0</v>
      </c>
      <c r="AF1146" s="13">
        <f t="shared" si="1477"/>
        <v>0</v>
      </c>
      <c r="AG1146" s="13">
        <f t="shared" si="1478"/>
        <v>0</v>
      </c>
      <c r="AH1146" s="13">
        <f t="shared" si="1479"/>
        <v>0</v>
      </c>
      <c r="AI1146" s="13">
        <f t="shared" si="1480"/>
        <v>0</v>
      </c>
      <c r="AJ1146" s="13">
        <f t="shared" si="1481"/>
        <v>0</v>
      </c>
      <c r="AK1146" s="13">
        <f t="shared" si="1482"/>
        <v>0</v>
      </c>
      <c r="AL1146" s="13">
        <f t="shared" si="1483"/>
        <v>0</v>
      </c>
      <c r="AM1146" s="13">
        <f t="shared" si="1484"/>
        <v>1.7573510804173891E-2</v>
      </c>
      <c r="AN1146" s="13">
        <f t="shared" si="1485"/>
        <v>0</v>
      </c>
      <c r="AO1146" s="13">
        <f t="shared" si="1486"/>
        <v>0</v>
      </c>
      <c r="AP1146" s="13">
        <f t="shared" si="1487"/>
        <v>0</v>
      </c>
      <c r="AQ1146" s="13">
        <f t="shared" si="1488"/>
        <v>0</v>
      </c>
      <c r="AR1146" s="13">
        <f t="shared" si="1489"/>
        <v>0</v>
      </c>
      <c r="AS1146" s="13">
        <f t="shared" si="1490"/>
        <v>0</v>
      </c>
      <c r="AT1146" s="13">
        <f t="shared" si="1491"/>
        <v>0</v>
      </c>
      <c r="AU1146" s="13">
        <f t="shared" si="1492"/>
        <v>0</v>
      </c>
      <c r="AV1146" s="13">
        <f t="shared" si="1493"/>
        <v>0</v>
      </c>
      <c r="AW1146" s="13">
        <f t="shared" si="1494"/>
        <v>0</v>
      </c>
      <c r="AX1146" s="13">
        <f t="shared" si="1495"/>
        <v>4.680913811153686E-3</v>
      </c>
      <c r="AY1146" s="13">
        <f t="shared" si="1496"/>
        <v>0</v>
      </c>
      <c r="AZ1146" s="13">
        <f t="shared" si="1497"/>
        <v>0</v>
      </c>
      <c r="BA1146" s="13">
        <f t="shared" si="1498"/>
        <v>0</v>
      </c>
      <c r="BB1146" s="13">
        <f t="shared" si="1499"/>
        <v>0</v>
      </c>
      <c r="BC1146" s="13">
        <f t="shared" si="1500"/>
        <v>0</v>
      </c>
      <c r="BD1146" s="13">
        <f t="shared" si="1501"/>
        <v>0</v>
      </c>
      <c r="BE1146" s="13">
        <f t="shared" si="1502"/>
        <v>0</v>
      </c>
      <c r="BF1146" s="13">
        <f t="shared" si="1503"/>
        <v>0</v>
      </c>
      <c r="BG1146" s="13">
        <f t="shared" si="1504"/>
        <v>0</v>
      </c>
      <c r="BH1146" s="13">
        <f t="shared" si="1505"/>
        <v>0</v>
      </c>
      <c r="BI1146" s="13">
        <f t="shared" si="1506"/>
        <v>0</v>
      </c>
      <c r="BJ1146" s="14">
        <f t="shared" si="1507"/>
        <v>0.79640678176020752</v>
      </c>
      <c r="BK1146" s="14">
        <f t="shared" si="1508"/>
        <v>0.20226603794283443</v>
      </c>
      <c r="BL1146" s="14">
        <f t="shared" si="1509"/>
        <v>0</v>
      </c>
      <c r="BM1146" s="14">
        <f t="shared" si="1510"/>
        <v>0.21484188486372613</v>
      </c>
      <c r="BN1146" s="14">
        <f t="shared" si="1511"/>
        <v>0.78383093483931576</v>
      </c>
    </row>
    <row r="1147" spans="1:66" x14ac:dyDescent="0.25">
      <c r="A1147" t="s">
        <v>19</v>
      </c>
      <c r="B1147" t="s">
        <v>246</v>
      </c>
      <c r="C1147" t="s">
        <v>249</v>
      </c>
      <c r="D1147" s="11">
        <v>44461</v>
      </c>
      <c r="E1147" s="10">
        <f>VLOOKUP(A1147,home!$A$2:$E$405,3,FALSE)</f>
        <v>1.5510204081632699</v>
      </c>
      <c r="F1147" s="10">
        <f>VLOOKUP(B1147,home!$B$2:$E$405,3,FALSE)</f>
        <v>1.29</v>
      </c>
      <c r="G1147" s="10">
        <f>VLOOKUP(C1147,away!$B$2:$E$405,4,FALSE)</f>
        <v>2.2599999999999998</v>
      </c>
      <c r="H1147" s="10">
        <f>VLOOKUP(A1147,away!$A$2:$E$405,3,FALSE)</f>
        <v>1.4285714285714299</v>
      </c>
      <c r="I1147" s="10">
        <f>VLOOKUP(C1147,away!$B$2:$E$405,3,FALSE)</f>
        <v>0.97</v>
      </c>
      <c r="J1147" s="10">
        <f>VLOOKUP(B1147,home!$B$2:$E$405,4,FALSE)</f>
        <v>1.4</v>
      </c>
      <c r="K1147" s="12">
        <f t="shared" si="1456"/>
        <v>4.5218448979591965</v>
      </c>
      <c r="L1147" s="12">
        <f t="shared" si="1457"/>
        <v>1.9400000000000017</v>
      </c>
      <c r="M1147" s="13">
        <f t="shared" si="1458"/>
        <v>1.5619114833518649E-3</v>
      </c>
      <c r="N1147" s="13">
        <f t="shared" si="1459"/>
        <v>7.0627214720585104E-3</v>
      </c>
      <c r="O1147" s="13">
        <f t="shared" si="1460"/>
        <v>3.0301082777026201E-3</v>
      </c>
      <c r="P1147" s="13">
        <f t="shared" si="1461"/>
        <v>1.3701679655793523E-2</v>
      </c>
      <c r="Q1147" s="13">
        <f t="shared" si="1462"/>
        <v>1.5968265527067323E-2</v>
      </c>
      <c r="R1147" s="13">
        <f t="shared" si="1463"/>
        <v>2.939205029371545E-3</v>
      </c>
      <c r="S1147" s="13">
        <f t="shared" si="1464"/>
        <v>3.0049082068835352E-2</v>
      </c>
      <c r="T1147" s="13">
        <f t="shared" si="1465"/>
        <v>3.0978435122510636E-2</v>
      </c>
      <c r="U1147" s="13">
        <f t="shared" si="1466"/>
        <v>1.3290629266119732E-2</v>
      </c>
      <c r="V1147" s="13">
        <f t="shared" si="1467"/>
        <v>2.9289104397351291E-2</v>
      </c>
      <c r="W1147" s="13">
        <f t="shared" si="1468"/>
        <v>2.4068673334275703E-2</v>
      </c>
      <c r="X1147" s="13">
        <f t="shared" si="1469"/>
        <v>4.6693226268494904E-2</v>
      </c>
      <c r="Y1147" s="13">
        <f t="shared" si="1470"/>
        <v>4.5292429480440106E-2</v>
      </c>
      <c r="Z1147" s="13">
        <f t="shared" si="1471"/>
        <v>1.9006859189936002E-3</v>
      </c>
      <c r="AA1147" s="13">
        <f t="shared" si="1472"/>
        <v>8.5946069254240996E-3</v>
      </c>
      <c r="AB1147" s="13">
        <f t="shared" si="1473"/>
        <v>1.9431739737846874E-2</v>
      </c>
      <c r="AC1147" s="13">
        <f t="shared" si="1474"/>
        <v>1.6058445458301079E-2</v>
      </c>
      <c r="AD1147" s="13">
        <f t="shared" si="1475"/>
        <v>2.7208701929310287E-2</v>
      </c>
      <c r="AE1147" s="13">
        <f t="shared" si="1476"/>
        <v>5.2784881742862E-2</v>
      </c>
      <c r="AF1147" s="13">
        <f t="shared" si="1477"/>
        <v>5.1201335290576196E-2</v>
      </c>
      <c r="AG1147" s="13">
        <f t="shared" si="1478"/>
        <v>3.3110196821239293E-2</v>
      </c>
      <c r="AH1147" s="13">
        <f t="shared" si="1479"/>
        <v>9.218326707118973E-4</v>
      </c>
      <c r="AI1147" s="13">
        <f t="shared" si="1480"/>
        <v>4.1683843588306933E-3</v>
      </c>
      <c r="AJ1147" s="13">
        <f t="shared" si="1481"/>
        <v>9.4243937728557461E-3</v>
      </c>
      <c r="AK1147" s="13">
        <f t="shared" si="1482"/>
        <v>1.4205215632715394E-2</v>
      </c>
      <c r="AL1147" s="13">
        <f t="shared" si="1483"/>
        <v>5.634830853986526E-3</v>
      </c>
      <c r="AM1147" s="13">
        <f t="shared" si="1484"/>
        <v>2.4606705999828848E-2</v>
      </c>
      <c r="AN1147" s="13">
        <f t="shared" si="1485"/>
        <v>4.7737009639668003E-2</v>
      </c>
      <c r="AO1147" s="13">
        <f t="shared" si="1486"/>
        <v>4.6304899350478018E-2</v>
      </c>
      <c r="AP1147" s="13">
        <f t="shared" si="1487"/>
        <v>2.9943834913309136E-2</v>
      </c>
      <c r="AQ1147" s="13">
        <f t="shared" si="1488"/>
        <v>1.4522759932954949E-2</v>
      </c>
      <c r="AR1147" s="13">
        <f t="shared" si="1489"/>
        <v>3.576710762362165E-4</v>
      </c>
      <c r="AS1147" s="13">
        <f t="shared" si="1490"/>
        <v>1.6173331312263105E-3</v>
      </c>
      <c r="AT1147" s="13">
        <f t="shared" si="1491"/>
        <v>3.6566647838680326E-3</v>
      </c>
      <c r="AU1147" s="13">
        <f t="shared" si="1492"/>
        <v>5.511623665493578E-3</v>
      </c>
      <c r="AV1147" s="13">
        <f t="shared" si="1493"/>
        <v>6.2306768378208241E-3</v>
      </c>
      <c r="AW1147" s="13">
        <f t="shared" si="1494"/>
        <v>1.3730797896401765E-3</v>
      </c>
      <c r="AX1147" s="13">
        <f t="shared" si="1495"/>
        <v>1.8544617996818006E-2</v>
      </c>
      <c r="AY1147" s="13">
        <f t="shared" si="1496"/>
        <v>3.5976558913826964E-2</v>
      </c>
      <c r="AZ1147" s="13">
        <f t="shared" si="1497"/>
        <v>3.4897262146412193E-2</v>
      </c>
      <c r="BA1147" s="13">
        <f t="shared" si="1498"/>
        <v>2.2566896188013233E-2</v>
      </c>
      <c r="BB1147" s="13">
        <f t="shared" si="1499"/>
        <v>1.0944944651186433E-2</v>
      </c>
      <c r="BC1147" s="13">
        <f t="shared" si="1500"/>
        <v>4.24663852466034E-3</v>
      </c>
      <c r="BD1147" s="13">
        <f t="shared" si="1501"/>
        <v>1.1564698131637668E-4</v>
      </c>
      <c r="BE1147" s="13">
        <f t="shared" si="1502"/>
        <v>5.2293771242984039E-4</v>
      </c>
      <c r="BF1147" s="13">
        <f t="shared" si="1503"/>
        <v>1.182321613450664E-3</v>
      </c>
      <c r="BG1147" s="13">
        <f t="shared" si="1504"/>
        <v>1.7820916518429236E-3</v>
      </c>
      <c r="BH1147" s="13">
        <f t="shared" si="1505"/>
        <v>2.0145855108953999E-3</v>
      </c>
      <c r="BI1147" s="13">
        <f t="shared" si="1506"/>
        <v>1.8219286427889768E-3</v>
      </c>
      <c r="BJ1147" s="14">
        <f t="shared" si="1507"/>
        <v>0.62466099524599106</v>
      </c>
      <c r="BK1147" s="14">
        <f t="shared" si="1508"/>
        <v>0.13227161283144662</v>
      </c>
      <c r="BL1147" s="14">
        <f t="shared" si="1509"/>
        <v>0.10081959727894774</v>
      </c>
      <c r="BM1147" s="14">
        <f t="shared" si="1510"/>
        <v>0.78078552070584695</v>
      </c>
      <c r="BN1147" s="14">
        <f t="shared" si="1511"/>
        <v>4.4263891445345385E-2</v>
      </c>
    </row>
    <row r="1148" spans="1:66" x14ac:dyDescent="0.25">
      <c r="A1148" t="s">
        <v>19</v>
      </c>
      <c r="B1148" t="s">
        <v>352</v>
      </c>
      <c r="C1148" t="s">
        <v>247</v>
      </c>
      <c r="D1148" s="11">
        <v>44461</v>
      </c>
      <c r="E1148" s="10">
        <f>VLOOKUP(A1148,home!$A$2:$E$405,3,FALSE)</f>
        <v>1.5510204081632699</v>
      </c>
      <c r="F1148" s="10">
        <f>VLOOKUP(B1148,home!$B$2:$E$405,3,FALSE)</f>
        <v>0.97</v>
      </c>
      <c r="G1148" s="10">
        <f>VLOOKUP(C1148,away!$B$2:$E$405,4,FALSE)</f>
        <v>0</v>
      </c>
      <c r="H1148" s="10">
        <f>VLOOKUP(A1148,away!$A$2:$E$405,3,FALSE)</f>
        <v>1.4285714285714299</v>
      </c>
      <c r="I1148" s="10">
        <f>VLOOKUP(C1148,away!$B$2:$E$405,3,FALSE)</f>
        <v>1.93</v>
      </c>
      <c r="J1148" s="10">
        <f>VLOOKUP(B1148,home!$B$2:$E$405,4,FALSE)</f>
        <v>0.35</v>
      </c>
      <c r="K1148" s="12">
        <f t="shared" si="1456"/>
        <v>0</v>
      </c>
      <c r="L1148" s="12">
        <f t="shared" si="1457"/>
        <v>0.96500000000000086</v>
      </c>
      <c r="M1148" s="13">
        <f t="shared" si="1458"/>
        <v>0.38098319973933692</v>
      </c>
      <c r="N1148" s="13">
        <f t="shared" si="1459"/>
        <v>0</v>
      </c>
      <c r="O1148" s="13">
        <f t="shared" si="1460"/>
        <v>0.36764878774846044</v>
      </c>
      <c r="P1148" s="13">
        <f t="shared" si="1461"/>
        <v>0</v>
      </c>
      <c r="Q1148" s="13">
        <f t="shared" si="1462"/>
        <v>0</v>
      </c>
      <c r="R1148" s="13">
        <f t="shared" si="1463"/>
        <v>0.17739054008863231</v>
      </c>
      <c r="S1148" s="13">
        <f t="shared" si="1464"/>
        <v>0</v>
      </c>
      <c r="T1148" s="13">
        <f t="shared" si="1465"/>
        <v>0</v>
      </c>
      <c r="U1148" s="13">
        <f t="shared" si="1466"/>
        <v>0</v>
      </c>
      <c r="V1148" s="13">
        <f t="shared" si="1467"/>
        <v>0</v>
      </c>
      <c r="W1148" s="13">
        <f t="shared" si="1468"/>
        <v>0</v>
      </c>
      <c r="X1148" s="13">
        <f t="shared" si="1469"/>
        <v>0</v>
      </c>
      <c r="Y1148" s="13">
        <f t="shared" si="1470"/>
        <v>0</v>
      </c>
      <c r="Z1148" s="13">
        <f t="shared" si="1471"/>
        <v>5.7060623728510118E-2</v>
      </c>
      <c r="AA1148" s="13">
        <f t="shared" si="1472"/>
        <v>0</v>
      </c>
      <c r="AB1148" s="13">
        <f t="shared" si="1473"/>
        <v>0</v>
      </c>
      <c r="AC1148" s="13">
        <f t="shared" si="1474"/>
        <v>0</v>
      </c>
      <c r="AD1148" s="13">
        <f t="shared" si="1475"/>
        <v>0</v>
      </c>
      <c r="AE1148" s="13">
        <f t="shared" si="1476"/>
        <v>0</v>
      </c>
      <c r="AF1148" s="13">
        <f t="shared" si="1477"/>
        <v>0</v>
      </c>
      <c r="AG1148" s="13">
        <f t="shared" si="1478"/>
        <v>0</v>
      </c>
      <c r="AH1148" s="13">
        <f t="shared" si="1479"/>
        <v>1.3765875474503076E-2</v>
      </c>
      <c r="AI1148" s="13">
        <f t="shared" si="1480"/>
        <v>0</v>
      </c>
      <c r="AJ1148" s="13">
        <f t="shared" si="1481"/>
        <v>0</v>
      </c>
      <c r="AK1148" s="13">
        <f t="shared" si="1482"/>
        <v>0</v>
      </c>
      <c r="AL1148" s="13">
        <f t="shared" si="1483"/>
        <v>0</v>
      </c>
      <c r="AM1148" s="13">
        <f t="shared" si="1484"/>
        <v>0</v>
      </c>
      <c r="AN1148" s="13">
        <f t="shared" si="1485"/>
        <v>0</v>
      </c>
      <c r="AO1148" s="13">
        <f t="shared" si="1486"/>
        <v>0</v>
      </c>
      <c r="AP1148" s="13">
        <f t="shared" si="1487"/>
        <v>0</v>
      </c>
      <c r="AQ1148" s="13">
        <f t="shared" si="1488"/>
        <v>0</v>
      </c>
      <c r="AR1148" s="13">
        <f t="shared" si="1489"/>
        <v>2.6568139665790963E-3</v>
      </c>
      <c r="AS1148" s="13">
        <f t="shared" si="1490"/>
        <v>0</v>
      </c>
      <c r="AT1148" s="13">
        <f t="shared" si="1491"/>
        <v>0</v>
      </c>
      <c r="AU1148" s="13">
        <f t="shared" si="1492"/>
        <v>0</v>
      </c>
      <c r="AV1148" s="13">
        <f t="shared" si="1493"/>
        <v>0</v>
      </c>
      <c r="AW1148" s="13">
        <f t="shared" si="1494"/>
        <v>0</v>
      </c>
      <c r="AX1148" s="13">
        <f t="shared" si="1495"/>
        <v>0</v>
      </c>
      <c r="AY1148" s="13">
        <f t="shared" si="1496"/>
        <v>0</v>
      </c>
      <c r="AZ1148" s="13">
        <f t="shared" si="1497"/>
        <v>0</v>
      </c>
      <c r="BA1148" s="13">
        <f t="shared" si="1498"/>
        <v>0</v>
      </c>
      <c r="BB1148" s="13">
        <f t="shared" si="1499"/>
        <v>0</v>
      </c>
      <c r="BC1148" s="13">
        <f t="shared" si="1500"/>
        <v>0</v>
      </c>
      <c r="BD1148" s="13">
        <f t="shared" si="1501"/>
        <v>4.2730424629147158E-4</v>
      </c>
      <c r="BE1148" s="13">
        <f t="shared" si="1502"/>
        <v>0</v>
      </c>
      <c r="BF1148" s="13">
        <f t="shared" si="1503"/>
        <v>0</v>
      </c>
      <c r="BG1148" s="13">
        <f t="shared" si="1504"/>
        <v>0</v>
      </c>
      <c r="BH1148" s="13">
        <f t="shared" si="1505"/>
        <v>0</v>
      </c>
      <c r="BI1148" s="13">
        <f t="shared" si="1506"/>
        <v>0</v>
      </c>
      <c r="BJ1148" s="14">
        <f t="shared" si="1507"/>
        <v>0</v>
      </c>
      <c r="BK1148" s="14">
        <f t="shared" si="1508"/>
        <v>0.38098319973933692</v>
      </c>
      <c r="BL1148" s="14">
        <f t="shared" si="1509"/>
        <v>0.56188932152446636</v>
      </c>
      <c r="BM1148" s="14">
        <f t="shared" si="1510"/>
        <v>7.391061741588377E-2</v>
      </c>
      <c r="BN1148" s="14">
        <f t="shared" si="1511"/>
        <v>0.92602252757642967</v>
      </c>
    </row>
    <row r="1149" spans="1:66" x14ac:dyDescent="0.25">
      <c r="A1149" t="s">
        <v>19</v>
      </c>
      <c r="B1149" t="s">
        <v>253</v>
      </c>
      <c r="C1149" t="s">
        <v>146</v>
      </c>
      <c r="D1149" s="11">
        <v>44461</v>
      </c>
      <c r="E1149" s="10">
        <f>VLOOKUP(A1149,home!$A$2:$E$405,3,FALSE)</f>
        <v>1.5510204081632699</v>
      </c>
      <c r="F1149" s="10">
        <f>VLOOKUP(B1149,home!$B$2:$E$405,3,FALSE)</f>
        <v>1.5</v>
      </c>
      <c r="G1149" s="10">
        <f>VLOOKUP(C1149,away!$B$2:$E$405,4,FALSE)</f>
        <v>0.64</v>
      </c>
      <c r="H1149" s="10">
        <f>VLOOKUP(A1149,away!$A$2:$E$405,3,FALSE)</f>
        <v>1.4285714285714299</v>
      </c>
      <c r="I1149" s="10">
        <f>VLOOKUP(C1149,away!$B$2:$E$405,3,FALSE)</f>
        <v>0.64</v>
      </c>
      <c r="J1149" s="10">
        <f>VLOOKUP(B1149,home!$B$2:$E$405,4,FALSE)</f>
        <v>1.17</v>
      </c>
      <c r="K1149" s="12">
        <f t="shared" si="1456"/>
        <v>1.4889795918367392</v>
      </c>
      <c r="L1149" s="12">
        <f t="shared" si="1457"/>
        <v>1.0697142857142867</v>
      </c>
      <c r="M1149" s="13">
        <f t="shared" si="1458"/>
        <v>7.7405775868159638E-2</v>
      </c>
      <c r="N1149" s="13">
        <f t="shared" si="1459"/>
        <v>0.11525562055797846</v>
      </c>
      <c r="O1149" s="13">
        <f t="shared" si="1460"/>
        <v>8.2802064242968543E-2</v>
      </c>
      <c r="P1149" s="13">
        <f t="shared" si="1461"/>
        <v>0.12329058381973476</v>
      </c>
      <c r="Q1149" s="13">
        <f t="shared" si="1462"/>
        <v>8.5806633427654433E-2</v>
      </c>
      <c r="R1149" s="13">
        <f t="shared" si="1463"/>
        <v>4.4287275503667789E-2</v>
      </c>
      <c r="S1149" s="13">
        <f t="shared" si="1464"/>
        <v>4.9093778494324551E-2</v>
      </c>
      <c r="T1149" s="13">
        <f t="shared" si="1465"/>
        <v>9.178858158661099E-2</v>
      </c>
      <c r="U1149" s="13">
        <f t="shared" si="1466"/>
        <v>6.5942849403012482E-2</v>
      </c>
      <c r="V1149" s="13">
        <f t="shared" si="1467"/>
        <v>8.6884136725452407E-3</v>
      </c>
      <c r="W1149" s="13">
        <f t="shared" si="1468"/>
        <v>4.2588108672664535E-2</v>
      </c>
      <c r="X1149" s="13">
        <f t="shared" si="1469"/>
        <v>4.555710824870176E-2</v>
      </c>
      <c r="Y1149" s="13">
        <f t="shared" si="1470"/>
        <v>2.4366544754734223E-2</v>
      </c>
      <c r="Z1149" s="13">
        <f t="shared" si="1471"/>
        <v>1.5791577093879273E-2</v>
      </c>
      <c r="AA1149" s="13">
        <f t="shared" si="1472"/>
        <v>2.3513336015702765E-2</v>
      </c>
      <c r="AB1149" s="13">
        <f t="shared" si="1473"/>
        <v>1.7505438731690602E-2</v>
      </c>
      <c r="AC1149" s="13">
        <f t="shared" si="1474"/>
        <v>8.6492220876060251E-4</v>
      </c>
      <c r="AD1149" s="13">
        <f t="shared" si="1475"/>
        <v>1.5853206167130682E-2</v>
      </c>
      <c r="AE1149" s="13">
        <f t="shared" si="1476"/>
        <v>1.6958401111353522E-2</v>
      </c>
      <c r="AF1149" s="13">
        <f t="shared" si="1477"/>
        <v>9.0703219658439492E-3</v>
      </c>
      <c r="AG1149" s="13">
        <f t="shared" si="1478"/>
        <v>3.2342176609637886E-3</v>
      </c>
      <c r="AH1149" s="13">
        <f t="shared" si="1479"/>
        <v>4.2231189028202895E-3</v>
      </c>
      <c r="AI1149" s="13">
        <f t="shared" si="1480"/>
        <v>6.2881378601993727E-3</v>
      </c>
      <c r="AJ1149" s="13">
        <f t="shared" si="1481"/>
        <v>4.681454472246405E-3</v>
      </c>
      <c r="AK1149" s="13">
        <f t="shared" si="1482"/>
        <v>2.3235300564292435E-3</v>
      </c>
      <c r="AL1149" s="13">
        <f t="shared" si="1483"/>
        <v>5.5105326640418613E-5</v>
      </c>
      <c r="AM1149" s="13">
        <f t="shared" si="1484"/>
        <v>4.7210200896075838E-3</v>
      </c>
      <c r="AN1149" s="13">
        <f t="shared" si="1485"/>
        <v>5.0501426329973729E-3</v>
      </c>
      <c r="AO1149" s="13">
        <f t="shared" si="1486"/>
        <v>2.7011048597060262E-3</v>
      </c>
      <c r="AP1149" s="13">
        <f t="shared" si="1487"/>
        <v>9.6313681854660698E-4</v>
      </c>
      <c r="AQ1149" s="13">
        <f t="shared" si="1488"/>
        <v>2.5757030347417856E-4</v>
      </c>
      <c r="AR1149" s="13">
        <f t="shared" si="1489"/>
        <v>9.0350612412338203E-4</v>
      </c>
      <c r="AS1149" s="13">
        <f t="shared" si="1490"/>
        <v>1.3453021799192276E-3</v>
      </c>
      <c r="AT1149" s="13">
        <f t="shared" si="1491"/>
        <v>1.0015637453766036E-3</v>
      </c>
      <c r="AU1149" s="13">
        <f t="shared" si="1492"/>
        <v>4.9710265892977709E-4</v>
      </c>
      <c r="AV1149" s="13">
        <f t="shared" si="1493"/>
        <v>1.8504392854855431E-4</v>
      </c>
      <c r="AW1149" s="13">
        <f t="shared" si="1494"/>
        <v>2.4380781439955433E-6</v>
      </c>
      <c r="AX1149" s="13">
        <f t="shared" si="1495"/>
        <v>1.1715837610128252E-3</v>
      </c>
      <c r="AY1149" s="13">
        <f t="shared" si="1496"/>
        <v>1.2532598860662916E-3</v>
      </c>
      <c r="AZ1149" s="13">
        <f t="shared" si="1497"/>
        <v>6.7031500191888584E-4</v>
      </c>
      <c r="BA1149" s="13">
        <f t="shared" si="1498"/>
        <v>2.3901517782707723E-4</v>
      </c>
      <c r="BB1149" s="13">
        <f t="shared" si="1499"/>
        <v>6.3919487556041285E-5</v>
      </c>
      <c r="BC1149" s="13">
        <f t="shared" si="1500"/>
        <v>1.3675117794846794E-5</v>
      </c>
      <c r="BD1149" s="13">
        <f t="shared" si="1501"/>
        <v>1.6108223470085445E-4</v>
      </c>
      <c r="BE1149" s="13">
        <f t="shared" si="1502"/>
        <v>2.398481600770281E-4</v>
      </c>
      <c r="BF1149" s="13">
        <f t="shared" si="1503"/>
        <v>1.7856450774714311E-4</v>
      </c>
      <c r="BG1149" s="13">
        <f t="shared" si="1504"/>
        <v>8.8626302620623142E-5</v>
      </c>
      <c r="BH1149" s="13">
        <f t="shared" si="1505"/>
        <v>3.2990688975513693E-5</v>
      </c>
      <c r="BI1149" s="13">
        <f t="shared" si="1506"/>
        <v>9.8244925210346369E-6</v>
      </c>
      <c r="BJ1149" s="14">
        <f t="shared" si="1507"/>
        <v>0.46758348729014404</v>
      </c>
      <c r="BK1149" s="14">
        <f t="shared" si="1508"/>
        <v>0.26065183927623153</v>
      </c>
      <c r="BL1149" s="14">
        <f t="shared" si="1509"/>
        <v>0.25621066021227729</v>
      </c>
      <c r="BM1149" s="14">
        <f t="shared" si="1510"/>
        <v>0.47013878864444614</v>
      </c>
      <c r="BN1149" s="14">
        <f t="shared" si="1511"/>
        <v>0.52884795342016366</v>
      </c>
    </row>
    <row r="1150" spans="1:66" x14ac:dyDescent="0.25">
      <c r="A1150" t="s">
        <v>19</v>
      </c>
      <c r="B1150" t="s">
        <v>254</v>
      </c>
      <c r="C1150" t="s">
        <v>142</v>
      </c>
      <c r="D1150" s="11">
        <v>44461</v>
      </c>
      <c r="E1150" s="10">
        <f>VLOOKUP(A1150,home!$A$2:$E$405,3,FALSE)</f>
        <v>1.5510204081632699</v>
      </c>
      <c r="F1150" s="10">
        <f>VLOOKUP(B1150,home!$B$2:$E$405,3,FALSE)</f>
        <v>0.86</v>
      </c>
      <c r="G1150" s="10">
        <f>VLOOKUP(C1150,away!$B$2:$E$405,4,FALSE)</f>
        <v>0.64</v>
      </c>
      <c r="H1150" s="10">
        <f>VLOOKUP(A1150,away!$A$2:$E$405,3,FALSE)</f>
        <v>1.4285714285714299</v>
      </c>
      <c r="I1150" s="10">
        <f>VLOOKUP(C1150,away!$B$2:$E$405,3,FALSE)</f>
        <v>1.72</v>
      </c>
      <c r="J1150" s="10">
        <f>VLOOKUP(B1150,home!$B$2:$E$405,4,FALSE)</f>
        <v>1.4</v>
      </c>
      <c r="K1150" s="12">
        <f t="shared" si="1456"/>
        <v>0.85368163265306385</v>
      </c>
      <c r="L1150" s="12">
        <f t="shared" si="1457"/>
        <v>3.4400000000000031</v>
      </c>
      <c r="M1150" s="13">
        <f t="shared" si="1458"/>
        <v>1.3654561564152269E-2</v>
      </c>
      <c r="N1150" s="13">
        <f t="shared" si="1459"/>
        <v>1.1656648409247282E-2</v>
      </c>
      <c r="O1150" s="13">
        <f t="shared" si="1460"/>
        <v>4.6971691780683847E-2</v>
      </c>
      <c r="P1150" s="13">
        <f t="shared" si="1461"/>
        <v>4.0098870527810686E-2</v>
      </c>
      <c r="Q1150" s="13">
        <f t="shared" si="1462"/>
        <v>4.9755333226344789E-3</v>
      </c>
      <c r="R1150" s="13">
        <f t="shared" si="1463"/>
        <v>8.0791309862776314E-2</v>
      </c>
      <c r="S1150" s="13">
        <f t="shared" si="1464"/>
        <v>2.9439235563363746E-2</v>
      </c>
      <c r="T1150" s="13">
        <f t="shared" si="1465"/>
        <v>1.7115834629862624E-2</v>
      </c>
      <c r="U1150" s="13">
        <f t="shared" si="1466"/>
        <v>6.8970057307834468E-2</v>
      </c>
      <c r="V1150" s="13">
        <f t="shared" si="1467"/>
        <v>9.6059074776088244E-3</v>
      </c>
      <c r="W1150" s="13">
        <f t="shared" si="1468"/>
        <v>1.4158404700621088E-3</v>
      </c>
      <c r="X1150" s="13">
        <f t="shared" si="1469"/>
        <v>4.8704912170136581E-3</v>
      </c>
      <c r="Y1150" s="13">
        <f t="shared" si="1470"/>
        <v>8.3772448932635038E-3</v>
      </c>
      <c r="Z1150" s="13">
        <f t="shared" si="1471"/>
        <v>9.2640701975983578E-2</v>
      </c>
      <c r="AA1150" s="13">
        <f t="shared" si="1472"/>
        <v>7.9085665712983574E-2</v>
      </c>
      <c r="AB1150" s="13">
        <f t="shared" si="1473"/>
        <v>3.375699011265712E-2</v>
      </c>
      <c r="AC1150" s="13">
        <f t="shared" si="1474"/>
        <v>1.7630831573988669E-3</v>
      </c>
      <c r="AD1150" s="13">
        <f t="shared" si="1475"/>
        <v>3.0216925101472553E-4</v>
      </c>
      <c r="AE1150" s="13">
        <f t="shared" si="1476"/>
        <v>1.0394622234906566E-3</v>
      </c>
      <c r="AF1150" s="13">
        <f t="shared" si="1477"/>
        <v>1.7878750244039318E-3</v>
      </c>
      <c r="AG1150" s="13">
        <f t="shared" si="1478"/>
        <v>2.0500966946498432E-3</v>
      </c>
      <c r="AH1150" s="13">
        <f t="shared" si="1479"/>
        <v>7.9671003699345946E-2</v>
      </c>
      <c r="AI1150" s="13">
        <f t="shared" si="1480"/>
        <v>6.8013672513165938E-2</v>
      </c>
      <c r="AJ1150" s="13">
        <f t="shared" si="1481"/>
        <v>2.903101149688515E-2</v>
      </c>
      <c r="AK1150" s="13">
        <f t="shared" si="1482"/>
        <v>8.2610804307435958E-3</v>
      </c>
      <c r="AL1150" s="13">
        <f t="shared" si="1483"/>
        <v>2.0710337106364659E-4</v>
      </c>
      <c r="AM1150" s="13">
        <f t="shared" si="1484"/>
        <v>5.1591267908760885E-5</v>
      </c>
      <c r="AN1150" s="13">
        <f t="shared" si="1485"/>
        <v>1.7747396160613761E-4</v>
      </c>
      <c r="AO1150" s="13">
        <f t="shared" si="1486"/>
        <v>3.0525521396255708E-4</v>
      </c>
      <c r="AP1150" s="13">
        <f t="shared" si="1487"/>
        <v>3.5002597867706567E-4</v>
      </c>
      <c r="AQ1150" s="13">
        <f t="shared" si="1488"/>
        <v>3.0102234166227678E-4</v>
      </c>
      <c r="AR1150" s="13">
        <f t="shared" si="1489"/>
        <v>5.4813650545150062E-2</v>
      </c>
      <c r="AS1150" s="13">
        <f t="shared" si="1490"/>
        <v>4.6793406689058202E-2</v>
      </c>
      <c r="AT1150" s="13">
        <f t="shared" si="1491"/>
        <v>1.9973335909857001E-2</v>
      </c>
      <c r="AU1150" s="13">
        <f t="shared" si="1492"/>
        <v>5.683623336351599E-3</v>
      </c>
      <c r="AV1150" s="13">
        <f t="shared" si="1493"/>
        <v>1.2130012122904214E-3</v>
      </c>
      <c r="AW1150" s="13">
        <f t="shared" si="1494"/>
        <v>1.6894255087367541E-5</v>
      </c>
      <c r="AX1150" s="13">
        <f t="shared" si="1495"/>
        <v>7.3404196364987666E-6</v>
      </c>
      <c r="AY1150" s="13">
        <f t="shared" si="1496"/>
        <v>2.5251043549555779E-5</v>
      </c>
      <c r="AZ1150" s="13">
        <f t="shared" si="1497"/>
        <v>4.3431794905235993E-5</v>
      </c>
      <c r="BA1150" s="13">
        <f t="shared" si="1498"/>
        <v>4.9801791491337308E-5</v>
      </c>
      <c r="BB1150" s="13">
        <f t="shared" si="1499"/>
        <v>4.282954068255013E-5</v>
      </c>
      <c r="BC1150" s="13">
        <f t="shared" si="1500"/>
        <v>2.9466723989594511E-5</v>
      </c>
      <c r="BD1150" s="13">
        <f t="shared" si="1501"/>
        <v>3.14264929792194E-2</v>
      </c>
      <c r="BE1150" s="13">
        <f t="shared" si="1502"/>
        <v>2.6828219835060067E-2</v>
      </c>
      <c r="BF1150" s="13">
        <f t="shared" si="1503"/>
        <v>1.1451379254984692E-2</v>
      </c>
      <c r="BG1150" s="13">
        <f t="shared" si="1504"/>
        <v>3.2586107128415869E-3</v>
      </c>
      <c r="BH1150" s="13">
        <f t="shared" si="1505"/>
        <v>6.9545402837984239E-4</v>
      </c>
      <c r="BI1150" s="13">
        <f t="shared" si="1506"/>
        <v>1.1873926607649084E-4</v>
      </c>
      <c r="BJ1150" s="14">
        <f t="shared" si="1507"/>
        <v>5.4974686213714402E-2</v>
      </c>
      <c r="BK1150" s="14">
        <f t="shared" si="1508"/>
        <v>9.4794012704947611E-2</v>
      </c>
      <c r="BL1150" s="14">
        <f t="shared" si="1509"/>
        <v>0.69680839668634542</v>
      </c>
      <c r="BM1150" s="14">
        <f t="shared" si="1510"/>
        <v>0.7410608253252241</v>
      </c>
      <c r="BN1150" s="14">
        <f t="shared" si="1511"/>
        <v>0.19814861546730489</v>
      </c>
    </row>
    <row r="1151" spans="1:66" x14ac:dyDescent="0.25">
      <c r="A1151" t="s">
        <v>22</v>
      </c>
      <c r="B1151" t="s">
        <v>267</v>
      </c>
      <c r="C1151" t="s">
        <v>163</v>
      </c>
      <c r="D1151" s="11">
        <v>44461</v>
      </c>
      <c r="E1151" s="10">
        <f>VLOOKUP(A1151,home!$A$2:$E$405,3,FALSE)</f>
        <v>1.8</v>
      </c>
      <c r="F1151" s="10">
        <f>VLOOKUP(B1151,home!$B$2:$E$405,3,FALSE)</f>
        <v>0</v>
      </c>
      <c r="G1151" s="10">
        <f>VLOOKUP(C1151,away!$B$2:$E$405,4,FALSE)</f>
        <v>0.56000000000000005</v>
      </c>
      <c r="H1151" s="10">
        <f>VLOOKUP(A1151,away!$A$2:$E$405,3,FALSE)</f>
        <v>1.36666666666667</v>
      </c>
      <c r="I1151" s="10">
        <f>VLOOKUP(C1151,away!$B$2:$E$405,3,FALSE)</f>
        <v>0</v>
      </c>
      <c r="J1151" s="10">
        <f>VLOOKUP(B1151,home!$B$2:$E$405,4,FALSE)</f>
        <v>2.93</v>
      </c>
      <c r="K1151" s="12">
        <f t="shared" si="1456"/>
        <v>0</v>
      </c>
      <c r="L1151" s="12">
        <f t="shared" si="1457"/>
        <v>0</v>
      </c>
      <c r="M1151" s="13">
        <f t="shared" si="1458"/>
        <v>1</v>
      </c>
      <c r="N1151" s="13">
        <f t="shared" si="1459"/>
        <v>0</v>
      </c>
      <c r="O1151" s="13">
        <f t="shared" si="1460"/>
        <v>0</v>
      </c>
      <c r="P1151" s="13">
        <f t="shared" si="1461"/>
        <v>0</v>
      </c>
      <c r="Q1151" s="13">
        <f t="shared" si="1462"/>
        <v>0</v>
      </c>
      <c r="R1151" s="13">
        <f t="shared" si="1463"/>
        <v>0</v>
      </c>
      <c r="S1151" s="13">
        <f t="shared" si="1464"/>
        <v>0</v>
      </c>
      <c r="T1151" s="13">
        <f t="shared" si="1465"/>
        <v>0</v>
      </c>
      <c r="U1151" s="13">
        <f t="shared" si="1466"/>
        <v>0</v>
      </c>
      <c r="V1151" s="13">
        <f t="shared" si="1467"/>
        <v>0</v>
      </c>
      <c r="W1151" s="13">
        <f t="shared" si="1468"/>
        <v>0</v>
      </c>
      <c r="X1151" s="13">
        <f t="shared" si="1469"/>
        <v>0</v>
      </c>
      <c r="Y1151" s="13">
        <f t="shared" si="1470"/>
        <v>0</v>
      </c>
      <c r="Z1151" s="13">
        <f t="shared" si="1471"/>
        <v>0</v>
      </c>
      <c r="AA1151" s="13">
        <f t="shared" si="1472"/>
        <v>0</v>
      </c>
      <c r="AB1151" s="13">
        <f t="shared" si="1473"/>
        <v>0</v>
      </c>
      <c r="AC1151" s="13">
        <f t="shared" si="1474"/>
        <v>0</v>
      </c>
      <c r="AD1151" s="13">
        <f t="shared" si="1475"/>
        <v>0</v>
      </c>
      <c r="AE1151" s="13">
        <f t="shared" si="1476"/>
        <v>0</v>
      </c>
      <c r="AF1151" s="13">
        <f t="shared" si="1477"/>
        <v>0</v>
      </c>
      <c r="AG1151" s="13">
        <f t="shared" si="1478"/>
        <v>0</v>
      </c>
      <c r="AH1151" s="13">
        <f t="shared" si="1479"/>
        <v>0</v>
      </c>
      <c r="AI1151" s="13">
        <f t="shared" si="1480"/>
        <v>0</v>
      </c>
      <c r="AJ1151" s="13">
        <f t="shared" si="1481"/>
        <v>0</v>
      </c>
      <c r="AK1151" s="13">
        <f t="shared" si="1482"/>
        <v>0</v>
      </c>
      <c r="AL1151" s="13">
        <f t="shared" si="1483"/>
        <v>0</v>
      </c>
      <c r="AM1151" s="13">
        <f t="shared" si="1484"/>
        <v>0</v>
      </c>
      <c r="AN1151" s="13">
        <f t="shared" si="1485"/>
        <v>0</v>
      </c>
      <c r="AO1151" s="13">
        <f t="shared" si="1486"/>
        <v>0</v>
      </c>
      <c r="AP1151" s="13">
        <f t="shared" si="1487"/>
        <v>0</v>
      </c>
      <c r="AQ1151" s="13">
        <f t="shared" si="1488"/>
        <v>0</v>
      </c>
      <c r="AR1151" s="13">
        <f t="shared" si="1489"/>
        <v>0</v>
      </c>
      <c r="AS1151" s="13">
        <f t="shared" si="1490"/>
        <v>0</v>
      </c>
      <c r="AT1151" s="13">
        <f t="shared" si="1491"/>
        <v>0</v>
      </c>
      <c r="AU1151" s="13">
        <f t="shared" si="1492"/>
        <v>0</v>
      </c>
      <c r="AV1151" s="13">
        <f t="shared" si="1493"/>
        <v>0</v>
      </c>
      <c r="AW1151" s="13">
        <f t="shared" si="1494"/>
        <v>0</v>
      </c>
      <c r="AX1151" s="13">
        <f t="shared" si="1495"/>
        <v>0</v>
      </c>
      <c r="AY1151" s="13">
        <f t="shared" si="1496"/>
        <v>0</v>
      </c>
      <c r="AZ1151" s="13">
        <f t="shared" si="1497"/>
        <v>0</v>
      </c>
      <c r="BA1151" s="13">
        <f t="shared" si="1498"/>
        <v>0</v>
      </c>
      <c r="BB1151" s="13">
        <f t="shared" si="1499"/>
        <v>0</v>
      </c>
      <c r="BC1151" s="13">
        <f t="shared" si="1500"/>
        <v>0</v>
      </c>
      <c r="BD1151" s="13">
        <f t="shared" si="1501"/>
        <v>0</v>
      </c>
      <c r="BE1151" s="13">
        <f t="shared" si="1502"/>
        <v>0</v>
      </c>
      <c r="BF1151" s="13">
        <f t="shared" si="1503"/>
        <v>0</v>
      </c>
      <c r="BG1151" s="13">
        <f t="shared" si="1504"/>
        <v>0</v>
      </c>
      <c r="BH1151" s="13">
        <f t="shared" si="1505"/>
        <v>0</v>
      </c>
      <c r="BI1151" s="13">
        <f t="shared" si="1506"/>
        <v>0</v>
      </c>
      <c r="BJ1151" s="14">
        <f t="shared" si="1507"/>
        <v>0</v>
      </c>
      <c r="BK1151" s="14">
        <f t="shared" si="1508"/>
        <v>1</v>
      </c>
      <c r="BL1151" s="14">
        <f t="shared" si="1509"/>
        <v>0</v>
      </c>
      <c r="BM1151" s="14">
        <f t="shared" si="1510"/>
        <v>0</v>
      </c>
      <c r="BN1151" s="14">
        <f t="shared" si="1511"/>
        <v>1</v>
      </c>
    </row>
    <row r="1152" spans="1:66" x14ac:dyDescent="0.25">
      <c r="A1152" t="s">
        <v>22</v>
      </c>
      <c r="B1152" t="s">
        <v>165</v>
      </c>
      <c r="C1152" t="s">
        <v>264</v>
      </c>
      <c r="D1152" s="11">
        <v>44461</v>
      </c>
      <c r="E1152" s="10">
        <f>VLOOKUP(A1152,home!$A$2:$E$405,3,FALSE)</f>
        <v>1.8</v>
      </c>
      <c r="F1152" s="10">
        <f>VLOOKUP(B1152,home!$B$2:$E$405,3,FALSE)</f>
        <v>0</v>
      </c>
      <c r="G1152" s="10">
        <f>VLOOKUP(C1152,away!$B$2:$E$405,4,FALSE)</f>
        <v>1.1100000000000001</v>
      </c>
      <c r="H1152" s="10">
        <f>VLOOKUP(A1152,away!$A$2:$E$405,3,FALSE)</f>
        <v>1.36666666666667</v>
      </c>
      <c r="I1152" s="10">
        <f>VLOOKUP(C1152,away!$B$2:$E$405,3,FALSE)</f>
        <v>0.83</v>
      </c>
      <c r="J1152" s="10">
        <f>VLOOKUP(B1152,home!$B$2:$E$405,4,FALSE)</f>
        <v>0.73</v>
      </c>
      <c r="K1152" s="12">
        <f t="shared" si="1456"/>
        <v>0</v>
      </c>
      <c r="L1152" s="12">
        <f t="shared" si="1457"/>
        <v>0.82806333333333537</v>
      </c>
      <c r="M1152" s="13">
        <f t="shared" si="1458"/>
        <v>0.43689458670771392</v>
      </c>
      <c r="N1152" s="13">
        <f t="shared" si="1459"/>
        <v>0</v>
      </c>
      <c r="O1152" s="13">
        <f t="shared" si="1460"/>
        <v>0.36177638778447951</v>
      </c>
      <c r="P1152" s="13">
        <f t="shared" si="1461"/>
        <v>0</v>
      </c>
      <c r="Q1152" s="13">
        <f t="shared" si="1462"/>
        <v>0</v>
      </c>
      <c r="R1152" s="13">
        <f t="shared" si="1463"/>
        <v>0.14978688079505473</v>
      </c>
      <c r="S1152" s="13">
        <f t="shared" si="1464"/>
        <v>0</v>
      </c>
      <c r="T1152" s="13">
        <f t="shared" si="1465"/>
        <v>0</v>
      </c>
      <c r="U1152" s="13">
        <f t="shared" si="1466"/>
        <v>0</v>
      </c>
      <c r="V1152" s="13">
        <f t="shared" si="1467"/>
        <v>0</v>
      </c>
      <c r="W1152" s="13">
        <f t="shared" si="1468"/>
        <v>0</v>
      </c>
      <c r="X1152" s="13">
        <f t="shared" si="1469"/>
        <v>0</v>
      </c>
      <c r="Y1152" s="13">
        <f t="shared" si="1470"/>
        <v>0</v>
      </c>
      <c r="Z1152" s="13">
        <f t="shared" si="1471"/>
        <v>4.1344341266918661E-2</v>
      </c>
      <c r="AA1152" s="13">
        <f t="shared" si="1472"/>
        <v>0</v>
      </c>
      <c r="AB1152" s="13">
        <f t="shared" si="1473"/>
        <v>0</v>
      </c>
      <c r="AC1152" s="13">
        <f t="shared" si="1474"/>
        <v>0</v>
      </c>
      <c r="AD1152" s="13">
        <f t="shared" si="1475"/>
        <v>0</v>
      </c>
      <c r="AE1152" s="13">
        <f t="shared" si="1476"/>
        <v>0</v>
      </c>
      <c r="AF1152" s="13">
        <f t="shared" si="1477"/>
        <v>0</v>
      </c>
      <c r="AG1152" s="13">
        <f t="shared" si="1478"/>
        <v>0</v>
      </c>
      <c r="AH1152" s="13">
        <f t="shared" si="1479"/>
        <v>8.5589332609889088E-3</v>
      </c>
      <c r="AI1152" s="13">
        <f t="shared" si="1480"/>
        <v>0</v>
      </c>
      <c r="AJ1152" s="13">
        <f t="shared" si="1481"/>
        <v>0</v>
      </c>
      <c r="AK1152" s="13">
        <f t="shared" si="1482"/>
        <v>0</v>
      </c>
      <c r="AL1152" s="13">
        <f t="shared" si="1483"/>
        <v>0</v>
      </c>
      <c r="AM1152" s="13">
        <f t="shared" si="1484"/>
        <v>0</v>
      </c>
      <c r="AN1152" s="13">
        <f t="shared" si="1485"/>
        <v>0</v>
      </c>
      <c r="AO1152" s="13">
        <f t="shared" si="1486"/>
        <v>0</v>
      </c>
      <c r="AP1152" s="13">
        <f t="shared" si="1487"/>
        <v>0</v>
      </c>
      <c r="AQ1152" s="13">
        <f t="shared" si="1488"/>
        <v>0</v>
      </c>
      <c r="AR1152" s="13">
        <f t="shared" si="1489"/>
        <v>1.4174677611744064E-3</v>
      </c>
      <c r="AS1152" s="13">
        <f t="shared" si="1490"/>
        <v>0</v>
      </c>
      <c r="AT1152" s="13">
        <f t="shared" si="1491"/>
        <v>0</v>
      </c>
      <c r="AU1152" s="13">
        <f t="shared" si="1492"/>
        <v>0</v>
      </c>
      <c r="AV1152" s="13">
        <f t="shared" si="1493"/>
        <v>0</v>
      </c>
      <c r="AW1152" s="13">
        <f t="shared" si="1494"/>
        <v>0</v>
      </c>
      <c r="AX1152" s="13">
        <f t="shared" si="1495"/>
        <v>0</v>
      </c>
      <c r="AY1152" s="13">
        <f t="shared" si="1496"/>
        <v>0</v>
      </c>
      <c r="AZ1152" s="13">
        <f t="shared" si="1497"/>
        <v>0</v>
      </c>
      <c r="BA1152" s="13">
        <f t="shared" si="1498"/>
        <v>0</v>
      </c>
      <c r="BB1152" s="13">
        <f t="shared" si="1499"/>
        <v>0</v>
      </c>
      <c r="BC1152" s="13">
        <f t="shared" si="1500"/>
        <v>0</v>
      </c>
      <c r="BD1152" s="13">
        <f t="shared" si="1501"/>
        <v>1.9562551320176976E-4</v>
      </c>
      <c r="BE1152" s="13">
        <f t="shared" si="1502"/>
        <v>0</v>
      </c>
      <c r="BF1152" s="13">
        <f t="shared" si="1503"/>
        <v>0</v>
      </c>
      <c r="BG1152" s="13">
        <f t="shared" si="1504"/>
        <v>0</v>
      </c>
      <c r="BH1152" s="13">
        <f t="shared" si="1505"/>
        <v>0</v>
      </c>
      <c r="BI1152" s="13">
        <f t="shared" si="1506"/>
        <v>0</v>
      </c>
      <c r="BJ1152" s="14">
        <f t="shared" si="1507"/>
        <v>0</v>
      </c>
      <c r="BK1152" s="14">
        <f t="shared" si="1508"/>
        <v>0.43689458670771392</v>
      </c>
      <c r="BL1152" s="14">
        <f t="shared" si="1509"/>
        <v>0.52173529511489924</v>
      </c>
      <c r="BM1152" s="14">
        <f t="shared" si="1510"/>
        <v>5.1516367802283747E-2</v>
      </c>
      <c r="BN1152" s="14">
        <f t="shared" si="1511"/>
        <v>0.94845785528724813</v>
      </c>
    </row>
    <row r="1153" spans="1:66" x14ac:dyDescent="0.25">
      <c r="A1153" t="s">
        <v>22</v>
      </c>
      <c r="B1153" t="s">
        <v>290</v>
      </c>
      <c r="C1153" t="s">
        <v>266</v>
      </c>
      <c r="D1153" s="11">
        <v>44461</v>
      </c>
      <c r="E1153" s="10">
        <f>VLOOKUP(A1153,home!$A$2:$E$405,3,FALSE)</f>
        <v>1.8</v>
      </c>
      <c r="F1153" s="10">
        <f>VLOOKUP(B1153,home!$B$2:$E$405,3,FALSE)</f>
        <v>1.1100000000000001</v>
      </c>
      <c r="G1153" s="10">
        <f>VLOOKUP(C1153,away!$B$2:$E$405,4,FALSE)</f>
        <v>0</v>
      </c>
      <c r="H1153" s="10">
        <f>VLOOKUP(A1153,away!$A$2:$E$405,3,FALSE)</f>
        <v>1.36666666666667</v>
      </c>
      <c r="I1153" s="10">
        <f>VLOOKUP(C1153,away!$B$2:$E$405,3,FALSE)</f>
        <v>0.56000000000000005</v>
      </c>
      <c r="J1153" s="10">
        <f>VLOOKUP(B1153,home!$B$2:$E$405,4,FALSE)</f>
        <v>1.83</v>
      </c>
      <c r="K1153" s="12">
        <f t="shared" si="1456"/>
        <v>0</v>
      </c>
      <c r="L1153" s="12">
        <f t="shared" si="1457"/>
        <v>1.4005600000000036</v>
      </c>
      <c r="M1153" s="13">
        <f t="shared" si="1458"/>
        <v>0.24645890830098552</v>
      </c>
      <c r="N1153" s="13">
        <f t="shared" si="1459"/>
        <v>0</v>
      </c>
      <c r="O1153" s="13">
        <f t="shared" si="1460"/>
        <v>0.34518048861002915</v>
      </c>
      <c r="P1153" s="13">
        <f t="shared" si="1461"/>
        <v>0</v>
      </c>
      <c r="Q1153" s="13">
        <f t="shared" si="1462"/>
        <v>0</v>
      </c>
      <c r="R1153" s="13">
        <f t="shared" si="1463"/>
        <v>0.2417229925638319</v>
      </c>
      <c r="S1153" s="13">
        <f t="shared" si="1464"/>
        <v>0</v>
      </c>
      <c r="T1153" s="13">
        <f t="shared" si="1465"/>
        <v>0</v>
      </c>
      <c r="U1153" s="13">
        <f t="shared" si="1466"/>
        <v>0</v>
      </c>
      <c r="V1153" s="13">
        <f t="shared" si="1467"/>
        <v>0</v>
      </c>
      <c r="W1153" s="13">
        <f t="shared" si="1468"/>
        <v>0</v>
      </c>
      <c r="X1153" s="13">
        <f t="shared" si="1469"/>
        <v>0</v>
      </c>
      <c r="Y1153" s="13">
        <f t="shared" si="1470"/>
        <v>0</v>
      </c>
      <c r="Z1153" s="13">
        <f t="shared" si="1471"/>
        <v>0.11284918482173374</v>
      </c>
      <c r="AA1153" s="13">
        <f t="shared" si="1472"/>
        <v>0</v>
      </c>
      <c r="AB1153" s="13">
        <f t="shared" si="1473"/>
        <v>0</v>
      </c>
      <c r="AC1153" s="13">
        <f t="shared" si="1474"/>
        <v>0</v>
      </c>
      <c r="AD1153" s="13">
        <f t="shared" si="1475"/>
        <v>0</v>
      </c>
      <c r="AE1153" s="13">
        <f t="shared" si="1476"/>
        <v>0</v>
      </c>
      <c r="AF1153" s="13">
        <f t="shared" si="1477"/>
        <v>0</v>
      </c>
      <c r="AG1153" s="13">
        <f t="shared" si="1478"/>
        <v>0</v>
      </c>
      <c r="AH1153" s="13">
        <f t="shared" si="1479"/>
        <v>3.9513013573481956E-2</v>
      </c>
      <c r="AI1153" s="13">
        <f t="shared" si="1480"/>
        <v>0</v>
      </c>
      <c r="AJ1153" s="13">
        <f t="shared" si="1481"/>
        <v>0</v>
      </c>
      <c r="AK1153" s="13">
        <f t="shared" si="1482"/>
        <v>0</v>
      </c>
      <c r="AL1153" s="13">
        <f t="shared" si="1483"/>
        <v>0</v>
      </c>
      <c r="AM1153" s="13">
        <f t="shared" si="1484"/>
        <v>0</v>
      </c>
      <c r="AN1153" s="13">
        <f t="shared" si="1485"/>
        <v>0</v>
      </c>
      <c r="AO1153" s="13">
        <f t="shared" si="1486"/>
        <v>0</v>
      </c>
      <c r="AP1153" s="13">
        <f t="shared" si="1487"/>
        <v>0</v>
      </c>
      <c r="AQ1153" s="13">
        <f t="shared" si="1488"/>
        <v>0</v>
      </c>
      <c r="AR1153" s="13">
        <f t="shared" si="1489"/>
        <v>1.1068069258095208E-2</v>
      </c>
      <c r="AS1153" s="13">
        <f t="shared" si="1490"/>
        <v>0</v>
      </c>
      <c r="AT1153" s="13">
        <f t="shared" si="1491"/>
        <v>0</v>
      </c>
      <c r="AU1153" s="13">
        <f t="shared" si="1492"/>
        <v>0</v>
      </c>
      <c r="AV1153" s="13">
        <f t="shared" si="1493"/>
        <v>0</v>
      </c>
      <c r="AW1153" s="13">
        <f t="shared" si="1494"/>
        <v>0</v>
      </c>
      <c r="AX1153" s="13">
        <f t="shared" si="1495"/>
        <v>0</v>
      </c>
      <c r="AY1153" s="13">
        <f t="shared" si="1496"/>
        <v>0</v>
      </c>
      <c r="AZ1153" s="13">
        <f t="shared" si="1497"/>
        <v>0</v>
      </c>
      <c r="BA1153" s="13">
        <f t="shared" si="1498"/>
        <v>0</v>
      </c>
      <c r="BB1153" s="13">
        <f t="shared" si="1499"/>
        <v>0</v>
      </c>
      <c r="BC1153" s="13">
        <f t="shared" si="1500"/>
        <v>0</v>
      </c>
      <c r="BD1153" s="13">
        <f t="shared" si="1501"/>
        <v>2.5835825133529726E-3</v>
      </c>
      <c r="BE1153" s="13">
        <f t="shared" si="1502"/>
        <v>0</v>
      </c>
      <c r="BF1153" s="13">
        <f t="shared" si="1503"/>
        <v>0</v>
      </c>
      <c r="BG1153" s="13">
        <f t="shared" si="1504"/>
        <v>0</v>
      </c>
      <c r="BH1153" s="13">
        <f t="shared" si="1505"/>
        <v>0</v>
      </c>
      <c r="BI1153" s="13">
        <f t="shared" si="1506"/>
        <v>0</v>
      </c>
      <c r="BJ1153" s="14">
        <f t="shared" si="1507"/>
        <v>0</v>
      </c>
      <c r="BK1153" s="14">
        <f t="shared" si="1508"/>
        <v>0.24645890830098552</v>
      </c>
      <c r="BL1153" s="14">
        <f t="shared" si="1509"/>
        <v>0.64006814651879118</v>
      </c>
      <c r="BM1153" s="14">
        <f t="shared" si="1510"/>
        <v>0.16601385016666387</v>
      </c>
      <c r="BN1153" s="14">
        <f t="shared" si="1511"/>
        <v>0.83336238947484653</v>
      </c>
    </row>
    <row r="1154" spans="1:66" x14ac:dyDescent="0.25">
      <c r="A1154" t="s">
        <v>22</v>
      </c>
      <c r="B1154" t="s">
        <v>291</v>
      </c>
      <c r="C1154" t="s">
        <v>175</v>
      </c>
      <c r="D1154" s="11">
        <v>44461</v>
      </c>
      <c r="E1154" s="10">
        <f>VLOOKUP(A1154,home!$A$2:$E$405,3,FALSE)</f>
        <v>1.8</v>
      </c>
      <c r="F1154" s="10">
        <f>VLOOKUP(B1154,home!$B$2:$E$405,3,FALSE)</f>
        <v>1.67</v>
      </c>
      <c r="G1154" s="10">
        <f>VLOOKUP(C1154,away!$B$2:$E$405,4,FALSE)</f>
        <v>0</v>
      </c>
      <c r="H1154" s="10">
        <f>VLOOKUP(A1154,away!$A$2:$E$405,3,FALSE)</f>
        <v>1.36666666666667</v>
      </c>
      <c r="I1154" s="10">
        <f>VLOOKUP(C1154,away!$B$2:$E$405,3,FALSE)</f>
        <v>0</v>
      </c>
      <c r="J1154" s="10">
        <f>VLOOKUP(B1154,home!$B$2:$E$405,4,FALSE)</f>
        <v>0.37</v>
      </c>
      <c r="K1154" s="12">
        <f t="shared" si="1456"/>
        <v>0</v>
      </c>
      <c r="L1154" s="12">
        <f t="shared" si="1457"/>
        <v>0</v>
      </c>
      <c r="M1154" s="13">
        <f t="shared" si="1458"/>
        <v>1</v>
      </c>
      <c r="N1154" s="13">
        <f t="shared" si="1459"/>
        <v>0</v>
      </c>
      <c r="O1154" s="13">
        <f t="shared" si="1460"/>
        <v>0</v>
      </c>
      <c r="P1154" s="13">
        <f t="shared" si="1461"/>
        <v>0</v>
      </c>
      <c r="Q1154" s="13">
        <f t="shared" si="1462"/>
        <v>0</v>
      </c>
      <c r="R1154" s="13">
        <f t="shared" si="1463"/>
        <v>0</v>
      </c>
      <c r="S1154" s="13">
        <f t="shared" si="1464"/>
        <v>0</v>
      </c>
      <c r="T1154" s="13">
        <f t="shared" si="1465"/>
        <v>0</v>
      </c>
      <c r="U1154" s="13">
        <f t="shared" si="1466"/>
        <v>0</v>
      </c>
      <c r="V1154" s="13">
        <f t="shared" si="1467"/>
        <v>0</v>
      </c>
      <c r="W1154" s="13">
        <f t="shared" si="1468"/>
        <v>0</v>
      </c>
      <c r="X1154" s="13">
        <f t="shared" si="1469"/>
        <v>0</v>
      </c>
      <c r="Y1154" s="13">
        <f t="shared" si="1470"/>
        <v>0</v>
      </c>
      <c r="Z1154" s="13">
        <f t="shared" si="1471"/>
        <v>0</v>
      </c>
      <c r="AA1154" s="13">
        <f t="shared" si="1472"/>
        <v>0</v>
      </c>
      <c r="AB1154" s="13">
        <f t="shared" si="1473"/>
        <v>0</v>
      </c>
      <c r="AC1154" s="13">
        <f t="shared" si="1474"/>
        <v>0</v>
      </c>
      <c r="AD1154" s="13">
        <f t="shared" si="1475"/>
        <v>0</v>
      </c>
      <c r="AE1154" s="13">
        <f t="shared" si="1476"/>
        <v>0</v>
      </c>
      <c r="AF1154" s="13">
        <f t="shared" si="1477"/>
        <v>0</v>
      </c>
      <c r="AG1154" s="13">
        <f t="shared" si="1478"/>
        <v>0</v>
      </c>
      <c r="AH1154" s="13">
        <f t="shared" si="1479"/>
        <v>0</v>
      </c>
      <c r="AI1154" s="13">
        <f t="shared" si="1480"/>
        <v>0</v>
      </c>
      <c r="AJ1154" s="13">
        <f t="shared" si="1481"/>
        <v>0</v>
      </c>
      <c r="AK1154" s="13">
        <f t="shared" si="1482"/>
        <v>0</v>
      </c>
      <c r="AL1154" s="13">
        <f t="shared" si="1483"/>
        <v>0</v>
      </c>
      <c r="AM1154" s="13">
        <f t="shared" si="1484"/>
        <v>0</v>
      </c>
      <c r="AN1154" s="13">
        <f t="shared" si="1485"/>
        <v>0</v>
      </c>
      <c r="AO1154" s="13">
        <f t="shared" si="1486"/>
        <v>0</v>
      </c>
      <c r="AP1154" s="13">
        <f t="shared" si="1487"/>
        <v>0</v>
      </c>
      <c r="AQ1154" s="13">
        <f t="shared" si="1488"/>
        <v>0</v>
      </c>
      <c r="AR1154" s="13">
        <f t="shared" si="1489"/>
        <v>0</v>
      </c>
      <c r="AS1154" s="13">
        <f t="shared" si="1490"/>
        <v>0</v>
      </c>
      <c r="AT1154" s="13">
        <f t="shared" si="1491"/>
        <v>0</v>
      </c>
      <c r="AU1154" s="13">
        <f t="shared" si="1492"/>
        <v>0</v>
      </c>
      <c r="AV1154" s="13">
        <f t="shared" si="1493"/>
        <v>0</v>
      </c>
      <c r="AW1154" s="13">
        <f t="shared" si="1494"/>
        <v>0</v>
      </c>
      <c r="AX1154" s="13">
        <f t="shared" si="1495"/>
        <v>0</v>
      </c>
      <c r="AY1154" s="13">
        <f t="shared" si="1496"/>
        <v>0</v>
      </c>
      <c r="AZ1154" s="13">
        <f t="shared" si="1497"/>
        <v>0</v>
      </c>
      <c r="BA1154" s="13">
        <f t="shared" si="1498"/>
        <v>0</v>
      </c>
      <c r="BB1154" s="13">
        <f t="shared" si="1499"/>
        <v>0</v>
      </c>
      <c r="BC1154" s="13">
        <f t="shared" si="1500"/>
        <v>0</v>
      </c>
      <c r="BD1154" s="13">
        <f t="shared" si="1501"/>
        <v>0</v>
      </c>
      <c r="BE1154" s="13">
        <f t="shared" si="1502"/>
        <v>0</v>
      </c>
      <c r="BF1154" s="13">
        <f t="shared" si="1503"/>
        <v>0</v>
      </c>
      <c r="BG1154" s="13">
        <f t="shared" si="1504"/>
        <v>0</v>
      </c>
      <c r="BH1154" s="13">
        <f t="shared" si="1505"/>
        <v>0</v>
      </c>
      <c r="BI1154" s="13">
        <f t="shared" si="1506"/>
        <v>0</v>
      </c>
      <c r="BJ1154" s="14">
        <f t="shared" si="1507"/>
        <v>0</v>
      </c>
      <c r="BK1154" s="14">
        <f t="shared" si="1508"/>
        <v>1</v>
      </c>
      <c r="BL1154" s="14">
        <f t="shared" si="1509"/>
        <v>0</v>
      </c>
      <c r="BM1154" s="14">
        <f t="shared" si="1510"/>
        <v>0</v>
      </c>
      <c r="BN1154" s="14">
        <f t="shared" si="1511"/>
        <v>1</v>
      </c>
    </row>
    <row r="1155" spans="1:66" x14ac:dyDescent="0.25">
      <c r="A1155" t="s">
        <v>301</v>
      </c>
      <c r="B1155" t="s">
        <v>504</v>
      </c>
      <c r="C1155" t="s">
        <v>302</v>
      </c>
      <c r="D1155" s="11">
        <v>44461</v>
      </c>
      <c r="E1155" s="10">
        <f>VLOOKUP(A1155,home!$A$2:$E$405,3,FALSE)</f>
        <v>1.23684210526316</v>
      </c>
      <c r="F1155" s="10" t="e">
        <f>VLOOKUP(B1155,home!$B$2:$E$405,3,FALSE)</f>
        <v>#N/A</v>
      </c>
      <c r="G1155" s="10">
        <f>VLOOKUP(C1155,away!$B$2:$E$405,4,FALSE)</f>
        <v>2.4300000000000002</v>
      </c>
      <c r="H1155" s="10">
        <f>VLOOKUP(A1155,away!$A$2:$E$405,3,FALSE)</f>
        <v>1.07894736842105</v>
      </c>
      <c r="I1155" s="10">
        <f>VLOOKUP(C1155,away!$B$2:$E$405,3,FALSE)</f>
        <v>0</v>
      </c>
      <c r="J1155" s="10" t="e">
        <f>VLOOKUP(B1155,home!$B$2:$E$405,4,FALSE)</f>
        <v>#N/A</v>
      </c>
      <c r="K1155" s="12" t="e">
        <f t="shared" si="1456"/>
        <v>#N/A</v>
      </c>
      <c r="L1155" s="12" t="e">
        <f t="shared" si="1457"/>
        <v>#N/A</v>
      </c>
      <c r="M1155" s="13" t="e">
        <f t="shared" si="1458"/>
        <v>#N/A</v>
      </c>
      <c r="N1155" s="13" t="e">
        <f t="shared" si="1459"/>
        <v>#N/A</v>
      </c>
      <c r="O1155" s="13" t="e">
        <f t="shared" si="1460"/>
        <v>#N/A</v>
      </c>
      <c r="P1155" s="13" t="e">
        <f t="shared" si="1461"/>
        <v>#N/A</v>
      </c>
      <c r="Q1155" s="13" t="e">
        <f t="shared" si="1462"/>
        <v>#N/A</v>
      </c>
      <c r="R1155" s="13" t="e">
        <f t="shared" si="1463"/>
        <v>#N/A</v>
      </c>
      <c r="S1155" s="13" t="e">
        <f t="shared" si="1464"/>
        <v>#N/A</v>
      </c>
      <c r="T1155" s="13" t="e">
        <f t="shared" si="1465"/>
        <v>#N/A</v>
      </c>
      <c r="U1155" s="13" t="e">
        <f t="shared" si="1466"/>
        <v>#N/A</v>
      </c>
      <c r="V1155" s="13" t="e">
        <f t="shared" si="1467"/>
        <v>#N/A</v>
      </c>
      <c r="W1155" s="13" t="e">
        <f t="shared" si="1468"/>
        <v>#N/A</v>
      </c>
      <c r="X1155" s="13" t="e">
        <f t="shared" si="1469"/>
        <v>#N/A</v>
      </c>
      <c r="Y1155" s="13" t="e">
        <f t="shared" si="1470"/>
        <v>#N/A</v>
      </c>
      <c r="Z1155" s="13" t="e">
        <f t="shared" si="1471"/>
        <v>#N/A</v>
      </c>
      <c r="AA1155" s="13" t="e">
        <f t="shared" si="1472"/>
        <v>#N/A</v>
      </c>
      <c r="AB1155" s="13" t="e">
        <f t="shared" si="1473"/>
        <v>#N/A</v>
      </c>
      <c r="AC1155" s="13" t="e">
        <f t="shared" si="1474"/>
        <v>#N/A</v>
      </c>
      <c r="AD1155" s="13" t="e">
        <f t="shared" si="1475"/>
        <v>#N/A</v>
      </c>
      <c r="AE1155" s="13" t="e">
        <f t="shared" si="1476"/>
        <v>#N/A</v>
      </c>
      <c r="AF1155" s="13" t="e">
        <f t="shared" si="1477"/>
        <v>#N/A</v>
      </c>
      <c r="AG1155" s="13" t="e">
        <f t="shared" si="1478"/>
        <v>#N/A</v>
      </c>
      <c r="AH1155" s="13" t="e">
        <f t="shared" si="1479"/>
        <v>#N/A</v>
      </c>
      <c r="AI1155" s="13" t="e">
        <f t="shared" si="1480"/>
        <v>#N/A</v>
      </c>
      <c r="AJ1155" s="13" t="e">
        <f t="shared" si="1481"/>
        <v>#N/A</v>
      </c>
      <c r="AK1155" s="13" t="e">
        <f t="shared" si="1482"/>
        <v>#N/A</v>
      </c>
      <c r="AL1155" s="13" t="e">
        <f t="shared" si="1483"/>
        <v>#N/A</v>
      </c>
      <c r="AM1155" s="13" t="e">
        <f t="shared" si="1484"/>
        <v>#N/A</v>
      </c>
      <c r="AN1155" s="13" t="e">
        <f t="shared" si="1485"/>
        <v>#N/A</v>
      </c>
      <c r="AO1155" s="13" t="e">
        <f t="shared" si="1486"/>
        <v>#N/A</v>
      </c>
      <c r="AP1155" s="13" t="e">
        <f t="shared" si="1487"/>
        <v>#N/A</v>
      </c>
      <c r="AQ1155" s="13" t="e">
        <f t="shared" si="1488"/>
        <v>#N/A</v>
      </c>
      <c r="AR1155" s="13" t="e">
        <f t="shared" si="1489"/>
        <v>#N/A</v>
      </c>
      <c r="AS1155" s="13" t="e">
        <f t="shared" si="1490"/>
        <v>#N/A</v>
      </c>
      <c r="AT1155" s="13" t="e">
        <f t="shared" si="1491"/>
        <v>#N/A</v>
      </c>
      <c r="AU1155" s="13" t="e">
        <f t="shared" si="1492"/>
        <v>#N/A</v>
      </c>
      <c r="AV1155" s="13" t="e">
        <f t="shared" si="1493"/>
        <v>#N/A</v>
      </c>
      <c r="AW1155" s="13" t="e">
        <f t="shared" si="1494"/>
        <v>#N/A</v>
      </c>
      <c r="AX1155" s="13" t="e">
        <f t="shared" si="1495"/>
        <v>#N/A</v>
      </c>
      <c r="AY1155" s="13" t="e">
        <f t="shared" si="1496"/>
        <v>#N/A</v>
      </c>
      <c r="AZ1155" s="13" t="e">
        <f t="shared" si="1497"/>
        <v>#N/A</v>
      </c>
      <c r="BA1155" s="13" t="e">
        <f t="shared" si="1498"/>
        <v>#N/A</v>
      </c>
      <c r="BB1155" s="13" t="e">
        <f t="shared" si="1499"/>
        <v>#N/A</v>
      </c>
      <c r="BC1155" s="13" t="e">
        <f t="shared" si="1500"/>
        <v>#N/A</v>
      </c>
      <c r="BD1155" s="13" t="e">
        <f t="shared" si="1501"/>
        <v>#N/A</v>
      </c>
      <c r="BE1155" s="13" t="e">
        <f t="shared" si="1502"/>
        <v>#N/A</v>
      </c>
      <c r="BF1155" s="13" t="e">
        <f t="shared" si="1503"/>
        <v>#N/A</v>
      </c>
      <c r="BG1155" s="13" t="e">
        <f t="shared" si="1504"/>
        <v>#N/A</v>
      </c>
      <c r="BH1155" s="13" t="e">
        <f t="shared" si="1505"/>
        <v>#N/A</v>
      </c>
      <c r="BI1155" s="13" t="e">
        <f t="shared" si="1506"/>
        <v>#N/A</v>
      </c>
      <c r="BJ1155" s="14" t="e">
        <f t="shared" si="1507"/>
        <v>#N/A</v>
      </c>
      <c r="BK1155" s="14" t="e">
        <f t="shared" si="1508"/>
        <v>#N/A</v>
      </c>
      <c r="BL1155" s="14" t="e">
        <f t="shared" si="1509"/>
        <v>#N/A</v>
      </c>
      <c r="BM1155" s="14" t="e">
        <f t="shared" si="1510"/>
        <v>#N/A</v>
      </c>
      <c r="BN1155" s="14" t="e">
        <f t="shared" si="1511"/>
        <v>#N/A</v>
      </c>
    </row>
    <row r="1156" spans="1:66" x14ac:dyDescent="0.25">
      <c r="A1156" t="s">
        <v>301</v>
      </c>
      <c r="B1156" t="s">
        <v>369</v>
      </c>
      <c r="C1156" t="s">
        <v>382</v>
      </c>
      <c r="D1156" s="11">
        <v>44461</v>
      </c>
      <c r="E1156" s="10">
        <f>VLOOKUP(A1156,home!$A$2:$E$405,3,FALSE)</f>
        <v>1.23684210526316</v>
      </c>
      <c r="F1156" s="10">
        <f>VLOOKUP(B1156,home!$B$2:$E$405,3,FALSE)</f>
        <v>2.4300000000000002</v>
      </c>
      <c r="G1156" s="10">
        <f>VLOOKUP(C1156,away!$B$2:$E$405,4,FALSE)</f>
        <v>0.81</v>
      </c>
      <c r="H1156" s="10">
        <f>VLOOKUP(A1156,away!$A$2:$E$405,3,FALSE)</f>
        <v>1.07894736842105</v>
      </c>
      <c r="I1156" s="10">
        <f>VLOOKUP(C1156,away!$B$2:$E$405,3,FALSE)</f>
        <v>2.02</v>
      </c>
      <c r="J1156" s="10">
        <f>VLOOKUP(B1156,home!$B$2:$E$405,4,FALSE)</f>
        <v>0</v>
      </c>
      <c r="K1156" s="12">
        <f t="shared" si="1456"/>
        <v>2.4344763157894778</v>
      </c>
      <c r="L1156" s="12">
        <f t="shared" si="1457"/>
        <v>0</v>
      </c>
      <c r="M1156" s="13">
        <f t="shared" si="1458"/>
        <v>8.764363261878981E-2</v>
      </c>
      <c r="N1156" s="13">
        <f t="shared" si="1459"/>
        <v>0.2133663478401979</v>
      </c>
      <c r="O1156" s="13">
        <f t="shared" si="1460"/>
        <v>0</v>
      </c>
      <c r="P1156" s="13">
        <f t="shared" si="1461"/>
        <v>0</v>
      </c>
      <c r="Q1156" s="13">
        <f t="shared" si="1462"/>
        <v>0.25971766020173065</v>
      </c>
      <c r="R1156" s="13">
        <f t="shared" si="1463"/>
        <v>0</v>
      </c>
      <c r="S1156" s="13">
        <f t="shared" si="1464"/>
        <v>0</v>
      </c>
      <c r="T1156" s="13">
        <f t="shared" si="1465"/>
        <v>0</v>
      </c>
      <c r="U1156" s="13">
        <f t="shared" si="1466"/>
        <v>0</v>
      </c>
      <c r="V1156" s="13">
        <f t="shared" si="1467"/>
        <v>0</v>
      </c>
      <c r="W1156" s="13">
        <f t="shared" si="1468"/>
        <v>0.21075883085112421</v>
      </c>
      <c r="X1156" s="13">
        <f t="shared" si="1469"/>
        <v>0</v>
      </c>
      <c r="Y1156" s="13">
        <f t="shared" si="1470"/>
        <v>0</v>
      </c>
      <c r="Z1156" s="13">
        <f t="shared" si="1471"/>
        <v>0</v>
      </c>
      <c r="AA1156" s="13">
        <f t="shared" si="1472"/>
        <v>0</v>
      </c>
      <c r="AB1156" s="13">
        <f t="shared" si="1473"/>
        <v>0</v>
      </c>
      <c r="AC1156" s="13">
        <f t="shared" si="1474"/>
        <v>0</v>
      </c>
      <c r="AD1156" s="13">
        <f t="shared" si="1475"/>
        <v>0.12827184551263571</v>
      </c>
      <c r="AE1156" s="13">
        <f t="shared" si="1476"/>
        <v>0</v>
      </c>
      <c r="AF1156" s="13">
        <f t="shared" si="1477"/>
        <v>0</v>
      </c>
      <c r="AG1156" s="13">
        <f t="shared" si="1478"/>
        <v>0</v>
      </c>
      <c r="AH1156" s="13">
        <f t="shared" si="1479"/>
        <v>0</v>
      </c>
      <c r="AI1156" s="13">
        <f t="shared" si="1480"/>
        <v>0</v>
      </c>
      <c r="AJ1156" s="13">
        <f t="shared" si="1481"/>
        <v>0</v>
      </c>
      <c r="AK1156" s="13">
        <f t="shared" si="1482"/>
        <v>0</v>
      </c>
      <c r="AL1156" s="13">
        <f t="shared" si="1483"/>
        <v>0</v>
      </c>
      <c r="AM1156" s="13">
        <f t="shared" si="1484"/>
        <v>6.2454953976623657E-2</v>
      </c>
      <c r="AN1156" s="13">
        <f t="shared" si="1485"/>
        <v>0</v>
      </c>
      <c r="AO1156" s="13">
        <f t="shared" si="1486"/>
        <v>0</v>
      </c>
      <c r="AP1156" s="13">
        <f t="shared" si="1487"/>
        <v>0</v>
      </c>
      <c r="AQ1156" s="13">
        <f t="shared" si="1488"/>
        <v>0</v>
      </c>
      <c r="AR1156" s="13">
        <f t="shared" si="1489"/>
        <v>0</v>
      </c>
      <c r="AS1156" s="13">
        <f t="shared" si="1490"/>
        <v>0</v>
      </c>
      <c r="AT1156" s="13">
        <f t="shared" si="1491"/>
        <v>0</v>
      </c>
      <c r="AU1156" s="13">
        <f t="shared" si="1492"/>
        <v>0</v>
      </c>
      <c r="AV1156" s="13">
        <f t="shared" si="1493"/>
        <v>0</v>
      </c>
      <c r="AW1156" s="13">
        <f t="shared" si="1494"/>
        <v>0</v>
      </c>
      <c r="AX1156" s="13">
        <f t="shared" si="1495"/>
        <v>2.5340851043302044E-2</v>
      </c>
      <c r="AY1156" s="13">
        <f t="shared" si="1496"/>
        <v>0</v>
      </c>
      <c r="AZ1156" s="13">
        <f t="shared" si="1497"/>
        <v>0</v>
      </c>
      <c r="BA1156" s="13">
        <f t="shared" si="1498"/>
        <v>0</v>
      </c>
      <c r="BB1156" s="13">
        <f t="shared" si="1499"/>
        <v>0</v>
      </c>
      <c r="BC1156" s="13">
        <f t="shared" si="1500"/>
        <v>0</v>
      </c>
      <c r="BD1156" s="13">
        <f t="shared" si="1501"/>
        <v>0</v>
      </c>
      <c r="BE1156" s="13">
        <f t="shared" si="1502"/>
        <v>0</v>
      </c>
      <c r="BF1156" s="13">
        <f t="shared" si="1503"/>
        <v>0</v>
      </c>
      <c r="BG1156" s="13">
        <f t="shared" si="1504"/>
        <v>0</v>
      </c>
      <c r="BH1156" s="13">
        <f t="shared" si="1505"/>
        <v>0</v>
      </c>
      <c r="BI1156" s="13">
        <f t="shared" si="1506"/>
        <v>0</v>
      </c>
      <c r="BJ1156" s="14">
        <f t="shared" si="1507"/>
        <v>0.89991048942561425</v>
      </c>
      <c r="BK1156" s="14">
        <f t="shared" si="1508"/>
        <v>8.764363261878981E-2</v>
      </c>
      <c r="BL1156" s="14">
        <f t="shared" si="1509"/>
        <v>0</v>
      </c>
      <c r="BM1156" s="14">
        <f t="shared" si="1510"/>
        <v>0.42682648138368562</v>
      </c>
      <c r="BN1156" s="14">
        <f t="shared" si="1511"/>
        <v>0.56072764066071834</v>
      </c>
    </row>
    <row r="1157" spans="1:66" x14ac:dyDescent="0.25">
      <c r="A1157" t="s">
        <v>301</v>
      </c>
      <c r="B1157" t="s">
        <v>368</v>
      </c>
      <c r="C1157" t="s">
        <v>355</v>
      </c>
      <c r="D1157" s="11">
        <v>44461</v>
      </c>
      <c r="E1157" s="10">
        <f>VLOOKUP(A1157,home!$A$2:$E$405,3,FALSE)</f>
        <v>1.23684210526316</v>
      </c>
      <c r="F1157" s="10">
        <f>VLOOKUP(B1157,home!$B$2:$E$405,3,FALSE)</f>
        <v>4.04</v>
      </c>
      <c r="G1157" s="10">
        <f>VLOOKUP(C1157,away!$B$2:$E$405,4,FALSE)</f>
        <v>0.81</v>
      </c>
      <c r="H1157" s="10">
        <f>VLOOKUP(A1157,away!$A$2:$E$405,3,FALSE)</f>
        <v>1.07894736842105</v>
      </c>
      <c r="I1157" s="10">
        <f>VLOOKUP(C1157,away!$B$2:$E$405,3,FALSE)</f>
        <v>0.4</v>
      </c>
      <c r="J1157" s="10">
        <f>VLOOKUP(B1157,home!$B$2:$E$405,4,FALSE)</f>
        <v>1.85</v>
      </c>
      <c r="K1157" s="12">
        <f t="shared" si="1456"/>
        <v>4.0474421052631646</v>
      </c>
      <c r="L1157" s="12">
        <f t="shared" si="1457"/>
        <v>0.79842105263157703</v>
      </c>
      <c r="M1157" s="13">
        <f t="shared" si="1458"/>
        <v>7.8608293888753292E-3</v>
      </c>
      <c r="N1157" s="13">
        <f t="shared" si="1459"/>
        <v>3.1816251850824123E-2</v>
      </c>
      <c r="O1157" s="13">
        <f t="shared" si="1460"/>
        <v>6.2762516752230763E-3</v>
      </c>
      <c r="P1157" s="13">
        <f t="shared" si="1461"/>
        <v>2.540276529352635E-2</v>
      </c>
      <c r="Q1157" s="13">
        <f t="shared" si="1462"/>
        <v>6.4387218686341341E-2</v>
      </c>
      <c r="R1157" s="13">
        <f t="shared" si="1463"/>
        <v>2.5055457345561534E-3</v>
      </c>
      <c r="S1157" s="13">
        <f t="shared" si="1464"/>
        <v>2.052265901710125E-2</v>
      </c>
      <c r="T1157" s="13">
        <f t="shared" si="1465"/>
        <v>5.1408110919568185E-2</v>
      </c>
      <c r="U1157" s="13">
        <f t="shared" si="1466"/>
        <v>1.01410513027051E-2</v>
      </c>
      <c r="V1157" s="13">
        <f t="shared" si="1467"/>
        <v>7.3689183618925961E-3</v>
      </c>
      <c r="W1157" s="13">
        <f t="shared" si="1468"/>
        <v>8.6867846650628369E-2</v>
      </c>
      <c r="X1157" s="13">
        <f t="shared" si="1469"/>
        <v>6.9357117562633103E-2</v>
      </c>
      <c r="Y1157" s="13">
        <f t="shared" si="1470"/>
        <v>2.7688091405924781E-2</v>
      </c>
      <c r="Z1157" s="13">
        <f t="shared" si="1471"/>
        <v>6.6682682093362742E-4</v>
      </c>
      <c r="AA1157" s="13">
        <f t="shared" si="1472"/>
        <v>2.6989429519655443E-3</v>
      </c>
      <c r="AB1157" s="13">
        <f t="shared" si="1473"/>
        <v>5.4619076717443028E-3</v>
      </c>
      <c r="AC1157" s="13">
        <f t="shared" si="1474"/>
        <v>1.4883202391406324E-3</v>
      </c>
      <c r="AD1157" s="13">
        <f t="shared" si="1475"/>
        <v>8.7898145031824262E-2</v>
      </c>
      <c r="AE1157" s="13">
        <f t="shared" si="1476"/>
        <v>7.0179729480672137E-2</v>
      </c>
      <c r="AF1157" s="13">
        <f t="shared" si="1477"/>
        <v>2.8016486742678783E-2</v>
      </c>
      <c r="AG1157" s="13">
        <f t="shared" si="1478"/>
        <v>7.4563176120427399E-3</v>
      </c>
      <c r="AH1157" s="13">
        <f t="shared" si="1479"/>
        <v>1.331021430731987E-4</v>
      </c>
      <c r="AI1157" s="13">
        <f t="shared" si="1480"/>
        <v>5.3872321817522632E-4</v>
      </c>
      <c r="AJ1157" s="13">
        <f t="shared" si="1481"/>
        <v>1.0902255181626428E-3</v>
      </c>
      <c r="AK1157" s="13">
        <f t="shared" si="1482"/>
        <v>1.4708748888146103E-3</v>
      </c>
      <c r="AL1157" s="13">
        <f t="shared" si="1483"/>
        <v>1.9238402385376657E-4</v>
      </c>
      <c r="AM1157" s="13">
        <f t="shared" si="1484"/>
        <v>7.1152530635266761E-2</v>
      </c>
      <c r="AN1157" s="13">
        <f t="shared" si="1485"/>
        <v>5.6809678407210205E-2</v>
      </c>
      <c r="AO1157" s="13">
        <f t="shared" si="1486"/>
        <v>2.2679021616773071E-2</v>
      </c>
      <c r="AP1157" s="13">
        <f t="shared" si="1487"/>
        <v>6.0358027706394158E-3</v>
      </c>
      <c r="AQ1157" s="13">
        <f t="shared" si="1488"/>
        <v>1.2047780004026277E-3</v>
      </c>
      <c r="AR1157" s="13">
        <f t="shared" si="1489"/>
        <v>2.1254310636004421E-5</v>
      </c>
      <c r="AS1157" s="13">
        <f t="shared" si="1490"/>
        <v>8.6025591786507009E-5</v>
      </c>
      <c r="AT1157" s="13">
        <f t="shared" si="1491"/>
        <v>1.7409180116344483E-4</v>
      </c>
      <c r="AU1157" s="13">
        <f t="shared" si="1492"/>
        <v>2.3487549540334308E-4</v>
      </c>
      <c r="AV1157" s="13">
        <f t="shared" si="1493"/>
        <v>2.3766124239750893E-4</v>
      </c>
      <c r="AW1157" s="13">
        <f t="shared" si="1494"/>
        <v>1.7269474739231942E-5</v>
      </c>
      <c r="AX1157" s="13">
        <f t="shared" si="1495"/>
        <v>4.7997624731534301E-2</v>
      </c>
      <c r="AY1157" s="13">
        <f t="shared" si="1496"/>
        <v>3.8322314061967025E-2</v>
      </c>
      <c r="AZ1157" s="13">
        <f t="shared" si="1497"/>
        <v>1.5298671166316799E-2</v>
      </c>
      <c r="BA1157" s="13">
        <f t="shared" si="1498"/>
        <v>4.0715937121583393E-3</v>
      </c>
      <c r="BB1157" s="13">
        <f t="shared" si="1499"/>
        <v>8.1271153438739266E-4</v>
      </c>
      <c r="BC1157" s="13">
        <f t="shared" si="1500"/>
        <v>1.2977719975428129E-4</v>
      </c>
      <c r="BD1157" s="13">
        <f t="shared" si="1501"/>
        <v>2.8283148451595277E-6</v>
      </c>
      <c r="BE1157" s="13">
        <f t="shared" si="1502"/>
        <v>1.144744059123954E-5</v>
      </c>
      <c r="BF1157" s="13">
        <f t="shared" si="1503"/>
        <v>2.3166426523240793E-5</v>
      </c>
      <c r="BG1157" s="13">
        <f t="shared" si="1504"/>
        <v>3.1254923379550037E-5</v>
      </c>
      <c r="BH1157" s="13">
        <f t="shared" si="1505"/>
        <v>3.1625623220791227E-5</v>
      </c>
      <c r="BI1157" s="13">
        <f t="shared" si="1506"/>
        <v>2.5600575805803776E-5</v>
      </c>
      <c r="BJ1157" s="14">
        <f t="shared" si="1507"/>
        <v>0.78958981977954812</v>
      </c>
      <c r="BK1157" s="14">
        <f t="shared" si="1508"/>
        <v>0.10115819038635696</v>
      </c>
      <c r="BL1157" s="14">
        <f t="shared" si="1509"/>
        <v>3.1196456850172444E-2</v>
      </c>
      <c r="BM1157" s="14">
        <f t="shared" si="1510"/>
        <v>0.74605738662043686</v>
      </c>
      <c r="BN1157" s="14">
        <f t="shared" si="1511"/>
        <v>0.13824886262934638</v>
      </c>
    </row>
    <row r="1158" spans="1:66" x14ac:dyDescent="0.25">
      <c r="A1158" t="s">
        <v>301</v>
      </c>
      <c r="B1158" t="s">
        <v>385</v>
      </c>
      <c r="C1158" t="s">
        <v>334</v>
      </c>
      <c r="D1158" s="11">
        <v>44461</v>
      </c>
      <c r="E1158" s="10">
        <f>VLOOKUP(A1158,home!$A$2:$E$405,3,FALSE)</f>
        <v>1.23684210526316</v>
      </c>
      <c r="F1158" s="10">
        <f>VLOOKUP(B1158,home!$B$2:$E$405,3,FALSE)</f>
        <v>0</v>
      </c>
      <c r="G1158" s="10">
        <f>VLOOKUP(C1158,away!$B$2:$E$405,4,FALSE)</f>
        <v>0.4</v>
      </c>
      <c r="H1158" s="10">
        <f>VLOOKUP(A1158,away!$A$2:$E$405,3,FALSE)</f>
        <v>1.07894736842105</v>
      </c>
      <c r="I1158" s="10">
        <f>VLOOKUP(C1158,away!$B$2:$E$405,3,FALSE)</f>
        <v>0.4</v>
      </c>
      <c r="J1158" s="10">
        <f>VLOOKUP(B1158,home!$B$2:$E$405,4,FALSE)</f>
        <v>0</v>
      </c>
      <c r="K1158" s="12">
        <f t="shared" si="1456"/>
        <v>0</v>
      </c>
      <c r="L1158" s="12">
        <f t="shared" si="1457"/>
        <v>0</v>
      </c>
      <c r="M1158" s="13">
        <f t="shared" si="1458"/>
        <v>1</v>
      </c>
      <c r="N1158" s="13">
        <f t="shared" si="1459"/>
        <v>0</v>
      </c>
      <c r="O1158" s="13">
        <f t="shared" si="1460"/>
        <v>0</v>
      </c>
      <c r="P1158" s="13">
        <f t="shared" si="1461"/>
        <v>0</v>
      </c>
      <c r="Q1158" s="13">
        <f t="shared" si="1462"/>
        <v>0</v>
      </c>
      <c r="R1158" s="13">
        <f t="shared" si="1463"/>
        <v>0</v>
      </c>
      <c r="S1158" s="13">
        <f t="shared" si="1464"/>
        <v>0</v>
      </c>
      <c r="T1158" s="13">
        <f t="shared" si="1465"/>
        <v>0</v>
      </c>
      <c r="U1158" s="13">
        <f t="shared" si="1466"/>
        <v>0</v>
      </c>
      <c r="V1158" s="13">
        <f t="shared" si="1467"/>
        <v>0</v>
      </c>
      <c r="W1158" s="13">
        <f t="shared" si="1468"/>
        <v>0</v>
      </c>
      <c r="X1158" s="13">
        <f t="shared" si="1469"/>
        <v>0</v>
      </c>
      <c r="Y1158" s="13">
        <f t="shared" si="1470"/>
        <v>0</v>
      </c>
      <c r="Z1158" s="13">
        <f t="shared" si="1471"/>
        <v>0</v>
      </c>
      <c r="AA1158" s="13">
        <f t="shared" si="1472"/>
        <v>0</v>
      </c>
      <c r="AB1158" s="13">
        <f t="shared" si="1473"/>
        <v>0</v>
      </c>
      <c r="AC1158" s="13">
        <f t="shared" si="1474"/>
        <v>0</v>
      </c>
      <c r="AD1158" s="13">
        <f t="shared" si="1475"/>
        <v>0</v>
      </c>
      <c r="AE1158" s="13">
        <f t="shared" si="1476"/>
        <v>0</v>
      </c>
      <c r="AF1158" s="13">
        <f t="shared" si="1477"/>
        <v>0</v>
      </c>
      <c r="AG1158" s="13">
        <f t="shared" si="1478"/>
        <v>0</v>
      </c>
      <c r="AH1158" s="13">
        <f t="shared" si="1479"/>
        <v>0</v>
      </c>
      <c r="AI1158" s="13">
        <f t="shared" si="1480"/>
        <v>0</v>
      </c>
      <c r="AJ1158" s="13">
        <f t="shared" si="1481"/>
        <v>0</v>
      </c>
      <c r="AK1158" s="13">
        <f t="shared" si="1482"/>
        <v>0</v>
      </c>
      <c r="AL1158" s="13">
        <f t="shared" si="1483"/>
        <v>0</v>
      </c>
      <c r="AM1158" s="13">
        <f t="shared" si="1484"/>
        <v>0</v>
      </c>
      <c r="AN1158" s="13">
        <f t="shared" si="1485"/>
        <v>0</v>
      </c>
      <c r="AO1158" s="13">
        <f t="shared" si="1486"/>
        <v>0</v>
      </c>
      <c r="AP1158" s="13">
        <f t="shared" si="1487"/>
        <v>0</v>
      </c>
      <c r="AQ1158" s="13">
        <f t="shared" si="1488"/>
        <v>0</v>
      </c>
      <c r="AR1158" s="13">
        <f t="shared" si="1489"/>
        <v>0</v>
      </c>
      <c r="AS1158" s="13">
        <f t="shared" si="1490"/>
        <v>0</v>
      </c>
      <c r="AT1158" s="13">
        <f t="shared" si="1491"/>
        <v>0</v>
      </c>
      <c r="AU1158" s="13">
        <f t="shared" si="1492"/>
        <v>0</v>
      </c>
      <c r="AV1158" s="13">
        <f t="shared" si="1493"/>
        <v>0</v>
      </c>
      <c r="AW1158" s="13">
        <f t="shared" si="1494"/>
        <v>0</v>
      </c>
      <c r="AX1158" s="13">
        <f t="shared" si="1495"/>
        <v>0</v>
      </c>
      <c r="AY1158" s="13">
        <f t="shared" si="1496"/>
        <v>0</v>
      </c>
      <c r="AZ1158" s="13">
        <f t="shared" si="1497"/>
        <v>0</v>
      </c>
      <c r="BA1158" s="13">
        <f t="shared" si="1498"/>
        <v>0</v>
      </c>
      <c r="BB1158" s="13">
        <f t="shared" si="1499"/>
        <v>0</v>
      </c>
      <c r="BC1158" s="13">
        <f t="shared" si="1500"/>
        <v>0</v>
      </c>
      <c r="BD1158" s="13">
        <f t="shared" si="1501"/>
        <v>0</v>
      </c>
      <c r="BE1158" s="13">
        <f t="shared" si="1502"/>
        <v>0</v>
      </c>
      <c r="BF1158" s="13">
        <f t="shared" si="1503"/>
        <v>0</v>
      </c>
      <c r="BG1158" s="13">
        <f t="shared" si="1504"/>
        <v>0</v>
      </c>
      <c r="BH1158" s="13">
        <f t="shared" si="1505"/>
        <v>0</v>
      </c>
      <c r="BI1158" s="13">
        <f t="shared" si="1506"/>
        <v>0</v>
      </c>
      <c r="BJ1158" s="14">
        <f t="shared" si="1507"/>
        <v>0</v>
      </c>
      <c r="BK1158" s="14">
        <f t="shared" si="1508"/>
        <v>1</v>
      </c>
      <c r="BL1158" s="14">
        <f t="shared" si="1509"/>
        <v>0</v>
      </c>
      <c r="BM1158" s="14">
        <f t="shared" si="1510"/>
        <v>0</v>
      </c>
      <c r="BN1158" s="14">
        <f t="shared" si="1511"/>
        <v>1</v>
      </c>
    </row>
    <row r="1159" spans="1:66" x14ac:dyDescent="0.25">
      <c r="A1159" t="s">
        <v>35</v>
      </c>
      <c r="B1159" t="s">
        <v>215</v>
      </c>
      <c r="C1159" t="s">
        <v>213</v>
      </c>
      <c r="D1159" s="11">
        <v>44461</v>
      </c>
      <c r="E1159" s="10">
        <f>VLOOKUP(A1159,home!$A$2:$E$405,3,FALSE)</f>
        <v>1.5</v>
      </c>
      <c r="F1159" s="10">
        <f>VLOOKUP(B1159,home!$B$2:$E$405,3,FALSE)</f>
        <v>0.67</v>
      </c>
      <c r="G1159" s="10">
        <f>VLOOKUP(C1159,away!$B$2:$E$405,4,FALSE)</f>
        <v>1.33</v>
      </c>
      <c r="H1159" s="10">
        <f>VLOOKUP(A1159,away!$A$2:$E$405,3,FALSE)</f>
        <v>1.0249999999999999</v>
      </c>
      <c r="I1159" s="10">
        <f>VLOOKUP(C1159,away!$B$2:$E$405,3,FALSE)</f>
        <v>0.67</v>
      </c>
      <c r="J1159" s="10">
        <f>VLOOKUP(B1159,home!$B$2:$E$405,4,FALSE)</f>
        <v>0</v>
      </c>
      <c r="K1159" s="12">
        <f t="shared" si="1456"/>
        <v>1.3366500000000001</v>
      </c>
      <c r="L1159" s="12">
        <f t="shared" si="1457"/>
        <v>0</v>
      </c>
      <c r="M1159" s="13">
        <f t="shared" si="1458"/>
        <v>0.26272432249365057</v>
      </c>
      <c r="N1159" s="13">
        <f t="shared" si="1459"/>
        <v>0.35117046566113808</v>
      </c>
      <c r="O1159" s="13">
        <f t="shared" si="1460"/>
        <v>0</v>
      </c>
      <c r="P1159" s="13">
        <f t="shared" si="1461"/>
        <v>0</v>
      </c>
      <c r="Q1159" s="13">
        <f t="shared" si="1462"/>
        <v>0.23469600146298014</v>
      </c>
      <c r="R1159" s="13">
        <f t="shared" si="1463"/>
        <v>0</v>
      </c>
      <c r="S1159" s="13">
        <f t="shared" si="1464"/>
        <v>0</v>
      </c>
      <c r="T1159" s="13">
        <f t="shared" si="1465"/>
        <v>0</v>
      </c>
      <c r="U1159" s="13">
        <f t="shared" si="1466"/>
        <v>0</v>
      </c>
      <c r="V1159" s="13">
        <f t="shared" si="1467"/>
        <v>0</v>
      </c>
      <c r="W1159" s="13">
        <f t="shared" si="1468"/>
        <v>0.10456880345183084</v>
      </c>
      <c r="X1159" s="13">
        <f t="shared" si="1469"/>
        <v>0</v>
      </c>
      <c r="Y1159" s="13">
        <f t="shared" si="1470"/>
        <v>0</v>
      </c>
      <c r="Z1159" s="13">
        <f t="shared" si="1471"/>
        <v>0</v>
      </c>
      <c r="AA1159" s="13">
        <f t="shared" si="1472"/>
        <v>0</v>
      </c>
      <c r="AB1159" s="13">
        <f t="shared" si="1473"/>
        <v>0</v>
      </c>
      <c r="AC1159" s="13">
        <f t="shared" si="1474"/>
        <v>0</v>
      </c>
      <c r="AD1159" s="13">
        <f t="shared" si="1475"/>
        <v>3.4942972783472429E-2</v>
      </c>
      <c r="AE1159" s="13">
        <f t="shared" si="1476"/>
        <v>0</v>
      </c>
      <c r="AF1159" s="13">
        <f t="shared" si="1477"/>
        <v>0</v>
      </c>
      <c r="AG1159" s="13">
        <f t="shared" si="1478"/>
        <v>0</v>
      </c>
      <c r="AH1159" s="13">
        <f t="shared" si="1479"/>
        <v>0</v>
      </c>
      <c r="AI1159" s="13">
        <f t="shared" si="1480"/>
        <v>0</v>
      </c>
      <c r="AJ1159" s="13">
        <f t="shared" si="1481"/>
        <v>0</v>
      </c>
      <c r="AK1159" s="13">
        <f t="shared" si="1482"/>
        <v>0</v>
      </c>
      <c r="AL1159" s="13">
        <f t="shared" si="1483"/>
        <v>0</v>
      </c>
      <c r="AM1159" s="13">
        <f t="shared" si="1484"/>
        <v>9.3413049142056798E-3</v>
      </c>
      <c r="AN1159" s="13">
        <f t="shared" si="1485"/>
        <v>0</v>
      </c>
      <c r="AO1159" s="13">
        <f t="shared" si="1486"/>
        <v>0</v>
      </c>
      <c r="AP1159" s="13">
        <f t="shared" si="1487"/>
        <v>0</v>
      </c>
      <c r="AQ1159" s="13">
        <f t="shared" si="1488"/>
        <v>0</v>
      </c>
      <c r="AR1159" s="13">
        <f t="shared" si="1489"/>
        <v>0</v>
      </c>
      <c r="AS1159" s="13">
        <f t="shared" si="1490"/>
        <v>0</v>
      </c>
      <c r="AT1159" s="13">
        <f t="shared" si="1491"/>
        <v>0</v>
      </c>
      <c r="AU1159" s="13">
        <f t="shared" si="1492"/>
        <v>0</v>
      </c>
      <c r="AV1159" s="13">
        <f t="shared" si="1493"/>
        <v>0</v>
      </c>
      <c r="AW1159" s="13">
        <f t="shared" si="1494"/>
        <v>0</v>
      </c>
      <c r="AX1159" s="13">
        <f t="shared" si="1495"/>
        <v>2.0810092022621688E-3</v>
      </c>
      <c r="AY1159" s="13">
        <f t="shared" si="1496"/>
        <v>0</v>
      </c>
      <c r="AZ1159" s="13">
        <f t="shared" si="1497"/>
        <v>0</v>
      </c>
      <c r="BA1159" s="13">
        <f t="shared" si="1498"/>
        <v>0</v>
      </c>
      <c r="BB1159" s="13">
        <f t="shared" si="1499"/>
        <v>0</v>
      </c>
      <c r="BC1159" s="13">
        <f t="shared" si="1500"/>
        <v>0</v>
      </c>
      <c r="BD1159" s="13">
        <f t="shared" si="1501"/>
        <v>0</v>
      </c>
      <c r="BE1159" s="13">
        <f t="shared" si="1502"/>
        <v>0</v>
      </c>
      <c r="BF1159" s="13">
        <f t="shared" si="1503"/>
        <v>0</v>
      </c>
      <c r="BG1159" s="13">
        <f t="shared" si="1504"/>
        <v>0</v>
      </c>
      <c r="BH1159" s="13">
        <f t="shared" si="1505"/>
        <v>0</v>
      </c>
      <c r="BI1159" s="13">
        <f t="shared" si="1506"/>
        <v>0</v>
      </c>
      <c r="BJ1159" s="14">
        <f t="shared" si="1507"/>
        <v>0.73680055747588946</v>
      </c>
      <c r="BK1159" s="14">
        <f t="shared" si="1508"/>
        <v>0.26272432249365057</v>
      </c>
      <c r="BL1159" s="14">
        <f t="shared" si="1509"/>
        <v>0</v>
      </c>
      <c r="BM1159" s="14">
        <f t="shared" si="1510"/>
        <v>0.15093409035177111</v>
      </c>
      <c r="BN1159" s="14">
        <f t="shared" si="1511"/>
        <v>0.8485907896177689</v>
      </c>
    </row>
    <row r="1160" spans="1:66" x14ac:dyDescent="0.25">
      <c r="A1160" t="s">
        <v>35</v>
      </c>
      <c r="B1160" t="s">
        <v>36</v>
      </c>
      <c r="C1160" t="s">
        <v>217</v>
      </c>
      <c r="D1160" s="11">
        <v>44461</v>
      </c>
      <c r="E1160" s="10">
        <f>VLOOKUP(A1160,home!$A$2:$E$405,3,FALSE)</f>
        <v>1.5</v>
      </c>
      <c r="F1160" s="10">
        <f>VLOOKUP(B1160,home!$B$2:$E$405,3,FALSE)</f>
        <v>2.33</v>
      </c>
      <c r="G1160" s="10">
        <f>VLOOKUP(C1160,away!$B$2:$E$405,4,FALSE)</f>
        <v>1.33</v>
      </c>
      <c r="H1160" s="10">
        <f>VLOOKUP(A1160,away!$A$2:$E$405,3,FALSE)</f>
        <v>1.0249999999999999</v>
      </c>
      <c r="I1160" s="10">
        <f>VLOOKUP(C1160,away!$B$2:$E$405,3,FALSE)</f>
        <v>0</v>
      </c>
      <c r="J1160" s="10">
        <f>VLOOKUP(B1160,home!$B$2:$E$405,4,FALSE)</f>
        <v>0.98</v>
      </c>
      <c r="K1160" s="12">
        <f t="shared" si="1456"/>
        <v>4.6483500000000006</v>
      </c>
      <c r="L1160" s="12">
        <f t="shared" si="1457"/>
        <v>0</v>
      </c>
      <c r="M1160" s="13">
        <f t="shared" si="1458"/>
        <v>9.577391596621132E-3</v>
      </c>
      <c r="N1160" s="13">
        <f t="shared" si="1459"/>
        <v>4.4519068228153852E-2</v>
      </c>
      <c r="O1160" s="13">
        <f t="shared" si="1460"/>
        <v>0</v>
      </c>
      <c r="P1160" s="13">
        <f t="shared" si="1461"/>
        <v>0</v>
      </c>
      <c r="Q1160" s="13">
        <f t="shared" si="1462"/>
        <v>0.1034701053991695</v>
      </c>
      <c r="R1160" s="13">
        <f t="shared" si="1463"/>
        <v>0</v>
      </c>
      <c r="S1160" s="13">
        <f t="shared" si="1464"/>
        <v>0</v>
      </c>
      <c r="T1160" s="13">
        <f t="shared" si="1465"/>
        <v>0</v>
      </c>
      <c r="U1160" s="13">
        <f t="shared" si="1466"/>
        <v>0</v>
      </c>
      <c r="V1160" s="13">
        <f t="shared" si="1467"/>
        <v>0</v>
      </c>
      <c r="W1160" s="13">
        <f t="shared" si="1468"/>
        <v>0.16032175481074321</v>
      </c>
      <c r="X1160" s="13">
        <f t="shared" si="1469"/>
        <v>0</v>
      </c>
      <c r="Y1160" s="13">
        <f t="shared" si="1470"/>
        <v>0</v>
      </c>
      <c r="Z1160" s="13">
        <f t="shared" si="1471"/>
        <v>0</v>
      </c>
      <c r="AA1160" s="13">
        <f t="shared" si="1472"/>
        <v>0</v>
      </c>
      <c r="AB1160" s="13">
        <f t="shared" si="1473"/>
        <v>0</v>
      </c>
      <c r="AC1160" s="13">
        <f t="shared" si="1474"/>
        <v>0</v>
      </c>
      <c r="AD1160" s="13">
        <f t="shared" si="1475"/>
        <v>0.18630790724362956</v>
      </c>
      <c r="AE1160" s="13">
        <f t="shared" si="1476"/>
        <v>0</v>
      </c>
      <c r="AF1160" s="13">
        <f t="shared" si="1477"/>
        <v>0</v>
      </c>
      <c r="AG1160" s="13">
        <f t="shared" si="1478"/>
        <v>0</v>
      </c>
      <c r="AH1160" s="13">
        <f t="shared" si="1479"/>
        <v>0</v>
      </c>
      <c r="AI1160" s="13">
        <f t="shared" si="1480"/>
        <v>0</v>
      </c>
      <c r="AJ1160" s="13">
        <f t="shared" si="1481"/>
        <v>0</v>
      </c>
      <c r="AK1160" s="13">
        <f t="shared" si="1482"/>
        <v>0</v>
      </c>
      <c r="AL1160" s="13">
        <f t="shared" si="1483"/>
        <v>0</v>
      </c>
      <c r="AM1160" s="13">
        <f t="shared" si="1484"/>
        <v>0.17320487212718511</v>
      </c>
      <c r="AN1160" s="13">
        <f t="shared" si="1485"/>
        <v>0</v>
      </c>
      <c r="AO1160" s="13">
        <f t="shared" si="1486"/>
        <v>0</v>
      </c>
      <c r="AP1160" s="13">
        <f t="shared" si="1487"/>
        <v>0</v>
      </c>
      <c r="AQ1160" s="13">
        <f t="shared" si="1488"/>
        <v>0</v>
      </c>
      <c r="AR1160" s="13">
        <f t="shared" si="1489"/>
        <v>0</v>
      </c>
      <c r="AS1160" s="13">
        <f t="shared" si="1490"/>
        <v>0</v>
      </c>
      <c r="AT1160" s="13">
        <f t="shared" si="1491"/>
        <v>0</v>
      </c>
      <c r="AU1160" s="13">
        <f t="shared" si="1492"/>
        <v>0</v>
      </c>
      <c r="AV1160" s="13">
        <f t="shared" si="1493"/>
        <v>0</v>
      </c>
      <c r="AW1160" s="13">
        <f t="shared" si="1494"/>
        <v>0</v>
      </c>
      <c r="AX1160" s="13">
        <f t="shared" si="1495"/>
        <v>0.13418614455873351</v>
      </c>
      <c r="AY1160" s="13">
        <f t="shared" si="1496"/>
        <v>0</v>
      </c>
      <c r="AZ1160" s="13">
        <f t="shared" si="1497"/>
        <v>0</v>
      </c>
      <c r="BA1160" s="13">
        <f t="shared" si="1498"/>
        <v>0</v>
      </c>
      <c r="BB1160" s="13">
        <f t="shared" si="1499"/>
        <v>0</v>
      </c>
      <c r="BC1160" s="13">
        <f t="shared" si="1500"/>
        <v>0</v>
      </c>
      <c r="BD1160" s="13">
        <f t="shared" si="1501"/>
        <v>0</v>
      </c>
      <c r="BE1160" s="13">
        <f t="shared" si="1502"/>
        <v>0</v>
      </c>
      <c r="BF1160" s="13">
        <f t="shared" si="1503"/>
        <v>0</v>
      </c>
      <c r="BG1160" s="13">
        <f t="shared" si="1504"/>
        <v>0</v>
      </c>
      <c r="BH1160" s="13">
        <f t="shared" si="1505"/>
        <v>0</v>
      </c>
      <c r="BI1160" s="13">
        <f t="shared" si="1506"/>
        <v>0</v>
      </c>
      <c r="BJ1160" s="14">
        <f t="shared" si="1507"/>
        <v>0.80200985236761468</v>
      </c>
      <c r="BK1160" s="14">
        <f t="shared" si="1508"/>
        <v>9.577391596621132E-3</v>
      </c>
      <c r="BL1160" s="14">
        <f t="shared" si="1509"/>
        <v>0</v>
      </c>
      <c r="BM1160" s="14">
        <f t="shared" si="1510"/>
        <v>0.65402067874029135</v>
      </c>
      <c r="BN1160" s="14">
        <f t="shared" si="1511"/>
        <v>0.15756656522394447</v>
      </c>
    </row>
    <row r="1161" spans="1:66" x14ac:dyDescent="0.25">
      <c r="A1161" t="s">
        <v>35</v>
      </c>
      <c r="B1161" t="s">
        <v>285</v>
      </c>
      <c r="C1161" t="s">
        <v>474</v>
      </c>
      <c r="D1161" s="11">
        <v>44461</v>
      </c>
      <c r="E1161" s="10">
        <f>VLOOKUP(A1161,home!$A$2:$E$405,3,FALSE)</f>
        <v>1.5</v>
      </c>
      <c r="F1161" s="10">
        <f>VLOOKUP(B1161,home!$B$2:$E$405,3,FALSE)</f>
        <v>1.56</v>
      </c>
      <c r="G1161" s="10">
        <f>VLOOKUP(C1161,away!$B$2:$E$405,4,FALSE)</f>
        <v>1.67</v>
      </c>
      <c r="H1161" s="10">
        <f>VLOOKUP(A1161,away!$A$2:$E$405,3,FALSE)</f>
        <v>1.0249999999999999</v>
      </c>
      <c r="I1161" s="10">
        <f>VLOOKUP(C1161,away!$B$2:$E$405,3,FALSE)</f>
        <v>0.33</v>
      </c>
      <c r="J1161" s="10">
        <f>VLOOKUP(B1161,home!$B$2:$E$405,4,FALSE)</f>
        <v>0</v>
      </c>
      <c r="K1161" s="12">
        <f t="shared" si="1456"/>
        <v>3.9077999999999995</v>
      </c>
      <c r="L1161" s="12">
        <f t="shared" si="1457"/>
        <v>0</v>
      </c>
      <c r="M1161" s="13">
        <f t="shared" si="1458"/>
        <v>2.0084638697617081E-2</v>
      </c>
      <c r="N1161" s="13">
        <f t="shared" si="1459"/>
        <v>7.8486751102548019E-2</v>
      </c>
      <c r="O1161" s="13">
        <f t="shared" si="1460"/>
        <v>0</v>
      </c>
      <c r="P1161" s="13">
        <f t="shared" si="1461"/>
        <v>0</v>
      </c>
      <c r="Q1161" s="13">
        <f t="shared" si="1462"/>
        <v>0.1533552629792686</v>
      </c>
      <c r="R1161" s="13">
        <f t="shared" si="1463"/>
        <v>0</v>
      </c>
      <c r="S1161" s="13">
        <f t="shared" si="1464"/>
        <v>0</v>
      </c>
      <c r="T1161" s="13">
        <f t="shared" si="1465"/>
        <v>0</v>
      </c>
      <c r="U1161" s="13">
        <f t="shared" si="1466"/>
        <v>0</v>
      </c>
      <c r="V1161" s="13">
        <f t="shared" si="1467"/>
        <v>0</v>
      </c>
      <c r="W1161" s="13">
        <f t="shared" si="1468"/>
        <v>0.19976056555679517</v>
      </c>
      <c r="X1161" s="13">
        <f t="shared" si="1469"/>
        <v>0</v>
      </c>
      <c r="Y1161" s="13">
        <f t="shared" si="1470"/>
        <v>0</v>
      </c>
      <c r="Z1161" s="13">
        <f t="shared" si="1471"/>
        <v>0</v>
      </c>
      <c r="AA1161" s="13">
        <f t="shared" si="1472"/>
        <v>0</v>
      </c>
      <c r="AB1161" s="13">
        <f t="shared" si="1473"/>
        <v>0</v>
      </c>
      <c r="AC1161" s="13">
        <f t="shared" si="1474"/>
        <v>0</v>
      </c>
      <c r="AD1161" s="13">
        <f t="shared" si="1475"/>
        <v>0.19515608452071107</v>
      </c>
      <c r="AE1161" s="13">
        <f t="shared" si="1476"/>
        <v>0</v>
      </c>
      <c r="AF1161" s="13">
        <f t="shared" si="1477"/>
        <v>0</v>
      </c>
      <c r="AG1161" s="13">
        <f t="shared" si="1478"/>
        <v>0</v>
      </c>
      <c r="AH1161" s="13">
        <f t="shared" si="1479"/>
        <v>0</v>
      </c>
      <c r="AI1161" s="13">
        <f t="shared" si="1480"/>
        <v>0</v>
      </c>
      <c r="AJ1161" s="13">
        <f t="shared" si="1481"/>
        <v>0</v>
      </c>
      <c r="AK1161" s="13">
        <f t="shared" si="1482"/>
        <v>0</v>
      </c>
      <c r="AL1161" s="13">
        <f t="shared" si="1483"/>
        <v>0</v>
      </c>
      <c r="AM1161" s="13">
        <f t="shared" si="1484"/>
        <v>0.15252618941800689</v>
      </c>
      <c r="AN1161" s="13">
        <f t="shared" si="1485"/>
        <v>0</v>
      </c>
      <c r="AO1161" s="13">
        <f t="shared" si="1486"/>
        <v>0</v>
      </c>
      <c r="AP1161" s="13">
        <f t="shared" si="1487"/>
        <v>0</v>
      </c>
      <c r="AQ1161" s="13">
        <f t="shared" si="1488"/>
        <v>0</v>
      </c>
      <c r="AR1161" s="13">
        <f t="shared" si="1489"/>
        <v>0</v>
      </c>
      <c r="AS1161" s="13">
        <f t="shared" si="1490"/>
        <v>0</v>
      </c>
      <c r="AT1161" s="13">
        <f t="shared" si="1491"/>
        <v>0</v>
      </c>
      <c r="AU1161" s="13">
        <f t="shared" si="1492"/>
        <v>0</v>
      </c>
      <c r="AV1161" s="13">
        <f t="shared" si="1493"/>
        <v>0</v>
      </c>
      <c r="AW1161" s="13">
        <f t="shared" si="1494"/>
        <v>0</v>
      </c>
      <c r="AX1161" s="13">
        <f t="shared" si="1495"/>
        <v>9.9340307167947922E-2</v>
      </c>
      <c r="AY1161" s="13">
        <f t="shared" si="1496"/>
        <v>0</v>
      </c>
      <c r="AZ1161" s="13">
        <f t="shared" si="1497"/>
        <v>0</v>
      </c>
      <c r="BA1161" s="13">
        <f t="shared" si="1498"/>
        <v>0</v>
      </c>
      <c r="BB1161" s="13">
        <f t="shared" si="1499"/>
        <v>0</v>
      </c>
      <c r="BC1161" s="13">
        <f t="shared" si="1500"/>
        <v>0</v>
      </c>
      <c r="BD1161" s="13">
        <f t="shared" si="1501"/>
        <v>0</v>
      </c>
      <c r="BE1161" s="13">
        <f t="shared" si="1502"/>
        <v>0</v>
      </c>
      <c r="BF1161" s="13">
        <f t="shared" si="1503"/>
        <v>0</v>
      </c>
      <c r="BG1161" s="13">
        <f t="shared" si="1504"/>
        <v>0</v>
      </c>
      <c r="BH1161" s="13">
        <f t="shared" si="1505"/>
        <v>0</v>
      </c>
      <c r="BI1161" s="13">
        <f t="shared" si="1506"/>
        <v>0</v>
      </c>
      <c r="BJ1161" s="14">
        <f t="shared" si="1507"/>
        <v>0.87862516074527774</v>
      </c>
      <c r="BK1161" s="14">
        <f t="shared" si="1508"/>
        <v>2.0084638697617081E-2</v>
      </c>
      <c r="BL1161" s="14">
        <f t="shared" si="1509"/>
        <v>0</v>
      </c>
      <c r="BM1161" s="14">
        <f t="shared" si="1510"/>
        <v>0.64678314666346104</v>
      </c>
      <c r="BN1161" s="14">
        <f t="shared" si="1511"/>
        <v>0.25192665277943371</v>
      </c>
    </row>
    <row r="1162" spans="1:66" x14ac:dyDescent="0.25">
      <c r="A1162" t="s">
        <v>35</v>
      </c>
      <c r="B1162" t="s">
        <v>283</v>
      </c>
      <c r="C1162" t="s">
        <v>214</v>
      </c>
      <c r="D1162" s="11">
        <v>44461</v>
      </c>
      <c r="E1162" s="10">
        <f>VLOOKUP(A1162,home!$A$2:$E$405,3,FALSE)</f>
        <v>1.5</v>
      </c>
      <c r="F1162" s="10">
        <f>VLOOKUP(B1162,home!$B$2:$E$405,3,FALSE)</f>
        <v>1</v>
      </c>
      <c r="G1162" s="10">
        <f>VLOOKUP(C1162,away!$B$2:$E$405,4,FALSE)</f>
        <v>1</v>
      </c>
      <c r="H1162" s="10">
        <f>VLOOKUP(A1162,away!$A$2:$E$405,3,FALSE)</f>
        <v>1.0249999999999999</v>
      </c>
      <c r="I1162" s="10">
        <f>VLOOKUP(C1162,away!$B$2:$E$405,3,FALSE)</f>
        <v>0.67</v>
      </c>
      <c r="J1162" s="10">
        <f>VLOOKUP(B1162,home!$B$2:$E$405,4,FALSE)</f>
        <v>2.44</v>
      </c>
      <c r="K1162" s="12">
        <f t="shared" si="1456"/>
        <v>1.5</v>
      </c>
      <c r="L1162" s="12">
        <f t="shared" si="1457"/>
        <v>1.67567</v>
      </c>
      <c r="M1162" s="13">
        <f t="shared" si="1458"/>
        <v>4.1766111413775002E-2</v>
      </c>
      <c r="N1162" s="13">
        <f t="shared" si="1459"/>
        <v>6.2649167120662499E-2</v>
      </c>
      <c r="O1162" s="13">
        <f t="shared" si="1460"/>
        <v>6.998621991272036E-2</v>
      </c>
      <c r="P1162" s="13">
        <f t="shared" si="1461"/>
        <v>0.10497932986908054</v>
      </c>
      <c r="Q1162" s="13">
        <f t="shared" si="1462"/>
        <v>4.6986875340496885E-2</v>
      </c>
      <c r="R1162" s="13">
        <f t="shared" si="1463"/>
        <v>5.8636904560574077E-2</v>
      </c>
      <c r="S1162" s="13">
        <f t="shared" si="1464"/>
        <v>6.5966517630645843E-2</v>
      </c>
      <c r="T1162" s="13">
        <f t="shared" si="1465"/>
        <v>7.8734497401810405E-2</v>
      </c>
      <c r="U1162" s="13">
        <f t="shared" si="1466"/>
        <v>8.7955356840861115E-2</v>
      </c>
      <c r="V1162" s="13">
        <f t="shared" si="1467"/>
        <v>1.8423019099690727E-2</v>
      </c>
      <c r="W1162" s="13">
        <f t="shared" si="1468"/>
        <v>2.3493437670248446E-2</v>
      </c>
      <c r="X1162" s="13">
        <f t="shared" si="1469"/>
        <v>3.9367248700905216E-2</v>
      </c>
      <c r="Y1162" s="13">
        <f t="shared" si="1470"/>
        <v>3.2983258815322929E-2</v>
      </c>
      <c r="Z1162" s="13">
        <f t="shared" si="1471"/>
        <v>3.2752033955005727E-2</v>
      </c>
      <c r="AA1162" s="13">
        <f t="shared" si="1472"/>
        <v>4.9128050932508591E-2</v>
      </c>
      <c r="AB1162" s="13">
        <f t="shared" si="1473"/>
        <v>3.6846038199381446E-2</v>
      </c>
      <c r="AC1162" s="13">
        <f t="shared" si="1474"/>
        <v>2.8941469138855079E-3</v>
      </c>
      <c r="AD1162" s="13">
        <f t="shared" si="1475"/>
        <v>8.810039126343169E-3</v>
      </c>
      <c r="AE1162" s="13">
        <f t="shared" si="1476"/>
        <v>1.4762718262839458E-2</v>
      </c>
      <c r="AF1162" s="13">
        <f t="shared" si="1477"/>
        <v>1.2368722055746101E-2</v>
      </c>
      <c r="AG1162" s="13">
        <f t="shared" si="1478"/>
        <v>6.9086321623840243E-3</v>
      </c>
      <c r="AH1162" s="13">
        <f t="shared" si="1479"/>
        <v>1.3720400184346103E-2</v>
      </c>
      <c r="AI1162" s="13">
        <f t="shared" si="1480"/>
        <v>2.0580600276519156E-2</v>
      </c>
      <c r="AJ1162" s="13">
        <f t="shared" si="1481"/>
        <v>1.5435450207389369E-2</v>
      </c>
      <c r="AK1162" s="13">
        <f t="shared" si="1482"/>
        <v>7.7177251036946865E-3</v>
      </c>
      <c r="AL1162" s="13">
        <f t="shared" si="1483"/>
        <v>2.909781095514313E-4</v>
      </c>
      <c r="AM1162" s="13">
        <f t="shared" si="1484"/>
        <v>2.6430117379029482E-3</v>
      </c>
      <c r="AN1162" s="13">
        <f t="shared" si="1485"/>
        <v>4.4288154788518332E-3</v>
      </c>
      <c r="AO1162" s="13">
        <f t="shared" si="1486"/>
        <v>3.7106166167238264E-3</v>
      </c>
      <c r="AP1162" s="13">
        <f t="shared" si="1487"/>
        <v>2.0725896487152054E-3</v>
      </c>
      <c r="AQ1162" s="13">
        <f t="shared" si="1488"/>
        <v>8.6824407416565149E-4</v>
      </c>
      <c r="AR1162" s="13">
        <f t="shared" si="1489"/>
        <v>4.5981725953806452E-3</v>
      </c>
      <c r="AS1162" s="13">
        <f t="shared" si="1490"/>
        <v>6.8972588930709677E-3</v>
      </c>
      <c r="AT1162" s="13">
        <f t="shared" si="1491"/>
        <v>5.1729441698032267E-3</v>
      </c>
      <c r="AU1162" s="13">
        <f t="shared" si="1492"/>
        <v>2.5864720849016138E-3</v>
      </c>
      <c r="AV1162" s="13">
        <f t="shared" si="1493"/>
        <v>9.6992703183810527E-4</v>
      </c>
      <c r="AW1162" s="13">
        <f t="shared" si="1494"/>
        <v>2.031597036800198E-5</v>
      </c>
      <c r="AX1162" s="13">
        <f t="shared" si="1495"/>
        <v>6.607529344757378E-4</v>
      </c>
      <c r="AY1162" s="13">
        <f t="shared" si="1496"/>
        <v>1.1072038697129596E-3</v>
      </c>
      <c r="AZ1162" s="13">
        <f t="shared" si="1497"/>
        <v>9.2765415418095769E-4</v>
      </c>
      <c r="BA1162" s="13">
        <f t="shared" si="1498"/>
        <v>5.1814741217880188E-4</v>
      </c>
      <c r="BB1162" s="13">
        <f t="shared" si="1499"/>
        <v>2.1706101854141314E-4</v>
      </c>
      <c r="BC1162" s="13">
        <f t="shared" si="1500"/>
        <v>7.274452738785792E-5</v>
      </c>
      <c r="BD1162" s="13">
        <f t="shared" si="1501"/>
        <v>1.2841699788169142E-3</v>
      </c>
      <c r="BE1162" s="13">
        <f t="shared" si="1502"/>
        <v>1.9262549682253713E-3</v>
      </c>
      <c r="BF1162" s="13">
        <f t="shared" si="1503"/>
        <v>1.4446912261690287E-3</v>
      </c>
      <c r="BG1162" s="13">
        <f t="shared" si="1504"/>
        <v>7.2234561308451447E-4</v>
      </c>
      <c r="BH1162" s="13">
        <f t="shared" si="1505"/>
        <v>2.7087960490669295E-4</v>
      </c>
      <c r="BI1162" s="13">
        <f t="shared" si="1506"/>
        <v>8.126388147200781E-5</v>
      </c>
      <c r="BJ1162" s="14">
        <f t="shared" si="1507"/>
        <v>0.34429143812959634</v>
      </c>
      <c r="BK1162" s="14">
        <f t="shared" si="1508"/>
        <v>0.235427306906342</v>
      </c>
      <c r="BL1162" s="14">
        <f t="shared" si="1509"/>
        <v>0.38596112626566392</v>
      </c>
      <c r="BM1162" s="14">
        <f t="shared" si="1510"/>
        <v>0.61234040913995369</v>
      </c>
      <c r="BN1162" s="14">
        <f t="shared" si="1511"/>
        <v>0.38500460821730936</v>
      </c>
    </row>
    <row r="1163" spans="1:66" x14ac:dyDescent="0.25">
      <c r="A1163" t="s">
        <v>35</v>
      </c>
      <c r="B1163" t="s">
        <v>300</v>
      </c>
      <c r="C1163" t="s">
        <v>296</v>
      </c>
      <c r="D1163" s="11">
        <v>44461</v>
      </c>
      <c r="E1163" s="10">
        <f>VLOOKUP(A1163,home!$A$2:$E$405,3,FALSE)</f>
        <v>1.5</v>
      </c>
      <c r="F1163" s="10">
        <f>VLOOKUP(B1163,home!$B$2:$E$405,3,FALSE)</f>
        <v>0.67</v>
      </c>
      <c r="G1163" s="10">
        <f>VLOOKUP(C1163,away!$B$2:$E$405,4,FALSE)</f>
        <v>1</v>
      </c>
      <c r="H1163" s="10">
        <f>VLOOKUP(A1163,away!$A$2:$E$405,3,FALSE)</f>
        <v>1.0249999999999999</v>
      </c>
      <c r="I1163" s="10">
        <f>VLOOKUP(C1163,away!$B$2:$E$405,3,FALSE)</f>
        <v>0.33</v>
      </c>
      <c r="J1163" s="10">
        <f>VLOOKUP(B1163,home!$B$2:$E$405,4,FALSE)</f>
        <v>1.95</v>
      </c>
      <c r="K1163" s="12">
        <f t="shared" si="1456"/>
        <v>1.0050000000000001</v>
      </c>
      <c r="L1163" s="12">
        <f t="shared" si="1457"/>
        <v>0.65958749999999999</v>
      </c>
      <c r="M1163" s="13">
        <f t="shared" si="1458"/>
        <v>0.18926871522659947</v>
      </c>
      <c r="N1163" s="13">
        <f t="shared" si="1459"/>
        <v>0.19021505880273248</v>
      </c>
      <c r="O1163" s="13">
        <f t="shared" si="1460"/>
        <v>0.12483927870452469</v>
      </c>
      <c r="P1163" s="13">
        <f t="shared" si="1461"/>
        <v>0.12546347509804731</v>
      </c>
      <c r="Q1163" s="13">
        <f t="shared" si="1462"/>
        <v>9.5583067048373077E-2</v>
      </c>
      <c r="R1163" s="13">
        <f t="shared" si="1463"/>
        <v>4.1171213871260333E-2</v>
      </c>
      <c r="S1163" s="13">
        <f t="shared" si="1464"/>
        <v>2.0791977645159859E-2</v>
      </c>
      <c r="T1163" s="13">
        <f t="shared" si="1465"/>
        <v>6.3045396236768775E-2</v>
      </c>
      <c r="U1163" s="13">
        <f t="shared" si="1466"/>
        <v>4.1377069940616636E-2</v>
      </c>
      <c r="V1163" s="13">
        <f t="shared" si="1467"/>
        <v>1.531411021978002E-3</v>
      </c>
      <c r="W1163" s="13">
        <f t="shared" si="1468"/>
        <v>3.2020327461204992E-2</v>
      </c>
      <c r="X1163" s="13">
        <f t="shared" si="1469"/>
        <v>2.1120207739317547E-2</v>
      </c>
      <c r="Y1163" s="13">
        <f t="shared" si="1470"/>
        <v>6.9653125111285548E-3</v>
      </c>
      <c r="Z1163" s="13">
        <f t="shared" si="1471"/>
        <v>9.0520060097699744E-3</v>
      </c>
      <c r="AA1163" s="13">
        <f t="shared" si="1472"/>
        <v>9.097266039818825E-3</v>
      </c>
      <c r="AB1163" s="13">
        <f t="shared" si="1473"/>
        <v>4.5713761850089598E-3</v>
      </c>
      <c r="AC1163" s="13">
        <f t="shared" si="1474"/>
        <v>6.3446879081013104E-5</v>
      </c>
      <c r="AD1163" s="13">
        <f t="shared" si="1475"/>
        <v>8.0451072746277521E-3</v>
      </c>
      <c r="AE1163" s="13">
        <f t="shared" si="1476"/>
        <v>5.3064521945035328E-3</v>
      </c>
      <c r="AF1163" s="13">
        <f t="shared" si="1477"/>
        <v>1.7500347684210494E-3</v>
      </c>
      <c r="AG1163" s="13">
        <f t="shared" si="1478"/>
        <v>3.8476701927197296E-4</v>
      </c>
      <c r="AH1163" s="13">
        <f t="shared" si="1479"/>
        <v>1.492647503492288E-3</v>
      </c>
      <c r="AI1163" s="13">
        <f t="shared" si="1480"/>
        <v>1.5001107410097495E-3</v>
      </c>
      <c r="AJ1163" s="13">
        <f t="shared" si="1481"/>
        <v>7.538056473573991E-4</v>
      </c>
      <c r="AK1163" s="13">
        <f t="shared" si="1482"/>
        <v>2.5252489186472878E-4</v>
      </c>
      <c r="AL1163" s="13">
        <f t="shared" si="1483"/>
        <v>1.6823204879050806E-6</v>
      </c>
      <c r="AM1163" s="13">
        <f t="shared" si="1484"/>
        <v>1.6170665622001791E-3</v>
      </c>
      <c r="AN1163" s="13">
        <f t="shared" si="1485"/>
        <v>1.0665968910952106E-3</v>
      </c>
      <c r="AO1163" s="13">
        <f t="shared" si="1486"/>
        <v>3.517569884526311E-4</v>
      </c>
      <c r="AP1163" s="13">
        <f t="shared" si="1487"/>
        <v>7.7338170873666599E-5</v>
      </c>
      <c r="AQ1163" s="13">
        <f t="shared" si="1488"/>
        <v>1.275282269528364E-5</v>
      </c>
      <c r="AR1163" s="13">
        <f t="shared" si="1489"/>
        <v>1.9690632704194404E-4</v>
      </c>
      <c r="AS1163" s="13">
        <f t="shared" si="1490"/>
        <v>1.9789085867715376E-4</v>
      </c>
      <c r="AT1163" s="13">
        <f t="shared" si="1491"/>
        <v>9.9440156485269766E-5</v>
      </c>
      <c r="AU1163" s="13">
        <f t="shared" si="1492"/>
        <v>3.3312452422565383E-5</v>
      </c>
      <c r="AV1163" s="13">
        <f t="shared" si="1493"/>
        <v>8.3697536711695515E-6</v>
      </c>
      <c r="AW1163" s="13">
        <f t="shared" si="1494"/>
        <v>3.0977382017782546E-8</v>
      </c>
      <c r="AX1163" s="13">
        <f t="shared" si="1495"/>
        <v>2.7085864916852993E-4</v>
      </c>
      <c r="AY1163" s="13">
        <f t="shared" si="1496"/>
        <v>1.786549792584477E-4</v>
      </c>
      <c r="AZ1163" s="13">
        <f t="shared" si="1497"/>
        <v>5.8919295565815688E-5</v>
      </c>
      <c r="BA1163" s="13">
        <f t="shared" si="1498"/>
        <v>1.2954143621339151E-5</v>
      </c>
      <c r="BB1163" s="13">
        <f t="shared" si="1499"/>
        <v>2.1360978014600089E-6</v>
      </c>
      <c r="BC1163" s="13">
        <f t="shared" si="1500"/>
        <v>2.817886817241009E-7</v>
      </c>
      <c r="BD1163" s="13">
        <f t="shared" si="1501"/>
        <v>2.1646158664629696E-5</v>
      </c>
      <c r="BE1163" s="13">
        <f t="shared" si="1502"/>
        <v>2.1754389457952845E-5</v>
      </c>
      <c r="BF1163" s="13">
        <f t="shared" si="1503"/>
        <v>1.0931580702621305E-5</v>
      </c>
      <c r="BG1163" s="13">
        <f t="shared" si="1504"/>
        <v>3.662079535378138E-6</v>
      </c>
      <c r="BH1163" s="13">
        <f t="shared" si="1505"/>
        <v>9.2009748326375713E-7</v>
      </c>
      <c r="BI1163" s="13">
        <f t="shared" si="1506"/>
        <v>1.8493959413601528E-7</v>
      </c>
      <c r="BJ1163" s="14">
        <f t="shared" si="1507"/>
        <v>0.42808504744576409</v>
      </c>
      <c r="BK1163" s="14">
        <f t="shared" si="1508"/>
        <v>0.33729936317061204</v>
      </c>
      <c r="BL1163" s="14">
        <f t="shared" si="1509"/>
        <v>0.22565031231868968</v>
      </c>
      <c r="BM1163" s="14">
        <f t="shared" si="1510"/>
        <v>0.23336729619142194</v>
      </c>
      <c r="BN1163" s="14">
        <f t="shared" si="1511"/>
        <v>0.76654080875153741</v>
      </c>
    </row>
    <row r="1164" spans="1:66" x14ac:dyDescent="0.25">
      <c r="A1164" t="s">
        <v>35</v>
      </c>
      <c r="B1164" t="s">
        <v>216</v>
      </c>
      <c r="C1164" t="s">
        <v>286</v>
      </c>
      <c r="D1164" s="11">
        <v>44461</v>
      </c>
      <c r="E1164" s="10">
        <f>VLOOKUP(A1164,home!$A$2:$E$405,3,FALSE)</f>
        <v>1.5</v>
      </c>
      <c r="F1164" s="10">
        <f>VLOOKUP(B1164,home!$B$2:$E$405,3,FALSE)</f>
        <v>1</v>
      </c>
      <c r="G1164" s="10">
        <f>VLOOKUP(C1164,away!$B$2:$E$405,4,FALSE)</f>
        <v>0.89</v>
      </c>
      <c r="H1164" s="10">
        <f>VLOOKUP(A1164,away!$A$2:$E$405,3,FALSE)</f>
        <v>1.0249999999999999</v>
      </c>
      <c r="I1164" s="10">
        <f>VLOOKUP(C1164,away!$B$2:$E$405,3,FALSE)</f>
        <v>1.33</v>
      </c>
      <c r="J1164" s="10">
        <f>VLOOKUP(B1164,home!$B$2:$E$405,4,FALSE)</f>
        <v>0.49</v>
      </c>
      <c r="K1164" s="12">
        <f t="shared" si="1456"/>
        <v>1.335</v>
      </c>
      <c r="L1164" s="12">
        <f t="shared" si="1457"/>
        <v>0.66799249999999988</v>
      </c>
      <c r="M1164" s="13">
        <f t="shared" si="1458"/>
        <v>0.13493089776506348</v>
      </c>
      <c r="N1164" s="13">
        <f t="shared" si="1459"/>
        <v>0.18013274851635974</v>
      </c>
      <c r="O1164" s="13">
        <f t="shared" si="1460"/>
        <v>9.0132827725329129E-2</v>
      </c>
      <c r="P1164" s="13">
        <f t="shared" si="1461"/>
        <v>0.1203273250133144</v>
      </c>
      <c r="Q1164" s="13">
        <f t="shared" si="1462"/>
        <v>0.12023860963467013</v>
      </c>
      <c r="R1164" s="13">
        <f t="shared" si="1463"/>
        <v>3.0104026462155951E-2</v>
      </c>
      <c r="S1164" s="13">
        <f t="shared" si="1464"/>
        <v>2.6826074280757947E-2</v>
      </c>
      <c r="T1164" s="13">
        <f t="shared" si="1465"/>
        <v>8.0318489446387364E-2</v>
      </c>
      <c r="U1164" s="13">
        <f t="shared" si="1466"/>
        <v>4.01888753269782E-2</v>
      </c>
      <c r="V1164" s="13">
        <f t="shared" si="1467"/>
        <v>2.6580764362250644E-3</v>
      </c>
      <c r="W1164" s="13">
        <f t="shared" si="1468"/>
        <v>5.3506181287428192E-2</v>
      </c>
      <c r="X1164" s="13">
        <f t="shared" si="1469"/>
        <v>3.5741727803642362E-2</v>
      </c>
      <c r="Y1164" s="13">
        <f t="shared" si="1470"/>
        <v>1.1937603054937282E-2</v>
      </c>
      <c r="Z1164" s="13">
        <f t="shared" si="1471"/>
        <v>6.7030879655072366E-3</v>
      </c>
      <c r="AA1164" s="13">
        <f t="shared" si="1472"/>
        <v>8.9486224339521622E-3</v>
      </c>
      <c r="AB1164" s="13">
        <f t="shared" si="1473"/>
        <v>5.9732054746630681E-3</v>
      </c>
      <c r="AC1164" s="13">
        <f t="shared" si="1474"/>
        <v>1.4814954939415431E-4</v>
      </c>
      <c r="AD1164" s="13">
        <f t="shared" si="1475"/>
        <v>1.7857688004679156E-2</v>
      </c>
      <c r="AE1164" s="13">
        <f t="shared" si="1476"/>
        <v>1.1928801654465639E-2</v>
      </c>
      <c r="AF1164" s="13">
        <f t="shared" si="1477"/>
        <v>3.9841750195853181E-3</v>
      </c>
      <c r="AG1164" s="13">
        <f t="shared" si="1478"/>
        <v>8.8713301059011518E-4</v>
      </c>
      <c r="AH1164" s="13">
        <f t="shared" si="1479"/>
        <v>1.1194031219497727E-3</v>
      </c>
      <c r="AI1164" s="13">
        <f t="shared" si="1480"/>
        <v>1.4944031678029467E-3</v>
      </c>
      <c r="AJ1164" s="13">
        <f t="shared" si="1481"/>
        <v>9.9751411450846685E-4</v>
      </c>
      <c r="AK1164" s="13">
        <f t="shared" si="1482"/>
        <v>4.4389378095626764E-4</v>
      </c>
      <c r="AL1164" s="13">
        <f t="shared" si="1483"/>
        <v>5.2846128724542226E-6</v>
      </c>
      <c r="AM1164" s="13">
        <f t="shared" si="1484"/>
        <v>4.7680026972493315E-3</v>
      </c>
      <c r="AN1164" s="13">
        <f t="shared" si="1485"/>
        <v>3.1849900417423231E-3</v>
      </c>
      <c r="AO1164" s="13">
        <f t="shared" si="1486"/>
        <v>1.0637747302292791E-3</v>
      </c>
      <c r="AP1164" s="13">
        <f t="shared" si="1487"/>
        <v>2.3686451382756057E-4</v>
      </c>
      <c r="AQ1164" s="13">
        <f t="shared" si="1488"/>
        <v>3.955592968823917E-5</v>
      </c>
      <c r="AR1164" s="13">
        <f t="shared" si="1489"/>
        <v>1.4955057798780676E-4</v>
      </c>
      <c r="AS1164" s="13">
        <f t="shared" si="1490"/>
        <v>1.9965002161372204E-4</v>
      </c>
      <c r="AT1164" s="13">
        <f t="shared" si="1491"/>
        <v>1.3326638942715949E-4</v>
      </c>
      <c r="AU1164" s="13">
        <f t="shared" si="1492"/>
        <v>5.9303543295085947E-5</v>
      </c>
      <c r="AV1164" s="13">
        <f t="shared" si="1493"/>
        <v>1.9792557574734931E-5</v>
      </c>
      <c r="AW1164" s="13">
        <f t="shared" si="1494"/>
        <v>1.3090719875585649E-7</v>
      </c>
      <c r="AX1164" s="13">
        <f t="shared" si="1495"/>
        <v>1.0608806001379757E-3</v>
      </c>
      <c r="AY1164" s="13">
        <f t="shared" si="1496"/>
        <v>7.086602842876665E-4</v>
      </c>
      <c r="AZ1164" s="13">
        <f t="shared" si="1497"/>
        <v>2.3668987747601445E-4</v>
      </c>
      <c r="BA1164" s="13">
        <f t="shared" si="1498"/>
        <v>5.2702354326632201E-5</v>
      </c>
      <c r="BB1164" s="13">
        <f t="shared" si="1499"/>
        <v>8.8011943556332101E-6</v>
      </c>
      <c r="BC1164" s="13">
        <f t="shared" si="1500"/>
        <v>1.175826364121064E-6</v>
      </c>
      <c r="BD1164" s="13">
        <f t="shared" si="1501"/>
        <v>1.6649777411086653E-5</v>
      </c>
      <c r="BE1164" s="13">
        <f t="shared" si="1502"/>
        <v>2.2227452843800682E-5</v>
      </c>
      <c r="BF1164" s="13">
        <f t="shared" si="1503"/>
        <v>1.4836824773236956E-5</v>
      </c>
      <c r="BG1164" s="13">
        <f t="shared" si="1504"/>
        <v>6.6023870240904428E-6</v>
      </c>
      <c r="BH1164" s="13">
        <f t="shared" si="1505"/>
        <v>2.2035466692901854E-6</v>
      </c>
      <c r="BI1164" s="13">
        <f t="shared" si="1506"/>
        <v>5.8834696070047902E-7</v>
      </c>
      <c r="BJ1164" s="14">
        <f t="shared" si="1507"/>
        <v>0.52789525548242999</v>
      </c>
      <c r="BK1164" s="14">
        <f t="shared" si="1508"/>
        <v>0.28560446794191519</v>
      </c>
      <c r="BL1164" s="14">
        <f t="shared" si="1509"/>
        <v>0.18002744303387672</v>
      </c>
      <c r="BM1164" s="14">
        <f t="shared" si="1510"/>
        <v>0.3236552899297474</v>
      </c>
      <c r="BN1164" s="14">
        <f t="shared" si="1511"/>
        <v>0.67586643511689293</v>
      </c>
    </row>
    <row r="1165" spans="1:66" x14ac:dyDescent="0.25">
      <c r="A1165" t="s">
        <v>35</v>
      </c>
      <c r="B1165" t="s">
        <v>211</v>
      </c>
      <c r="C1165" t="s">
        <v>218</v>
      </c>
      <c r="D1165" s="11">
        <v>44461</v>
      </c>
      <c r="E1165" s="10">
        <f>VLOOKUP(A1165,home!$A$2:$E$405,3,FALSE)</f>
        <v>1.5</v>
      </c>
      <c r="F1165" s="10">
        <f>VLOOKUP(B1165,home!$B$2:$E$405,3,FALSE)</f>
        <v>1.67</v>
      </c>
      <c r="G1165" s="10">
        <f>VLOOKUP(C1165,away!$B$2:$E$405,4,FALSE)</f>
        <v>0.33</v>
      </c>
      <c r="H1165" s="10">
        <f>VLOOKUP(A1165,away!$A$2:$E$405,3,FALSE)</f>
        <v>1.0249999999999999</v>
      </c>
      <c r="I1165" s="10">
        <f>VLOOKUP(C1165,away!$B$2:$E$405,3,FALSE)</f>
        <v>2</v>
      </c>
      <c r="J1165" s="10">
        <f>VLOOKUP(B1165,home!$B$2:$E$405,4,FALSE)</f>
        <v>0.98</v>
      </c>
      <c r="K1165" s="12">
        <f t="shared" si="1456"/>
        <v>0.82665</v>
      </c>
      <c r="L1165" s="12">
        <f t="shared" si="1457"/>
        <v>2.0089999999999999</v>
      </c>
      <c r="M1165" s="13">
        <f t="shared" si="1458"/>
        <v>5.8680371193681691E-2</v>
      </c>
      <c r="N1165" s="13">
        <f t="shared" si="1459"/>
        <v>4.8508128847256977E-2</v>
      </c>
      <c r="O1165" s="13">
        <f t="shared" si="1460"/>
        <v>0.11788886572810649</v>
      </c>
      <c r="P1165" s="13">
        <f t="shared" si="1461"/>
        <v>9.7452830854139236E-2</v>
      </c>
      <c r="Q1165" s="13">
        <f t="shared" si="1462"/>
        <v>2.0049622355792485E-2</v>
      </c>
      <c r="R1165" s="13">
        <f t="shared" si="1463"/>
        <v>0.11841936562388301</v>
      </c>
      <c r="S1165" s="13">
        <f t="shared" si="1464"/>
        <v>4.0460949923694652E-2</v>
      </c>
      <c r="T1165" s="13">
        <f t="shared" si="1465"/>
        <v>4.0279691312787094E-2</v>
      </c>
      <c r="U1165" s="13">
        <f t="shared" si="1466"/>
        <v>9.7891368592982905E-2</v>
      </c>
      <c r="V1165" s="13">
        <f t="shared" si="1467"/>
        <v>7.4661235452371287E-3</v>
      </c>
      <c r="W1165" s="13">
        <f t="shared" si="1468"/>
        <v>5.5246734401386199E-3</v>
      </c>
      <c r="X1165" s="13">
        <f t="shared" si="1469"/>
        <v>1.1099068941238483E-2</v>
      </c>
      <c r="Y1165" s="13">
        <f t="shared" si="1470"/>
        <v>1.1149014751474061E-2</v>
      </c>
      <c r="Z1165" s="13">
        <f t="shared" si="1471"/>
        <v>7.9301501846126971E-2</v>
      </c>
      <c r="AA1165" s="13">
        <f t="shared" si="1472"/>
        <v>6.5554586501100881E-2</v>
      </c>
      <c r="AB1165" s="13">
        <f t="shared" si="1473"/>
        <v>2.7095349465567513E-2</v>
      </c>
      <c r="AC1165" s="13">
        <f t="shared" si="1474"/>
        <v>7.7495555603741112E-4</v>
      </c>
      <c r="AD1165" s="13">
        <f t="shared" si="1475"/>
        <v>1.1417428248226473E-3</v>
      </c>
      <c r="AE1165" s="13">
        <f t="shared" si="1476"/>
        <v>2.2937613350686977E-3</v>
      </c>
      <c r="AF1165" s="13">
        <f t="shared" si="1477"/>
        <v>2.3040832610765078E-3</v>
      </c>
      <c r="AG1165" s="13">
        <f t="shared" si="1478"/>
        <v>1.5429677571675679E-3</v>
      </c>
      <c r="AH1165" s="13">
        <f t="shared" si="1479"/>
        <v>3.9829179302217278E-2</v>
      </c>
      <c r="AI1165" s="13">
        <f t="shared" si="1480"/>
        <v>3.2924791070177921E-2</v>
      </c>
      <c r="AJ1165" s="13">
        <f t="shared" si="1481"/>
        <v>1.3608639269081286E-2</v>
      </c>
      <c r="AK1165" s="13">
        <f t="shared" si="1482"/>
        <v>3.7498605505953482E-3</v>
      </c>
      <c r="AL1165" s="13">
        <f t="shared" si="1483"/>
        <v>5.1479982955609479E-5</v>
      </c>
      <c r="AM1165" s="13">
        <f t="shared" si="1484"/>
        <v>1.8876434122792833E-4</v>
      </c>
      <c r="AN1165" s="13">
        <f t="shared" si="1485"/>
        <v>3.7922756152690792E-4</v>
      </c>
      <c r="AO1165" s="13">
        <f t="shared" si="1486"/>
        <v>3.8093408555377916E-4</v>
      </c>
      <c r="AP1165" s="13">
        <f t="shared" si="1487"/>
        <v>2.5509885929251409E-4</v>
      </c>
      <c r="AQ1165" s="13">
        <f t="shared" si="1488"/>
        <v>1.2812340207966522E-4</v>
      </c>
      <c r="AR1165" s="13">
        <f t="shared" si="1489"/>
        <v>1.6003364243630903E-2</v>
      </c>
      <c r="AS1165" s="13">
        <f t="shared" si="1490"/>
        <v>1.3229181051997487E-2</v>
      </c>
      <c r="AT1165" s="13">
        <f t="shared" si="1491"/>
        <v>5.4679512583168605E-3</v>
      </c>
      <c r="AU1165" s="13">
        <f t="shared" si="1492"/>
        <v>1.5066939692292109E-3</v>
      </c>
      <c r="AV1165" s="13">
        <f t="shared" si="1493"/>
        <v>3.1137714241583178E-4</v>
      </c>
      <c r="AW1165" s="13">
        <f t="shared" si="1494"/>
        <v>2.3748571992139277E-6</v>
      </c>
      <c r="AX1165" s="13">
        <f t="shared" si="1495"/>
        <v>2.6007007112677818E-5</v>
      </c>
      <c r="AY1165" s="13">
        <f t="shared" si="1496"/>
        <v>5.2248077289369713E-5</v>
      </c>
      <c r="AZ1165" s="13">
        <f t="shared" si="1497"/>
        <v>5.2483193637171902E-5</v>
      </c>
      <c r="BA1165" s="13">
        <f t="shared" si="1498"/>
        <v>3.5146245339026112E-5</v>
      </c>
      <c r="BB1165" s="13">
        <f t="shared" si="1499"/>
        <v>1.7652201721525866E-5</v>
      </c>
      <c r="BC1165" s="13">
        <f t="shared" si="1500"/>
        <v>7.0926546517090934E-6</v>
      </c>
      <c r="BD1165" s="13">
        <f t="shared" si="1501"/>
        <v>5.3584597942424135E-3</v>
      </c>
      <c r="BE1165" s="13">
        <f t="shared" si="1502"/>
        <v>4.4295707889104915E-3</v>
      </c>
      <c r="BF1165" s="13">
        <f t="shared" si="1503"/>
        <v>1.8308523463264287E-3</v>
      </c>
      <c r="BG1165" s="13">
        <f t="shared" si="1504"/>
        <v>5.0449136403024738E-4</v>
      </c>
      <c r="BH1165" s="13">
        <f t="shared" si="1505"/>
        <v>1.04259446518901E-4</v>
      </c>
      <c r="BI1165" s="13">
        <f t="shared" si="1506"/>
        <v>1.7237214292969906E-5</v>
      </c>
      <c r="BJ1165" s="14">
        <f t="shared" si="1507"/>
        <v>0.14541553245625541</v>
      </c>
      <c r="BK1165" s="14">
        <f t="shared" si="1508"/>
        <v>0.20493895913303509</v>
      </c>
      <c r="BL1165" s="14">
        <f t="shared" si="1509"/>
        <v>0.5657254447236244</v>
      </c>
      <c r="BM1165" s="14">
        <f t="shared" si="1510"/>
        <v>0.53433238033609187</v>
      </c>
      <c r="BN1165" s="14">
        <f t="shared" si="1511"/>
        <v>0.46099918460285988</v>
      </c>
    </row>
    <row r="1166" spans="1:66" x14ac:dyDescent="0.25">
      <c r="A1166" t="s">
        <v>35</v>
      </c>
      <c r="B1166" t="s">
        <v>295</v>
      </c>
      <c r="C1166" t="s">
        <v>475</v>
      </c>
      <c r="D1166" s="11">
        <v>44461</v>
      </c>
      <c r="E1166" s="10">
        <f>VLOOKUP(A1166,home!$A$2:$E$405,3,FALSE)</f>
        <v>1.5</v>
      </c>
      <c r="F1166" s="10">
        <f>VLOOKUP(B1166,home!$B$2:$E$405,3,FALSE)</f>
        <v>1</v>
      </c>
      <c r="G1166" s="10">
        <f>VLOOKUP(C1166,away!$B$2:$E$405,4,FALSE)</f>
        <v>1</v>
      </c>
      <c r="H1166" s="10">
        <f>VLOOKUP(A1166,away!$A$2:$E$405,3,FALSE)</f>
        <v>1.0249999999999999</v>
      </c>
      <c r="I1166" s="10">
        <f>VLOOKUP(C1166,away!$B$2:$E$405,3,FALSE)</f>
        <v>0</v>
      </c>
      <c r="J1166" s="10">
        <f>VLOOKUP(B1166,home!$B$2:$E$405,4,FALSE)</f>
        <v>0.49</v>
      </c>
      <c r="K1166" s="12">
        <f t="shared" si="1456"/>
        <v>1.5</v>
      </c>
      <c r="L1166" s="12">
        <f t="shared" si="1457"/>
        <v>0</v>
      </c>
      <c r="M1166" s="13">
        <f t="shared" si="1458"/>
        <v>0.22313016014842982</v>
      </c>
      <c r="N1166" s="13">
        <f t="shared" si="1459"/>
        <v>0.33469524022264474</v>
      </c>
      <c r="O1166" s="13">
        <f t="shared" si="1460"/>
        <v>0</v>
      </c>
      <c r="P1166" s="13">
        <f t="shared" si="1461"/>
        <v>0</v>
      </c>
      <c r="Q1166" s="13">
        <f t="shared" si="1462"/>
        <v>0.25102143016698358</v>
      </c>
      <c r="R1166" s="13">
        <f t="shared" si="1463"/>
        <v>0</v>
      </c>
      <c r="S1166" s="13">
        <f t="shared" si="1464"/>
        <v>0</v>
      </c>
      <c r="T1166" s="13">
        <f t="shared" si="1465"/>
        <v>0</v>
      </c>
      <c r="U1166" s="13">
        <f t="shared" si="1466"/>
        <v>0</v>
      </c>
      <c r="V1166" s="13">
        <f t="shared" si="1467"/>
        <v>0</v>
      </c>
      <c r="W1166" s="13">
        <f t="shared" si="1468"/>
        <v>0.12551071508349182</v>
      </c>
      <c r="X1166" s="13">
        <f t="shared" si="1469"/>
        <v>0</v>
      </c>
      <c r="Y1166" s="13">
        <f t="shared" si="1470"/>
        <v>0</v>
      </c>
      <c r="Z1166" s="13">
        <f t="shared" si="1471"/>
        <v>0</v>
      </c>
      <c r="AA1166" s="13">
        <f t="shared" si="1472"/>
        <v>0</v>
      </c>
      <c r="AB1166" s="13">
        <f t="shared" si="1473"/>
        <v>0</v>
      </c>
      <c r="AC1166" s="13">
        <f t="shared" si="1474"/>
        <v>0</v>
      </c>
      <c r="AD1166" s="13">
        <f t="shared" si="1475"/>
        <v>4.7066518156309439E-2</v>
      </c>
      <c r="AE1166" s="13">
        <f t="shared" si="1476"/>
        <v>0</v>
      </c>
      <c r="AF1166" s="13">
        <f t="shared" si="1477"/>
        <v>0</v>
      </c>
      <c r="AG1166" s="13">
        <f t="shared" si="1478"/>
        <v>0</v>
      </c>
      <c r="AH1166" s="13">
        <f t="shared" si="1479"/>
        <v>0</v>
      </c>
      <c r="AI1166" s="13">
        <f t="shared" si="1480"/>
        <v>0</v>
      </c>
      <c r="AJ1166" s="13">
        <f t="shared" si="1481"/>
        <v>0</v>
      </c>
      <c r="AK1166" s="13">
        <f t="shared" si="1482"/>
        <v>0</v>
      </c>
      <c r="AL1166" s="13">
        <f t="shared" si="1483"/>
        <v>0</v>
      </c>
      <c r="AM1166" s="13">
        <f t="shared" si="1484"/>
        <v>1.4119955446892818E-2</v>
      </c>
      <c r="AN1166" s="13">
        <f t="shared" si="1485"/>
        <v>0</v>
      </c>
      <c r="AO1166" s="13">
        <f t="shared" si="1486"/>
        <v>0</v>
      </c>
      <c r="AP1166" s="13">
        <f t="shared" si="1487"/>
        <v>0</v>
      </c>
      <c r="AQ1166" s="13">
        <f t="shared" si="1488"/>
        <v>0</v>
      </c>
      <c r="AR1166" s="13">
        <f t="shared" si="1489"/>
        <v>0</v>
      </c>
      <c r="AS1166" s="13">
        <f t="shared" si="1490"/>
        <v>0</v>
      </c>
      <c r="AT1166" s="13">
        <f t="shared" si="1491"/>
        <v>0</v>
      </c>
      <c r="AU1166" s="13">
        <f t="shared" si="1492"/>
        <v>0</v>
      </c>
      <c r="AV1166" s="13">
        <f t="shared" si="1493"/>
        <v>0</v>
      </c>
      <c r="AW1166" s="13">
        <f t="shared" si="1494"/>
        <v>0</v>
      </c>
      <c r="AX1166" s="13">
        <f t="shared" si="1495"/>
        <v>3.5299888617232088E-3</v>
      </c>
      <c r="AY1166" s="13">
        <f t="shared" si="1496"/>
        <v>0</v>
      </c>
      <c r="AZ1166" s="13">
        <f t="shared" si="1497"/>
        <v>0</v>
      </c>
      <c r="BA1166" s="13">
        <f t="shared" si="1498"/>
        <v>0</v>
      </c>
      <c r="BB1166" s="13">
        <f t="shared" si="1499"/>
        <v>0</v>
      </c>
      <c r="BC1166" s="13">
        <f t="shared" si="1500"/>
        <v>0</v>
      </c>
      <c r="BD1166" s="13">
        <f t="shared" si="1501"/>
        <v>0</v>
      </c>
      <c r="BE1166" s="13">
        <f t="shared" si="1502"/>
        <v>0</v>
      </c>
      <c r="BF1166" s="13">
        <f t="shared" si="1503"/>
        <v>0</v>
      </c>
      <c r="BG1166" s="13">
        <f t="shared" si="1504"/>
        <v>0</v>
      </c>
      <c r="BH1166" s="13">
        <f t="shared" si="1505"/>
        <v>0</v>
      </c>
      <c r="BI1166" s="13">
        <f t="shared" si="1506"/>
        <v>0</v>
      </c>
      <c r="BJ1166" s="14">
        <f t="shared" si="1507"/>
        <v>0.77594384793804561</v>
      </c>
      <c r="BK1166" s="14">
        <f t="shared" si="1508"/>
        <v>0.22313016014842982</v>
      </c>
      <c r="BL1166" s="14">
        <f t="shared" si="1509"/>
        <v>0</v>
      </c>
      <c r="BM1166" s="14">
        <f t="shared" si="1510"/>
        <v>0.19022717754841728</v>
      </c>
      <c r="BN1166" s="14">
        <f t="shared" si="1511"/>
        <v>0.80884683053805806</v>
      </c>
    </row>
    <row r="1167" spans="1:66" x14ac:dyDescent="0.25">
      <c r="A1167" t="s">
        <v>35</v>
      </c>
      <c r="B1167" t="s">
        <v>212</v>
      </c>
      <c r="C1167" t="s">
        <v>505</v>
      </c>
      <c r="D1167" s="11">
        <v>44461</v>
      </c>
      <c r="E1167" s="10">
        <f>VLOOKUP(A1167,home!$A$2:$E$405,3,FALSE)</f>
        <v>1.5</v>
      </c>
      <c r="F1167" s="10">
        <f>VLOOKUP(B1167,home!$B$2:$E$405,3,FALSE)</f>
        <v>0.67</v>
      </c>
      <c r="G1167" s="10" t="e">
        <f>VLOOKUP(C1167,away!$B$2:$E$405,4,FALSE)</f>
        <v>#N/A</v>
      </c>
      <c r="H1167" s="10">
        <f>VLOOKUP(A1167,away!$A$2:$E$405,3,FALSE)</f>
        <v>1.0249999999999999</v>
      </c>
      <c r="I1167" s="10" t="e">
        <f>VLOOKUP(C1167,away!$B$2:$E$405,3,FALSE)</f>
        <v>#N/A</v>
      </c>
      <c r="J1167" s="10">
        <f>VLOOKUP(B1167,home!$B$2:$E$405,4,FALSE)</f>
        <v>0.98</v>
      </c>
      <c r="K1167" s="12" t="e">
        <f t="shared" si="1456"/>
        <v>#N/A</v>
      </c>
      <c r="L1167" s="12" t="e">
        <f t="shared" si="1457"/>
        <v>#N/A</v>
      </c>
      <c r="M1167" s="13" t="e">
        <f t="shared" si="1458"/>
        <v>#N/A</v>
      </c>
      <c r="N1167" s="13" t="e">
        <f t="shared" si="1459"/>
        <v>#N/A</v>
      </c>
      <c r="O1167" s="13" t="e">
        <f t="shared" si="1460"/>
        <v>#N/A</v>
      </c>
      <c r="P1167" s="13" t="e">
        <f t="shared" si="1461"/>
        <v>#N/A</v>
      </c>
      <c r="Q1167" s="13" t="e">
        <f t="shared" si="1462"/>
        <v>#N/A</v>
      </c>
      <c r="R1167" s="13" t="e">
        <f t="shared" si="1463"/>
        <v>#N/A</v>
      </c>
      <c r="S1167" s="13" t="e">
        <f t="shared" si="1464"/>
        <v>#N/A</v>
      </c>
      <c r="T1167" s="13" t="e">
        <f t="shared" si="1465"/>
        <v>#N/A</v>
      </c>
      <c r="U1167" s="13" t="e">
        <f t="shared" si="1466"/>
        <v>#N/A</v>
      </c>
      <c r="V1167" s="13" t="e">
        <f t="shared" si="1467"/>
        <v>#N/A</v>
      </c>
      <c r="W1167" s="13" t="e">
        <f t="shared" si="1468"/>
        <v>#N/A</v>
      </c>
      <c r="X1167" s="13" t="e">
        <f t="shared" si="1469"/>
        <v>#N/A</v>
      </c>
      <c r="Y1167" s="13" t="e">
        <f t="shared" si="1470"/>
        <v>#N/A</v>
      </c>
      <c r="Z1167" s="13" t="e">
        <f t="shared" si="1471"/>
        <v>#N/A</v>
      </c>
      <c r="AA1167" s="13" t="e">
        <f t="shared" si="1472"/>
        <v>#N/A</v>
      </c>
      <c r="AB1167" s="13" t="e">
        <f t="shared" si="1473"/>
        <v>#N/A</v>
      </c>
      <c r="AC1167" s="13" t="e">
        <f t="shared" si="1474"/>
        <v>#N/A</v>
      </c>
      <c r="AD1167" s="13" t="e">
        <f t="shared" si="1475"/>
        <v>#N/A</v>
      </c>
      <c r="AE1167" s="13" t="e">
        <f t="shared" si="1476"/>
        <v>#N/A</v>
      </c>
      <c r="AF1167" s="13" t="e">
        <f t="shared" si="1477"/>
        <v>#N/A</v>
      </c>
      <c r="AG1167" s="13" t="e">
        <f t="shared" si="1478"/>
        <v>#N/A</v>
      </c>
      <c r="AH1167" s="13" t="e">
        <f t="shared" si="1479"/>
        <v>#N/A</v>
      </c>
      <c r="AI1167" s="13" t="e">
        <f t="shared" si="1480"/>
        <v>#N/A</v>
      </c>
      <c r="AJ1167" s="13" t="e">
        <f t="shared" si="1481"/>
        <v>#N/A</v>
      </c>
      <c r="AK1167" s="13" t="e">
        <f t="shared" si="1482"/>
        <v>#N/A</v>
      </c>
      <c r="AL1167" s="13" t="e">
        <f t="shared" si="1483"/>
        <v>#N/A</v>
      </c>
      <c r="AM1167" s="13" t="e">
        <f t="shared" si="1484"/>
        <v>#N/A</v>
      </c>
      <c r="AN1167" s="13" t="e">
        <f t="shared" si="1485"/>
        <v>#N/A</v>
      </c>
      <c r="AO1167" s="13" t="e">
        <f t="shared" si="1486"/>
        <v>#N/A</v>
      </c>
      <c r="AP1167" s="13" t="e">
        <f t="shared" si="1487"/>
        <v>#N/A</v>
      </c>
      <c r="AQ1167" s="13" t="e">
        <f t="shared" si="1488"/>
        <v>#N/A</v>
      </c>
      <c r="AR1167" s="13" t="e">
        <f t="shared" si="1489"/>
        <v>#N/A</v>
      </c>
      <c r="AS1167" s="13" t="e">
        <f t="shared" si="1490"/>
        <v>#N/A</v>
      </c>
      <c r="AT1167" s="13" t="e">
        <f t="shared" si="1491"/>
        <v>#N/A</v>
      </c>
      <c r="AU1167" s="13" t="e">
        <f t="shared" si="1492"/>
        <v>#N/A</v>
      </c>
      <c r="AV1167" s="13" t="e">
        <f t="shared" si="1493"/>
        <v>#N/A</v>
      </c>
      <c r="AW1167" s="13" t="e">
        <f t="shared" si="1494"/>
        <v>#N/A</v>
      </c>
      <c r="AX1167" s="13" t="e">
        <f t="shared" si="1495"/>
        <v>#N/A</v>
      </c>
      <c r="AY1167" s="13" t="e">
        <f t="shared" si="1496"/>
        <v>#N/A</v>
      </c>
      <c r="AZ1167" s="13" t="e">
        <f t="shared" si="1497"/>
        <v>#N/A</v>
      </c>
      <c r="BA1167" s="13" t="e">
        <f t="shared" si="1498"/>
        <v>#N/A</v>
      </c>
      <c r="BB1167" s="13" t="e">
        <f t="shared" si="1499"/>
        <v>#N/A</v>
      </c>
      <c r="BC1167" s="13" t="e">
        <f t="shared" si="1500"/>
        <v>#N/A</v>
      </c>
      <c r="BD1167" s="13" t="e">
        <f t="shared" si="1501"/>
        <v>#N/A</v>
      </c>
      <c r="BE1167" s="13" t="e">
        <f t="shared" si="1502"/>
        <v>#N/A</v>
      </c>
      <c r="BF1167" s="13" t="e">
        <f t="shared" si="1503"/>
        <v>#N/A</v>
      </c>
      <c r="BG1167" s="13" t="e">
        <f t="shared" si="1504"/>
        <v>#N/A</v>
      </c>
      <c r="BH1167" s="13" t="e">
        <f t="shared" si="1505"/>
        <v>#N/A</v>
      </c>
      <c r="BI1167" s="13" t="e">
        <f t="shared" si="1506"/>
        <v>#N/A</v>
      </c>
      <c r="BJ1167" s="14" t="e">
        <f t="shared" si="1507"/>
        <v>#N/A</v>
      </c>
      <c r="BK1167" s="14" t="e">
        <f t="shared" si="1508"/>
        <v>#N/A</v>
      </c>
      <c r="BL1167" s="14" t="e">
        <f t="shared" si="1509"/>
        <v>#N/A</v>
      </c>
      <c r="BM1167" s="14" t="e">
        <f t="shared" si="1510"/>
        <v>#N/A</v>
      </c>
      <c r="BN1167" s="14" t="e">
        <f t="shared" si="1511"/>
        <v>#N/A</v>
      </c>
    </row>
    <row r="1168" spans="1:66" x14ac:dyDescent="0.25">
      <c r="A1168" t="s">
        <v>35</v>
      </c>
      <c r="B1168" t="s">
        <v>284</v>
      </c>
      <c r="C1168" t="s">
        <v>471</v>
      </c>
      <c r="D1168" s="11">
        <v>44461</v>
      </c>
      <c r="E1168" s="10">
        <f>VLOOKUP(A1168,home!$A$2:$E$405,3,FALSE)</f>
        <v>1.5</v>
      </c>
      <c r="F1168" s="10">
        <f>VLOOKUP(B1168,home!$B$2:$E$405,3,FALSE)</f>
        <v>0</v>
      </c>
      <c r="G1168" s="10">
        <f>VLOOKUP(C1168,away!$B$2:$E$405,4,FALSE)</f>
        <v>1.33</v>
      </c>
      <c r="H1168" s="10">
        <f>VLOOKUP(A1168,away!$A$2:$E$405,3,FALSE)</f>
        <v>1.0249999999999999</v>
      </c>
      <c r="I1168" s="10">
        <f>VLOOKUP(C1168,away!$B$2:$E$405,3,FALSE)</f>
        <v>1.67</v>
      </c>
      <c r="J1168" s="10">
        <f>VLOOKUP(B1168,home!$B$2:$E$405,4,FALSE)</f>
        <v>0.98</v>
      </c>
      <c r="K1168" s="12">
        <f t="shared" si="1456"/>
        <v>0</v>
      </c>
      <c r="L1168" s="12">
        <f t="shared" si="1457"/>
        <v>1.6775149999999999</v>
      </c>
      <c r="M1168" s="13">
        <f t="shared" si="1458"/>
        <v>0.18683769129744723</v>
      </c>
      <c r="N1168" s="13">
        <f t="shared" si="1459"/>
        <v>0</v>
      </c>
      <c r="O1168" s="13">
        <f t="shared" si="1460"/>
        <v>0.31342302971683711</v>
      </c>
      <c r="P1168" s="13">
        <f t="shared" si="1461"/>
        <v>0</v>
      </c>
      <c r="Q1168" s="13">
        <f t="shared" si="1462"/>
        <v>0</v>
      </c>
      <c r="R1168" s="13">
        <f t="shared" si="1463"/>
        <v>0.26288591684772006</v>
      </c>
      <c r="S1168" s="13">
        <f t="shared" si="1464"/>
        <v>0</v>
      </c>
      <c r="T1168" s="13">
        <f t="shared" si="1465"/>
        <v>0</v>
      </c>
      <c r="U1168" s="13">
        <f t="shared" si="1466"/>
        <v>0</v>
      </c>
      <c r="V1168" s="13">
        <f t="shared" si="1467"/>
        <v>0</v>
      </c>
      <c r="W1168" s="13">
        <f t="shared" si="1468"/>
        <v>0</v>
      </c>
      <c r="X1168" s="13">
        <f t="shared" si="1469"/>
        <v>0</v>
      </c>
      <c r="Y1168" s="13">
        <f t="shared" si="1470"/>
        <v>0</v>
      </c>
      <c r="Z1168" s="13">
        <f t="shared" si="1471"/>
        <v>0.14699835626693436</v>
      </c>
      <c r="AA1168" s="13">
        <f t="shared" si="1472"/>
        <v>0</v>
      </c>
      <c r="AB1168" s="13">
        <f t="shared" si="1473"/>
        <v>0</v>
      </c>
      <c r="AC1168" s="13">
        <f t="shared" si="1474"/>
        <v>0</v>
      </c>
      <c r="AD1168" s="13">
        <f t="shared" si="1475"/>
        <v>0</v>
      </c>
      <c r="AE1168" s="13">
        <f t="shared" si="1476"/>
        <v>0</v>
      </c>
      <c r="AF1168" s="13">
        <f t="shared" si="1477"/>
        <v>0</v>
      </c>
      <c r="AG1168" s="13">
        <f t="shared" si="1478"/>
        <v>0</v>
      </c>
      <c r="AH1168" s="13">
        <f t="shared" si="1479"/>
        <v>6.1647986903281604E-2</v>
      </c>
      <c r="AI1168" s="13">
        <f t="shared" si="1480"/>
        <v>0</v>
      </c>
      <c r="AJ1168" s="13">
        <f t="shared" si="1481"/>
        <v>0</v>
      </c>
      <c r="AK1168" s="13">
        <f t="shared" si="1482"/>
        <v>0</v>
      </c>
      <c r="AL1168" s="13">
        <f t="shared" si="1483"/>
        <v>0</v>
      </c>
      <c r="AM1168" s="13">
        <f t="shared" si="1484"/>
        <v>0</v>
      </c>
      <c r="AN1168" s="13">
        <f t="shared" si="1485"/>
        <v>0</v>
      </c>
      <c r="AO1168" s="13">
        <f t="shared" si="1486"/>
        <v>0</v>
      </c>
      <c r="AP1168" s="13">
        <f t="shared" si="1487"/>
        <v>0</v>
      </c>
      <c r="AQ1168" s="13">
        <f t="shared" si="1488"/>
        <v>0</v>
      </c>
      <c r="AR1168" s="13">
        <f t="shared" si="1489"/>
        <v>2.0683084550011673E-2</v>
      </c>
      <c r="AS1168" s="13">
        <f t="shared" si="1490"/>
        <v>0</v>
      </c>
      <c r="AT1168" s="13">
        <f t="shared" si="1491"/>
        <v>0</v>
      </c>
      <c r="AU1168" s="13">
        <f t="shared" si="1492"/>
        <v>0</v>
      </c>
      <c r="AV1168" s="13">
        <f t="shared" si="1493"/>
        <v>0</v>
      </c>
      <c r="AW1168" s="13">
        <f t="shared" si="1494"/>
        <v>0</v>
      </c>
      <c r="AX1168" s="13">
        <f t="shared" si="1495"/>
        <v>0</v>
      </c>
      <c r="AY1168" s="13">
        <f t="shared" si="1496"/>
        <v>0</v>
      </c>
      <c r="AZ1168" s="13">
        <f t="shared" si="1497"/>
        <v>0</v>
      </c>
      <c r="BA1168" s="13">
        <f t="shared" si="1498"/>
        <v>0</v>
      </c>
      <c r="BB1168" s="13">
        <f t="shared" si="1499"/>
        <v>0</v>
      </c>
      <c r="BC1168" s="13">
        <f t="shared" si="1500"/>
        <v>0</v>
      </c>
      <c r="BD1168" s="13">
        <f t="shared" si="1501"/>
        <v>5.7826974298188036E-3</v>
      </c>
      <c r="BE1168" s="13">
        <f t="shared" si="1502"/>
        <v>0</v>
      </c>
      <c r="BF1168" s="13">
        <f t="shared" si="1503"/>
        <v>0</v>
      </c>
      <c r="BG1168" s="13">
        <f t="shared" si="1504"/>
        <v>0</v>
      </c>
      <c r="BH1168" s="13">
        <f t="shared" si="1505"/>
        <v>0</v>
      </c>
      <c r="BI1168" s="13">
        <f t="shared" si="1506"/>
        <v>0</v>
      </c>
      <c r="BJ1168" s="14">
        <f t="shared" si="1507"/>
        <v>0</v>
      </c>
      <c r="BK1168" s="14">
        <f t="shared" si="1508"/>
        <v>0.18683769129744723</v>
      </c>
      <c r="BL1168" s="14">
        <f t="shared" si="1509"/>
        <v>0.66442271544766929</v>
      </c>
      <c r="BM1168" s="14">
        <f t="shared" si="1510"/>
        <v>0.23511212515004642</v>
      </c>
      <c r="BN1168" s="14">
        <f t="shared" si="1511"/>
        <v>0.76314663786200443</v>
      </c>
    </row>
    <row r="1169" spans="1:66" x14ac:dyDescent="0.25">
      <c r="A1169" t="s">
        <v>22</v>
      </c>
      <c r="B1169" t="s">
        <v>166</v>
      </c>
      <c r="C1169" t="s">
        <v>255</v>
      </c>
      <c r="D1169" s="11">
        <v>44462</v>
      </c>
      <c r="E1169" s="10">
        <f>VLOOKUP(A1169,home!$A$2:$E$405,3,FALSE)</f>
        <v>1.8</v>
      </c>
      <c r="F1169" s="10">
        <f>VLOOKUP(B1169,home!$B$2:$E$405,3,FALSE)</f>
        <v>0.56000000000000005</v>
      </c>
      <c r="G1169" s="10">
        <f>VLOOKUP(C1169,away!$B$2:$E$405,4,FALSE)</f>
        <v>0.56000000000000005</v>
      </c>
      <c r="H1169" s="10">
        <f>VLOOKUP(A1169,away!$A$2:$E$405,3,FALSE)</f>
        <v>1.36666666666667</v>
      </c>
      <c r="I1169" s="10">
        <f>VLOOKUP(C1169,away!$B$2:$E$405,3,FALSE)</f>
        <v>1.1100000000000001</v>
      </c>
      <c r="J1169" s="10">
        <f>VLOOKUP(B1169,home!$B$2:$E$405,4,FALSE)</f>
        <v>1.1000000000000001</v>
      </c>
      <c r="K1169" s="12">
        <f t="shared" si="1456"/>
        <v>0.5644800000000002</v>
      </c>
      <c r="L1169" s="12">
        <f t="shared" si="1457"/>
        <v>1.6687000000000045</v>
      </c>
      <c r="M1169" s="13">
        <f t="shared" si="1458"/>
        <v>0.10718703283736258</v>
      </c>
      <c r="N1169" s="13">
        <f t="shared" si="1459"/>
        <v>6.0504936296034449E-2</v>
      </c>
      <c r="O1169" s="13">
        <f t="shared" si="1460"/>
        <v>0.1788630016957074</v>
      </c>
      <c r="P1169" s="13">
        <f t="shared" si="1461"/>
        <v>0.10096458719719294</v>
      </c>
      <c r="Q1169" s="13">
        <f t="shared" si="1462"/>
        <v>1.7076913220192766E-2</v>
      </c>
      <c r="R1169" s="13">
        <f t="shared" si="1463"/>
        <v>0.1492343454648139</v>
      </c>
      <c r="S1169" s="13">
        <f t="shared" si="1464"/>
        <v>2.3775842091288569E-2</v>
      </c>
      <c r="T1169" s="13">
        <f t="shared" si="1465"/>
        <v>2.8496245090535742E-2</v>
      </c>
      <c r="U1169" s="13">
        <f t="shared" si="1466"/>
        <v>8.4239803327978174E-2</v>
      </c>
      <c r="V1169" s="13">
        <f t="shared" si="1467"/>
        <v>2.4884001756018364E-3</v>
      </c>
      <c r="W1169" s="13">
        <f t="shared" si="1468"/>
        <v>3.2131919915114717E-3</v>
      </c>
      <c r="X1169" s="13">
        <f t="shared" si="1469"/>
        <v>5.3618534762352064E-3</v>
      </c>
      <c r="Y1169" s="13">
        <f t="shared" si="1470"/>
        <v>4.4736624478968583E-3</v>
      </c>
      <c r="Z1169" s="13">
        <f t="shared" si="1471"/>
        <v>8.3009117425711904E-2</v>
      </c>
      <c r="AA1169" s="13">
        <f t="shared" si="1472"/>
        <v>4.6856986604465863E-2</v>
      </c>
      <c r="AB1169" s="13">
        <f t="shared" si="1473"/>
        <v>1.322491589924445E-2</v>
      </c>
      <c r="AC1169" s="13">
        <f t="shared" si="1474"/>
        <v>1.4649643820038524E-4</v>
      </c>
      <c r="AD1169" s="13">
        <f t="shared" si="1475"/>
        <v>4.5344565384209897E-4</v>
      </c>
      <c r="AE1169" s="13">
        <f t="shared" si="1476"/>
        <v>7.566647625663125E-4</v>
      </c>
      <c r="AF1169" s="13">
        <f t="shared" si="1477"/>
        <v>6.3132324464720477E-4</v>
      </c>
      <c r="AG1169" s="13">
        <f t="shared" si="1478"/>
        <v>3.5116303278093122E-4</v>
      </c>
      <c r="AH1169" s="13">
        <f t="shared" si="1479"/>
        <v>3.4629328562071425E-2</v>
      </c>
      <c r="AI1169" s="13">
        <f t="shared" si="1480"/>
        <v>1.9547563386718085E-2</v>
      </c>
      <c r="AJ1169" s="13">
        <f t="shared" si="1481"/>
        <v>5.5171042902673138E-3</v>
      </c>
      <c r="AK1169" s="13">
        <f t="shared" si="1482"/>
        <v>1.0380983432566979E-3</v>
      </c>
      <c r="AL1169" s="13">
        <f t="shared" si="1483"/>
        <v>5.5196797661909927E-6</v>
      </c>
      <c r="AM1169" s="13">
        <f t="shared" si="1484"/>
        <v>5.119220053615766E-5</v>
      </c>
      <c r="AN1169" s="13">
        <f t="shared" si="1485"/>
        <v>8.5424425034686497E-5</v>
      </c>
      <c r="AO1169" s="13">
        <f t="shared" si="1486"/>
        <v>7.1273869027690893E-5</v>
      </c>
      <c r="AP1169" s="13">
        <f t="shared" si="1487"/>
        <v>3.9644901748836045E-5</v>
      </c>
      <c r="AQ1169" s="13">
        <f t="shared" si="1488"/>
        <v>1.6538861887070709E-5</v>
      </c>
      <c r="AR1169" s="13">
        <f t="shared" si="1489"/>
        <v>1.1557192114305748E-2</v>
      </c>
      <c r="AS1169" s="13">
        <f t="shared" si="1490"/>
        <v>6.5238038046833103E-3</v>
      </c>
      <c r="AT1169" s="13">
        <f t="shared" si="1491"/>
        <v>1.841278385833818E-3</v>
      </c>
      <c r="AU1169" s="13">
        <f t="shared" si="1492"/>
        <v>3.4645494107849128E-4</v>
      </c>
      <c r="AV1169" s="13">
        <f t="shared" si="1493"/>
        <v>4.8891721284996699E-5</v>
      </c>
      <c r="AW1169" s="13">
        <f t="shared" si="1494"/>
        <v>1.4442361333321715E-7</v>
      </c>
      <c r="AX1169" s="13">
        <f t="shared" si="1495"/>
        <v>4.8161622264417105E-6</v>
      </c>
      <c r="AY1169" s="13">
        <f t="shared" si="1496"/>
        <v>8.0367299072633017E-6</v>
      </c>
      <c r="AZ1169" s="13">
        <f t="shared" si="1497"/>
        <v>6.7054455981251565E-6</v>
      </c>
      <c r="BA1169" s="13">
        <f t="shared" si="1498"/>
        <v>3.7297923565304938E-6</v>
      </c>
      <c r="BB1169" s="13">
        <f t="shared" si="1499"/>
        <v>1.5559761263356116E-6</v>
      </c>
      <c r="BC1169" s="13">
        <f t="shared" si="1500"/>
        <v>5.1929147240324838E-7</v>
      </c>
      <c r="BD1169" s="13">
        <f t="shared" si="1501"/>
        <v>3.2142477468570089E-3</v>
      </c>
      <c r="BE1169" s="13">
        <f t="shared" si="1502"/>
        <v>1.8143785681458448E-3</v>
      </c>
      <c r="BF1169" s="13">
        <f t="shared" si="1503"/>
        <v>5.1209020707348345E-4</v>
      </c>
      <c r="BG1169" s="13">
        <f t="shared" si="1504"/>
        <v>9.6354893362946654E-5</v>
      </c>
      <c r="BH1169" s="13">
        <f t="shared" si="1505"/>
        <v>1.3597602551379035E-5</v>
      </c>
      <c r="BI1169" s="13">
        <f t="shared" si="1506"/>
        <v>1.535114937640489E-6</v>
      </c>
      <c r="BJ1169" s="14">
        <f t="shared" si="1507"/>
        <v>0.1216088368721646</v>
      </c>
      <c r="BK1169" s="14">
        <f t="shared" si="1508"/>
        <v>0.23457591514931977</v>
      </c>
      <c r="BL1169" s="14">
        <f t="shared" si="1509"/>
        <v>0.55912097267463778</v>
      </c>
      <c r="BM1169" s="14">
        <f t="shared" si="1510"/>
        <v>0.38447613310423623</v>
      </c>
      <c r="BN1169" s="14">
        <f t="shared" si="1511"/>
        <v>0.61383081671130402</v>
      </c>
    </row>
    <row r="1170" spans="1:66" x14ac:dyDescent="0.25">
      <c r="A1170" t="s">
        <v>22</v>
      </c>
      <c r="B1170" t="s">
        <v>164</v>
      </c>
      <c r="C1170" t="s">
        <v>23</v>
      </c>
      <c r="D1170" s="11">
        <v>44462</v>
      </c>
      <c r="E1170" s="10">
        <f>VLOOKUP(A1170,home!$A$2:$E$405,3,FALSE)</f>
        <v>1.8</v>
      </c>
      <c r="F1170" s="10">
        <f>VLOOKUP(B1170,home!$B$2:$E$405,3,FALSE)</f>
        <v>1.39</v>
      </c>
      <c r="G1170" s="10">
        <f>VLOOKUP(C1170,away!$B$2:$E$405,4,FALSE)</f>
        <v>0.83</v>
      </c>
      <c r="H1170" s="10">
        <f>VLOOKUP(A1170,away!$A$2:$E$405,3,FALSE)</f>
        <v>1.36666666666667</v>
      </c>
      <c r="I1170" s="10">
        <f>VLOOKUP(C1170,away!$B$2:$E$405,3,FALSE)</f>
        <v>0.83</v>
      </c>
      <c r="J1170" s="10">
        <f>VLOOKUP(B1170,home!$B$2:$E$405,4,FALSE)</f>
        <v>0.73</v>
      </c>
      <c r="K1170" s="12">
        <f t="shared" si="1456"/>
        <v>2.0766599999999995</v>
      </c>
      <c r="L1170" s="12">
        <f t="shared" si="1457"/>
        <v>0.82806333333333537</v>
      </c>
      <c r="M1170" s="13">
        <f t="shared" si="1458"/>
        <v>5.4763939862441068E-2</v>
      </c>
      <c r="N1170" s="13">
        <f t="shared" si="1459"/>
        <v>0.11372608335473684</v>
      </c>
      <c r="O1170" s="13">
        <f t="shared" si="1460"/>
        <v>4.5348010588959271E-2</v>
      </c>
      <c r="P1170" s="13">
        <f t="shared" si="1461"/>
        <v>9.4172399669668144E-2</v>
      </c>
      <c r="Q1170" s="13">
        <f t="shared" si="1462"/>
        <v>0.1180852041297239</v>
      </c>
      <c r="R1170" s="13">
        <f t="shared" si="1463"/>
        <v>1.8775512404164502E-2</v>
      </c>
      <c r="S1170" s="13">
        <f t="shared" si="1464"/>
        <v>4.0484855918967513E-2</v>
      </c>
      <c r="T1170" s="13">
        <f t="shared" si="1465"/>
        <v>9.7782027749006517E-2</v>
      </c>
      <c r="U1170" s="13">
        <f t="shared" si="1466"/>
        <v>3.8990355589232244E-2</v>
      </c>
      <c r="V1170" s="13">
        <f t="shared" si="1467"/>
        <v>7.7353334689183283E-3</v>
      </c>
      <c r="W1170" s="13">
        <f t="shared" si="1468"/>
        <v>8.1740940002677454E-2</v>
      </c>
      <c r="X1170" s="13">
        <f t="shared" si="1469"/>
        <v>6.7686675248417275E-2</v>
      </c>
      <c r="Y1170" s="13">
        <f t="shared" si="1470"/>
        <v>2.8024426964227685E-2</v>
      </c>
      <c r="Z1170" s="13">
        <f t="shared" si="1471"/>
        <v>5.1824377954779472E-3</v>
      </c>
      <c r="AA1170" s="13">
        <f t="shared" si="1472"/>
        <v>1.0762161272357233E-2</v>
      </c>
      <c r="AB1170" s="13">
        <f t="shared" si="1473"/>
        <v>1.1174674913926685E-2</v>
      </c>
      <c r="AC1170" s="13">
        <f t="shared" si="1474"/>
        <v>8.3135786619227493E-4</v>
      </c>
      <c r="AD1170" s="13">
        <f t="shared" si="1475"/>
        <v>4.2437035116490031E-2</v>
      </c>
      <c r="AE1170" s="13">
        <f t="shared" si="1476"/>
        <v>3.5140552755344542E-2</v>
      </c>
      <c r="AF1170" s="13">
        <f t="shared" si="1477"/>
        <v>1.4549301624883264E-2</v>
      </c>
      <c r="AG1170" s="13">
        <f t="shared" si="1478"/>
        <v>4.0159144003909832E-3</v>
      </c>
      <c r="AH1170" s="13">
        <f t="shared" si="1479"/>
        <v>1.0728466789290327E-3</v>
      </c>
      <c r="AI1170" s="13">
        <f t="shared" si="1480"/>
        <v>2.2279377842647648E-3</v>
      </c>
      <c r="AJ1170" s="13">
        <f t="shared" si="1481"/>
        <v>2.313334639535633E-3</v>
      </c>
      <c r="AK1170" s="13">
        <f t="shared" si="1482"/>
        <v>1.6013365041793555E-3</v>
      </c>
      <c r="AL1170" s="13">
        <f t="shared" si="1483"/>
        <v>5.7184319053915232E-5</v>
      </c>
      <c r="AM1170" s="13">
        <f t="shared" si="1484"/>
        <v>1.7625458669002034E-2</v>
      </c>
      <c r="AN1170" s="13">
        <f t="shared" si="1485"/>
        <v>1.4594996056982758E-2</v>
      </c>
      <c r="AO1170" s="13">
        <f t="shared" si="1486"/>
        <v>6.0427905424660141E-3</v>
      </c>
      <c r="AP1170" s="13">
        <f t="shared" si="1487"/>
        <v>1.6679377597431872E-3</v>
      </c>
      <c r="AQ1170" s="13">
        <f t="shared" si="1488"/>
        <v>3.4528952528136981E-4</v>
      </c>
      <c r="AR1170" s="13">
        <f t="shared" si="1489"/>
        <v>1.7767699942191476E-4</v>
      </c>
      <c r="AS1170" s="13">
        <f t="shared" si="1490"/>
        <v>3.689747176195134E-4</v>
      </c>
      <c r="AT1170" s="13">
        <f t="shared" si="1491"/>
        <v>3.8311751854586937E-4</v>
      </c>
      <c r="AU1170" s="13">
        <f t="shared" si="1492"/>
        <v>2.6520160868782162E-4</v>
      </c>
      <c r="AV1170" s="13">
        <f t="shared" si="1493"/>
        <v>1.3768339317441288E-4</v>
      </c>
      <c r="AW1170" s="13">
        <f t="shared" si="1494"/>
        <v>2.7315138403877469E-6</v>
      </c>
      <c r="AX1170" s="13">
        <f t="shared" si="1495"/>
        <v>6.1003474999282914E-3</v>
      </c>
      <c r="AY1170" s="13">
        <f t="shared" si="1496"/>
        <v>5.0514740852822997E-3</v>
      </c>
      <c r="AZ1170" s="13">
        <f t="shared" si="1497"/>
        <v>2.091470234652911E-3</v>
      </c>
      <c r="BA1170" s="13">
        <f t="shared" si="1498"/>
        <v>5.7728993802471425E-4</v>
      </c>
      <c r="BB1170" s="13">
        <f t="shared" si="1499"/>
        <v>1.1950815759513485E-4</v>
      </c>
      <c r="BC1170" s="13">
        <f t="shared" si="1500"/>
        <v>1.9792064667750592E-5</v>
      </c>
      <c r="BD1170" s="13">
        <f t="shared" si="1501"/>
        <v>2.4521301399662628E-5</v>
      </c>
      <c r="BE1170" s="13">
        <f t="shared" si="1502"/>
        <v>5.0922405764623383E-5</v>
      </c>
      <c r="BF1170" s="13">
        <f t="shared" si="1503"/>
        <v>5.2874261577581395E-5</v>
      </c>
      <c r="BG1170" s="13">
        <f t="shared" si="1504"/>
        <v>3.6600621349233386E-5</v>
      </c>
      <c r="BH1170" s="13">
        <f t="shared" si="1505"/>
        <v>1.9001761582774746E-5</v>
      </c>
      <c r="BI1170" s="13">
        <f t="shared" si="1506"/>
        <v>7.8920396416969973E-6</v>
      </c>
      <c r="BJ1170" s="14">
        <f t="shared" si="1507"/>
        <v>0.65742451587952477</v>
      </c>
      <c r="BK1170" s="14">
        <f t="shared" si="1508"/>
        <v>0.20309654519052353</v>
      </c>
      <c r="BL1170" s="14">
        <f t="shared" si="1509"/>
        <v>0.13379063700431382</v>
      </c>
      <c r="BM1170" s="14">
        <f t="shared" si="1510"/>
        <v>0.54957424328870486</v>
      </c>
      <c r="BN1170" s="14">
        <f t="shared" si="1511"/>
        <v>0.44487115000969368</v>
      </c>
    </row>
    <row r="1171" spans="1:66" x14ac:dyDescent="0.25">
      <c r="A1171" t="s">
        <v>22</v>
      </c>
      <c r="B1171" t="s">
        <v>24</v>
      </c>
      <c r="C1171" t="s">
        <v>167</v>
      </c>
      <c r="D1171" s="11">
        <v>44462</v>
      </c>
      <c r="E1171" s="10">
        <f>VLOOKUP(A1171,home!$A$2:$E$405,3,FALSE)</f>
        <v>1.8</v>
      </c>
      <c r="F1171" s="10">
        <f>VLOOKUP(B1171,home!$B$2:$E$405,3,FALSE)</f>
        <v>1.39</v>
      </c>
      <c r="G1171" s="10">
        <f>VLOOKUP(C1171,away!$B$2:$E$405,4,FALSE)</f>
        <v>0</v>
      </c>
      <c r="H1171" s="10">
        <f>VLOOKUP(A1171,away!$A$2:$E$405,3,FALSE)</f>
        <v>1.36666666666667</v>
      </c>
      <c r="I1171" s="10">
        <f>VLOOKUP(C1171,away!$B$2:$E$405,3,FALSE)</f>
        <v>0.56000000000000005</v>
      </c>
      <c r="J1171" s="10">
        <f>VLOOKUP(B1171,home!$B$2:$E$405,4,FALSE)</f>
        <v>0.73</v>
      </c>
      <c r="K1171" s="12">
        <f t="shared" si="1456"/>
        <v>0</v>
      </c>
      <c r="L1171" s="12">
        <f t="shared" si="1457"/>
        <v>0.55869333333333471</v>
      </c>
      <c r="M1171" s="13">
        <f t="shared" si="1458"/>
        <v>0.57195593153953572</v>
      </c>
      <c r="N1171" s="13">
        <f t="shared" si="1459"/>
        <v>0</v>
      </c>
      <c r="O1171" s="13">
        <f t="shared" si="1460"/>
        <v>0.31954796591159579</v>
      </c>
      <c r="P1171" s="13">
        <f t="shared" si="1461"/>
        <v>0</v>
      </c>
      <c r="Q1171" s="13">
        <f t="shared" si="1462"/>
        <v>0</v>
      </c>
      <c r="R1171" s="13">
        <f t="shared" si="1463"/>
        <v>8.9264659117518103E-2</v>
      </c>
      <c r="S1171" s="13">
        <f t="shared" si="1464"/>
        <v>0</v>
      </c>
      <c r="T1171" s="13">
        <f t="shared" si="1465"/>
        <v>0</v>
      </c>
      <c r="U1171" s="13">
        <f t="shared" si="1466"/>
        <v>0</v>
      </c>
      <c r="V1171" s="13">
        <f t="shared" si="1467"/>
        <v>0</v>
      </c>
      <c r="W1171" s="13">
        <f t="shared" si="1468"/>
        <v>0</v>
      </c>
      <c r="X1171" s="13">
        <f t="shared" si="1469"/>
        <v>0</v>
      </c>
      <c r="Y1171" s="13">
        <f t="shared" si="1470"/>
        <v>0</v>
      </c>
      <c r="Z1171" s="13">
        <f t="shared" si="1471"/>
        <v>1.6623856650410013E-2</v>
      </c>
      <c r="AA1171" s="13">
        <f t="shared" si="1472"/>
        <v>0</v>
      </c>
      <c r="AB1171" s="13">
        <f t="shared" si="1473"/>
        <v>0</v>
      </c>
      <c r="AC1171" s="13">
        <f t="shared" si="1474"/>
        <v>0</v>
      </c>
      <c r="AD1171" s="13">
        <f t="shared" si="1475"/>
        <v>0</v>
      </c>
      <c r="AE1171" s="13">
        <f t="shared" si="1476"/>
        <v>0</v>
      </c>
      <c r="AF1171" s="13">
        <f t="shared" si="1477"/>
        <v>0</v>
      </c>
      <c r="AG1171" s="13">
        <f t="shared" si="1478"/>
        <v>0</v>
      </c>
      <c r="AH1171" s="13">
        <f t="shared" si="1479"/>
        <v>2.3219094712182732E-3</v>
      </c>
      <c r="AI1171" s="13">
        <f t="shared" si="1480"/>
        <v>0</v>
      </c>
      <c r="AJ1171" s="13">
        <f t="shared" si="1481"/>
        <v>0</v>
      </c>
      <c r="AK1171" s="13">
        <f t="shared" si="1482"/>
        <v>0</v>
      </c>
      <c r="AL1171" s="13">
        <f t="shared" si="1483"/>
        <v>0</v>
      </c>
      <c r="AM1171" s="13">
        <f t="shared" si="1484"/>
        <v>0</v>
      </c>
      <c r="AN1171" s="13">
        <f t="shared" si="1485"/>
        <v>0</v>
      </c>
      <c r="AO1171" s="13">
        <f t="shared" si="1486"/>
        <v>0</v>
      </c>
      <c r="AP1171" s="13">
        <f t="shared" si="1487"/>
        <v>0</v>
      </c>
      <c r="AQ1171" s="13">
        <f t="shared" si="1488"/>
        <v>0</v>
      </c>
      <c r="AR1171" s="13">
        <f t="shared" si="1489"/>
        <v>2.5944706843463561E-4</v>
      </c>
      <c r="AS1171" s="13">
        <f t="shared" si="1490"/>
        <v>0</v>
      </c>
      <c r="AT1171" s="13">
        <f t="shared" si="1491"/>
        <v>0</v>
      </c>
      <c r="AU1171" s="13">
        <f t="shared" si="1492"/>
        <v>0</v>
      </c>
      <c r="AV1171" s="13">
        <f t="shared" si="1493"/>
        <v>0</v>
      </c>
      <c r="AW1171" s="13">
        <f t="shared" si="1494"/>
        <v>0</v>
      </c>
      <c r="AX1171" s="13">
        <f t="shared" si="1495"/>
        <v>0</v>
      </c>
      <c r="AY1171" s="13">
        <f t="shared" si="1496"/>
        <v>0</v>
      </c>
      <c r="AZ1171" s="13">
        <f t="shared" si="1497"/>
        <v>0</v>
      </c>
      <c r="BA1171" s="13">
        <f t="shared" si="1498"/>
        <v>0</v>
      </c>
      <c r="BB1171" s="13">
        <f t="shared" si="1499"/>
        <v>0</v>
      </c>
      <c r="BC1171" s="13">
        <f t="shared" si="1500"/>
        <v>0</v>
      </c>
      <c r="BD1171" s="13">
        <f t="shared" si="1501"/>
        <v>2.4158557914551385E-5</v>
      </c>
      <c r="BE1171" s="13">
        <f t="shared" si="1502"/>
        <v>0</v>
      </c>
      <c r="BF1171" s="13">
        <f t="shared" si="1503"/>
        <v>0</v>
      </c>
      <c r="BG1171" s="13">
        <f t="shared" si="1504"/>
        <v>0</v>
      </c>
      <c r="BH1171" s="13">
        <f t="shared" si="1505"/>
        <v>0</v>
      </c>
      <c r="BI1171" s="13">
        <f t="shared" si="1506"/>
        <v>0</v>
      </c>
      <c r="BJ1171" s="14">
        <f t="shared" si="1507"/>
        <v>0</v>
      </c>
      <c r="BK1171" s="14">
        <f t="shared" si="1508"/>
        <v>0.57195593153953572</v>
      </c>
      <c r="BL1171" s="14">
        <f t="shared" si="1509"/>
        <v>0.41141814012668132</v>
      </c>
      <c r="BM1171" s="14">
        <f t="shared" si="1510"/>
        <v>1.9229371747977474E-2</v>
      </c>
      <c r="BN1171" s="14">
        <f t="shared" si="1511"/>
        <v>0.9807685565686497</v>
      </c>
    </row>
    <row r="1172" spans="1:66" x14ac:dyDescent="0.25">
      <c r="A1172" t="s">
        <v>301</v>
      </c>
      <c r="B1172" t="s">
        <v>343</v>
      </c>
      <c r="C1172" t="s">
        <v>372</v>
      </c>
      <c r="D1172" s="11">
        <v>44462</v>
      </c>
      <c r="E1172" s="10">
        <f>VLOOKUP(A1172,home!$A$2:$E$405,3,FALSE)</f>
        <v>1.23684210526316</v>
      </c>
      <c r="F1172" s="10">
        <f>VLOOKUP(B1172,home!$B$2:$E$405,3,FALSE)</f>
        <v>0.81</v>
      </c>
      <c r="G1172" s="10">
        <f>VLOOKUP(C1172,away!$B$2:$E$405,4,FALSE)</f>
        <v>1.62</v>
      </c>
      <c r="H1172" s="10">
        <f>VLOOKUP(A1172,away!$A$2:$E$405,3,FALSE)</f>
        <v>1.07894736842105</v>
      </c>
      <c r="I1172" s="10">
        <f>VLOOKUP(C1172,away!$B$2:$E$405,3,FALSE)</f>
        <v>1.62</v>
      </c>
      <c r="J1172" s="10">
        <f>VLOOKUP(B1172,home!$B$2:$E$405,4,FALSE)</f>
        <v>1.39</v>
      </c>
      <c r="K1172" s="12">
        <f t="shared" si="1456"/>
        <v>1.6229842105263188</v>
      </c>
      <c r="L1172" s="12">
        <f t="shared" si="1457"/>
        <v>2.4295736842105207</v>
      </c>
      <c r="M1172" s="13">
        <f t="shared" si="1458"/>
        <v>1.7377866986312961E-2</v>
      </c>
      <c r="N1172" s="13">
        <f t="shared" si="1459"/>
        <v>2.8204003731412523E-2</v>
      </c>
      <c r="O1172" s="13">
        <f t="shared" si="1460"/>
        <v>4.2220808317656761E-2</v>
      </c>
      <c r="P1172" s="13">
        <f t="shared" si="1461"/>
        <v>6.85237052552152E-2</v>
      </c>
      <c r="Q1172" s="13">
        <f t="shared" si="1462"/>
        <v>2.2887326364853952E-2</v>
      </c>
      <c r="R1172" s="13">
        <f t="shared" si="1463"/>
        <v>5.1289282407337787E-2</v>
      </c>
      <c r="S1172" s="13">
        <f t="shared" si="1464"/>
        <v>6.7549978740225211E-2</v>
      </c>
      <c r="T1172" s="13">
        <f t="shared" si="1465"/>
        <v>5.5606445837986809E-2</v>
      </c>
      <c r="U1172" s="13">
        <f t="shared" si="1466"/>
        <v>8.3241695516334535E-2</v>
      </c>
      <c r="V1172" s="13">
        <f t="shared" si="1467"/>
        <v>2.9595595086790744E-2</v>
      </c>
      <c r="W1172" s="13">
        <f t="shared" si="1468"/>
        <v>1.2381923103773564E-2</v>
      </c>
      <c r="X1172" s="13">
        <f t="shared" si="1469"/>
        <v>3.0082794532846503E-2</v>
      </c>
      <c r="Y1172" s="13">
        <f t="shared" si="1470"/>
        <v>3.6544182972258005E-2</v>
      </c>
      <c r="Z1172" s="13">
        <f t="shared" si="1471"/>
        <v>4.1537030272969823E-2</v>
      </c>
      <c r="AA1172" s="13">
        <f t="shared" si="1472"/>
        <v>6.7413944285183741E-2</v>
      </c>
      <c r="AB1172" s="13">
        <f t="shared" si="1473"/>
        <v>5.4705883572077091E-2</v>
      </c>
      <c r="AC1172" s="13">
        <f t="shared" si="1474"/>
        <v>7.2937599166270819E-3</v>
      </c>
      <c r="AD1172" s="13">
        <f t="shared" si="1475"/>
        <v>5.0239164233438815E-3</v>
      </c>
      <c r="AE1172" s="13">
        <f t="shared" si="1476"/>
        <v>1.2205975133829337E-2</v>
      </c>
      <c r="AF1172" s="13">
        <f t="shared" si="1477"/>
        <v>1.4827657987639877E-2</v>
      </c>
      <c r="AG1172" s="13">
        <f t="shared" si="1478"/>
        <v>1.200829588174792E-2</v>
      </c>
      <c r="AH1172" s="13">
        <f t="shared" si="1479"/>
        <v>2.5229318917865815E-2</v>
      </c>
      <c r="AI1172" s="13">
        <f t="shared" si="1480"/>
        <v>4.0946786246029168E-2</v>
      </c>
      <c r="AJ1172" s="13">
        <f t="shared" si="1481"/>
        <v>3.3227993774550796E-2</v>
      </c>
      <c r="AK1172" s="13">
        <f t="shared" si="1482"/>
        <v>1.7976169747854247E-2</v>
      </c>
      <c r="AL1172" s="13">
        <f t="shared" si="1483"/>
        <v>1.150418414694743E-3</v>
      </c>
      <c r="AM1172" s="13">
        <f t="shared" si="1484"/>
        <v>1.6307474060181953E-3</v>
      </c>
      <c r="AN1172" s="13">
        <f t="shared" si="1485"/>
        <v>3.9620209832563766E-3</v>
      </c>
      <c r="AO1172" s="13">
        <f t="shared" si="1486"/>
        <v>4.813010958604794E-3</v>
      </c>
      <c r="AP1172" s="13">
        <f t="shared" si="1487"/>
        <v>3.8978549222810186E-3</v>
      </c>
      <c r="AQ1172" s="13">
        <f t="shared" si="1488"/>
        <v>2.3675314360111026E-3</v>
      </c>
      <c r="AR1172" s="13">
        <f t="shared" si="1489"/>
        <v>1.2259297862680279E-2</v>
      </c>
      <c r="AS1172" s="13">
        <f t="shared" si="1490"/>
        <v>1.9896646863269141E-2</v>
      </c>
      <c r="AT1172" s="13">
        <f t="shared" si="1491"/>
        <v>1.6145971850751912E-2</v>
      </c>
      <c r="AU1172" s="13">
        <f t="shared" si="1492"/>
        <v>8.7348857924575852E-3</v>
      </c>
      <c r="AV1172" s="13">
        <f t="shared" si="1493"/>
        <v>3.5441454304773337E-3</v>
      </c>
      <c r="AW1172" s="13">
        <f t="shared" si="1494"/>
        <v>1.2600787674792632E-4</v>
      </c>
      <c r="AX1172" s="13">
        <f t="shared" si="1495"/>
        <v>4.4111288188738057E-4</v>
      </c>
      <c r="AY1172" s="13">
        <f t="shared" si="1496"/>
        <v>1.0717162495998435E-3</v>
      </c>
      <c r="AZ1172" s="13">
        <f t="shared" si="1497"/>
        <v>1.3019067984842872E-3</v>
      </c>
      <c r="BA1172" s="13">
        <f t="shared" si="1498"/>
        <v>1.0543594989640642E-3</v>
      </c>
      <c r="BB1172" s="13">
        <f t="shared" si="1499"/>
        <v>6.4041102309512024E-4</v>
      </c>
      <c r="BC1172" s="13">
        <f t="shared" si="1500"/>
        <v>3.1118515375804786E-4</v>
      </c>
      <c r="BD1172" s="13">
        <f t="shared" si="1501"/>
        <v>4.9641445790110494E-3</v>
      </c>
      <c r="BE1172" s="13">
        <f t="shared" si="1502"/>
        <v>8.0567282705047531E-3</v>
      </c>
      <c r="BF1172" s="13">
        <f t="shared" si="1503"/>
        <v>6.537971385765117E-3</v>
      </c>
      <c r="BG1172" s="13">
        <f t="shared" si="1504"/>
        <v>3.5370081093232197E-3</v>
      </c>
      <c r="BH1172" s="13">
        <f t="shared" si="1505"/>
        <v>1.4351270784837835E-3</v>
      </c>
      <c r="BI1172" s="13">
        <f t="shared" si="1506"/>
        <v>4.6583771769558908E-4</v>
      </c>
      <c r="BJ1172" s="14">
        <f t="shared" si="1507"/>
        <v>0.25126437928165263</v>
      </c>
      <c r="BK1172" s="14">
        <f t="shared" si="1508"/>
        <v>0.19256304064946581</v>
      </c>
      <c r="BL1172" s="14">
        <f t="shared" si="1509"/>
        <v>0.50182964772530969</v>
      </c>
      <c r="BM1172" s="14">
        <f t="shared" si="1510"/>
        <v>0.75574539649375694</v>
      </c>
      <c r="BN1172" s="14">
        <f t="shared" si="1511"/>
        <v>0.23050299306278918</v>
      </c>
    </row>
    <row r="1173" spans="1:66" x14ac:dyDescent="0.25">
      <c r="A1173" t="s">
        <v>301</v>
      </c>
      <c r="B1173" t="s">
        <v>360</v>
      </c>
      <c r="C1173" t="s">
        <v>316</v>
      </c>
      <c r="D1173" s="11">
        <v>44462</v>
      </c>
      <c r="E1173" s="10">
        <f>VLOOKUP(A1173,home!$A$2:$E$405,3,FALSE)</f>
        <v>1.23684210526316</v>
      </c>
      <c r="F1173" s="10">
        <f>VLOOKUP(B1173,home!$B$2:$E$405,3,FALSE)</f>
        <v>0.27</v>
      </c>
      <c r="G1173" s="10">
        <f>VLOOKUP(C1173,away!$B$2:$E$405,4,FALSE)</f>
        <v>0.81</v>
      </c>
      <c r="H1173" s="10">
        <f>VLOOKUP(A1173,away!$A$2:$E$405,3,FALSE)</f>
        <v>1.07894736842105</v>
      </c>
      <c r="I1173" s="10">
        <f>VLOOKUP(C1173,away!$B$2:$E$405,3,FALSE)</f>
        <v>1.21</v>
      </c>
      <c r="J1173" s="10">
        <f>VLOOKUP(B1173,home!$B$2:$E$405,4,FALSE)</f>
        <v>1.24</v>
      </c>
      <c r="K1173" s="12">
        <f t="shared" si="1456"/>
        <v>0.2704973684210531</v>
      </c>
      <c r="L1173" s="12">
        <f t="shared" si="1457"/>
        <v>1.6188526315789435</v>
      </c>
      <c r="M1173" s="13">
        <f t="shared" si="1458"/>
        <v>0.15117003743295043</v>
      </c>
      <c r="N1173" s="13">
        <f t="shared" si="1459"/>
        <v>4.0891097309725177E-2</v>
      </c>
      <c r="O1173" s="13">
        <f t="shared" si="1460"/>
        <v>0.24472201291421916</v>
      </c>
      <c r="P1173" s="13">
        <f t="shared" si="1461"/>
        <v>6.6196660487999257E-2</v>
      </c>
      <c r="Q1173" s="13">
        <f t="shared" si="1462"/>
        <v>5.5304671070649314E-3</v>
      </c>
      <c r="R1173" s="13">
        <f t="shared" si="1463"/>
        <v>0.19808443730574002</v>
      </c>
      <c r="S1173" s="13">
        <f t="shared" si="1464"/>
        <v>7.2468028952282024E-3</v>
      </c>
      <c r="T1173" s="13">
        <f t="shared" si="1465"/>
        <v>8.9530112301328506E-3</v>
      </c>
      <c r="U1173" s="13">
        <f t="shared" si="1466"/>
        <v>5.358131901636775E-2</v>
      </c>
      <c r="V1173" s="13">
        <f t="shared" si="1467"/>
        <v>3.525934981891888E-4</v>
      </c>
      <c r="W1173" s="13">
        <f t="shared" si="1468"/>
        <v>4.9865893286675294E-4</v>
      </c>
      <c r="X1173" s="13">
        <f t="shared" si="1469"/>
        <v>8.0725532573169064E-4</v>
      </c>
      <c r="Y1173" s="13">
        <f t="shared" si="1470"/>
        <v>6.5341370420843249E-4</v>
      </c>
      <c r="Z1173" s="13">
        <f t="shared" si="1471"/>
        <v>0.10688983753574383</v>
      </c>
      <c r="AA1173" s="13">
        <f t="shared" si="1472"/>
        <v>2.891341976437261E-2</v>
      </c>
      <c r="AB1173" s="13">
        <f t="shared" si="1473"/>
        <v>3.9105019791580275E-3</v>
      </c>
      <c r="AC1173" s="13">
        <f t="shared" si="1474"/>
        <v>9.6499414195497059E-6</v>
      </c>
      <c r="AD1173" s="13">
        <f t="shared" si="1475"/>
        <v>3.3721482270026815E-5</v>
      </c>
      <c r="AE1173" s="13">
        <f t="shared" si="1476"/>
        <v>5.4590110313575587E-5</v>
      </c>
      <c r="AF1173" s="13">
        <f t="shared" si="1477"/>
        <v>4.4186671869658352E-5</v>
      </c>
      <c r="AG1173" s="13">
        <f t="shared" si="1478"/>
        <v>2.3843903345637231E-5</v>
      </c>
      <c r="AH1173" s="13">
        <f t="shared" si="1479"/>
        <v>4.3259723695946169E-2</v>
      </c>
      <c r="AI1173" s="13">
        <f t="shared" si="1480"/>
        <v>1.1701641418375312E-2</v>
      </c>
      <c r="AJ1173" s="13">
        <f t="shared" si="1481"/>
        <v>1.5826316049386605E-3</v>
      </c>
      <c r="AK1173" s="13">
        <f t="shared" si="1482"/>
        <v>1.4269922810529849E-4</v>
      </c>
      <c r="AL1173" s="13">
        <f t="shared" si="1483"/>
        <v>1.6902658932325592E-7</v>
      </c>
      <c r="AM1173" s="13">
        <f t="shared" si="1484"/>
        <v>1.82431444265989E-6</v>
      </c>
      <c r="AN1173" s="13">
        <f t="shared" si="1485"/>
        <v>2.9532962363274363E-6</v>
      </c>
      <c r="AO1173" s="13">
        <f t="shared" si="1486"/>
        <v>2.3904756920054309E-6</v>
      </c>
      <c r="AP1173" s="13">
        <f t="shared" si="1487"/>
        <v>1.2899426215761625E-6</v>
      </c>
      <c r="AQ1173" s="13">
        <f t="shared" si="1488"/>
        <v>5.2205675188110323E-7</v>
      </c>
      <c r="AR1173" s="13">
        <f t="shared" si="1489"/>
        <v>1.4006223509312091E-2</v>
      </c>
      <c r="AS1173" s="13">
        <f t="shared" si="1490"/>
        <v>3.7886466007860079E-3</v>
      </c>
      <c r="AT1173" s="13">
        <f t="shared" si="1491"/>
        <v>5.1240946769499159E-4</v>
      </c>
      <c r="AU1173" s="13">
        <f t="shared" si="1492"/>
        <v>4.6201804188509289E-5</v>
      </c>
      <c r="AV1173" s="13">
        <f t="shared" si="1493"/>
        <v>3.1243666123241376E-6</v>
      </c>
      <c r="AW1173" s="13">
        <f t="shared" si="1494"/>
        <v>2.0559989445731104E-9</v>
      </c>
      <c r="AX1173" s="13">
        <f t="shared" si="1495"/>
        <v>8.2245375985336742E-8</v>
      </c>
      <c r="AY1173" s="13">
        <f t="shared" si="1496"/>
        <v>1.3314314334906202E-7</v>
      </c>
      <c r="AZ1173" s="13">
        <f t="shared" si="1497"/>
        <v>1.0776956399366082E-7</v>
      </c>
      <c r="BA1173" s="13">
        <f t="shared" si="1498"/>
        <v>5.8154347425084385E-8</v>
      </c>
      <c r="BB1173" s="13">
        <f t="shared" si="1499"/>
        <v>2.3535829591713511E-8</v>
      </c>
      <c r="BC1173" s="13">
        <f t="shared" si="1500"/>
        <v>7.6202079341877997E-9</v>
      </c>
      <c r="BD1173" s="13">
        <f t="shared" si="1501"/>
        <v>3.779001964422123E-3</v>
      </c>
      <c r="BE1173" s="13">
        <f t="shared" si="1502"/>
        <v>1.0222100866341744E-3</v>
      </c>
      <c r="BF1173" s="13">
        <f t="shared" si="1503"/>
        <v>1.3825256920400042E-4</v>
      </c>
      <c r="BG1173" s="13">
        <f t="shared" si="1504"/>
        <v>1.2465652049043882E-5</v>
      </c>
      <c r="BH1173" s="13">
        <f t="shared" si="1505"/>
        <v>8.4298151872971973E-7</v>
      </c>
      <c r="BI1173" s="13">
        <f t="shared" si="1506"/>
        <v>4.5604856488794356E-8</v>
      </c>
      <c r="BJ1173" s="14">
        <f t="shared" si="1507"/>
        <v>5.7499638331741473E-2</v>
      </c>
      <c r="BK1173" s="14">
        <f t="shared" si="1508"/>
        <v>0.22497604642551933</v>
      </c>
      <c r="BL1173" s="14">
        <f t="shared" si="1509"/>
        <v>0.60920781153450143</v>
      </c>
      <c r="BM1173" s="14">
        <f t="shared" si="1510"/>
        <v>0.2919784901826627</v>
      </c>
      <c r="BN1173" s="14">
        <f t="shared" si="1511"/>
        <v>0.7065947125576989</v>
      </c>
    </row>
    <row r="1174" spans="1:66" x14ac:dyDescent="0.25">
      <c r="A1174" t="s">
        <v>301</v>
      </c>
      <c r="B1174" t="s">
        <v>319</v>
      </c>
      <c r="C1174" t="s">
        <v>314</v>
      </c>
      <c r="D1174" s="11">
        <v>44462</v>
      </c>
      <c r="E1174" s="10">
        <f>VLOOKUP(A1174,home!$A$2:$E$405,3,FALSE)</f>
        <v>1.23684210526316</v>
      </c>
      <c r="F1174" s="10">
        <f>VLOOKUP(B1174,home!$B$2:$E$405,3,FALSE)</f>
        <v>0.81</v>
      </c>
      <c r="G1174" s="10">
        <f>VLOOKUP(C1174,away!$B$2:$E$405,4,FALSE)</f>
        <v>0.81</v>
      </c>
      <c r="H1174" s="10">
        <f>VLOOKUP(A1174,away!$A$2:$E$405,3,FALSE)</f>
        <v>1.07894736842105</v>
      </c>
      <c r="I1174" s="10">
        <f>VLOOKUP(C1174,away!$B$2:$E$405,3,FALSE)</f>
        <v>0.81</v>
      </c>
      <c r="J1174" s="10">
        <f>VLOOKUP(B1174,home!$B$2:$E$405,4,FALSE)</f>
        <v>1.85</v>
      </c>
      <c r="K1174" s="12">
        <f t="shared" si="1456"/>
        <v>0.8114921052631594</v>
      </c>
      <c r="L1174" s="12">
        <f t="shared" si="1457"/>
        <v>1.6168026315789437</v>
      </c>
      <c r="M1174" s="13">
        <f t="shared" si="1458"/>
        <v>8.8187086624443772E-2</v>
      </c>
      <c r="N1174" s="13">
        <f t="shared" si="1459"/>
        <v>7.1563124581894483E-2</v>
      </c>
      <c r="O1174" s="13">
        <f t="shared" si="1460"/>
        <v>0.14258111372568097</v>
      </c>
      <c r="P1174" s="13">
        <f t="shared" si="1461"/>
        <v>0.11570344814801881</v>
      </c>
      <c r="Q1174" s="13">
        <f t="shared" si="1462"/>
        <v>2.9036455313085643E-2</v>
      </c>
      <c r="R1174" s="13">
        <f t="shared" si="1463"/>
        <v>0.11526275994256882</v>
      </c>
      <c r="S1174" s="13">
        <f t="shared" si="1464"/>
        <v>3.7951383886715713E-2</v>
      </c>
      <c r="T1174" s="13">
        <f t="shared" si="1465"/>
        <v>4.6946217361921276E-2</v>
      </c>
      <c r="U1174" s="13">
        <f t="shared" si="1466"/>
        <v>9.3534819724237342E-2</v>
      </c>
      <c r="V1174" s="13">
        <f t="shared" si="1467"/>
        <v>5.532563585694766E-3</v>
      </c>
      <c r="W1174" s="13">
        <f t="shared" si="1468"/>
        <v>7.8542847504651757E-3</v>
      </c>
      <c r="X1174" s="13">
        <f t="shared" si="1469"/>
        <v>1.2698828253722465E-2</v>
      </c>
      <c r="Y1174" s="13">
        <f t="shared" si="1470"/>
        <v>1.0265749469293763E-2</v>
      </c>
      <c r="Z1174" s="13">
        <f t="shared" si="1471"/>
        <v>6.2119044532732433E-2</v>
      </c>
      <c r="AA1174" s="13">
        <f t="shared" si="1472"/>
        <v>5.0409114224803001E-2</v>
      </c>
      <c r="AB1174" s="13">
        <f t="shared" si="1473"/>
        <v>2.0453299113368226E-2</v>
      </c>
      <c r="AC1174" s="13">
        <f t="shared" si="1474"/>
        <v>4.5367801884727531E-4</v>
      </c>
      <c r="AD1174" s="13">
        <f t="shared" si="1475"/>
        <v>1.5934225168728281E-3</v>
      </c>
      <c r="AE1174" s="13">
        <f t="shared" si="1476"/>
        <v>2.5762497184971325E-3</v>
      </c>
      <c r="AF1174" s="13">
        <f t="shared" si="1477"/>
        <v>2.0826436622353385E-3</v>
      </c>
      <c r="AG1174" s="13">
        <f t="shared" si="1478"/>
        <v>1.1224079179144345E-3</v>
      </c>
      <c r="AH1174" s="13">
        <f t="shared" si="1479"/>
        <v>2.5108558667922852E-2</v>
      </c>
      <c r="AI1174" s="13">
        <f t="shared" si="1480"/>
        <v>2.0375397133556267E-2</v>
      </c>
      <c r="AJ1174" s="13">
        <f t="shared" si="1481"/>
        <v>8.2672369577412568E-3</v>
      </c>
      <c r="AK1174" s="13">
        <f t="shared" si="1482"/>
        <v>2.2362658411822839E-3</v>
      </c>
      <c r="AL1174" s="13">
        <f t="shared" si="1483"/>
        <v>2.3809432033121167E-5</v>
      </c>
      <c r="AM1174" s="13">
        <f t="shared" si="1484"/>
        <v>2.5860995855817075E-4</v>
      </c>
      <c r="AN1174" s="13">
        <f t="shared" si="1485"/>
        <v>4.1812126154937209E-4</v>
      </c>
      <c r="AO1174" s="13">
        <f t="shared" si="1486"/>
        <v>3.3800977799606634E-4</v>
      </c>
      <c r="AP1174" s="13">
        <f t="shared" si="1487"/>
        <v>1.8216503285448484E-4</v>
      </c>
      <c r="AQ1174" s="13">
        <f t="shared" si="1488"/>
        <v>7.3631226125198969E-5</v>
      </c>
      <c r="AR1174" s="13">
        <f t="shared" si="1489"/>
        <v>8.1191167458903851E-3</v>
      </c>
      <c r="AS1174" s="13">
        <f t="shared" si="1490"/>
        <v>6.5885991409999605E-3</v>
      </c>
      <c r="AT1174" s="13">
        <f t="shared" si="1491"/>
        <v>2.67329809383255E-3</v>
      </c>
      <c r="AU1174" s="13">
        <f t="shared" si="1492"/>
        <v>7.2312009938672265E-4</v>
      </c>
      <c r="AV1174" s="13">
        <f t="shared" si="1493"/>
        <v>1.467015629523591E-4</v>
      </c>
      <c r="AW1174" s="13">
        <f t="shared" si="1494"/>
        <v>8.6773645103248589E-7</v>
      </c>
      <c r="AX1174" s="13">
        <f t="shared" si="1495"/>
        <v>3.4976656618731398E-5</v>
      </c>
      <c r="AY1174" s="13">
        <f t="shared" si="1496"/>
        <v>5.6550350464998004E-5</v>
      </c>
      <c r="AZ1174" s="13">
        <f t="shared" si="1497"/>
        <v>4.571537772426016E-5</v>
      </c>
      <c r="BA1174" s="13">
        <f t="shared" si="1498"/>
        <v>2.4637581002736415E-5</v>
      </c>
      <c r="BB1174" s="13">
        <f t="shared" si="1499"/>
        <v>9.9585264502409077E-6</v>
      </c>
      <c r="BC1174" s="13">
        <f t="shared" si="1500"/>
        <v>3.2201943542795998E-6</v>
      </c>
      <c r="BD1174" s="13">
        <f t="shared" si="1501"/>
        <v>2.1878348868087077E-3</v>
      </c>
      <c r="BE1174" s="13">
        <f t="shared" si="1502"/>
        <v>1.7754107382645843E-3</v>
      </c>
      <c r="BF1174" s="13">
        <f t="shared" si="1503"/>
        <v>7.2036589885057355E-4</v>
      </c>
      <c r="BG1174" s="13">
        <f t="shared" si="1504"/>
        <v>1.9485707993934678E-4</v>
      </c>
      <c r="BH1174" s="13">
        <f t="shared" si="1505"/>
        <v>3.9531245506353052E-5</v>
      </c>
      <c r="BI1174" s="13">
        <f t="shared" si="1506"/>
        <v>6.4158587279250512E-6</v>
      </c>
      <c r="BJ1174" s="14">
        <f t="shared" si="1507"/>
        <v>0.18718497948960106</v>
      </c>
      <c r="BK1174" s="14">
        <f t="shared" si="1508"/>
        <v>0.24790852004621844</v>
      </c>
      <c r="BL1174" s="14">
        <f t="shared" si="1509"/>
        <v>0.50140381668222056</v>
      </c>
      <c r="BM1174" s="14">
        <f t="shared" si="1510"/>
        <v>0.43622668980106599</v>
      </c>
      <c r="BN1174" s="14">
        <f t="shared" si="1511"/>
        <v>0.56233398833569248</v>
      </c>
    </row>
    <row r="1175" spans="1:66" x14ac:dyDescent="0.25">
      <c r="A1175" t="s">
        <v>13</v>
      </c>
      <c r="B1175" t="s">
        <v>17</v>
      </c>
      <c r="C1175" t="s">
        <v>227</v>
      </c>
      <c r="D1175" s="11">
        <v>44463</v>
      </c>
      <c r="E1175" s="10">
        <f>VLOOKUP(A1175,home!$A$2:$E$405,3,FALSE)</f>
        <v>1.8333333333333299</v>
      </c>
      <c r="F1175" s="10">
        <f>VLOOKUP(B1175,home!$B$2:$E$405,3,FALSE)</f>
        <v>0.27</v>
      </c>
      <c r="G1175" s="10">
        <f>VLOOKUP(C1175,away!$B$2:$E$405,4,FALSE)</f>
        <v>0.55000000000000004</v>
      </c>
      <c r="H1175" s="10">
        <f>VLOOKUP(A1175,away!$A$2:$E$405,3,FALSE)</f>
        <v>1.3333333333333299</v>
      </c>
      <c r="I1175" s="10">
        <f>VLOOKUP(C1175,away!$B$2:$E$405,3,FALSE)</f>
        <v>1.36</v>
      </c>
      <c r="J1175" s="10">
        <f>VLOOKUP(B1175,home!$B$2:$E$405,4,FALSE)</f>
        <v>1.1200000000000001</v>
      </c>
      <c r="K1175" s="12">
        <f t="shared" si="1456"/>
        <v>0.27224999999999955</v>
      </c>
      <c r="L1175" s="12">
        <f t="shared" si="1457"/>
        <v>2.0309333333333286</v>
      </c>
      <c r="M1175" s="13">
        <f t="shared" si="1458"/>
        <v>9.9940193857079043E-2</v>
      </c>
      <c r="N1175" s="13">
        <f t="shared" si="1459"/>
        <v>2.7208717777589722E-2</v>
      </c>
      <c r="O1175" s="13">
        <f t="shared" si="1460"/>
        <v>0.20297187104413658</v>
      </c>
      <c r="P1175" s="13">
        <f t="shared" si="1461"/>
        <v>5.5259091891766081E-2</v>
      </c>
      <c r="Q1175" s="13">
        <f t="shared" si="1462"/>
        <v>3.7037867074743939E-3</v>
      </c>
      <c r="R1175" s="13">
        <f t="shared" si="1463"/>
        <v>0.20611116931628548</v>
      </c>
      <c r="S1175" s="13">
        <f t="shared" si="1464"/>
        <v>7.6384863758355527E-3</v>
      </c>
      <c r="T1175" s="13">
        <f t="shared" si="1465"/>
        <v>7.5221438837666443E-3</v>
      </c>
      <c r="U1175" s="13">
        <f t="shared" si="1466"/>
        <v>5.6113765846358618E-2</v>
      </c>
      <c r="V1175" s="13">
        <f t="shared" si="1467"/>
        <v>4.692760120561308E-4</v>
      </c>
      <c r="W1175" s="13">
        <f t="shared" si="1468"/>
        <v>3.3611864370330073E-4</v>
      </c>
      <c r="X1175" s="13">
        <f t="shared" si="1469"/>
        <v>6.826345574518219E-4</v>
      </c>
      <c r="Y1175" s="13">
        <f t="shared" si="1470"/>
        <v>6.9319263860707534E-4</v>
      </c>
      <c r="Z1175" s="13">
        <f t="shared" si="1471"/>
        <v>0.13953268137891786</v>
      </c>
      <c r="AA1175" s="13">
        <f t="shared" si="1472"/>
        <v>3.7987772505410321E-2</v>
      </c>
      <c r="AB1175" s="13">
        <f t="shared" si="1473"/>
        <v>5.1710855322989703E-3</v>
      </c>
      <c r="AC1175" s="13">
        <f t="shared" si="1474"/>
        <v>1.6217052714230883E-5</v>
      </c>
      <c r="AD1175" s="13">
        <f t="shared" si="1475"/>
        <v>2.2877075187055859E-5</v>
      </c>
      <c r="AE1175" s="13">
        <f t="shared" si="1476"/>
        <v>4.6461814566564531E-5</v>
      </c>
      <c r="AF1175" s="13">
        <f t="shared" si="1477"/>
        <v>4.7180423965193972E-5</v>
      </c>
      <c r="AG1175" s="13">
        <f t="shared" si="1478"/>
        <v>3.1940098570570342E-5</v>
      </c>
      <c r="AH1175" s="13">
        <f t="shared" si="1479"/>
        <v>7.084539342545576E-2</v>
      </c>
      <c r="AI1175" s="13">
        <f t="shared" si="1480"/>
        <v>1.9287658360080298E-2</v>
      </c>
      <c r="AJ1175" s="13">
        <f t="shared" si="1481"/>
        <v>2.6255324942659254E-3</v>
      </c>
      <c r="AK1175" s="13">
        <f t="shared" si="1482"/>
        <v>2.3826707385463239E-4</v>
      </c>
      <c r="AL1175" s="13">
        <f t="shared" si="1483"/>
        <v>3.5867034936147408E-7</v>
      </c>
      <c r="AM1175" s="13">
        <f t="shared" si="1484"/>
        <v>1.2456567439351899E-6</v>
      </c>
      <c r="AN1175" s="13">
        <f t="shared" si="1485"/>
        <v>2.5298458031494358E-6</v>
      </c>
      <c r="AO1175" s="13">
        <f t="shared" si="1486"/>
        <v>2.5689740849048085E-6</v>
      </c>
      <c r="AP1175" s="13">
        <f t="shared" si="1487"/>
        <v>1.7391383671675528E-6</v>
      </c>
      <c r="AQ1175" s="13">
        <f t="shared" si="1488"/>
        <v>8.8301852028987046E-7</v>
      </c>
      <c r="AR1175" s="13">
        <f t="shared" si="1489"/>
        <v>2.8776454204174396E-2</v>
      </c>
      <c r="AS1175" s="13">
        <f t="shared" si="1490"/>
        <v>7.8343896570864657E-3</v>
      </c>
      <c r="AT1175" s="13">
        <f t="shared" si="1491"/>
        <v>1.0664562920708932E-3</v>
      </c>
      <c r="AU1175" s="13">
        <f t="shared" si="1492"/>
        <v>9.6780908505433405E-5</v>
      </c>
      <c r="AV1175" s="13">
        <f t="shared" si="1493"/>
        <v>6.5871505851510472E-6</v>
      </c>
      <c r="AW1175" s="13">
        <f t="shared" si="1494"/>
        <v>5.5087939844862288E-9</v>
      </c>
      <c r="AX1175" s="13">
        <f t="shared" si="1495"/>
        <v>5.6521674756059124E-8</v>
      </c>
      <c r="AY1175" s="13">
        <f t="shared" si="1496"/>
        <v>1.1479175331790539E-7</v>
      </c>
      <c r="AZ1175" s="13">
        <f t="shared" si="1497"/>
        <v>1.1656719910255542E-7</v>
      </c>
      <c r="BA1175" s="13">
        <f t="shared" si="1498"/>
        <v>7.8913403410227539E-8</v>
      </c>
      <c r="BB1175" s="13">
        <f t="shared" si="1499"/>
        <v>4.0066965358152784E-8</v>
      </c>
      <c r="BC1175" s="13">
        <f t="shared" si="1500"/>
        <v>1.6274667102276851E-8</v>
      </c>
      <c r="BD1175" s="13">
        <f t="shared" si="1501"/>
        <v>9.7405100097329601E-3</v>
      </c>
      <c r="BE1175" s="13">
        <f t="shared" si="1502"/>
        <v>2.6518538501497935E-3</v>
      </c>
      <c r="BF1175" s="13">
        <f t="shared" si="1503"/>
        <v>3.6098360535163996E-4</v>
      </c>
      <c r="BG1175" s="13">
        <f t="shared" si="1504"/>
        <v>3.275926218566128E-5</v>
      </c>
      <c r="BH1175" s="13">
        <f t="shared" si="1505"/>
        <v>2.229677282511566E-6</v>
      </c>
      <c r="BI1175" s="13">
        <f t="shared" si="1506"/>
        <v>1.2140592803275463E-7</v>
      </c>
      <c r="BJ1175" s="14">
        <f t="shared" si="1507"/>
        <v>4.030444339006483E-2</v>
      </c>
      <c r="BK1175" s="14">
        <f t="shared" si="1508"/>
        <v>0.16332373865155372</v>
      </c>
      <c r="BL1175" s="14">
        <f t="shared" si="1509"/>
        <v>0.65192164162119948</v>
      </c>
      <c r="BM1175" s="14">
        <f t="shared" si="1510"/>
        <v>0.39988756516444529</v>
      </c>
      <c r="BN1175" s="14">
        <f t="shared" si="1511"/>
        <v>0.59519483059433131</v>
      </c>
    </row>
    <row r="1176" spans="1:66" x14ac:dyDescent="0.25">
      <c r="A1176" t="s">
        <v>72</v>
      </c>
      <c r="B1176" t="s">
        <v>326</v>
      </c>
      <c r="C1176" t="s">
        <v>106</v>
      </c>
      <c r="D1176" s="11">
        <v>44463</v>
      </c>
      <c r="E1176" s="10">
        <f>VLOOKUP(A1176,home!$A$2:$E$405,3,FALSE)</f>
        <v>1.3571428571428601</v>
      </c>
      <c r="F1176" s="10">
        <f>VLOOKUP(B1176,home!$B$2:$E$405,3,FALSE)</f>
        <v>1.29</v>
      </c>
      <c r="G1176" s="10">
        <f>VLOOKUP(C1176,away!$B$2:$E$405,4,FALSE)</f>
        <v>2.39</v>
      </c>
      <c r="H1176" s="10">
        <f>VLOOKUP(A1176,away!$A$2:$E$405,3,FALSE)</f>
        <v>1.2380952380952399</v>
      </c>
      <c r="I1176" s="10">
        <f>VLOOKUP(C1176,away!$B$2:$E$405,3,FALSE)</f>
        <v>0.55000000000000004</v>
      </c>
      <c r="J1176" s="10">
        <f>VLOOKUP(B1176,home!$B$2:$E$405,4,FALSE)</f>
        <v>0.4</v>
      </c>
      <c r="K1176" s="12">
        <f t="shared" si="1456"/>
        <v>4.1842071428571526</v>
      </c>
      <c r="L1176" s="12">
        <f t="shared" si="1457"/>
        <v>0.27238095238095278</v>
      </c>
      <c r="M1176" s="13">
        <f t="shared" si="1458"/>
        <v>1.1601880345712261E-2</v>
      </c>
      <c r="N1176" s="13">
        <f t="shared" si="1459"/>
        <v>4.8544670613103254E-2</v>
      </c>
      <c r="O1176" s="13">
        <f t="shared" si="1460"/>
        <v>3.1601312179749632E-3</v>
      </c>
      <c r="P1176" s="13">
        <f t="shared" si="1461"/>
        <v>1.3222643614616714E-2</v>
      </c>
      <c r="Q1176" s="13">
        <f t="shared" si="1462"/>
        <v>0.10156047876349718</v>
      </c>
      <c r="R1176" s="13">
        <f t="shared" si="1463"/>
        <v>4.3037977540040035E-4</v>
      </c>
      <c r="S1176" s="13">
        <f t="shared" si="1464"/>
        <v>3.7674561999723527E-3</v>
      </c>
      <c r="T1176" s="13">
        <f t="shared" si="1465"/>
        <v>2.7663139929866888E-2</v>
      </c>
      <c r="U1176" s="13">
        <f t="shared" si="1466"/>
        <v>1.8007981303716121E-3</v>
      </c>
      <c r="V1176" s="13">
        <f t="shared" si="1467"/>
        <v>4.7708483626509863E-4</v>
      </c>
      <c r="W1176" s="13">
        <f t="shared" si="1468"/>
        <v>0.14165002689140571</v>
      </c>
      <c r="X1176" s="13">
        <f t="shared" si="1469"/>
        <v>3.8582769229468662E-2</v>
      </c>
      <c r="Y1176" s="13">
        <f t="shared" si="1470"/>
        <v>5.2546057141085959E-3</v>
      </c>
      <c r="Z1176" s="13">
        <f t="shared" si="1471"/>
        <v>3.9075751036353863E-5</v>
      </c>
      <c r="AA1176" s="13">
        <f t="shared" si="1472"/>
        <v>1.6350103659881963E-4</v>
      </c>
      <c r="AB1176" s="13">
        <f t="shared" si="1473"/>
        <v>3.4206110260066489E-4</v>
      </c>
      <c r="AC1176" s="13">
        <f t="shared" si="1474"/>
        <v>3.3983299344029121E-5</v>
      </c>
      <c r="AD1176" s="13">
        <f t="shared" si="1475"/>
        <v>0.14817326357623187</v>
      </c>
      <c r="AE1176" s="13">
        <f t="shared" si="1476"/>
        <v>4.0359574650287978E-2</v>
      </c>
      <c r="AF1176" s="13">
        <f t="shared" si="1477"/>
        <v>5.496589690467798E-3</v>
      </c>
      <c r="AG1176" s="13">
        <f t="shared" si="1478"/>
        <v>4.9905544491231509E-4</v>
      </c>
      <c r="AH1176" s="13">
        <f t="shared" si="1479"/>
        <v>2.6608725705707668E-6</v>
      </c>
      <c r="AI1176" s="13">
        <f t="shared" si="1480"/>
        <v>1.1133642016014875E-5</v>
      </c>
      <c r="AJ1176" s="13">
        <f t="shared" si="1481"/>
        <v>2.3292732224711975E-5</v>
      </c>
      <c r="AK1176" s="13">
        <f t="shared" si="1482"/>
        <v>3.2487205517099618E-5</v>
      </c>
      <c r="AL1176" s="13">
        <f t="shared" si="1483"/>
        <v>1.54922837569516E-6</v>
      </c>
      <c r="AM1176" s="13">
        <f t="shared" si="1484"/>
        <v>0.12399752556722496</v>
      </c>
      <c r="AN1176" s="13">
        <f t="shared" si="1485"/>
        <v>3.3774564106882274E-2</v>
      </c>
      <c r="AO1176" s="13">
        <f t="shared" si="1486"/>
        <v>4.5997739688420688E-3</v>
      </c>
      <c r="AP1176" s="13">
        <f t="shared" si="1487"/>
        <v>4.1763027145677253E-4</v>
      </c>
      <c r="AQ1176" s="13">
        <f t="shared" si="1488"/>
        <v>2.8438632770627882E-5</v>
      </c>
      <c r="AR1176" s="13">
        <f t="shared" si="1489"/>
        <v>1.4495420098728395E-7</v>
      </c>
      <c r="AS1176" s="13">
        <f t="shared" si="1490"/>
        <v>6.0651840315814485E-7</v>
      </c>
      <c r="AT1176" s="13">
        <f t="shared" si="1491"/>
        <v>1.2688993173843118E-6</v>
      </c>
      <c r="AU1176" s="13">
        <f t="shared" si="1492"/>
        <v>1.7697791957886681E-6</v>
      </c>
      <c r="AV1176" s="13">
        <f t="shared" si="1493"/>
        <v>1.8512806880747327E-6</v>
      </c>
      <c r="AW1176" s="13">
        <f t="shared" si="1494"/>
        <v>4.9045916310931026E-8</v>
      </c>
      <c r="AX1176" s="13">
        <f t="shared" si="1495"/>
        <v>8.6471888695832499E-2</v>
      </c>
      <c r="AY1176" s="13">
        <f t="shared" si="1496"/>
        <v>2.3553295397150599E-2</v>
      </c>
      <c r="AZ1176" s="13">
        <f t="shared" si="1497"/>
        <v>3.2077345159928954E-3</v>
      </c>
      <c r="BA1176" s="13">
        <f t="shared" si="1498"/>
        <v>2.912419274837998E-4</v>
      </c>
      <c r="BB1176" s="13">
        <f t="shared" si="1499"/>
        <v>1.9832188395325442E-5</v>
      </c>
      <c r="BC1176" s="13">
        <f t="shared" si="1500"/>
        <v>1.0803820725834452E-6</v>
      </c>
      <c r="BD1176" s="13">
        <f t="shared" si="1501"/>
        <v>6.580460552756067E-9</v>
      </c>
      <c r="BE1176" s="13">
        <f t="shared" si="1502"/>
        <v>2.7534010048131665E-8</v>
      </c>
      <c r="BF1176" s="13">
        <f t="shared" si="1503"/>
        <v>5.7604000757446558E-8</v>
      </c>
      <c r="BG1176" s="13">
        <f t="shared" si="1504"/>
        <v>8.0342357142152262E-8</v>
      </c>
      <c r="BH1176" s="13">
        <f t="shared" si="1505"/>
        <v>8.404226615704346E-8</v>
      </c>
      <c r="BI1176" s="13">
        <f t="shared" si="1506"/>
        <v>7.0330050071240624E-8</v>
      </c>
      <c r="BJ1176" s="14">
        <f t="shared" si="1507"/>
        <v>0.83414718015745459</v>
      </c>
      <c r="BK1176" s="14">
        <f t="shared" si="1508"/>
        <v>5.2657892921436758E-2</v>
      </c>
      <c r="BL1176" s="14">
        <f t="shared" si="1509"/>
        <v>5.9724135802249794E-3</v>
      </c>
      <c r="BM1176" s="14">
        <f t="shared" si="1510"/>
        <v>0.69074313172861335</v>
      </c>
      <c r="BN1176" s="14">
        <f t="shared" si="1511"/>
        <v>0.17852018433030475</v>
      </c>
    </row>
    <row r="1177" spans="1:66" x14ac:dyDescent="0.25">
      <c r="A1177" t="s">
        <v>72</v>
      </c>
      <c r="B1177" t="s">
        <v>63</v>
      </c>
      <c r="C1177" t="s">
        <v>365</v>
      </c>
      <c r="D1177" s="11">
        <v>44463</v>
      </c>
      <c r="E1177" s="10">
        <f>VLOOKUP(A1177,home!$A$2:$E$405,3,FALSE)</f>
        <v>1.3571428571428601</v>
      </c>
      <c r="F1177" s="10">
        <f>VLOOKUP(B1177,home!$B$2:$E$405,3,FALSE)</f>
        <v>1.47</v>
      </c>
      <c r="G1177" s="10">
        <f>VLOOKUP(C1177,away!$B$2:$E$405,4,FALSE)</f>
        <v>1.29</v>
      </c>
      <c r="H1177" s="10">
        <f>VLOOKUP(A1177,away!$A$2:$E$405,3,FALSE)</f>
        <v>1.2380952380952399</v>
      </c>
      <c r="I1177" s="10">
        <f>VLOOKUP(C1177,away!$B$2:$E$405,3,FALSE)</f>
        <v>1.84</v>
      </c>
      <c r="J1177" s="10">
        <f>VLOOKUP(B1177,home!$B$2:$E$405,4,FALSE)</f>
        <v>0.61</v>
      </c>
      <c r="K1177" s="12">
        <f t="shared" si="1456"/>
        <v>2.5735500000000058</v>
      </c>
      <c r="L1177" s="12">
        <f t="shared" si="1457"/>
        <v>1.3896380952380973</v>
      </c>
      <c r="M1177" s="13">
        <f t="shared" si="1458"/>
        <v>1.9002436043126878E-2</v>
      </c>
      <c r="N1177" s="13">
        <f t="shared" si="1459"/>
        <v>4.8903719278789289E-2</v>
      </c>
      <c r="O1177" s="13">
        <f t="shared" si="1460"/>
        <v>2.6406509027854606E-2</v>
      </c>
      <c r="P1177" s="13">
        <f t="shared" si="1461"/>
        <v>6.7958471308635374E-2</v>
      </c>
      <c r="Q1177" s="13">
        <f t="shared" si="1462"/>
        <v>6.292808337496425E-2</v>
      </c>
      <c r="R1177" s="13">
        <f t="shared" si="1463"/>
        <v>1.8347745453677747E-2</v>
      </c>
      <c r="S1177" s="13">
        <f t="shared" si="1464"/>
        <v>6.0760023242876028E-2</v>
      </c>
      <c r="T1177" s="13">
        <f t="shared" si="1465"/>
        <v>8.7447261918169497E-2</v>
      </c>
      <c r="U1177" s="13">
        <f t="shared" si="1466"/>
        <v>4.7218840312312473E-2</v>
      </c>
      <c r="V1177" s="13">
        <f t="shared" si="1467"/>
        <v>2.4144028966085654E-2</v>
      </c>
      <c r="W1177" s="13">
        <f t="shared" si="1468"/>
        <v>5.3982856323213195E-2</v>
      </c>
      <c r="X1177" s="13">
        <f t="shared" si="1469"/>
        <v>7.5016633636501864E-2</v>
      </c>
      <c r="Y1177" s="13">
        <f t="shared" si="1470"/>
        <v>5.2122985938901321E-2</v>
      </c>
      <c r="Z1177" s="13">
        <f t="shared" si="1471"/>
        <v>8.4989086813874008E-3</v>
      </c>
      <c r="AA1177" s="13">
        <f t="shared" si="1472"/>
        <v>2.1872366436984595E-2</v>
      </c>
      <c r="AB1177" s="13">
        <f t="shared" si="1473"/>
        <v>2.8144814321950925E-2</v>
      </c>
      <c r="AC1177" s="13">
        <f t="shared" si="1474"/>
        <v>5.3966478825489298E-3</v>
      </c>
      <c r="AD1177" s="13">
        <f t="shared" si="1475"/>
        <v>3.4731894972651403E-2</v>
      </c>
      <c r="AE1177" s="13">
        <f t="shared" si="1476"/>
        <v>4.8264764373804947E-2</v>
      </c>
      <c r="AF1177" s="13">
        <f t="shared" si="1477"/>
        <v>3.3535277615764941E-2</v>
      </c>
      <c r="AG1177" s="13">
        <f t="shared" si="1478"/>
        <v>1.5533966436417466E-2</v>
      </c>
      <c r="AH1177" s="13">
        <f t="shared" si="1479"/>
        <v>2.9526018179014315E-3</v>
      </c>
      <c r="AI1177" s="13">
        <f t="shared" si="1480"/>
        <v>7.5986684084602468E-3</v>
      </c>
      <c r="AJ1177" s="13">
        <f t="shared" si="1481"/>
        <v>9.7777765412964575E-3</v>
      </c>
      <c r="AK1177" s="13">
        <f t="shared" si="1482"/>
        <v>8.3878656059511846E-3</v>
      </c>
      <c r="AL1177" s="13">
        <f t="shared" si="1483"/>
        <v>7.7200194639604684E-4</v>
      </c>
      <c r="AM1177" s="13">
        <f t="shared" si="1484"/>
        <v>1.787685366137344E-2</v>
      </c>
      <c r="AN1177" s="13">
        <f t="shared" si="1485"/>
        <v>2.4842356870841194E-2</v>
      </c>
      <c r="AO1177" s="13">
        <f t="shared" si="1486"/>
        <v>1.7260942741610406E-2</v>
      </c>
      <c r="AP1177" s="13">
        <f t="shared" si="1487"/>
        <v>7.9954878644884503E-3</v>
      </c>
      <c r="AQ1177" s="13">
        <f t="shared" si="1488"/>
        <v>2.777708631626765E-3</v>
      </c>
      <c r="AR1177" s="13">
        <f t="shared" si="1489"/>
        <v>8.2060959324501673E-4</v>
      </c>
      <c r="AS1177" s="13">
        <f t="shared" si="1490"/>
        <v>2.1118798186957177E-3</v>
      </c>
      <c r="AT1177" s="13">
        <f t="shared" si="1491"/>
        <v>2.7175141537021884E-3</v>
      </c>
      <c r="AU1177" s="13">
        <f t="shared" si="1492"/>
        <v>2.3312195167534276E-3</v>
      </c>
      <c r="AV1177" s="13">
        <f t="shared" si="1493"/>
        <v>1.4998774968351992E-3</v>
      </c>
      <c r="AW1177" s="13">
        <f t="shared" si="1494"/>
        <v>7.6692026931729609E-5</v>
      </c>
      <c r="AX1177" s="13">
        <f t="shared" si="1495"/>
        <v>7.667829456704617E-3</v>
      </c>
      <c r="AY1177" s="13">
        <f t="shared" si="1496"/>
        <v>1.0655507920825579E-2</v>
      </c>
      <c r="AZ1177" s="13">
        <f t="shared" si="1497"/>
        <v>7.403649865445258E-3</v>
      </c>
      <c r="BA1177" s="13">
        <f t="shared" si="1498"/>
        <v>3.429464632275715E-3</v>
      </c>
      <c r="BB1177" s="13">
        <f t="shared" si="1499"/>
        <v>1.1914286748205124E-3</v>
      </c>
      <c r="BC1177" s="13">
        <f t="shared" si="1500"/>
        <v>3.3113093485792502E-4</v>
      </c>
      <c r="BD1177" s="13">
        <f t="shared" si="1501"/>
        <v>1.9005839201518591E-4</v>
      </c>
      <c r="BE1177" s="13">
        <f t="shared" si="1502"/>
        <v>4.8912477477068279E-4</v>
      </c>
      <c r="BF1177" s="13">
        <f t="shared" si="1503"/>
        <v>6.2939353205554687E-4</v>
      </c>
      <c r="BG1177" s="13">
        <f t="shared" si="1504"/>
        <v>5.3992524147385211E-4</v>
      </c>
      <c r="BH1177" s="13">
        <f t="shared" si="1505"/>
        <v>3.4738115129875875E-4</v>
      </c>
      <c r="BI1177" s="13">
        <f t="shared" si="1506"/>
        <v>1.7880055238498447E-4</v>
      </c>
      <c r="BJ1177" s="14">
        <f t="shared" si="1507"/>
        <v>0.61389980512404796</v>
      </c>
      <c r="BK1177" s="14">
        <f t="shared" si="1508"/>
        <v>0.18868911731049451</v>
      </c>
      <c r="BL1177" s="14">
        <f t="shared" si="1509"/>
        <v>0.18256297214962022</v>
      </c>
      <c r="BM1177" s="14">
        <f t="shared" si="1510"/>
        <v>0.73952502288460809</v>
      </c>
      <c r="BN1177" s="14">
        <f t="shared" si="1511"/>
        <v>0.24354696448704816</v>
      </c>
    </row>
    <row r="1178" spans="1:66" x14ac:dyDescent="0.25">
      <c r="A1178" t="s">
        <v>13</v>
      </c>
      <c r="B1178" t="s">
        <v>47</v>
      </c>
      <c r="C1178" t="s">
        <v>51</v>
      </c>
      <c r="D1178" s="11">
        <v>44464</v>
      </c>
      <c r="E1178" s="10">
        <f>VLOOKUP(A1178,home!$A$2:$E$405,3,FALSE)</f>
        <v>1.8333333333333299</v>
      </c>
      <c r="F1178" s="10">
        <f>VLOOKUP(B1178,home!$B$2:$E$405,3,FALSE)</f>
        <v>0.55000000000000004</v>
      </c>
      <c r="G1178" s="10">
        <f>VLOOKUP(C1178,away!$B$2:$E$405,4,FALSE)</f>
        <v>0.27</v>
      </c>
      <c r="H1178" s="10">
        <f>VLOOKUP(A1178,away!$A$2:$E$405,3,FALSE)</f>
        <v>1.3333333333333299</v>
      </c>
      <c r="I1178" s="10">
        <f>VLOOKUP(C1178,away!$B$2:$E$405,3,FALSE)</f>
        <v>1.0900000000000001</v>
      </c>
      <c r="J1178" s="10">
        <f>VLOOKUP(B1178,home!$B$2:$E$405,4,FALSE)</f>
        <v>1.5</v>
      </c>
      <c r="K1178" s="12">
        <f t="shared" si="1456"/>
        <v>0.27224999999999955</v>
      </c>
      <c r="L1178" s="12">
        <f t="shared" si="1457"/>
        <v>2.1799999999999948</v>
      </c>
      <c r="M1178" s="13">
        <f t="shared" si="1458"/>
        <v>8.609964419665736E-2</v>
      </c>
      <c r="N1178" s="13">
        <f t="shared" si="1459"/>
        <v>2.3440628132539925E-2</v>
      </c>
      <c r="O1178" s="13">
        <f t="shared" si="1460"/>
        <v>0.18769722434871261</v>
      </c>
      <c r="P1178" s="13">
        <f t="shared" si="1461"/>
        <v>5.1100569328936918E-2</v>
      </c>
      <c r="Q1178" s="13">
        <f t="shared" si="1462"/>
        <v>3.1908555045419913E-3</v>
      </c>
      <c r="R1178" s="13">
        <f t="shared" si="1463"/>
        <v>0.20458997454009628</v>
      </c>
      <c r="S1178" s="13">
        <f t="shared" si="1464"/>
        <v>7.5821108498926454E-3</v>
      </c>
      <c r="T1178" s="13">
        <f t="shared" si="1465"/>
        <v>6.9560649999015249E-3</v>
      </c>
      <c r="U1178" s="13">
        <f t="shared" si="1466"/>
        <v>5.5699620568541115E-2</v>
      </c>
      <c r="V1178" s="13">
        <f t="shared" si="1467"/>
        <v>5.0000229999616857E-4</v>
      </c>
      <c r="W1178" s="13">
        <f t="shared" si="1468"/>
        <v>2.8957013703718526E-4</v>
      </c>
      <c r="X1178" s="13">
        <f t="shared" si="1469"/>
        <v>6.3126289874106242E-4</v>
      </c>
      <c r="Y1178" s="13">
        <f t="shared" si="1470"/>
        <v>6.8807655962775649E-4</v>
      </c>
      <c r="Z1178" s="13">
        <f t="shared" si="1471"/>
        <v>0.14866871483246963</v>
      </c>
      <c r="AA1178" s="13">
        <f t="shared" si="1472"/>
        <v>4.0475057613139784E-2</v>
      </c>
      <c r="AB1178" s="13">
        <f t="shared" si="1473"/>
        <v>5.5096672175886426E-3</v>
      </c>
      <c r="AC1178" s="13">
        <f t="shared" si="1474"/>
        <v>1.8547116566201553E-5</v>
      </c>
      <c r="AD1178" s="13">
        <f t="shared" si="1475"/>
        <v>1.9708867452093383E-5</v>
      </c>
      <c r="AE1178" s="13">
        <f t="shared" si="1476"/>
        <v>4.2965331045563473E-5</v>
      </c>
      <c r="AF1178" s="13">
        <f t="shared" si="1477"/>
        <v>4.6832210839664082E-5</v>
      </c>
      <c r="AG1178" s="13">
        <f t="shared" si="1478"/>
        <v>3.4031406543489154E-5</v>
      </c>
      <c r="AH1178" s="13">
        <f t="shared" si="1479"/>
        <v>8.1024449583695785E-2</v>
      </c>
      <c r="AI1178" s="13">
        <f t="shared" si="1480"/>
        <v>2.2058906399161138E-2</v>
      </c>
      <c r="AJ1178" s="13">
        <f t="shared" si="1481"/>
        <v>3.0027686335858043E-3</v>
      </c>
      <c r="AK1178" s="13">
        <f t="shared" si="1482"/>
        <v>2.7250125349791133E-4</v>
      </c>
      <c r="AL1178" s="13">
        <f t="shared" si="1483"/>
        <v>4.4031225670493638E-7</v>
      </c>
      <c r="AM1178" s="13">
        <f t="shared" si="1484"/>
        <v>1.0731478327664833E-6</v>
      </c>
      <c r="AN1178" s="13">
        <f t="shared" si="1485"/>
        <v>2.3394622754309279E-6</v>
      </c>
      <c r="AO1178" s="13">
        <f t="shared" si="1486"/>
        <v>2.550013880219706E-6</v>
      </c>
      <c r="AP1178" s="13">
        <f t="shared" si="1487"/>
        <v>1.8530100862929822E-6</v>
      </c>
      <c r="AQ1178" s="13">
        <f t="shared" si="1488"/>
        <v>1.0098904970296733E-6</v>
      </c>
      <c r="AR1178" s="13">
        <f t="shared" si="1489"/>
        <v>3.5326660018491274E-2</v>
      </c>
      <c r="AS1178" s="13">
        <f t="shared" si="1490"/>
        <v>9.6176831900342315E-3</v>
      </c>
      <c r="AT1178" s="13">
        <f t="shared" si="1491"/>
        <v>1.3092071242434074E-3</v>
      </c>
      <c r="AU1178" s="13">
        <f t="shared" si="1492"/>
        <v>1.1881054652508903E-4</v>
      </c>
      <c r="AV1178" s="13">
        <f t="shared" si="1493"/>
        <v>8.086542822863856E-6</v>
      </c>
      <c r="AW1178" s="13">
        <f t="shared" si="1494"/>
        <v>7.2590979421017235E-9</v>
      </c>
      <c r="AX1178" s="13">
        <f t="shared" si="1495"/>
        <v>4.8694082911779073E-8</v>
      </c>
      <c r="AY1178" s="13">
        <f t="shared" si="1496"/>
        <v>1.0615310074767813E-7</v>
      </c>
      <c r="AZ1178" s="13">
        <f t="shared" si="1497"/>
        <v>1.157068798149689E-7</v>
      </c>
      <c r="BA1178" s="13">
        <f t="shared" si="1498"/>
        <v>8.4080332665543879E-8</v>
      </c>
      <c r="BB1178" s="13">
        <f t="shared" si="1499"/>
        <v>4.5823781302721324E-8</v>
      </c>
      <c r="BC1178" s="13">
        <f t="shared" si="1500"/>
        <v>1.9979168647986445E-8</v>
      </c>
      <c r="BD1178" s="13">
        <f t="shared" si="1501"/>
        <v>1.2835353140051797E-2</v>
      </c>
      <c r="BE1178" s="13">
        <f t="shared" si="1502"/>
        <v>3.4944248923790954E-3</v>
      </c>
      <c r="BF1178" s="13">
        <f t="shared" si="1503"/>
        <v>4.7567858847510349E-4</v>
      </c>
      <c r="BG1178" s="13">
        <f t="shared" si="1504"/>
        <v>4.3167831904115577E-5</v>
      </c>
      <c r="BH1178" s="13">
        <f t="shared" si="1505"/>
        <v>2.9381105589738603E-6</v>
      </c>
      <c r="BI1178" s="13">
        <f t="shared" si="1506"/>
        <v>1.5998011993612648E-7</v>
      </c>
      <c r="BJ1178" s="14">
        <f t="shared" si="1507"/>
        <v>3.5349242010188082E-2</v>
      </c>
      <c r="BK1178" s="14">
        <f t="shared" si="1508"/>
        <v>0.14530142025740678</v>
      </c>
      <c r="BL1178" s="14">
        <f t="shared" si="1509"/>
        <v>0.66356234012362492</v>
      </c>
      <c r="BM1178" s="14">
        <f t="shared" si="1510"/>
        <v>0.43676272227820162</v>
      </c>
      <c r="BN1178" s="14">
        <f t="shared" si="1511"/>
        <v>0.55611889605148512</v>
      </c>
    </row>
    <row r="1179" spans="1:66" x14ac:dyDescent="0.25">
      <c r="A1179" t="s">
        <v>13</v>
      </c>
      <c r="B1179" t="s">
        <v>14</v>
      </c>
      <c r="C1179" t="s">
        <v>48</v>
      </c>
      <c r="D1179" s="11">
        <v>44464</v>
      </c>
      <c r="E1179" s="10">
        <f>VLOOKUP(A1179,home!$A$2:$E$405,3,FALSE)</f>
        <v>1.8333333333333299</v>
      </c>
      <c r="F1179" s="10">
        <f>VLOOKUP(B1179,home!$B$2:$E$405,3,FALSE)</f>
        <v>0.55000000000000004</v>
      </c>
      <c r="G1179" s="10">
        <f>VLOOKUP(C1179,away!$B$2:$E$405,4,FALSE)</f>
        <v>1.0900000000000001</v>
      </c>
      <c r="H1179" s="10">
        <f>VLOOKUP(A1179,away!$A$2:$E$405,3,FALSE)</f>
        <v>1.3333333333333299</v>
      </c>
      <c r="I1179" s="10">
        <f>VLOOKUP(C1179,away!$B$2:$E$405,3,FALSE)</f>
        <v>0.55000000000000004</v>
      </c>
      <c r="J1179" s="10">
        <f>VLOOKUP(B1179,home!$B$2:$E$405,4,FALSE)</f>
        <v>0.5</v>
      </c>
      <c r="K1179" s="12">
        <f t="shared" si="1456"/>
        <v>1.0990833333333314</v>
      </c>
      <c r="L1179" s="12">
        <f t="shared" si="1457"/>
        <v>0.36666666666666575</v>
      </c>
      <c r="M1179" s="13">
        <f t="shared" si="1458"/>
        <v>0.23090474795816332</v>
      </c>
      <c r="N1179" s="13">
        <f t="shared" si="1459"/>
        <v>0.2537835600683509</v>
      </c>
      <c r="O1179" s="13">
        <f t="shared" si="1460"/>
        <v>8.4665074251326342E-2</v>
      </c>
      <c r="P1179" s="13">
        <f t="shared" si="1461"/>
        <v>9.3053972025061771E-2</v>
      </c>
      <c r="Q1179" s="13">
        <f t="shared" si="1462"/>
        <v>0.13946464057256142</v>
      </c>
      <c r="R1179" s="13">
        <f t="shared" si="1463"/>
        <v>1.552193027940979E-2</v>
      </c>
      <c r="S1179" s="13">
        <f t="shared" si="1464"/>
        <v>9.3751230607110256E-3</v>
      </c>
      <c r="T1179" s="13">
        <f t="shared" si="1465"/>
        <v>5.113703487660573E-2</v>
      </c>
      <c r="U1179" s="13">
        <f t="shared" si="1466"/>
        <v>1.7059894871261281E-2</v>
      </c>
      <c r="V1179" s="13">
        <f t="shared" si="1467"/>
        <v>4.1979428349533628E-4</v>
      </c>
      <c r="W1179" s="13">
        <f t="shared" si="1468"/>
        <v>5.1094420680875267E-2</v>
      </c>
      <c r="X1179" s="13">
        <f t="shared" si="1469"/>
        <v>1.8734620916320888E-2</v>
      </c>
      <c r="Y1179" s="13">
        <f t="shared" si="1470"/>
        <v>3.4346805013254871E-3</v>
      </c>
      <c r="Z1179" s="13">
        <f t="shared" si="1471"/>
        <v>1.8971248119278587E-3</v>
      </c>
      <c r="AA1179" s="13">
        <f t="shared" si="1472"/>
        <v>2.0850982620430401E-3</v>
      </c>
      <c r="AB1179" s="13">
        <f t="shared" si="1473"/>
        <v>1.1458483740869004E-3</v>
      </c>
      <c r="AC1179" s="13">
        <f t="shared" si="1474"/>
        <v>1.0573495634586741E-5</v>
      </c>
      <c r="AD1179" s="13">
        <f t="shared" si="1475"/>
        <v>1.403925654916797E-2</v>
      </c>
      <c r="AE1179" s="13">
        <f t="shared" si="1476"/>
        <v>5.1477274013615763E-3</v>
      </c>
      <c r="AF1179" s="13">
        <f t="shared" si="1477"/>
        <v>9.4375002358295323E-4</v>
      </c>
      <c r="AG1179" s="13">
        <f t="shared" si="1478"/>
        <v>1.153472251045829E-4</v>
      </c>
      <c r="AH1179" s="13">
        <f t="shared" si="1479"/>
        <v>1.7390310776005329E-4</v>
      </c>
      <c r="AI1179" s="13">
        <f t="shared" si="1480"/>
        <v>1.911340073539449E-4</v>
      </c>
      <c r="AJ1179" s="13">
        <f t="shared" si="1481"/>
        <v>1.0503610095796562E-4</v>
      </c>
      <c r="AK1179" s="13">
        <f t="shared" si="1482"/>
        <v>3.8481142653739068E-5</v>
      </c>
      <c r="AL1179" s="13">
        <f t="shared" si="1483"/>
        <v>1.7044357479668939E-7</v>
      </c>
      <c r="AM1179" s="13">
        <f t="shared" si="1484"/>
        <v>3.0860625771162681E-3</v>
      </c>
      <c r="AN1179" s="13">
        <f t="shared" si="1485"/>
        <v>1.1315562782759623E-3</v>
      </c>
      <c r="AO1179" s="13">
        <f t="shared" si="1486"/>
        <v>2.0745198435059254E-4</v>
      </c>
      <c r="AP1179" s="13">
        <f t="shared" si="1487"/>
        <v>2.5355242531739026E-5</v>
      </c>
      <c r="AQ1179" s="13">
        <f t="shared" si="1488"/>
        <v>2.3242305654094053E-6</v>
      </c>
      <c r="AR1179" s="13">
        <f t="shared" si="1489"/>
        <v>1.2752894569070551E-5</v>
      </c>
      <c r="AS1179" s="13">
        <f t="shared" si="1490"/>
        <v>1.40164938726226E-5</v>
      </c>
      <c r="AT1179" s="13">
        <f t="shared" si="1491"/>
        <v>7.7026474035841299E-6</v>
      </c>
      <c r="AU1179" s="13">
        <f t="shared" si="1492"/>
        <v>2.8219504612741931E-6</v>
      </c>
      <c r="AV1179" s="13">
        <f t="shared" si="1493"/>
        <v>7.7538967986969284E-7</v>
      </c>
      <c r="AW1179" s="13">
        <f t="shared" si="1494"/>
        <v>1.9080079774636397E-9</v>
      </c>
      <c r="AX1179" s="13">
        <f t="shared" si="1495"/>
        <v>5.6530665735536633E-4</v>
      </c>
      <c r="AY1179" s="13">
        <f t="shared" si="1496"/>
        <v>2.0727910769696717E-4</v>
      </c>
      <c r="AZ1179" s="13">
        <f t="shared" si="1497"/>
        <v>3.8001169744443881E-5</v>
      </c>
      <c r="BA1179" s="13">
        <f t="shared" si="1498"/>
        <v>4.6445874132097969E-6</v>
      </c>
      <c r="BB1179" s="13">
        <f t="shared" si="1499"/>
        <v>4.25753846210897E-7</v>
      </c>
      <c r="BC1179" s="13">
        <f t="shared" si="1500"/>
        <v>3.1221948722132384E-8</v>
      </c>
      <c r="BD1179" s="13">
        <f t="shared" si="1501"/>
        <v>7.793435569987533E-7</v>
      </c>
      <c r="BE1179" s="13">
        <f t="shared" si="1502"/>
        <v>8.5656351443804487E-7</v>
      </c>
      <c r="BF1179" s="13">
        <f t="shared" si="1503"/>
        <v>4.7071734133013973E-7</v>
      </c>
      <c r="BG1179" s="13">
        <f t="shared" si="1504"/>
        <v>1.7245252818897789E-7</v>
      </c>
      <c r="BH1179" s="13">
        <f t="shared" si="1505"/>
        <v>4.7384924880925514E-8</v>
      </c>
      <c r="BI1179" s="13">
        <f t="shared" si="1506"/>
        <v>1.0415996237575428E-8</v>
      </c>
      <c r="BJ1179" s="14">
        <f t="shared" si="1507"/>
        <v>0.54316347762610162</v>
      </c>
      <c r="BK1179" s="14">
        <f t="shared" si="1508"/>
        <v>0.33397166037433784</v>
      </c>
      <c r="BL1179" s="14">
        <f t="shared" si="1509"/>
        <v>0.12102680665070156</v>
      </c>
      <c r="BM1179" s="14">
        <f t="shared" si="1510"/>
        <v>0.18245786710850634</v>
      </c>
      <c r="BN1179" s="14">
        <f t="shared" si="1511"/>
        <v>0.81739392515487364</v>
      </c>
    </row>
    <row r="1180" spans="1:66" x14ac:dyDescent="0.25">
      <c r="A1180" t="s">
        <v>13</v>
      </c>
      <c r="B1180" t="s">
        <v>15</v>
      </c>
      <c r="C1180" t="s">
        <v>44</v>
      </c>
      <c r="D1180" s="11">
        <v>44464</v>
      </c>
      <c r="E1180" s="10">
        <f>VLOOKUP(A1180,home!$A$2:$E$405,3,FALSE)</f>
        <v>1.8333333333333299</v>
      </c>
      <c r="F1180" s="10">
        <f>VLOOKUP(B1180,home!$B$2:$E$405,3,FALSE)</f>
        <v>1.91</v>
      </c>
      <c r="G1180" s="10">
        <f>VLOOKUP(C1180,away!$B$2:$E$405,4,FALSE)</f>
        <v>0.55000000000000004</v>
      </c>
      <c r="H1180" s="10">
        <f>VLOOKUP(A1180,away!$A$2:$E$405,3,FALSE)</f>
        <v>1.3333333333333299</v>
      </c>
      <c r="I1180" s="10">
        <f>VLOOKUP(C1180,away!$B$2:$E$405,3,FALSE)</f>
        <v>0.55000000000000004</v>
      </c>
      <c r="J1180" s="10">
        <f>VLOOKUP(B1180,home!$B$2:$E$405,4,FALSE)</f>
        <v>1.5</v>
      </c>
      <c r="K1180" s="12">
        <f t="shared" si="1456"/>
        <v>1.9259166666666632</v>
      </c>
      <c r="L1180" s="12">
        <f t="shared" si="1457"/>
        <v>1.0999999999999972</v>
      </c>
      <c r="M1180" s="13">
        <f t="shared" si="1458"/>
        <v>4.8513330328642953E-2</v>
      </c>
      <c r="N1180" s="13">
        <f t="shared" si="1459"/>
        <v>9.3432631435438784E-2</v>
      </c>
      <c r="O1180" s="13">
        <f t="shared" si="1460"/>
        <v>5.3364663361507109E-2</v>
      </c>
      <c r="P1180" s="13">
        <f t="shared" si="1461"/>
        <v>0.1027758945789824</v>
      </c>
      <c r="Q1180" s="13">
        <f t="shared" si="1462"/>
        <v>8.9971731046017592E-2</v>
      </c>
      <c r="R1180" s="13">
        <f t="shared" si="1463"/>
        <v>2.9350564848828836E-2</v>
      </c>
      <c r="S1180" s="13">
        <f t="shared" si="1464"/>
        <v>5.4432897282840363E-2</v>
      </c>
      <c r="T1180" s="13">
        <f t="shared" si="1465"/>
        <v>9.8968904150619097E-2</v>
      </c>
      <c r="U1180" s="13">
        <f t="shared" si="1466"/>
        <v>5.6526742018440171E-2</v>
      </c>
      <c r="V1180" s="13">
        <f t="shared" si="1467"/>
        <v>1.281294961124157E-2</v>
      </c>
      <c r="W1180" s="13">
        <f t="shared" si="1468"/>
        <v>5.7759352116791896E-2</v>
      </c>
      <c r="X1180" s="13">
        <f t="shared" si="1469"/>
        <v>6.3535287328470913E-2</v>
      </c>
      <c r="Y1180" s="13">
        <f t="shared" si="1470"/>
        <v>3.4944408030658916E-2</v>
      </c>
      <c r="Z1180" s="13">
        <f t="shared" si="1471"/>
        <v>1.076187377790388E-2</v>
      </c>
      <c r="AA1180" s="13">
        <f t="shared" si="1472"/>
        <v>2.0726472073428009E-2</v>
      </c>
      <c r="AB1180" s="13">
        <f t="shared" si="1473"/>
        <v>1.9958729003708084E-2</v>
      </c>
      <c r="AC1180" s="13">
        <f t="shared" si="1474"/>
        <v>1.6965212828747027E-3</v>
      </c>
      <c r="AD1180" s="13">
        <f t="shared" si="1475"/>
        <v>2.7809924724399485E-2</v>
      </c>
      <c r="AE1180" s="13">
        <f t="shared" si="1476"/>
        <v>3.0590917196839353E-2</v>
      </c>
      <c r="AF1180" s="13">
        <f t="shared" si="1477"/>
        <v>1.6825004458261603E-2</v>
      </c>
      <c r="AG1180" s="13">
        <f t="shared" si="1478"/>
        <v>6.1691683013625721E-3</v>
      </c>
      <c r="AH1180" s="13">
        <f t="shared" si="1479"/>
        <v>2.9595152889235589E-3</v>
      </c>
      <c r="AI1180" s="13">
        <f t="shared" si="1480"/>
        <v>5.6997798201926875E-3</v>
      </c>
      <c r="AJ1180" s="13">
        <f t="shared" si="1481"/>
        <v>5.4886504760197075E-3</v>
      </c>
      <c r="AK1180" s="13">
        <f t="shared" si="1482"/>
        <v>3.5235611430914221E-3</v>
      </c>
      <c r="AL1180" s="13">
        <f t="shared" si="1483"/>
        <v>1.4376377901789607E-4</v>
      </c>
      <c r="AM1180" s="13">
        <f t="shared" si="1484"/>
        <v>1.0711919505093261E-2</v>
      </c>
      <c r="AN1180" s="13">
        <f t="shared" si="1485"/>
        <v>1.1783111455602556E-2</v>
      </c>
      <c r="AO1180" s="13">
        <f t="shared" si="1486"/>
        <v>6.4807113005813889E-3</v>
      </c>
      <c r="AP1180" s="13">
        <f t="shared" si="1487"/>
        <v>2.3762608102131703E-3</v>
      </c>
      <c r="AQ1180" s="13">
        <f t="shared" si="1488"/>
        <v>6.5347172280862001E-4</v>
      </c>
      <c r="AR1180" s="13">
        <f t="shared" si="1489"/>
        <v>6.5109336356318156E-4</v>
      </c>
      <c r="AS1180" s="13">
        <f t="shared" si="1490"/>
        <v>1.2539515604423886E-3</v>
      </c>
      <c r="AT1180" s="13">
        <f t="shared" si="1491"/>
        <v>1.2075031047243331E-3</v>
      </c>
      <c r="AU1180" s="13">
        <f t="shared" si="1492"/>
        <v>7.7518345148011114E-4</v>
      </c>
      <c r="AV1180" s="13">
        <f t="shared" si="1493"/>
        <v>3.7323468223243375E-4</v>
      </c>
      <c r="AW1180" s="13">
        <f t="shared" si="1494"/>
        <v>8.4601323300250797E-6</v>
      </c>
      <c r="AX1180" s="13">
        <f t="shared" si="1495"/>
        <v>3.4383773844751343E-3</v>
      </c>
      <c r="AY1180" s="13">
        <f t="shared" si="1496"/>
        <v>3.7822151229226376E-3</v>
      </c>
      <c r="AZ1180" s="13">
        <f t="shared" si="1497"/>
        <v>2.0802183176074455E-3</v>
      </c>
      <c r="BA1180" s="13">
        <f t="shared" si="1498"/>
        <v>7.6274671645606138E-4</v>
      </c>
      <c r="BB1180" s="13">
        <f t="shared" si="1499"/>
        <v>2.0975534702541632E-4</v>
      </c>
      <c r="BC1180" s="13">
        <f t="shared" si="1500"/>
        <v>4.6146176345591485E-5</v>
      </c>
      <c r="BD1180" s="13">
        <f t="shared" si="1501"/>
        <v>1.1936711665324957E-4</v>
      </c>
      <c r="BE1180" s="13">
        <f t="shared" si="1502"/>
        <v>2.2989111941443716E-4</v>
      </c>
      <c r="BF1180" s="13">
        <f t="shared" si="1503"/>
        <v>2.2137556919946038E-4</v>
      </c>
      <c r="BG1180" s="13">
        <f t="shared" si="1504"/>
        <v>1.4211696610468661E-4</v>
      </c>
      <c r="BH1180" s="13">
        <f t="shared" si="1505"/>
        <v>6.8426358409279304E-5</v>
      </c>
      <c r="BI1180" s="13">
        <f t="shared" si="1506"/>
        <v>2.6356692819947533E-5</v>
      </c>
      <c r="BJ1180" s="14">
        <f t="shared" si="1507"/>
        <v>0.56233226264799141</v>
      </c>
      <c r="BK1180" s="14">
        <f t="shared" si="1508"/>
        <v>0.22415757198652256</v>
      </c>
      <c r="BL1180" s="14">
        <f t="shared" si="1509"/>
        <v>0.20266717801918308</v>
      </c>
      <c r="BM1180" s="14">
        <f t="shared" si="1510"/>
        <v>0.57873631584159047</v>
      </c>
      <c r="BN1180" s="14">
        <f t="shared" si="1511"/>
        <v>0.41740881559941767</v>
      </c>
    </row>
    <row r="1181" spans="1:66" x14ac:dyDescent="0.25">
      <c r="A1181" t="s">
        <v>13</v>
      </c>
      <c r="B1181" t="s">
        <v>229</v>
      </c>
      <c r="C1181" t="s">
        <v>45</v>
      </c>
      <c r="D1181" s="11">
        <v>44464</v>
      </c>
      <c r="E1181" s="10">
        <f>VLOOKUP(A1181,home!$A$2:$E$405,3,FALSE)</f>
        <v>1.8333333333333299</v>
      </c>
      <c r="F1181" s="10">
        <f>VLOOKUP(B1181,home!$B$2:$E$405,3,FALSE)</f>
        <v>0.27</v>
      </c>
      <c r="G1181" s="10">
        <f>VLOOKUP(C1181,away!$B$2:$E$405,4,FALSE)</f>
        <v>1.0900000000000001</v>
      </c>
      <c r="H1181" s="10">
        <f>VLOOKUP(A1181,away!$A$2:$E$405,3,FALSE)</f>
        <v>1.3333333333333299</v>
      </c>
      <c r="I1181" s="10">
        <f>VLOOKUP(C1181,away!$B$2:$E$405,3,FALSE)</f>
        <v>0.82</v>
      </c>
      <c r="J1181" s="10">
        <f>VLOOKUP(B1181,home!$B$2:$E$405,4,FALSE)</f>
        <v>0.37</v>
      </c>
      <c r="K1181" s="12">
        <f t="shared" si="1456"/>
        <v>0.53954999999999909</v>
      </c>
      <c r="L1181" s="12">
        <f t="shared" si="1457"/>
        <v>0.40453333333333225</v>
      </c>
      <c r="M1181" s="13">
        <f t="shared" si="1458"/>
        <v>0.38903602385772529</v>
      </c>
      <c r="N1181" s="13">
        <f t="shared" si="1459"/>
        <v>0.20990438667243527</v>
      </c>
      <c r="O1181" s="13">
        <f t="shared" si="1460"/>
        <v>0.15737803951791135</v>
      </c>
      <c r="P1181" s="13">
        <f t="shared" si="1461"/>
        <v>8.491332122188891E-2</v>
      </c>
      <c r="Q1181" s="13">
        <f t="shared" si="1462"/>
        <v>5.6626955914556139E-2</v>
      </c>
      <c r="R1181" s="13">
        <f t="shared" si="1463"/>
        <v>3.1832331459822789E-2</v>
      </c>
      <c r="S1181" s="13">
        <f t="shared" si="1464"/>
        <v>4.6334218933209706E-3</v>
      </c>
      <c r="T1181" s="13">
        <f t="shared" si="1465"/>
        <v>2.2907491232635045E-2</v>
      </c>
      <c r="U1181" s="13">
        <f t="shared" si="1466"/>
        <v>1.7175134439147352E-2</v>
      </c>
      <c r="V1181" s="13">
        <f t="shared" si="1467"/>
        <v>1.1236869751452389E-4</v>
      </c>
      <c r="W1181" s="13">
        <f t="shared" si="1468"/>
        <v>1.0184358021232907E-2</v>
      </c>
      <c r="X1181" s="13">
        <f t="shared" si="1469"/>
        <v>4.1199122981894071E-3</v>
      </c>
      <c r="Y1181" s="13">
        <f t="shared" si="1470"/>
        <v>8.3332092751377523E-4</v>
      </c>
      <c r="Z1181" s="13">
        <f t="shared" si="1471"/>
        <v>4.2924130510712038E-3</v>
      </c>
      <c r="AA1181" s="13">
        <f t="shared" si="1472"/>
        <v>2.3159714617054638E-3</v>
      </c>
      <c r="AB1181" s="13">
        <f t="shared" si="1473"/>
        <v>6.2479120108159048E-4</v>
      </c>
      <c r="AC1181" s="13">
        <f t="shared" si="1474"/>
        <v>1.5328913523098158E-6</v>
      </c>
      <c r="AD1181" s="13">
        <f t="shared" si="1475"/>
        <v>1.373742592589051E-3</v>
      </c>
      <c r="AE1181" s="13">
        <f t="shared" si="1476"/>
        <v>5.557246701220225E-4</v>
      </c>
      <c r="AF1181" s="13">
        <f t="shared" si="1477"/>
        <v>1.1240457661001413E-4</v>
      </c>
      <c r="AG1181" s="13">
        <f t="shared" si="1478"/>
        <v>1.515713268599031E-5</v>
      </c>
      <c r="AH1181" s="13">
        <f t="shared" si="1479"/>
        <v>4.3410603989833319E-4</v>
      </c>
      <c r="AI1181" s="13">
        <f t="shared" si="1480"/>
        <v>2.3422191382714525E-4</v>
      </c>
      <c r="AJ1181" s="13">
        <f t="shared" si="1481"/>
        <v>6.3187216802718007E-5</v>
      </c>
      <c r="AK1181" s="13">
        <f t="shared" si="1482"/>
        <v>1.1364220941968819E-5</v>
      </c>
      <c r="AL1181" s="13">
        <f t="shared" si="1483"/>
        <v>1.338312010350395E-8</v>
      </c>
      <c r="AM1181" s="13">
        <f t="shared" si="1484"/>
        <v>1.4824056316628428E-4</v>
      </c>
      <c r="AN1181" s="13">
        <f t="shared" si="1485"/>
        <v>5.9968249152867363E-5</v>
      </c>
      <c r="AO1181" s="13">
        <f t="shared" si="1486"/>
        <v>1.2129577861986608E-5</v>
      </c>
      <c r="AP1181" s="13">
        <f t="shared" si="1487"/>
        <v>1.635606188145212E-6</v>
      </c>
      <c r="AQ1181" s="13">
        <f t="shared" si="1488"/>
        <v>1.6541430582775199E-7</v>
      </c>
      <c r="AR1181" s="13">
        <f t="shared" si="1489"/>
        <v>3.5122072668041052E-5</v>
      </c>
      <c r="AS1181" s="13">
        <f t="shared" si="1490"/>
        <v>1.8950114308041514E-5</v>
      </c>
      <c r="AT1181" s="13">
        <f t="shared" si="1491"/>
        <v>5.1122670874518911E-6</v>
      </c>
      <c r="AU1181" s="13">
        <f t="shared" si="1492"/>
        <v>9.1944123567822131E-7</v>
      </c>
      <c r="AV1181" s="13">
        <f t="shared" si="1493"/>
        <v>1.2402112967754582E-7</v>
      </c>
      <c r="AW1181" s="13">
        <f t="shared" si="1494"/>
        <v>8.1141098810738218E-11</v>
      </c>
      <c r="AX1181" s="13">
        <f t="shared" si="1495"/>
        <v>1.3330532642728088E-5</v>
      </c>
      <c r="AY1181" s="13">
        <f t="shared" si="1496"/>
        <v>5.3926448050715875E-6</v>
      </c>
      <c r="AZ1181" s="13">
        <f t="shared" si="1497"/>
        <v>1.0907522892391437E-6</v>
      </c>
      <c r="BA1181" s="13">
        <f t="shared" si="1498"/>
        <v>1.4708188646895792E-7</v>
      </c>
      <c r="BB1181" s="13">
        <f t="shared" si="1499"/>
        <v>1.4874881451560569E-8</v>
      </c>
      <c r="BC1181" s="13">
        <f t="shared" si="1500"/>
        <v>1.2034770753075906E-9</v>
      </c>
      <c r="BD1181" s="13">
        <f t="shared" si="1501"/>
        <v>2.3680081883296945E-6</v>
      </c>
      <c r="BE1181" s="13">
        <f t="shared" si="1502"/>
        <v>1.2776588180132844E-6</v>
      </c>
      <c r="BF1181" s="13">
        <f t="shared" si="1503"/>
        <v>3.4468040762953324E-7</v>
      </c>
      <c r="BG1181" s="13">
        <f t="shared" si="1504"/>
        <v>6.199077131217147E-8</v>
      </c>
      <c r="BH1181" s="13">
        <f t="shared" si="1505"/>
        <v>8.3617801653705122E-9</v>
      </c>
      <c r="BI1181" s="13">
        <f t="shared" si="1506"/>
        <v>9.0231969764513059E-10</v>
      </c>
      <c r="BJ1181" s="14">
        <f t="shared" si="1507"/>
        <v>0.30687557053922676</v>
      </c>
      <c r="BK1181" s="14">
        <f t="shared" si="1508"/>
        <v>0.47870207458972713</v>
      </c>
      <c r="BL1181" s="14">
        <f t="shared" si="1509"/>
        <v>0.21013343698985273</v>
      </c>
      <c r="BM1181" s="14">
        <f t="shared" si="1510"/>
        <v>7.0307043961874163E-2</v>
      </c>
      <c r="BN1181" s="14">
        <f t="shared" si="1511"/>
        <v>0.92969105864433976</v>
      </c>
    </row>
    <row r="1182" spans="1:66" x14ac:dyDescent="0.25">
      <c r="A1182" t="s">
        <v>13</v>
      </c>
      <c r="B1182" t="s">
        <v>52</v>
      </c>
      <c r="C1182" t="s">
        <v>46</v>
      </c>
      <c r="D1182" s="11">
        <v>44464</v>
      </c>
      <c r="E1182" s="10">
        <f>VLOOKUP(A1182,home!$A$2:$E$405,3,FALSE)</f>
        <v>1.8333333333333299</v>
      </c>
      <c r="F1182" s="10">
        <f>VLOOKUP(B1182,home!$B$2:$E$405,3,FALSE)</f>
        <v>1.36</v>
      </c>
      <c r="G1182" s="10">
        <f>VLOOKUP(C1182,away!$B$2:$E$405,4,FALSE)</f>
        <v>1.64</v>
      </c>
      <c r="H1182" s="10">
        <f>VLOOKUP(A1182,away!$A$2:$E$405,3,FALSE)</f>
        <v>1.3333333333333299</v>
      </c>
      <c r="I1182" s="10">
        <f>VLOOKUP(C1182,away!$B$2:$E$405,3,FALSE)</f>
        <v>0.73</v>
      </c>
      <c r="J1182" s="10">
        <f>VLOOKUP(B1182,home!$B$2:$E$405,4,FALSE)</f>
        <v>1.5</v>
      </c>
      <c r="K1182" s="12">
        <f t="shared" si="1456"/>
        <v>4.0890666666666586</v>
      </c>
      <c r="L1182" s="12">
        <f t="shared" si="1457"/>
        <v>1.4599999999999962</v>
      </c>
      <c r="M1182" s="13">
        <f t="shared" si="1458"/>
        <v>3.8910872306339166E-3</v>
      </c>
      <c r="N1182" s="13">
        <f t="shared" si="1459"/>
        <v>1.591091509187743E-2</v>
      </c>
      <c r="O1182" s="13">
        <f t="shared" si="1460"/>
        <v>5.6809873567255026E-3</v>
      </c>
      <c r="P1182" s="13">
        <f t="shared" si="1461"/>
        <v>2.3229936034140985E-2</v>
      </c>
      <c r="Q1182" s="13">
        <f t="shared" si="1462"/>
        <v>3.2530396269179744E-2</v>
      </c>
      <c r="R1182" s="13">
        <f t="shared" si="1463"/>
        <v>4.1471207704096074E-3</v>
      </c>
      <c r="S1182" s="13">
        <f t="shared" si="1464"/>
        <v>3.4670896343691596E-2</v>
      </c>
      <c r="T1182" s="13">
        <f t="shared" si="1465"/>
        <v>4.7494378553002294E-2</v>
      </c>
      <c r="U1182" s="13">
        <f t="shared" si="1466"/>
        <v>1.6957853304922877E-2</v>
      </c>
      <c r="V1182" s="13">
        <f t="shared" si="1467"/>
        <v>2.2998505061329774E-2</v>
      </c>
      <c r="W1182" s="13">
        <f t="shared" si="1468"/>
        <v>4.4339653012586772E-2</v>
      </c>
      <c r="X1182" s="13">
        <f t="shared" si="1469"/>
        <v>6.4735893398376515E-2</v>
      </c>
      <c r="Y1182" s="13">
        <f t="shared" si="1470"/>
        <v>4.7257202180814743E-2</v>
      </c>
      <c r="Z1182" s="13">
        <f t="shared" si="1471"/>
        <v>2.0182654415993361E-3</v>
      </c>
      <c r="AA1182" s="13">
        <f t="shared" si="1472"/>
        <v>8.2528219417291101E-3</v>
      </c>
      <c r="AB1182" s="13">
        <f t="shared" si="1473"/>
        <v>1.6873169553929857E-2</v>
      </c>
      <c r="AC1182" s="13">
        <f t="shared" si="1474"/>
        <v>8.5813708641871156E-3</v>
      </c>
      <c r="AD1182" s="13">
        <f t="shared" si="1475"/>
        <v>4.5326949286333622E-2</v>
      </c>
      <c r="AE1182" s="13">
        <f t="shared" si="1476"/>
        <v>6.6177345958046904E-2</v>
      </c>
      <c r="AF1182" s="13">
        <f t="shared" si="1477"/>
        <v>4.8309462549374127E-2</v>
      </c>
      <c r="AG1182" s="13">
        <f t="shared" si="1478"/>
        <v>2.3510605107362005E-2</v>
      </c>
      <c r="AH1182" s="13">
        <f t="shared" si="1479"/>
        <v>7.3666688618375634E-4</v>
      </c>
      <c r="AI1182" s="13">
        <f t="shared" si="1480"/>
        <v>3.0122800087311196E-3</v>
      </c>
      <c r="AJ1182" s="13">
        <f t="shared" si="1481"/>
        <v>6.1587068871843866E-3</v>
      </c>
      <c r="AK1182" s="13">
        <f t="shared" si="1482"/>
        <v>8.3944543473853505E-3</v>
      </c>
      <c r="AL1182" s="13">
        <f t="shared" si="1483"/>
        <v>2.0492441772150291E-3</v>
      </c>
      <c r="AM1182" s="13">
        <f t="shared" si="1484"/>
        <v>3.7068983485687372E-2</v>
      </c>
      <c r="AN1182" s="13">
        <f t="shared" si="1485"/>
        <v>5.4120715889103416E-2</v>
      </c>
      <c r="AO1182" s="13">
        <f t="shared" si="1486"/>
        <v>3.9508122599045403E-2</v>
      </c>
      <c r="AP1182" s="13">
        <f t="shared" si="1487"/>
        <v>1.9227286331535372E-2</v>
      </c>
      <c r="AQ1182" s="13">
        <f t="shared" si="1488"/>
        <v>7.017959511010397E-3</v>
      </c>
      <c r="AR1182" s="13">
        <f t="shared" si="1489"/>
        <v>2.1510673076565611E-4</v>
      </c>
      <c r="AS1182" s="13">
        <f t="shared" si="1490"/>
        <v>8.7958576254948385E-4</v>
      </c>
      <c r="AT1182" s="13">
        <f t="shared" si="1491"/>
        <v>1.7983424110578348E-3</v>
      </c>
      <c r="AU1182" s="13">
        <f t="shared" si="1492"/>
        <v>2.4511806694365139E-3</v>
      </c>
      <c r="AV1182" s="13">
        <f t="shared" si="1493"/>
        <v>2.5057602923426294E-3</v>
      </c>
      <c r="AW1182" s="13">
        <f t="shared" si="1494"/>
        <v>3.3983511786360042E-4</v>
      </c>
      <c r="AX1182" s="13">
        <f t="shared" si="1495"/>
        <v>2.5262924123090186E-2</v>
      </c>
      <c r="AY1182" s="13">
        <f t="shared" si="1496"/>
        <v>3.6883869219711568E-2</v>
      </c>
      <c r="AZ1182" s="13">
        <f t="shared" si="1497"/>
        <v>2.6925224530389383E-2</v>
      </c>
      <c r="BA1182" s="13">
        <f t="shared" si="1498"/>
        <v>1.3103609271456127E-2</v>
      </c>
      <c r="BB1182" s="13">
        <f t="shared" si="1499"/>
        <v>4.7828173840814775E-3</v>
      </c>
      <c r="BC1182" s="13">
        <f t="shared" si="1500"/>
        <v>1.3965826761517866E-3</v>
      </c>
      <c r="BD1182" s="13">
        <f t="shared" si="1501"/>
        <v>5.2342637819642833E-5</v>
      </c>
      <c r="BE1182" s="13">
        <f t="shared" si="1502"/>
        <v>2.1403253555370711E-4</v>
      </c>
      <c r="BF1182" s="13">
        <f t="shared" si="1503"/>
        <v>4.3759665335740518E-4</v>
      </c>
      <c r="BG1182" s="13">
        <f t="shared" si="1504"/>
        <v>5.9645396289621669E-4</v>
      </c>
      <c r="BH1182" s="13">
        <f t="shared" si="1505"/>
        <v>6.0973500447003798E-4</v>
      </c>
      <c r="BI1182" s="13">
        <f t="shared" si="1506"/>
        <v>4.9864941645565554E-4</v>
      </c>
      <c r="BJ1182" s="14">
        <f t="shared" si="1507"/>
        <v>0.70089089642821656</v>
      </c>
      <c r="BK1182" s="14">
        <f t="shared" si="1508"/>
        <v>0.13230490893090999</v>
      </c>
      <c r="BL1182" s="14">
        <f t="shared" si="1509"/>
        <v>8.0472847133906358E-2</v>
      </c>
      <c r="BM1182" s="14">
        <f t="shared" si="1510"/>
        <v>0.79375244107981702</v>
      </c>
      <c r="BN1182" s="14">
        <f t="shared" si="1511"/>
        <v>8.5390442752967172E-2</v>
      </c>
    </row>
    <row r="1183" spans="1:66" x14ac:dyDescent="0.25">
      <c r="A1183" t="s">
        <v>13</v>
      </c>
      <c r="B1183" t="s">
        <v>54</v>
      </c>
      <c r="C1183" t="s">
        <v>43</v>
      </c>
      <c r="D1183" s="11">
        <v>44464</v>
      </c>
      <c r="E1183" s="10">
        <f>VLOOKUP(A1183,home!$A$2:$E$405,3,FALSE)</f>
        <v>1.8333333333333299</v>
      </c>
      <c r="F1183" s="10">
        <f>VLOOKUP(B1183,home!$B$2:$E$405,3,FALSE)</f>
        <v>1.0900000000000001</v>
      </c>
      <c r="G1183" s="10">
        <f>VLOOKUP(C1183,away!$B$2:$E$405,4,FALSE)</f>
        <v>1.36</v>
      </c>
      <c r="H1183" s="10">
        <f>VLOOKUP(A1183,away!$A$2:$E$405,3,FALSE)</f>
        <v>1.3333333333333299</v>
      </c>
      <c r="I1183" s="10">
        <f>VLOOKUP(C1183,away!$B$2:$E$405,3,FALSE)</f>
        <v>1.36</v>
      </c>
      <c r="J1183" s="10">
        <f>VLOOKUP(B1183,home!$B$2:$E$405,4,FALSE)</f>
        <v>0.75</v>
      </c>
      <c r="K1183" s="12">
        <f t="shared" si="1456"/>
        <v>2.7177333333333284</v>
      </c>
      <c r="L1183" s="12">
        <f t="shared" si="1457"/>
        <v>1.3599999999999965</v>
      </c>
      <c r="M1183" s="13">
        <f t="shared" si="1458"/>
        <v>1.6945832707753825E-2</v>
      </c>
      <c r="N1183" s="13">
        <f t="shared" si="1459"/>
        <v>4.6054254410952733E-2</v>
      </c>
      <c r="O1183" s="13">
        <f t="shared" si="1460"/>
        <v>2.3046332482545142E-2</v>
      </c>
      <c r="P1183" s="13">
        <f t="shared" si="1461"/>
        <v>6.2633785998895561E-2</v>
      </c>
      <c r="Q1183" s="13">
        <f t="shared" si="1462"/>
        <v>6.2581591177229889E-2</v>
      </c>
      <c r="R1183" s="13">
        <f t="shared" si="1463"/>
        <v>1.5671506088130661E-2</v>
      </c>
      <c r="S1183" s="13">
        <f t="shared" si="1464"/>
        <v>5.7875455520701918E-2</v>
      </c>
      <c r="T1183" s="13">
        <f t="shared" si="1465"/>
        <v>8.5110964001032435E-2</v>
      </c>
      <c r="U1183" s="13">
        <f t="shared" si="1466"/>
        <v>4.2590974479248887E-2</v>
      </c>
      <c r="V1183" s="13">
        <f t="shared" si="1467"/>
        <v>2.376827492495864E-2</v>
      </c>
      <c r="W1183" s="13">
        <f t="shared" si="1468"/>
        <v>5.6693358798465522E-2</v>
      </c>
      <c r="X1183" s="13">
        <f t="shared" si="1469"/>
        <v>7.7102967965912914E-2</v>
      </c>
      <c r="Y1183" s="13">
        <f t="shared" si="1470"/>
        <v>5.2430018216820667E-2</v>
      </c>
      <c r="Z1183" s="13">
        <f t="shared" si="1471"/>
        <v>7.1044160932858813E-3</v>
      </c>
      <c r="AA1183" s="13">
        <f t="shared" si="1472"/>
        <v>1.9307908430592779E-2</v>
      </c>
      <c r="AB1183" s="13">
        <f t="shared" si="1473"/>
        <v>2.6236873169384802E-2</v>
      </c>
      <c r="AC1183" s="13">
        <f t="shared" si="1474"/>
        <v>5.4906458083482058E-3</v>
      </c>
      <c r="AD1183" s="13">
        <f t="shared" si="1475"/>
        <v>3.8519357746304023E-2</v>
      </c>
      <c r="AE1183" s="13">
        <f t="shared" si="1476"/>
        <v>5.238632653497334E-2</v>
      </c>
      <c r="AF1183" s="13">
        <f t="shared" si="1477"/>
        <v>3.562270204378179E-2</v>
      </c>
      <c r="AG1183" s="13">
        <f t="shared" si="1478"/>
        <v>1.6148958259847704E-2</v>
      </c>
      <c r="AH1183" s="13">
        <f t="shared" si="1479"/>
        <v>2.415501471717194E-3</v>
      </c>
      <c r="AI1183" s="13">
        <f t="shared" si="1480"/>
        <v>6.5646888664015286E-3</v>
      </c>
      <c r="AJ1183" s="13">
        <f t="shared" si="1481"/>
        <v>8.9205368775908105E-3</v>
      </c>
      <c r="AK1183" s="13">
        <f t="shared" si="1482"/>
        <v>8.0812134744859179E-3</v>
      </c>
      <c r="AL1183" s="13">
        <f t="shared" si="1483"/>
        <v>8.1176284573718964E-4</v>
      </c>
      <c r="AM1183" s="13">
        <f t="shared" si="1484"/>
        <v>2.093706850514437E-2</v>
      </c>
      <c r="AN1183" s="13">
        <f t="shared" si="1485"/>
        <v>2.8474413166996271E-2</v>
      </c>
      <c r="AO1183" s="13">
        <f t="shared" si="1486"/>
        <v>1.9362600953557421E-2</v>
      </c>
      <c r="AP1183" s="13">
        <f t="shared" si="1487"/>
        <v>8.7777124322793408E-3</v>
      </c>
      <c r="AQ1183" s="13">
        <f t="shared" si="1488"/>
        <v>2.9844222269749688E-3</v>
      </c>
      <c r="AR1183" s="13">
        <f t="shared" si="1489"/>
        <v>6.5701640030707521E-4</v>
      </c>
      <c r="AS1183" s="13">
        <f t="shared" si="1490"/>
        <v>1.7855953716612116E-3</v>
      </c>
      <c r="AT1183" s="13">
        <f t="shared" si="1491"/>
        <v>2.4263860307046953E-3</v>
      </c>
      <c r="AU1183" s="13">
        <f t="shared" si="1492"/>
        <v>2.1980900650601645E-3</v>
      </c>
      <c r="AV1183" s="13">
        <f t="shared" si="1493"/>
        <v>1.4934556598707085E-3</v>
      </c>
      <c r="AW1183" s="13">
        <f t="shared" si="1494"/>
        <v>8.3343631241255601E-5</v>
      </c>
      <c r="AX1183" s="13">
        <f t="shared" si="1495"/>
        <v>9.4835614964523737E-3</v>
      </c>
      <c r="AY1183" s="13">
        <f t="shared" si="1496"/>
        <v>1.2897643635175196E-2</v>
      </c>
      <c r="AZ1183" s="13">
        <f t="shared" si="1497"/>
        <v>8.7703976719191133E-3</v>
      </c>
      <c r="BA1183" s="13">
        <f t="shared" si="1498"/>
        <v>3.9759136112699879E-3</v>
      </c>
      <c r="BB1183" s="13">
        <f t="shared" si="1499"/>
        <v>1.3518106278317926E-3</v>
      </c>
      <c r="BC1183" s="13">
        <f t="shared" si="1500"/>
        <v>3.6769249077024674E-4</v>
      </c>
      <c r="BD1183" s="13">
        <f t="shared" si="1501"/>
        <v>1.4892371740293648E-4</v>
      </c>
      <c r="BE1183" s="13">
        <f t="shared" si="1502"/>
        <v>4.0473495090987305E-4</v>
      </c>
      <c r="BF1183" s="13">
        <f t="shared" si="1503"/>
        <v>5.4998083362639539E-4</v>
      </c>
      <c r="BG1183" s="13">
        <f t="shared" si="1504"/>
        <v>4.9823374808030208E-4</v>
      </c>
      <c r="BH1183" s="13">
        <f t="shared" si="1505"/>
        <v>3.3851661623735929E-4</v>
      </c>
      <c r="BI1183" s="13">
        <f t="shared" si="1506"/>
        <v>1.839995783670956E-4</v>
      </c>
      <c r="BJ1183" s="14">
        <f t="shared" si="1507"/>
        <v>0.64003373597369206</v>
      </c>
      <c r="BK1183" s="14">
        <f t="shared" si="1508"/>
        <v>0.18042340144157057</v>
      </c>
      <c r="BL1183" s="14">
        <f t="shared" si="1509"/>
        <v>0.16352046831232553</v>
      </c>
      <c r="BM1183" s="14">
        <f t="shared" si="1510"/>
        <v>0.75133441895143205</v>
      </c>
      <c r="BN1183" s="14">
        <f t="shared" si="1511"/>
        <v>0.22693330286550784</v>
      </c>
    </row>
    <row r="1184" spans="1:66" x14ac:dyDescent="0.25">
      <c r="A1184" t="s">
        <v>61</v>
      </c>
      <c r="B1184" t="s">
        <v>69</v>
      </c>
      <c r="C1184" t="s">
        <v>241</v>
      </c>
      <c r="D1184" s="11">
        <v>44464</v>
      </c>
      <c r="E1184" s="10">
        <f>VLOOKUP(A1184,home!$A$2:$E$405,3,FALSE)</f>
        <v>1.675</v>
      </c>
      <c r="F1184" s="10">
        <f>VLOOKUP(B1184,home!$B$2:$E$405,3,FALSE)</f>
        <v>1.79</v>
      </c>
      <c r="G1184" s="10">
        <f>VLOOKUP(C1184,away!$B$2:$E$405,4,FALSE)</f>
        <v>0.3</v>
      </c>
      <c r="H1184" s="10">
        <f>VLOOKUP(A1184,away!$A$2:$E$405,3,FALSE)</f>
        <v>1.0249999999999999</v>
      </c>
      <c r="I1184" s="10">
        <f>VLOOKUP(C1184,away!$B$2:$E$405,3,FALSE)</f>
        <v>0.3</v>
      </c>
      <c r="J1184" s="10">
        <f>VLOOKUP(B1184,home!$B$2:$E$405,4,FALSE)</f>
        <v>0</v>
      </c>
      <c r="K1184" s="12">
        <f t="shared" si="1456"/>
        <v>0.89947500000000002</v>
      </c>
      <c r="L1184" s="12">
        <f t="shared" si="1457"/>
        <v>0</v>
      </c>
      <c r="M1184" s="13">
        <f t="shared" si="1458"/>
        <v>0.40678316485215077</v>
      </c>
      <c r="N1184" s="13">
        <f t="shared" si="1459"/>
        <v>0.36589128720538827</v>
      </c>
      <c r="O1184" s="13">
        <f t="shared" si="1460"/>
        <v>0</v>
      </c>
      <c r="P1184" s="13">
        <f t="shared" si="1461"/>
        <v>0</v>
      </c>
      <c r="Q1184" s="13">
        <f t="shared" si="1462"/>
        <v>0.16455503277953332</v>
      </c>
      <c r="R1184" s="13">
        <f t="shared" si="1463"/>
        <v>0</v>
      </c>
      <c r="S1184" s="13">
        <f t="shared" si="1464"/>
        <v>0</v>
      </c>
      <c r="T1184" s="13">
        <f t="shared" si="1465"/>
        <v>0</v>
      </c>
      <c r="U1184" s="13">
        <f t="shared" si="1466"/>
        <v>0</v>
      </c>
      <c r="V1184" s="13">
        <f t="shared" si="1467"/>
        <v>0</v>
      </c>
      <c r="W1184" s="13">
        <f t="shared" si="1468"/>
        <v>4.9337712703123593E-2</v>
      </c>
      <c r="X1184" s="13">
        <f t="shared" si="1469"/>
        <v>0</v>
      </c>
      <c r="Y1184" s="13">
        <f t="shared" si="1470"/>
        <v>0</v>
      </c>
      <c r="Z1184" s="13">
        <f t="shared" si="1471"/>
        <v>0</v>
      </c>
      <c r="AA1184" s="13">
        <f t="shared" si="1472"/>
        <v>0</v>
      </c>
      <c r="AB1184" s="13">
        <f t="shared" si="1473"/>
        <v>0</v>
      </c>
      <c r="AC1184" s="13">
        <f t="shared" si="1474"/>
        <v>0</v>
      </c>
      <c r="AD1184" s="13">
        <f t="shared" si="1475"/>
        <v>1.1094509783410519E-2</v>
      </c>
      <c r="AE1184" s="13">
        <f t="shared" si="1476"/>
        <v>0</v>
      </c>
      <c r="AF1184" s="13">
        <f t="shared" si="1477"/>
        <v>0</v>
      </c>
      <c r="AG1184" s="13">
        <f t="shared" si="1478"/>
        <v>0</v>
      </c>
      <c r="AH1184" s="13">
        <f t="shared" si="1479"/>
        <v>0</v>
      </c>
      <c r="AI1184" s="13">
        <f t="shared" si="1480"/>
        <v>0</v>
      </c>
      <c r="AJ1184" s="13">
        <f t="shared" si="1481"/>
        <v>0</v>
      </c>
      <c r="AK1184" s="13">
        <f t="shared" si="1482"/>
        <v>0</v>
      </c>
      <c r="AL1184" s="13">
        <f t="shared" si="1483"/>
        <v>0</v>
      </c>
      <c r="AM1184" s="13">
        <f t="shared" si="1484"/>
        <v>1.9958468374866359E-3</v>
      </c>
      <c r="AN1184" s="13">
        <f t="shared" si="1485"/>
        <v>0</v>
      </c>
      <c r="AO1184" s="13">
        <f t="shared" si="1486"/>
        <v>0</v>
      </c>
      <c r="AP1184" s="13">
        <f t="shared" si="1487"/>
        <v>0</v>
      </c>
      <c r="AQ1184" s="13">
        <f t="shared" si="1488"/>
        <v>0</v>
      </c>
      <c r="AR1184" s="13">
        <f t="shared" si="1489"/>
        <v>0</v>
      </c>
      <c r="AS1184" s="13">
        <f t="shared" si="1490"/>
        <v>0</v>
      </c>
      <c r="AT1184" s="13">
        <f t="shared" si="1491"/>
        <v>0</v>
      </c>
      <c r="AU1184" s="13">
        <f t="shared" si="1492"/>
        <v>0</v>
      </c>
      <c r="AV1184" s="13">
        <f t="shared" si="1493"/>
        <v>0</v>
      </c>
      <c r="AW1184" s="13">
        <f t="shared" si="1494"/>
        <v>0</v>
      </c>
      <c r="AX1184" s="13">
        <f t="shared" si="1495"/>
        <v>2.9920238902471515E-4</v>
      </c>
      <c r="AY1184" s="13">
        <f t="shared" si="1496"/>
        <v>0</v>
      </c>
      <c r="AZ1184" s="13">
        <f t="shared" si="1497"/>
        <v>0</v>
      </c>
      <c r="BA1184" s="13">
        <f t="shared" si="1498"/>
        <v>0</v>
      </c>
      <c r="BB1184" s="13">
        <f t="shared" si="1499"/>
        <v>0</v>
      </c>
      <c r="BC1184" s="13">
        <f t="shared" si="1500"/>
        <v>0</v>
      </c>
      <c r="BD1184" s="13">
        <f t="shared" si="1501"/>
        <v>0</v>
      </c>
      <c r="BE1184" s="13">
        <f t="shared" si="1502"/>
        <v>0</v>
      </c>
      <c r="BF1184" s="13">
        <f t="shared" si="1503"/>
        <v>0</v>
      </c>
      <c r="BG1184" s="13">
        <f t="shared" si="1504"/>
        <v>0</v>
      </c>
      <c r="BH1184" s="13">
        <f t="shared" si="1505"/>
        <v>0</v>
      </c>
      <c r="BI1184" s="13">
        <f t="shared" si="1506"/>
        <v>0</v>
      </c>
      <c r="BJ1184" s="14">
        <f t="shared" si="1507"/>
        <v>0.59317359169796713</v>
      </c>
      <c r="BK1184" s="14">
        <f t="shared" si="1508"/>
        <v>0.40678316485215077</v>
      </c>
      <c r="BL1184" s="14">
        <f t="shared" si="1509"/>
        <v>0</v>
      </c>
      <c r="BM1184" s="14">
        <f t="shared" si="1510"/>
        <v>6.2727271713045471E-2</v>
      </c>
      <c r="BN1184" s="14">
        <f t="shared" si="1511"/>
        <v>0.93722948483707236</v>
      </c>
    </row>
    <row r="1185" spans="1:66" x14ac:dyDescent="0.25">
      <c r="A1185" t="s">
        <v>61</v>
      </c>
      <c r="B1185" t="s">
        <v>240</v>
      </c>
      <c r="C1185" t="s">
        <v>311</v>
      </c>
      <c r="D1185" s="11">
        <v>44464</v>
      </c>
      <c r="E1185" s="10">
        <f>VLOOKUP(A1185,home!$A$2:$E$405,3,FALSE)</f>
        <v>1.675</v>
      </c>
      <c r="F1185" s="10">
        <f>VLOOKUP(B1185,home!$B$2:$E$405,3,FALSE)</f>
        <v>2.69</v>
      </c>
      <c r="G1185" s="10">
        <f>VLOOKUP(C1185,away!$B$2:$E$405,4,FALSE)</f>
        <v>1.79</v>
      </c>
      <c r="H1185" s="10">
        <f>VLOOKUP(A1185,away!$A$2:$E$405,3,FALSE)</f>
        <v>1.0249999999999999</v>
      </c>
      <c r="I1185" s="10">
        <f>VLOOKUP(C1185,away!$B$2:$E$405,3,FALSE)</f>
        <v>0.6</v>
      </c>
      <c r="J1185" s="10">
        <f>VLOOKUP(B1185,home!$B$2:$E$405,4,FALSE)</f>
        <v>0.98</v>
      </c>
      <c r="K1185" s="12">
        <f t="shared" si="1456"/>
        <v>8.0652925</v>
      </c>
      <c r="L1185" s="12">
        <f t="shared" si="1457"/>
        <v>0.6026999999999999</v>
      </c>
      <c r="M1185" s="13">
        <f t="shared" si="1458"/>
        <v>1.7200405600576368E-4</v>
      </c>
      <c r="N1185" s="13">
        <f t="shared" si="1459"/>
        <v>1.3872630228728661E-3</v>
      </c>
      <c r="O1185" s="13">
        <f t="shared" si="1460"/>
        <v>1.0366684455467375E-4</v>
      </c>
      <c r="P1185" s="13">
        <f t="shared" si="1461"/>
        <v>8.3610342388547613E-4</v>
      </c>
      <c r="Q1185" s="13">
        <f t="shared" si="1462"/>
        <v>5.5943410269519269E-3</v>
      </c>
      <c r="R1185" s="13">
        <f t="shared" si="1463"/>
        <v>3.1240003606550929E-5</v>
      </c>
      <c r="S1185" s="13">
        <f t="shared" si="1464"/>
        <v>1.0160646086880519E-3</v>
      </c>
      <c r="T1185" s="13">
        <f t="shared" si="1465"/>
        <v>3.371709336943926E-3</v>
      </c>
      <c r="U1185" s="13">
        <f t="shared" si="1466"/>
        <v>2.5195976678788818E-4</v>
      </c>
      <c r="V1185" s="13">
        <f t="shared" si="1467"/>
        <v>5.4878234201153567E-4</v>
      </c>
      <c r="W1185" s="13">
        <f t="shared" si="1468"/>
        <v>1.503999890903923E-2</v>
      </c>
      <c r="X1185" s="13">
        <f t="shared" si="1469"/>
        <v>9.0646073424779424E-3</v>
      </c>
      <c r="Y1185" s="13">
        <f t="shared" si="1470"/>
        <v>2.7316194226557275E-3</v>
      </c>
      <c r="Z1185" s="13">
        <f t="shared" si="1471"/>
        <v>6.2761167245560822E-6</v>
      </c>
      <c r="AA1185" s="13">
        <f t="shared" si="1472"/>
        <v>5.0618717147686744E-5</v>
      </c>
      <c r="AB1185" s="13">
        <f t="shared" si="1473"/>
        <v>2.0412737988542964E-4</v>
      </c>
      <c r="AC1185" s="13">
        <f t="shared" si="1474"/>
        <v>1.6672528172401055E-4</v>
      </c>
      <c r="AD1185" s="13">
        <f t="shared" si="1475"/>
        <v>3.0325497600270555E-2</v>
      </c>
      <c r="AE1185" s="13">
        <f t="shared" si="1476"/>
        <v>1.8277177403683061E-2</v>
      </c>
      <c r="AF1185" s="13">
        <f t="shared" si="1477"/>
        <v>5.507827410599889E-3</v>
      </c>
      <c r="AG1185" s="13">
        <f t="shared" si="1478"/>
        <v>1.1065225267895178E-3</v>
      </c>
      <c r="AH1185" s="13">
        <f t="shared" si="1479"/>
        <v>9.4565388747248738E-7</v>
      </c>
      <c r="AI1185" s="13">
        <f t="shared" si="1480"/>
        <v>7.6269752062276978E-6</v>
      </c>
      <c r="AJ1185" s="13">
        <f t="shared" si="1481"/>
        <v>3.0756892964237101E-5</v>
      </c>
      <c r="AK1185" s="13">
        <f t="shared" si="1482"/>
        <v>8.268777938258812E-5</v>
      </c>
      <c r="AL1185" s="13">
        <f t="shared" si="1483"/>
        <v>3.24177422637161E-5</v>
      </c>
      <c r="AM1185" s="13">
        <f t="shared" si="1484"/>
        <v>4.8916801670846041E-2</v>
      </c>
      <c r="AN1185" s="13">
        <f t="shared" si="1485"/>
        <v>2.9482156367018904E-2</v>
      </c>
      <c r="AO1185" s="13">
        <f t="shared" si="1486"/>
        <v>8.8844478212011437E-3</v>
      </c>
      <c r="AP1185" s="13">
        <f t="shared" si="1487"/>
        <v>1.7848855672793101E-3</v>
      </c>
      <c r="AQ1185" s="13">
        <f t="shared" si="1488"/>
        <v>2.6893763284980995E-4</v>
      </c>
      <c r="AR1185" s="13">
        <f t="shared" si="1489"/>
        <v>1.1398911959593365E-7</v>
      </c>
      <c r="AS1185" s="13">
        <f t="shared" si="1490"/>
        <v>9.1935559135868678E-7</v>
      </c>
      <c r="AT1185" s="13">
        <f t="shared" si="1491"/>
        <v>3.7074358779091407E-6</v>
      </c>
      <c r="AU1185" s="13">
        <f t="shared" si="1492"/>
        <v>9.967184926777172E-6</v>
      </c>
      <c r="AV1185" s="13">
        <f t="shared" si="1493"/>
        <v>2.0097065459012235E-5</v>
      </c>
      <c r="AW1185" s="13">
        <f t="shared" si="1494"/>
        <v>4.3772522854573572E-6</v>
      </c>
      <c r="AX1185" s="13">
        <f t="shared" si="1495"/>
        <v>6.5754718939976989E-2</v>
      </c>
      <c r="AY1185" s="13">
        <f t="shared" si="1496"/>
        <v>3.9630369105124123E-2</v>
      </c>
      <c r="AZ1185" s="13">
        <f t="shared" si="1497"/>
        <v>1.1942611729829151E-2</v>
      </c>
      <c r="BA1185" s="13">
        <f t="shared" si="1498"/>
        <v>2.3992706965226766E-3</v>
      </c>
      <c r="BB1185" s="13">
        <f t="shared" si="1499"/>
        <v>3.6151011219855421E-4</v>
      </c>
      <c r="BC1185" s="13">
        <f t="shared" si="1500"/>
        <v>4.3576428924413732E-5</v>
      </c>
      <c r="BD1185" s="13">
        <f t="shared" si="1501"/>
        <v>1.1450207063411528E-8</v>
      </c>
      <c r="BE1185" s="13">
        <f t="shared" si="1502"/>
        <v>9.2349269151980036E-8</v>
      </c>
      <c r="BF1185" s="13">
        <f t="shared" si="1503"/>
        <v>3.72411933935973E-7</v>
      </c>
      <c r="BG1185" s="13">
        <f t="shared" si="1504"/>
        <v>1.0012037258947665E-6</v>
      </c>
      <c r="BH1185" s="13">
        <f t="shared" si="1505"/>
        <v>2.0187502253577781E-6</v>
      </c>
      <c r="BI1185" s="13">
        <f t="shared" si="1506"/>
        <v>3.2563622103902804E-6</v>
      </c>
      <c r="BJ1185" s="14">
        <f t="shared" si="1507"/>
        <v>0.30187585007405576</v>
      </c>
      <c r="BK1185" s="14">
        <f t="shared" si="1508"/>
        <v>4.240246655970268E-2</v>
      </c>
      <c r="BL1185" s="14">
        <f t="shared" si="1509"/>
        <v>8.0518757196920189E-4</v>
      </c>
      <c r="BM1185" s="14">
        <f t="shared" si="1510"/>
        <v>0.29733917009173627</v>
      </c>
      <c r="BN1185" s="14">
        <f t="shared" si="1511"/>
        <v>8.1246183778772574E-3</v>
      </c>
    </row>
    <row r="1186" spans="1:66" x14ac:dyDescent="0.25">
      <c r="A1186" t="s">
        <v>61</v>
      </c>
      <c r="B1186" t="s">
        <v>337</v>
      </c>
      <c r="C1186" t="s">
        <v>82</v>
      </c>
      <c r="D1186" s="11">
        <v>44464</v>
      </c>
      <c r="E1186" s="10">
        <f>VLOOKUP(A1186,home!$A$2:$E$405,3,FALSE)</f>
        <v>1.675</v>
      </c>
      <c r="F1186" s="10">
        <f>VLOOKUP(B1186,home!$B$2:$E$405,3,FALSE)</f>
        <v>1.79</v>
      </c>
      <c r="G1186" s="10">
        <f>VLOOKUP(C1186,away!$B$2:$E$405,4,FALSE)</f>
        <v>1.79</v>
      </c>
      <c r="H1186" s="10">
        <f>VLOOKUP(A1186,away!$A$2:$E$405,3,FALSE)</f>
        <v>1.0249999999999999</v>
      </c>
      <c r="I1186" s="10">
        <f>VLOOKUP(C1186,away!$B$2:$E$405,3,FALSE)</f>
        <v>0</v>
      </c>
      <c r="J1186" s="10">
        <f>VLOOKUP(B1186,home!$B$2:$E$405,4,FALSE)</f>
        <v>0.98</v>
      </c>
      <c r="K1186" s="12">
        <f t="shared" si="1456"/>
        <v>5.3668675000000006</v>
      </c>
      <c r="L1186" s="12">
        <f t="shared" si="1457"/>
        <v>0</v>
      </c>
      <c r="M1186" s="13">
        <f t="shared" si="1458"/>
        <v>4.668733234937039E-3</v>
      </c>
      <c r="N1186" s="13">
        <f t="shared" si="1459"/>
        <v>2.505647266475346E-2</v>
      </c>
      <c r="O1186" s="13">
        <f t="shared" si="1460"/>
        <v>0</v>
      </c>
      <c r="P1186" s="13">
        <f t="shared" si="1461"/>
        <v>0</v>
      </c>
      <c r="Q1186" s="13">
        <f t="shared" si="1462"/>
        <v>6.7237384404551903E-2</v>
      </c>
      <c r="R1186" s="13">
        <f t="shared" si="1463"/>
        <v>0</v>
      </c>
      <c r="S1186" s="13">
        <f t="shared" si="1464"/>
        <v>0</v>
      </c>
      <c r="T1186" s="13">
        <f t="shared" si="1465"/>
        <v>0</v>
      </c>
      <c r="U1186" s="13">
        <f t="shared" si="1466"/>
        <v>0</v>
      </c>
      <c r="V1186" s="13">
        <f t="shared" si="1467"/>
        <v>0</v>
      </c>
      <c r="W1186" s="13">
        <f t="shared" si="1468"/>
        <v>0.12028471104859885</v>
      </c>
      <c r="X1186" s="13">
        <f t="shared" si="1469"/>
        <v>0</v>
      </c>
      <c r="Y1186" s="13">
        <f t="shared" si="1470"/>
        <v>0</v>
      </c>
      <c r="Z1186" s="13">
        <f t="shared" si="1471"/>
        <v>0</v>
      </c>
      <c r="AA1186" s="13">
        <f t="shared" si="1472"/>
        <v>0</v>
      </c>
      <c r="AB1186" s="13">
        <f t="shared" si="1473"/>
        <v>0</v>
      </c>
      <c r="AC1186" s="13">
        <f t="shared" si="1474"/>
        <v>0</v>
      </c>
      <c r="AD1186" s="13">
        <f t="shared" si="1475"/>
        <v>0.16138802661840401</v>
      </c>
      <c r="AE1186" s="13">
        <f t="shared" si="1476"/>
        <v>0</v>
      </c>
      <c r="AF1186" s="13">
        <f t="shared" si="1477"/>
        <v>0</v>
      </c>
      <c r="AG1186" s="13">
        <f t="shared" si="1478"/>
        <v>0</v>
      </c>
      <c r="AH1186" s="13">
        <f t="shared" si="1479"/>
        <v>0</v>
      </c>
      <c r="AI1186" s="13">
        <f t="shared" si="1480"/>
        <v>0</v>
      </c>
      <c r="AJ1186" s="13">
        <f t="shared" si="1481"/>
        <v>0</v>
      </c>
      <c r="AK1186" s="13">
        <f t="shared" si="1482"/>
        <v>0</v>
      </c>
      <c r="AL1186" s="13">
        <f t="shared" si="1483"/>
        <v>0</v>
      </c>
      <c r="AM1186" s="13">
        <f t="shared" si="1484"/>
        <v>0.17322963098948946</v>
      </c>
      <c r="AN1186" s="13">
        <f t="shared" si="1485"/>
        <v>0</v>
      </c>
      <c r="AO1186" s="13">
        <f t="shared" si="1486"/>
        <v>0</v>
      </c>
      <c r="AP1186" s="13">
        <f t="shared" si="1487"/>
        <v>0</v>
      </c>
      <c r="AQ1186" s="13">
        <f t="shared" si="1488"/>
        <v>0</v>
      </c>
      <c r="AR1186" s="13">
        <f t="shared" si="1489"/>
        <v>0</v>
      </c>
      <c r="AS1186" s="13">
        <f t="shared" si="1490"/>
        <v>0</v>
      </c>
      <c r="AT1186" s="13">
        <f t="shared" si="1491"/>
        <v>0</v>
      </c>
      <c r="AU1186" s="13">
        <f t="shared" si="1492"/>
        <v>0</v>
      </c>
      <c r="AV1186" s="13">
        <f t="shared" si="1493"/>
        <v>0</v>
      </c>
      <c r="AW1186" s="13">
        <f t="shared" si="1494"/>
        <v>0</v>
      </c>
      <c r="AX1186" s="13">
        <f t="shared" si="1495"/>
        <v>0.15495007943241401</v>
      </c>
      <c r="AY1186" s="13">
        <f t="shared" si="1496"/>
        <v>0</v>
      </c>
      <c r="AZ1186" s="13">
        <f t="shared" si="1497"/>
        <v>0</v>
      </c>
      <c r="BA1186" s="13">
        <f t="shared" si="1498"/>
        <v>0</v>
      </c>
      <c r="BB1186" s="13">
        <f t="shared" si="1499"/>
        <v>0</v>
      </c>
      <c r="BC1186" s="13">
        <f t="shared" si="1500"/>
        <v>0</v>
      </c>
      <c r="BD1186" s="13">
        <f t="shared" si="1501"/>
        <v>0</v>
      </c>
      <c r="BE1186" s="13">
        <f t="shared" si="1502"/>
        <v>0</v>
      </c>
      <c r="BF1186" s="13">
        <f t="shared" si="1503"/>
        <v>0</v>
      </c>
      <c r="BG1186" s="13">
        <f t="shared" si="1504"/>
        <v>0</v>
      </c>
      <c r="BH1186" s="13">
        <f t="shared" si="1505"/>
        <v>0</v>
      </c>
      <c r="BI1186" s="13">
        <f t="shared" si="1506"/>
        <v>0</v>
      </c>
      <c r="BJ1186" s="14">
        <f t="shared" si="1507"/>
        <v>0.70214630515821164</v>
      </c>
      <c r="BK1186" s="14">
        <f t="shared" si="1508"/>
        <v>4.668733234937039E-3</v>
      </c>
      <c r="BL1186" s="14">
        <f t="shared" si="1509"/>
        <v>0</v>
      </c>
      <c r="BM1186" s="14">
        <f t="shared" si="1510"/>
        <v>0.60985244808890626</v>
      </c>
      <c r="BN1186" s="14">
        <f t="shared" si="1511"/>
        <v>9.6962590304242396E-2</v>
      </c>
    </row>
    <row r="1187" spans="1:66" x14ac:dyDescent="0.25">
      <c r="A1187" t="s">
        <v>61</v>
      </c>
      <c r="B1187" t="s">
        <v>64</v>
      </c>
      <c r="C1187" t="s">
        <v>66</v>
      </c>
      <c r="D1187" s="11">
        <v>44464</v>
      </c>
      <c r="E1187" s="10">
        <f>VLOOKUP(A1187,home!$A$2:$E$405,3,FALSE)</f>
        <v>1.675</v>
      </c>
      <c r="F1187" s="10">
        <f>VLOOKUP(B1187,home!$B$2:$E$405,3,FALSE)</f>
        <v>0.6</v>
      </c>
      <c r="G1187" s="10">
        <f>VLOOKUP(C1187,away!$B$2:$E$405,4,FALSE)</f>
        <v>0.6</v>
      </c>
      <c r="H1187" s="10">
        <f>VLOOKUP(A1187,away!$A$2:$E$405,3,FALSE)</f>
        <v>1.0249999999999999</v>
      </c>
      <c r="I1187" s="10">
        <f>VLOOKUP(C1187,away!$B$2:$E$405,3,FALSE)</f>
        <v>1.19</v>
      </c>
      <c r="J1187" s="10">
        <f>VLOOKUP(B1187,home!$B$2:$E$405,4,FALSE)</f>
        <v>2.44</v>
      </c>
      <c r="K1187" s="12">
        <f t="shared" si="1456"/>
        <v>0.60299999999999987</v>
      </c>
      <c r="L1187" s="12">
        <f t="shared" si="1457"/>
        <v>2.9761899999999994</v>
      </c>
      <c r="M1187" s="13">
        <f t="shared" si="1458"/>
        <v>2.789828671792615E-2</v>
      </c>
      <c r="N1187" s="13">
        <f t="shared" si="1459"/>
        <v>1.6822666890909464E-2</v>
      </c>
      <c r="O1187" s="13">
        <f t="shared" si="1460"/>
        <v>8.3030601947024621E-2</v>
      </c>
      <c r="P1187" s="13">
        <f t="shared" si="1461"/>
        <v>5.0067452974055827E-2</v>
      </c>
      <c r="Q1187" s="13">
        <f t="shared" si="1462"/>
        <v>5.0720340676092017E-3</v>
      </c>
      <c r="R1187" s="13">
        <f t="shared" si="1463"/>
        <v>0.12355742360435758</v>
      </c>
      <c r="S1187" s="13">
        <f t="shared" si="1464"/>
        <v>2.246329561967841E-2</v>
      </c>
      <c r="T1187" s="13">
        <f t="shared" si="1465"/>
        <v>1.5095337071677827E-2</v>
      </c>
      <c r="U1187" s="13">
        <f t="shared" si="1466"/>
        <v>7.450512643342759E-2</v>
      </c>
      <c r="V1187" s="13">
        <f t="shared" si="1467"/>
        <v>4.4792873979521558E-3</v>
      </c>
      <c r="W1187" s="13">
        <f t="shared" si="1468"/>
        <v>1.0194788475894495E-3</v>
      </c>
      <c r="X1187" s="13">
        <f t="shared" si="1469"/>
        <v>3.0341627514072433E-3</v>
      </c>
      <c r="Y1187" s="13">
        <f t="shared" si="1470"/>
        <v>4.5151224195553608E-3</v>
      </c>
      <c r="Z1187" s="13">
        <f t="shared" si="1471"/>
        <v>0.12257678951901764</v>
      </c>
      <c r="AA1187" s="13">
        <f t="shared" si="1472"/>
        <v>7.3913804079967615E-2</v>
      </c>
      <c r="AB1187" s="13">
        <f t="shared" si="1473"/>
        <v>2.2285011930110229E-2</v>
      </c>
      <c r="AC1187" s="13">
        <f t="shared" si="1474"/>
        <v>5.0241999047684154E-4</v>
      </c>
      <c r="AD1187" s="13">
        <f t="shared" si="1475"/>
        <v>1.5368643627410941E-4</v>
      </c>
      <c r="AE1187" s="13">
        <f t="shared" si="1476"/>
        <v>4.5740003477464167E-4</v>
      </c>
      <c r="AF1187" s="13">
        <f t="shared" si="1477"/>
        <v>6.8065470474797021E-4</v>
      </c>
      <c r="AG1187" s="13">
        <f t="shared" si="1478"/>
        <v>6.752525752412871E-4</v>
      </c>
      <c r="AH1187" s="13">
        <f t="shared" si="1479"/>
        <v>9.1202953799651265E-2</v>
      </c>
      <c r="AI1187" s="13">
        <f t="shared" si="1480"/>
        <v>5.4995381141189702E-2</v>
      </c>
      <c r="AJ1187" s="13">
        <f t="shared" si="1481"/>
        <v>1.658110741406869E-2</v>
      </c>
      <c r="AK1187" s="13">
        <f t="shared" si="1482"/>
        <v>3.3328025902278065E-3</v>
      </c>
      <c r="AL1187" s="13">
        <f t="shared" si="1483"/>
        <v>3.6066572117149361E-5</v>
      </c>
      <c r="AM1187" s="13">
        <f t="shared" si="1484"/>
        <v>1.8534584214657597E-5</v>
      </c>
      <c r="AN1187" s="13">
        <f t="shared" si="1485"/>
        <v>5.5162444193821785E-5</v>
      </c>
      <c r="AO1187" s="13">
        <f t="shared" si="1486"/>
        <v>8.2086957392605217E-5</v>
      </c>
      <c r="AP1187" s="13">
        <f t="shared" si="1487"/>
        <v>8.1435460574099227E-5</v>
      </c>
      <c r="AQ1187" s="13">
        <f t="shared" si="1488"/>
        <v>6.0591850851507092E-5</v>
      </c>
      <c r="AR1187" s="13">
        <f t="shared" si="1489"/>
        <v>5.4287463813796802E-2</v>
      </c>
      <c r="AS1187" s="13">
        <f t="shared" si="1490"/>
        <v>3.2735340679719463E-2</v>
      </c>
      <c r="AT1187" s="13">
        <f t="shared" si="1491"/>
        <v>9.8697052149354144E-3</v>
      </c>
      <c r="AU1187" s="13">
        <f t="shared" si="1492"/>
        <v>1.9838107482020181E-3</v>
      </c>
      <c r="AV1187" s="13">
        <f t="shared" si="1493"/>
        <v>2.9905947029145407E-4</v>
      </c>
      <c r="AW1187" s="13">
        <f t="shared" si="1494"/>
        <v>1.7979612687614228E-6</v>
      </c>
      <c r="AX1187" s="13">
        <f t="shared" si="1495"/>
        <v>1.8627257135730878E-6</v>
      </c>
      <c r="AY1187" s="13">
        <f t="shared" si="1496"/>
        <v>5.5438256414790881E-6</v>
      </c>
      <c r="AZ1187" s="13">
        <f t="shared" si="1497"/>
        <v>8.2497392179568222E-6</v>
      </c>
      <c r="BA1187" s="13">
        <f t="shared" si="1498"/>
        <v>8.1842637876969706E-6</v>
      </c>
      <c r="BB1187" s="13">
        <f t="shared" si="1499"/>
        <v>6.0894810105764604E-6</v>
      </c>
      <c r="BC1187" s="13">
        <f t="shared" si="1500"/>
        <v>3.62469049777351E-6</v>
      </c>
      <c r="BD1187" s="13">
        <f t="shared" si="1501"/>
        <v>2.6928301154663971E-2</v>
      </c>
      <c r="BE1187" s="13">
        <f t="shared" si="1502"/>
        <v>1.6237765596262367E-2</v>
      </c>
      <c r="BF1187" s="13">
        <f t="shared" si="1503"/>
        <v>4.8956863272731025E-3</v>
      </c>
      <c r="BG1187" s="13">
        <f t="shared" si="1504"/>
        <v>9.8403295178189367E-4</v>
      </c>
      <c r="BH1187" s="13">
        <f t="shared" si="1505"/>
        <v>1.4834296748112037E-4</v>
      </c>
      <c r="BI1187" s="13">
        <f t="shared" si="1506"/>
        <v>1.789016187822312E-5</v>
      </c>
      <c r="BJ1187" s="14">
        <f t="shared" si="1507"/>
        <v>4.7857161822882299E-2</v>
      </c>
      <c r="BK1187" s="14">
        <f t="shared" si="1508"/>
        <v>0.10545235309784802</v>
      </c>
      <c r="BL1187" s="14">
        <f t="shared" si="1509"/>
        <v>0.6917916120263109</v>
      </c>
      <c r="BM1187" s="14">
        <f t="shared" si="1510"/>
        <v>0.66122570439980322</v>
      </c>
      <c r="BN1187" s="14">
        <f t="shared" si="1511"/>
        <v>0.30644846620188282</v>
      </c>
    </row>
    <row r="1188" spans="1:66" x14ac:dyDescent="0.25">
      <c r="A1188" t="s">
        <v>61</v>
      </c>
      <c r="B1188" t="s">
        <v>70</v>
      </c>
      <c r="C1188" t="s">
        <v>67</v>
      </c>
      <c r="D1188" s="11">
        <v>44464</v>
      </c>
      <c r="E1188" s="10">
        <f>VLOOKUP(A1188,home!$A$2:$E$405,3,FALSE)</f>
        <v>1.675</v>
      </c>
      <c r="F1188" s="10">
        <f>VLOOKUP(B1188,home!$B$2:$E$405,3,FALSE)</f>
        <v>0.3</v>
      </c>
      <c r="G1188" s="10">
        <f>VLOOKUP(C1188,away!$B$2:$E$405,4,FALSE)</f>
        <v>1.49</v>
      </c>
      <c r="H1188" s="10">
        <f>VLOOKUP(A1188,away!$A$2:$E$405,3,FALSE)</f>
        <v>1.0249999999999999</v>
      </c>
      <c r="I1188" s="10">
        <f>VLOOKUP(C1188,away!$B$2:$E$405,3,FALSE)</f>
        <v>0.3</v>
      </c>
      <c r="J1188" s="10">
        <f>VLOOKUP(B1188,home!$B$2:$E$405,4,FALSE)</f>
        <v>0.49</v>
      </c>
      <c r="K1188" s="12">
        <f t="shared" si="1456"/>
        <v>0.74872499999999986</v>
      </c>
      <c r="L1188" s="12">
        <f t="shared" si="1457"/>
        <v>0.15067499999999998</v>
      </c>
      <c r="M1188" s="13">
        <f t="shared" si="1458"/>
        <v>0.40681367473362101</v>
      </c>
      <c r="N1188" s="13">
        <f t="shared" si="1459"/>
        <v>0.30459156861493036</v>
      </c>
      <c r="O1188" s="13">
        <f t="shared" si="1460"/>
        <v>6.1296650440488334E-2</v>
      </c>
      <c r="P1188" s="13">
        <f t="shared" si="1461"/>
        <v>4.5894334601054618E-2</v>
      </c>
      <c r="Q1188" s="13">
        <f t="shared" si="1462"/>
        <v>0.1140276611056068</v>
      </c>
      <c r="R1188" s="13">
        <f t="shared" si="1463"/>
        <v>4.6179364025602894E-3</v>
      </c>
      <c r="S1188" s="13">
        <f t="shared" si="1464"/>
        <v>1.2943824650515647E-3</v>
      </c>
      <c r="T1188" s="13">
        <f t="shared" si="1465"/>
        <v>1.7181117837087305E-2</v>
      </c>
      <c r="U1188" s="13">
        <f t="shared" si="1466"/>
        <v>3.4575644330069521E-3</v>
      </c>
      <c r="V1188" s="13">
        <f t="shared" si="1467"/>
        <v>1.6224960424098143E-5</v>
      </c>
      <c r="W1188" s="13">
        <f t="shared" si="1468"/>
        <v>2.8458453520431817E-2</v>
      </c>
      <c r="X1188" s="13">
        <f t="shared" si="1469"/>
        <v>4.2879774841910632E-3</v>
      </c>
      <c r="Y1188" s="13">
        <f t="shared" si="1470"/>
        <v>3.2304550371524421E-4</v>
      </c>
      <c r="Z1188" s="13">
        <f t="shared" si="1471"/>
        <v>2.3193585581859056E-4</v>
      </c>
      <c r="AA1188" s="13">
        <f t="shared" si="1472"/>
        <v>1.736561736477742E-4</v>
      </c>
      <c r="AB1188" s="13">
        <f t="shared" si="1473"/>
        <v>6.5010359307214843E-5</v>
      </c>
      <c r="AC1188" s="13">
        <f t="shared" si="1474"/>
        <v>1.1440030916487909E-7</v>
      </c>
      <c r="AD1188" s="13">
        <f t="shared" si="1475"/>
        <v>5.3268889030213262E-3</v>
      </c>
      <c r="AE1188" s="13">
        <f t="shared" si="1476"/>
        <v>8.0262898546273821E-4</v>
      </c>
      <c r="AF1188" s="13">
        <f t="shared" si="1477"/>
        <v>6.0468061192299035E-5</v>
      </c>
      <c r="AG1188" s="13">
        <f t="shared" si="1478"/>
        <v>3.0370083733832194E-6</v>
      </c>
      <c r="AH1188" s="13">
        <f t="shared" si="1479"/>
        <v>8.7367337688665302E-6</v>
      </c>
      <c r="AI1188" s="13">
        <f t="shared" si="1480"/>
        <v>6.541410991094591E-6</v>
      </c>
      <c r="AJ1188" s="13">
        <f t="shared" si="1481"/>
        <v>2.4488589721536478E-6</v>
      </c>
      <c r="AK1188" s="13">
        <f t="shared" si="1482"/>
        <v>6.1117397797524664E-7</v>
      </c>
      <c r="AL1188" s="13">
        <f t="shared" si="1483"/>
        <v>5.1623889690679101E-10</v>
      </c>
      <c r="AM1188" s="13">
        <f t="shared" si="1484"/>
        <v>7.9767497878292879E-4</v>
      </c>
      <c r="AN1188" s="13">
        <f t="shared" si="1485"/>
        <v>1.2018967742811778E-4</v>
      </c>
      <c r="AO1188" s="13">
        <f t="shared" si="1486"/>
        <v>9.0547898232408218E-6</v>
      </c>
      <c r="AP1188" s="13">
        <f t="shared" si="1487"/>
        <v>4.5477681887227034E-7</v>
      </c>
      <c r="AQ1188" s="13">
        <f t="shared" si="1488"/>
        <v>1.7130874295894826E-8</v>
      </c>
      <c r="AR1188" s="13">
        <f t="shared" si="1489"/>
        <v>2.632814721247931E-7</v>
      </c>
      <c r="AS1188" s="13">
        <f t="shared" si="1490"/>
        <v>1.9712542021663569E-7</v>
      </c>
      <c r="AT1188" s="13">
        <f t="shared" si="1491"/>
        <v>7.3796365125850245E-8</v>
      </c>
      <c r="AU1188" s="13">
        <f t="shared" si="1492"/>
        <v>1.8417727826284073E-8</v>
      </c>
      <c r="AV1188" s="13">
        <f t="shared" si="1493"/>
        <v>3.4474533166836348E-9</v>
      </c>
      <c r="AW1188" s="13">
        <f t="shared" si="1494"/>
        <v>1.6177513018455252E-12</v>
      </c>
      <c r="AX1188" s="13">
        <f t="shared" si="1495"/>
        <v>9.9539866414874643E-5</v>
      </c>
      <c r="AY1188" s="13">
        <f t="shared" si="1496"/>
        <v>1.4998169372061235E-5</v>
      </c>
      <c r="AZ1188" s="13">
        <f t="shared" si="1497"/>
        <v>1.1299245850676632E-6</v>
      </c>
      <c r="BA1188" s="13">
        <f t="shared" si="1498"/>
        <v>5.6750462285023394E-8</v>
      </c>
      <c r="BB1188" s="13">
        <f t="shared" si="1499"/>
        <v>2.1377189761989739E-9</v>
      </c>
      <c r="BC1188" s="13">
        <f t="shared" si="1500"/>
        <v>6.4420161347756143E-11</v>
      </c>
      <c r="BD1188" s="13">
        <f t="shared" si="1501"/>
        <v>6.6116559687338635E-9</v>
      </c>
      <c r="BE1188" s="13">
        <f t="shared" si="1502"/>
        <v>4.9503121151902611E-9</v>
      </c>
      <c r="BF1188" s="13">
        <f t="shared" si="1503"/>
        <v>1.8532112192229134E-9</v>
      </c>
      <c r="BG1188" s="13">
        <f t="shared" si="1504"/>
        <v>4.625151900375586E-10</v>
      </c>
      <c r="BH1188" s="13">
        <f t="shared" si="1505"/>
        <v>8.6574171415217734E-11</v>
      </c>
      <c r="BI1188" s="13">
        <f t="shared" si="1506"/>
        <v>1.2964049298571783E-11</v>
      </c>
      <c r="BJ1188" s="14">
        <f t="shared" si="1507"/>
        <v>0.47610596529071314</v>
      </c>
      <c r="BK1188" s="14">
        <f t="shared" si="1508"/>
        <v>0.45403372984607143</v>
      </c>
      <c r="BL1188" s="14">
        <f t="shared" si="1509"/>
        <v>6.9629726032391995E-2</v>
      </c>
      <c r="BM1188" s="14">
        <f t="shared" si="1510"/>
        <v>6.2744532958979499E-2</v>
      </c>
      <c r="BN1188" s="14">
        <f t="shared" si="1511"/>
        <v>0.93724182589826144</v>
      </c>
    </row>
    <row r="1189" spans="1:66" x14ac:dyDescent="0.25">
      <c r="A1189" t="s">
        <v>61</v>
      </c>
      <c r="B1189" t="s">
        <v>87</v>
      </c>
      <c r="C1189" t="s">
        <v>289</v>
      </c>
      <c r="D1189" s="11">
        <v>44464</v>
      </c>
      <c r="E1189" s="10">
        <f>VLOOKUP(A1189,home!$A$2:$E$405,3,FALSE)</f>
        <v>1.675</v>
      </c>
      <c r="F1189" s="10">
        <f>VLOOKUP(B1189,home!$B$2:$E$405,3,FALSE)</f>
        <v>0.9</v>
      </c>
      <c r="G1189" s="10">
        <f>VLOOKUP(C1189,away!$B$2:$E$405,4,FALSE)</f>
        <v>1.79</v>
      </c>
      <c r="H1189" s="10">
        <f>VLOOKUP(A1189,away!$A$2:$E$405,3,FALSE)</f>
        <v>1.0249999999999999</v>
      </c>
      <c r="I1189" s="10">
        <f>VLOOKUP(C1189,away!$B$2:$E$405,3,FALSE)</f>
        <v>0.3</v>
      </c>
      <c r="J1189" s="10">
        <f>VLOOKUP(B1189,home!$B$2:$E$405,4,FALSE)</f>
        <v>1.95</v>
      </c>
      <c r="K1189" s="12">
        <f t="shared" si="1456"/>
        <v>2.6984250000000003</v>
      </c>
      <c r="L1189" s="12">
        <f t="shared" si="1457"/>
        <v>0.59962499999999985</v>
      </c>
      <c r="M1189" s="13">
        <f t="shared" si="1458"/>
        <v>3.6955159747397354E-2</v>
      </c>
      <c r="N1189" s="13">
        <f t="shared" si="1459"/>
        <v>9.9720726941370699E-2</v>
      </c>
      <c r="O1189" s="13">
        <f t="shared" si="1460"/>
        <v>2.2159237663533126E-2</v>
      </c>
      <c r="P1189" s="13">
        <f t="shared" si="1461"/>
        <v>5.9795040892219375E-2</v>
      </c>
      <c r="Q1189" s="13">
        <f t="shared" si="1462"/>
        <v>0.13454445129838416</v>
      </c>
      <c r="R1189" s="13">
        <f t="shared" si="1463"/>
        <v>6.6436164419980247E-3</v>
      </c>
      <c r="S1189" s="13">
        <f t="shared" si="1464"/>
        <v>2.418773819232373E-2</v>
      </c>
      <c r="T1189" s="13">
        <f t="shared" si="1465"/>
        <v>8.0676216609793572E-2</v>
      </c>
      <c r="U1189" s="13">
        <f t="shared" si="1466"/>
        <v>1.7927300697498521E-2</v>
      </c>
      <c r="V1189" s="13">
        <f t="shared" si="1467"/>
        <v>4.3485336288817599E-3</v>
      </c>
      <c r="W1189" s="13">
        <f t="shared" si="1468"/>
        <v>0.12101937033161411</v>
      </c>
      <c r="X1189" s="13">
        <f t="shared" si="1469"/>
        <v>7.2566239935094076E-2</v>
      </c>
      <c r="Y1189" s="13">
        <f t="shared" si="1470"/>
        <v>2.1756265810540389E-2</v>
      </c>
      <c r="Z1189" s="13">
        <f t="shared" si="1471"/>
        <v>1.3278928363443549E-3</v>
      </c>
      <c r="AA1189" s="13">
        <f t="shared" si="1472"/>
        <v>3.583219226912516E-3</v>
      </c>
      <c r="AB1189" s="13">
        <f t="shared" si="1473"/>
        <v>4.8345241711907046E-3</v>
      </c>
      <c r="AC1189" s="13">
        <f t="shared" si="1474"/>
        <v>4.3975717453516175E-4</v>
      </c>
      <c r="AD1189" s="13">
        <f t="shared" si="1475"/>
        <v>8.1640423596771469E-2</v>
      </c>
      <c r="AE1189" s="13">
        <f t="shared" si="1476"/>
        <v>4.8953638999214066E-2</v>
      </c>
      <c r="AF1189" s="13">
        <f t="shared" si="1477"/>
        <v>1.4676912892451864E-2</v>
      </c>
      <c r="AG1189" s="13">
        <f t="shared" si="1478"/>
        <v>2.9335479643788158E-3</v>
      </c>
      <c r="AH1189" s="13">
        <f t="shared" si="1479"/>
        <v>1.9905943549824588E-4</v>
      </c>
      <c r="AI1189" s="13">
        <f t="shared" si="1480"/>
        <v>5.3714695723435413E-4</v>
      </c>
      <c r="AJ1189" s="13">
        <f t="shared" si="1481"/>
        <v>7.2472538903755636E-4</v>
      </c>
      <c r="AK1189" s="13">
        <f t="shared" si="1482"/>
        <v>6.5187236930455607E-4</v>
      </c>
      <c r="AL1189" s="13">
        <f t="shared" si="1483"/>
        <v>2.8461842312375614E-5</v>
      </c>
      <c r="AM1189" s="13">
        <f t="shared" si="1484"/>
        <v>4.4060112008823586E-2</v>
      </c>
      <c r="AN1189" s="13">
        <f t="shared" si="1485"/>
        <v>2.6419544663290828E-2</v>
      </c>
      <c r="AO1189" s="13">
        <f t="shared" si="1486"/>
        <v>7.9209097343628798E-3</v>
      </c>
      <c r="AP1189" s="13">
        <f t="shared" si="1487"/>
        <v>1.5831918331557805E-3</v>
      </c>
      <c r="AQ1189" s="13">
        <f t="shared" si="1488"/>
        <v>2.3733035073900864E-4</v>
      </c>
      <c r="AR1189" s="13">
        <f t="shared" si="1489"/>
        <v>2.387220280212714E-5</v>
      </c>
      <c r="AS1189" s="13">
        <f t="shared" si="1490"/>
        <v>6.4417348846329932E-5</v>
      </c>
      <c r="AT1189" s="13">
        <f t="shared" si="1491"/>
        <v>8.6912692280328952E-5</v>
      </c>
      <c r="AU1189" s="13">
        <f t="shared" si="1492"/>
        <v>7.8175793888848896E-5</v>
      </c>
      <c r="AV1189" s="13">
        <f t="shared" si="1493"/>
        <v>5.2737879156129278E-5</v>
      </c>
      <c r="AW1189" s="13">
        <f t="shared" si="1494"/>
        <v>1.2792357583332673E-6</v>
      </c>
      <c r="AX1189" s="13">
        <f t="shared" si="1495"/>
        <v>1.9815484624568308E-2</v>
      </c>
      <c r="AY1189" s="13">
        <f t="shared" si="1496"/>
        <v>1.1881859968006767E-2</v>
      </c>
      <c r="AZ1189" s="13">
        <f t="shared" si="1497"/>
        <v>3.562330141658028E-3</v>
      </c>
      <c r="BA1189" s="13">
        <f t="shared" si="1498"/>
        <v>7.1202073706389825E-4</v>
      </c>
      <c r="BB1189" s="13">
        <f t="shared" si="1499"/>
        <v>1.0673635861548497E-4</v>
      </c>
      <c r="BC1189" s="13">
        <f t="shared" si="1500"/>
        <v>1.2800357806962035E-5</v>
      </c>
      <c r="BD1189" s="13">
        <f t="shared" si="1501"/>
        <v>2.3857282675375788E-6</v>
      </c>
      <c r="BE1189" s="13">
        <f t="shared" si="1502"/>
        <v>6.4377088003300912E-6</v>
      </c>
      <c r="BF1189" s="13">
        <f t="shared" si="1503"/>
        <v>8.6858371847653672E-6</v>
      </c>
      <c r="BG1189" s="13">
        <f t="shared" si="1504"/>
        <v>7.8126934017668289E-6</v>
      </c>
      <c r="BH1189" s="13">
        <f t="shared" si="1505"/>
        <v>5.2704917981656643E-6</v>
      </c>
      <c r="BI1189" s="13">
        <f t="shared" si="1506"/>
        <v>2.8444053660930352E-6</v>
      </c>
      <c r="BJ1189" s="14">
        <f t="shared" si="1507"/>
        <v>0.79480011515770455</v>
      </c>
      <c r="BK1189" s="14">
        <f t="shared" si="1508"/>
        <v>0.13763655144567649</v>
      </c>
      <c r="BL1189" s="14">
        <f t="shared" si="1509"/>
        <v>5.7600255134000029E-2</v>
      </c>
      <c r="BM1189" s="14">
        <f t="shared" si="1510"/>
        <v>0.61966600085657442</v>
      </c>
      <c r="BN1189" s="14">
        <f t="shared" si="1511"/>
        <v>0.35981823298490273</v>
      </c>
    </row>
    <row r="1190" spans="1:66" x14ac:dyDescent="0.25">
      <c r="A1190" t="s">
        <v>61</v>
      </c>
      <c r="B1190" t="s">
        <v>318</v>
      </c>
      <c r="C1190" t="s">
        <v>239</v>
      </c>
      <c r="D1190" s="11">
        <v>44464</v>
      </c>
      <c r="E1190" s="10">
        <f>VLOOKUP(A1190,home!$A$2:$E$405,3,FALSE)</f>
        <v>1.675</v>
      </c>
      <c r="F1190" s="10">
        <f>VLOOKUP(B1190,home!$B$2:$E$405,3,FALSE)</f>
        <v>0.6</v>
      </c>
      <c r="G1190" s="10">
        <f>VLOOKUP(C1190,away!$B$2:$E$405,4,FALSE)</f>
        <v>0</v>
      </c>
      <c r="H1190" s="10">
        <f>VLOOKUP(A1190,away!$A$2:$E$405,3,FALSE)</f>
        <v>1.0249999999999999</v>
      </c>
      <c r="I1190" s="10">
        <f>VLOOKUP(C1190,away!$B$2:$E$405,3,FALSE)</f>
        <v>1.79</v>
      </c>
      <c r="J1190" s="10">
        <f>VLOOKUP(B1190,home!$B$2:$E$405,4,FALSE)</f>
        <v>0.49</v>
      </c>
      <c r="K1190" s="12">
        <f t="shared" si="1456"/>
        <v>0</v>
      </c>
      <c r="L1190" s="12">
        <f t="shared" si="1457"/>
        <v>0.89902749999999998</v>
      </c>
      <c r="M1190" s="13">
        <f t="shared" si="1458"/>
        <v>0.40696524105493398</v>
      </c>
      <c r="N1190" s="13">
        <f t="shared" si="1459"/>
        <v>0</v>
      </c>
      <c r="O1190" s="13">
        <f t="shared" si="1460"/>
        <v>0.36587294325251463</v>
      </c>
      <c r="P1190" s="13">
        <f t="shared" si="1461"/>
        <v>0</v>
      </c>
      <c r="Q1190" s="13">
        <f t="shared" si="1462"/>
        <v>0</v>
      </c>
      <c r="R1190" s="13">
        <f t="shared" si="1463"/>
        <v>0.16446491874497504</v>
      </c>
      <c r="S1190" s="13">
        <f t="shared" si="1464"/>
        <v>0</v>
      </c>
      <c r="T1190" s="13">
        <f t="shared" si="1465"/>
        <v>0</v>
      </c>
      <c r="U1190" s="13">
        <f t="shared" si="1466"/>
        <v>0</v>
      </c>
      <c r="V1190" s="13">
        <f t="shared" si="1467"/>
        <v>0</v>
      </c>
      <c r="W1190" s="13">
        <f t="shared" si="1468"/>
        <v>0</v>
      </c>
      <c r="X1190" s="13">
        <f t="shared" si="1469"/>
        <v>0</v>
      </c>
      <c r="Y1190" s="13">
        <f t="shared" si="1470"/>
        <v>0</v>
      </c>
      <c r="Z1190" s="13">
        <f t="shared" si="1471"/>
        <v>4.9286161578999357E-2</v>
      </c>
      <c r="AA1190" s="13">
        <f t="shared" si="1472"/>
        <v>0</v>
      </c>
      <c r="AB1190" s="13">
        <f t="shared" si="1473"/>
        <v>0</v>
      </c>
      <c r="AC1190" s="13">
        <f t="shared" si="1474"/>
        <v>0</v>
      </c>
      <c r="AD1190" s="13">
        <f t="shared" si="1475"/>
        <v>0</v>
      </c>
      <c r="AE1190" s="13">
        <f t="shared" si="1476"/>
        <v>0</v>
      </c>
      <c r="AF1190" s="13">
        <f t="shared" si="1477"/>
        <v>0</v>
      </c>
      <c r="AG1190" s="13">
        <f t="shared" si="1478"/>
        <v>0</v>
      </c>
      <c r="AH1190" s="13">
        <f t="shared" si="1479"/>
        <v>1.1077403657240957E-2</v>
      </c>
      <c r="AI1190" s="13">
        <f t="shared" si="1480"/>
        <v>0</v>
      </c>
      <c r="AJ1190" s="13">
        <f t="shared" si="1481"/>
        <v>0</v>
      </c>
      <c r="AK1190" s="13">
        <f t="shared" si="1482"/>
        <v>0</v>
      </c>
      <c r="AL1190" s="13">
        <f t="shared" si="1483"/>
        <v>0</v>
      </c>
      <c r="AM1190" s="13">
        <f t="shared" si="1484"/>
        <v>0</v>
      </c>
      <c r="AN1190" s="13">
        <f t="shared" si="1485"/>
        <v>0</v>
      </c>
      <c r="AO1190" s="13">
        <f t="shared" si="1486"/>
        <v>0</v>
      </c>
      <c r="AP1190" s="13">
        <f t="shared" si="1487"/>
        <v>0</v>
      </c>
      <c r="AQ1190" s="13">
        <f t="shared" si="1488"/>
        <v>0</v>
      </c>
      <c r="AR1190" s="13">
        <f t="shared" si="1489"/>
        <v>1.9917781032920399E-3</v>
      </c>
      <c r="AS1190" s="13">
        <f t="shared" si="1490"/>
        <v>0</v>
      </c>
      <c r="AT1190" s="13">
        <f t="shared" si="1491"/>
        <v>0</v>
      </c>
      <c r="AU1190" s="13">
        <f t="shared" si="1492"/>
        <v>0</v>
      </c>
      <c r="AV1190" s="13">
        <f t="shared" si="1493"/>
        <v>0</v>
      </c>
      <c r="AW1190" s="13">
        <f t="shared" si="1494"/>
        <v>0</v>
      </c>
      <c r="AX1190" s="13">
        <f t="shared" si="1495"/>
        <v>0</v>
      </c>
      <c r="AY1190" s="13">
        <f t="shared" si="1496"/>
        <v>0</v>
      </c>
      <c r="AZ1190" s="13">
        <f t="shared" si="1497"/>
        <v>0</v>
      </c>
      <c r="BA1190" s="13">
        <f t="shared" si="1498"/>
        <v>0</v>
      </c>
      <c r="BB1190" s="13">
        <f t="shared" si="1499"/>
        <v>0</v>
      </c>
      <c r="BC1190" s="13">
        <f t="shared" si="1500"/>
        <v>0</v>
      </c>
      <c r="BD1190" s="13">
        <f t="shared" si="1501"/>
        <v>2.9844388145956383E-4</v>
      </c>
      <c r="BE1190" s="13">
        <f t="shared" si="1502"/>
        <v>0</v>
      </c>
      <c r="BF1190" s="13">
        <f t="shared" si="1503"/>
        <v>0</v>
      </c>
      <c r="BG1190" s="13">
        <f t="shared" si="1504"/>
        <v>0</v>
      </c>
      <c r="BH1190" s="13">
        <f t="shared" si="1505"/>
        <v>0</v>
      </c>
      <c r="BI1190" s="13">
        <f t="shared" si="1506"/>
        <v>0</v>
      </c>
      <c r="BJ1190" s="14">
        <f t="shared" si="1507"/>
        <v>0</v>
      </c>
      <c r="BK1190" s="14">
        <f t="shared" si="1508"/>
        <v>0.40696524105493398</v>
      </c>
      <c r="BL1190" s="14">
        <f t="shared" si="1509"/>
        <v>0.54370548763948223</v>
      </c>
      <c r="BM1190" s="14">
        <f t="shared" si="1510"/>
        <v>6.2653787220991922E-2</v>
      </c>
      <c r="BN1190" s="14">
        <f t="shared" si="1511"/>
        <v>0.93730310305242359</v>
      </c>
    </row>
    <row r="1191" spans="1:66" x14ac:dyDescent="0.25">
      <c r="A1191" t="s">
        <v>72</v>
      </c>
      <c r="B1191" t="s">
        <v>367</v>
      </c>
      <c r="C1191" t="s">
        <v>73</v>
      </c>
      <c r="D1191" s="11">
        <v>44464</v>
      </c>
      <c r="E1191" s="10">
        <f>VLOOKUP(A1191,home!$A$2:$E$405,3,FALSE)</f>
        <v>1.3571428571428601</v>
      </c>
      <c r="F1191" s="10">
        <f>VLOOKUP(B1191,home!$B$2:$E$405,3,FALSE)</f>
        <v>1.84</v>
      </c>
      <c r="G1191" s="10">
        <f>VLOOKUP(C1191,away!$B$2:$E$405,4,FALSE)</f>
        <v>0.55000000000000004</v>
      </c>
      <c r="H1191" s="10">
        <f>VLOOKUP(A1191,away!$A$2:$E$405,3,FALSE)</f>
        <v>1.2380952380952399</v>
      </c>
      <c r="I1191" s="10">
        <f>VLOOKUP(C1191,away!$B$2:$E$405,3,FALSE)</f>
        <v>0.55000000000000004</v>
      </c>
      <c r="J1191" s="10">
        <f>VLOOKUP(B1191,home!$B$2:$E$405,4,FALSE)</f>
        <v>1.62</v>
      </c>
      <c r="K1191" s="12">
        <f t="shared" si="1456"/>
        <v>1.3734285714285746</v>
      </c>
      <c r="L1191" s="12">
        <f t="shared" si="1457"/>
        <v>1.103142857142859</v>
      </c>
      <c r="M1191" s="13">
        <f t="shared" si="1458"/>
        <v>8.4030837990880972E-2</v>
      </c>
      <c r="N1191" s="13">
        <f t="shared" si="1459"/>
        <v>0.11541035377776163</v>
      </c>
      <c r="O1191" s="13">
        <f t="shared" si="1460"/>
        <v>9.269801870936914E-2</v>
      </c>
      <c r="P1191" s="13">
        <f t="shared" si="1461"/>
        <v>0.12731410741026813</v>
      </c>
      <c r="Q1191" s="13">
        <f t="shared" si="1462"/>
        <v>7.9253938658528783E-2</v>
      </c>
      <c r="R1191" s="13">
        <f t="shared" si="1463"/>
        <v>5.1129578605267852E-2</v>
      </c>
      <c r="S1191" s="13">
        <f t="shared" si="1464"/>
        <v>4.8223016493755197E-2</v>
      </c>
      <c r="T1191" s="13">
        <f t="shared" si="1465"/>
        <v>8.7428416331594344E-2</v>
      </c>
      <c r="U1191" s="13">
        <f t="shared" si="1466"/>
        <v>7.0222824101578027E-2</v>
      </c>
      <c r="V1191" s="13">
        <f t="shared" si="1467"/>
        <v>8.1180121863242312E-3</v>
      </c>
      <c r="W1191" s="13">
        <f t="shared" si="1468"/>
        <v>3.628320791729036E-2</v>
      </c>
      <c r="X1191" s="13">
        <f t="shared" si="1469"/>
        <v>4.0025561648188088E-2</v>
      </c>
      <c r="Y1191" s="13">
        <f t="shared" si="1470"/>
        <v>2.2076956217664929E-2</v>
      </c>
      <c r="Z1191" s="13">
        <f t="shared" si="1471"/>
        <v>1.8801076475708518E-2</v>
      </c>
      <c r="AA1191" s="13">
        <f t="shared" si="1472"/>
        <v>2.5821935605351728E-2</v>
      </c>
      <c r="AB1191" s="13">
        <f t="shared" si="1473"/>
        <v>1.7732292064989438E-2</v>
      </c>
      <c r="AC1191" s="13">
        <f t="shared" si="1474"/>
        <v>7.6871888654117461E-4</v>
      </c>
      <c r="AD1191" s="13">
        <f t="shared" si="1475"/>
        <v>1.2458098604172518E-2</v>
      </c>
      <c r="AE1191" s="13">
        <f t="shared" si="1476"/>
        <v>1.3743062488774337E-2</v>
      </c>
      <c r="AF1191" s="13">
        <f t="shared" si="1477"/>
        <v>7.5802806098796884E-3</v>
      </c>
      <c r="AG1191" s="13">
        <f t="shared" si="1478"/>
        <v>2.7873774699757638E-3</v>
      </c>
      <c r="AH1191" s="13">
        <f t="shared" si="1479"/>
        <v>5.185068305193624E-3</v>
      </c>
      <c r="AI1191" s="13">
        <f t="shared" si="1480"/>
        <v>7.1213209551616585E-3</v>
      </c>
      <c r="AJ1191" s="13">
        <f t="shared" si="1481"/>
        <v>4.890312833066025E-3</v>
      </c>
      <c r="AK1191" s="13">
        <f t="shared" si="1482"/>
        <v>2.2388317893855653E-3</v>
      </c>
      <c r="AL1191" s="13">
        <f t="shared" si="1483"/>
        <v>4.6587067904773424E-5</v>
      </c>
      <c r="AM1191" s="13">
        <f t="shared" si="1484"/>
        <v>3.4220617137289936E-3</v>
      </c>
      <c r="AN1191" s="13">
        <f t="shared" si="1485"/>
        <v>3.7750229362021907E-3</v>
      </c>
      <c r="AO1191" s="13">
        <f t="shared" si="1486"/>
        <v>2.0821947938109552E-3</v>
      </c>
      <c r="AP1191" s="13">
        <f t="shared" si="1487"/>
        <v>7.6565277132420093E-4</v>
      </c>
      <c r="AQ1191" s="13">
        <f t="shared" si="1488"/>
        <v>2.1115609643448184E-4</v>
      </c>
      <c r="AR1191" s="13">
        <f t="shared" si="1489"/>
        <v>1.143974212934434E-3</v>
      </c>
      <c r="AS1191" s="13">
        <f t="shared" si="1490"/>
        <v>1.5711668690216677E-3</v>
      </c>
      <c r="AT1191" s="13">
        <f t="shared" si="1491"/>
        <v>1.0789427341981678E-3</v>
      </c>
      <c r="AU1191" s="13">
        <f t="shared" si="1492"/>
        <v>4.9395025936100994E-4</v>
      </c>
      <c r="AV1191" s="13">
        <f t="shared" si="1493"/>
        <v>1.6960134976774156E-4</v>
      </c>
      <c r="AW1191" s="13">
        <f t="shared" si="1494"/>
        <v>1.9606528815189354E-6</v>
      </c>
      <c r="AX1191" s="13">
        <f t="shared" si="1495"/>
        <v>7.833262218045387E-4</v>
      </c>
      <c r="AY1191" s="13">
        <f t="shared" si="1496"/>
        <v>8.641207263963798E-4</v>
      </c>
      <c r="AZ1191" s="13">
        <f t="shared" si="1497"/>
        <v>4.7662430351663271E-4</v>
      </c>
      <c r="BA1191" s="13">
        <f t="shared" si="1498"/>
        <v>1.7526156532168775E-4</v>
      </c>
      <c r="BB1191" s="13">
        <f t="shared" si="1499"/>
        <v>4.8334635979074127E-5</v>
      </c>
      <c r="BC1191" s="13">
        <f t="shared" si="1500"/>
        <v>1.0664001686583161E-5</v>
      </c>
      <c r="BD1191" s="13">
        <f t="shared" si="1501"/>
        <v>2.1032783029237409E-4</v>
      </c>
      <c r="BE1191" s="13">
        <f t="shared" si="1502"/>
        <v>2.88870251490127E-4</v>
      </c>
      <c r="BF1191" s="13">
        <f t="shared" si="1503"/>
        <v>1.9837132841614912E-4</v>
      </c>
      <c r="BG1191" s="13">
        <f t="shared" si="1504"/>
        <v>9.0816283399660096E-5</v>
      </c>
      <c r="BH1191" s="13">
        <f t="shared" si="1505"/>
        <v>3.1182419593011954E-5</v>
      </c>
      <c r="BI1191" s="13">
        <f t="shared" si="1506"/>
        <v>8.5653651990633545E-6</v>
      </c>
      <c r="BJ1191" s="14">
        <f t="shared" si="1507"/>
        <v>0.42966167349003603</v>
      </c>
      <c r="BK1191" s="14">
        <f t="shared" si="1508"/>
        <v>0.26936540076207088</v>
      </c>
      <c r="BL1191" s="14">
        <f t="shared" si="1509"/>
        <v>0.28232595187303638</v>
      </c>
      <c r="BM1191" s="14">
        <f t="shared" si="1510"/>
        <v>0.44945510737526045</v>
      </c>
      <c r="BN1191" s="14">
        <f t="shared" si="1511"/>
        <v>0.5498368351520766</v>
      </c>
    </row>
    <row r="1192" spans="1:66" x14ac:dyDescent="0.25">
      <c r="A1192" t="s">
        <v>72</v>
      </c>
      <c r="B1192" t="s">
        <v>74</v>
      </c>
      <c r="C1192" t="s">
        <v>80</v>
      </c>
      <c r="D1192" s="11">
        <v>44464</v>
      </c>
      <c r="E1192" s="10">
        <f>VLOOKUP(A1192,home!$A$2:$E$405,3,FALSE)</f>
        <v>1.3571428571428601</v>
      </c>
      <c r="F1192" s="10">
        <f>VLOOKUP(B1192,home!$B$2:$E$405,3,FALSE)</f>
        <v>0.55000000000000004</v>
      </c>
      <c r="G1192" s="10">
        <f>VLOOKUP(C1192,away!$B$2:$E$405,4,FALSE)</f>
        <v>0.92</v>
      </c>
      <c r="H1192" s="10">
        <f>VLOOKUP(A1192,away!$A$2:$E$405,3,FALSE)</f>
        <v>1.2380952380952399</v>
      </c>
      <c r="I1192" s="10">
        <f>VLOOKUP(C1192,away!$B$2:$E$405,3,FALSE)</f>
        <v>0.55000000000000004</v>
      </c>
      <c r="J1192" s="10">
        <f>VLOOKUP(B1192,home!$B$2:$E$405,4,FALSE)</f>
        <v>1.21</v>
      </c>
      <c r="K1192" s="12">
        <f t="shared" si="1456"/>
        <v>0.68671428571428728</v>
      </c>
      <c r="L1192" s="12">
        <f t="shared" si="1457"/>
        <v>0.82395238095238221</v>
      </c>
      <c r="M1192" s="13">
        <f t="shared" si="1458"/>
        <v>0.22076275372093684</v>
      </c>
      <c r="N1192" s="13">
        <f t="shared" si="1459"/>
        <v>0.1516009367337923</v>
      </c>
      <c r="O1192" s="13">
        <f t="shared" si="1460"/>
        <v>0.18189799655397032</v>
      </c>
      <c r="P1192" s="13">
        <f t="shared" si="1461"/>
        <v>0.12491195277641964</v>
      </c>
      <c r="Q1192" s="13">
        <f t="shared" si="1462"/>
        <v>5.2053264491381507E-2</v>
      </c>
      <c r="R1192" s="13">
        <f t="shared" si="1463"/>
        <v>7.4937643675556026E-2</v>
      </c>
      <c r="S1192" s="13">
        <f t="shared" si="1464"/>
        <v>1.7669416243717918E-2</v>
      </c>
      <c r="T1192" s="13">
        <f t="shared" si="1465"/>
        <v>4.2889411214017889E-2</v>
      </c>
      <c r="U1192" s="13">
        <f t="shared" si="1466"/>
        <v>5.1460750449771241E-2</v>
      </c>
      <c r="V1192" s="13">
        <f t="shared" si="1467"/>
        <v>1.1108563128020459E-3</v>
      </c>
      <c r="W1192" s="13">
        <f t="shared" si="1468"/>
        <v>1.1915240114765309E-2</v>
      </c>
      <c r="X1192" s="13">
        <f t="shared" si="1469"/>
        <v>9.8175904621802135E-3</v>
      </c>
      <c r="Y1192" s="13">
        <f t="shared" si="1470"/>
        <v>4.0446135182643922E-3</v>
      </c>
      <c r="Z1192" s="13">
        <f t="shared" si="1471"/>
        <v>2.0581683309811871E-2</v>
      </c>
      <c r="AA1192" s="13">
        <f t="shared" si="1472"/>
        <v>1.4133735952895131E-2</v>
      </c>
      <c r="AB1192" s="13">
        <f t="shared" si="1473"/>
        <v>4.8529191946833595E-3</v>
      </c>
      <c r="AC1192" s="13">
        <f t="shared" si="1474"/>
        <v>3.9284035958099249E-5</v>
      </c>
      <c r="AD1192" s="13">
        <f t="shared" si="1475"/>
        <v>2.0455914011313198E-3</v>
      </c>
      <c r="AE1192" s="13">
        <f t="shared" si="1476"/>
        <v>1.6854699054178707E-3</v>
      </c>
      <c r="AF1192" s="13">
        <f t="shared" si="1477"/>
        <v>6.9437347079632041E-4</v>
      </c>
      <c r="AG1192" s="13">
        <f t="shared" si="1478"/>
        <v>1.907102248442659E-4</v>
      </c>
      <c r="AH1192" s="13">
        <f t="shared" si="1479"/>
        <v>4.2395817417818487E-3</v>
      </c>
      <c r="AI1192" s="13">
        <f t="shared" si="1480"/>
        <v>2.9113813475350565E-3</v>
      </c>
      <c r="AJ1192" s="13">
        <f t="shared" si="1481"/>
        <v>9.9964358125721763E-4</v>
      </c>
      <c r="AK1192" s="13">
        <f t="shared" si="1482"/>
        <v>2.2882317595730744E-4</v>
      </c>
      <c r="AL1192" s="13">
        <f t="shared" si="1483"/>
        <v>8.8910752593133461E-7</v>
      </c>
      <c r="AM1192" s="13">
        <f t="shared" si="1484"/>
        <v>2.809473675782366E-4</v>
      </c>
      <c r="AN1192" s="13">
        <f t="shared" si="1485"/>
        <v>2.3148725243839219E-4</v>
      </c>
      <c r="AO1192" s="13">
        <f t="shared" si="1486"/>
        <v>9.5367236403369181E-5</v>
      </c>
      <c r="AP1192" s="13">
        <f t="shared" si="1487"/>
        <v>2.6192687166468248E-5</v>
      </c>
      <c r="AQ1192" s="13">
        <f t="shared" si="1488"/>
        <v>5.3953817385881031E-6</v>
      </c>
      <c r="AR1192" s="13">
        <f t="shared" si="1489"/>
        <v>6.9864269407668065E-4</v>
      </c>
      <c r="AS1192" s="13">
        <f t="shared" si="1490"/>
        <v>4.7976791863237316E-4</v>
      </c>
      <c r="AT1192" s="13">
        <f t="shared" si="1491"/>
        <v>1.6473174177613018E-4</v>
      </c>
      <c r="AU1192" s="13">
        <f t="shared" si="1492"/>
        <v>3.7707880129421888E-5</v>
      </c>
      <c r="AV1192" s="13">
        <f t="shared" si="1493"/>
        <v>6.4736349922189775E-6</v>
      </c>
      <c r="AW1192" s="13">
        <f t="shared" si="1494"/>
        <v>1.3974297372328041E-8</v>
      </c>
      <c r="AX1192" s="13">
        <f t="shared" si="1495"/>
        <v>3.2155095141632995E-5</v>
      </c>
      <c r="AY1192" s="13">
        <f t="shared" si="1496"/>
        <v>2.6494267201698888E-5</v>
      </c>
      <c r="AZ1192" s="13">
        <f t="shared" si="1497"/>
        <v>1.0915007271214202E-5</v>
      </c>
      <c r="BA1192" s="13">
        <f t="shared" si="1498"/>
        <v>2.9978154097431691E-6</v>
      </c>
      <c r="BB1192" s="13">
        <f t="shared" si="1499"/>
        <v>6.1751428612840624E-7</v>
      </c>
      <c r="BC1192" s="13">
        <f t="shared" si="1500"/>
        <v>1.0176047326552222E-7</v>
      </c>
      <c r="BD1192" s="13">
        <f t="shared" si="1501"/>
        <v>9.5941385203244609E-5</v>
      </c>
      <c r="BE1192" s="13">
        <f t="shared" si="1502"/>
        <v>6.5884319810285426E-5</v>
      </c>
      <c r="BF1192" s="13">
        <f t="shared" si="1503"/>
        <v>2.2621851809145906E-5</v>
      </c>
      <c r="BG1192" s="13">
        <f t="shared" si="1504"/>
        <v>5.178249602217363E-6</v>
      </c>
      <c r="BH1192" s="13">
        <f t="shared" si="1505"/>
        <v>8.8899449420924691E-7</v>
      </c>
      <c r="BI1192" s="13">
        <f t="shared" si="1506"/>
        <v>1.2209704381896747E-7</v>
      </c>
      <c r="BJ1192" s="14">
        <f t="shared" si="1507"/>
        <v>0.27764987292170018</v>
      </c>
      <c r="BK1192" s="14">
        <f t="shared" si="1508"/>
        <v>0.3645216464645622</v>
      </c>
      <c r="BL1192" s="14">
        <f t="shared" si="1509"/>
        <v>0.33724043644097706</v>
      </c>
      <c r="BM1192" s="14">
        <f t="shared" si="1510"/>
        <v>0.19380261089209055</v>
      </c>
      <c r="BN1192" s="14">
        <f t="shared" si="1511"/>
        <v>0.80616454795205661</v>
      </c>
    </row>
    <row r="1193" spans="1:66" x14ac:dyDescent="0.25">
      <c r="A1193" t="s">
        <v>72</v>
      </c>
      <c r="B1193" t="s">
        <v>75</v>
      </c>
      <c r="C1193" t="s">
        <v>81</v>
      </c>
      <c r="D1193" s="11">
        <v>44464</v>
      </c>
      <c r="E1193" s="10">
        <f>VLOOKUP(A1193,home!$A$2:$E$405,3,FALSE)</f>
        <v>1.3571428571428601</v>
      </c>
      <c r="F1193" s="10">
        <f>VLOOKUP(B1193,home!$B$2:$E$405,3,FALSE)</f>
        <v>1.29</v>
      </c>
      <c r="G1193" s="10">
        <f>VLOOKUP(C1193,away!$B$2:$E$405,4,FALSE)</f>
        <v>0.74</v>
      </c>
      <c r="H1193" s="10">
        <f>VLOOKUP(A1193,away!$A$2:$E$405,3,FALSE)</f>
        <v>1.2380952380952399</v>
      </c>
      <c r="I1193" s="10">
        <f>VLOOKUP(C1193,away!$B$2:$E$405,3,FALSE)</f>
        <v>1.1100000000000001</v>
      </c>
      <c r="J1193" s="10">
        <f>VLOOKUP(B1193,home!$B$2:$E$405,4,FALSE)</f>
        <v>1.01</v>
      </c>
      <c r="K1193" s="12">
        <f t="shared" si="1456"/>
        <v>1.2955285714285742</v>
      </c>
      <c r="L1193" s="12">
        <f t="shared" si="1457"/>
        <v>1.3880285714285736</v>
      </c>
      <c r="M1193" s="13">
        <f t="shared" si="1458"/>
        <v>6.8319698480229549E-2</v>
      </c>
      <c r="N1193" s="13">
        <f t="shared" si="1459"/>
        <v>8.8510121372522704E-2</v>
      </c>
      <c r="O1193" s="13">
        <f t="shared" si="1460"/>
        <v>9.4829693481943922E-2</v>
      </c>
      <c r="P1193" s="13">
        <f t="shared" si="1461"/>
        <v>0.12285457732567236</v>
      </c>
      <c r="Q1193" s="13">
        <f t="shared" si="1462"/>
        <v>5.7333695549357036E-2</v>
      </c>
      <c r="R1193" s="13">
        <f t="shared" si="1463"/>
        <v>6.5813161986376073E-2</v>
      </c>
      <c r="S1193" s="13">
        <f t="shared" si="1464"/>
        <v>5.523021729317687E-2</v>
      </c>
      <c r="T1193" s="13">
        <f t="shared" si="1465"/>
        <v>7.9580807528094821E-2</v>
      </c>
      <c r="U1193" s="13">
        <f t="shared" si="1466"/>
        <v>8.5262831729407115E-2</v>
      </c>
      <c r="V1193" s="13">
        <f t="shared" si="1467"/>
        <v>1.103518564126018E-2</v>
      </c>
      <c r="W1193" s="13">
        <f t="shared" si="1468"/>
        <v>2.4759146896593115E-2</v>
      </c>
      <c r="X1193" s="13">
        <f t="shared" si="1469"/>
        <v>3.4366403296668346E-2</v>
      </c>
      <c r="Y1193" s="13">
        <f t="shared" si="1470"/>
        <v>2.3850774836506394E-2</v>
      </c>
      <c r="Z1193" s="13">
        <f t="shared" si="1471"/>
        <v>3.0450183071048961E-2</v>
      </c>
      <c r="AA1193" s="13">
        <f t="shared" si="1472"/>
        <v>3.9449082173774609E-2</v>
      </c>
      <c r="AB1193" s="13">
        <f t="shared" si="1473"/>
        <v>2.5553706536379329E-2</v>
      </c>
      <c r="AC1193" s="13">
        <f t="shared" si="1474"/>
        <v>1.2402380808769137E-3</v>
      </c>
      <c r="AD1193" s="13">
        <f t="shared" si="1475"/>
        <v>8.0190455521833726E-3</v>
      </c>
      <c r="AE1193" s="13">
        <f t="shared" si="1476"/>
        <v>1.1130664342017744E-2</v>
      </c>
      <c r="AF1193" s="13">
        <f t="shared" si="1477"/>
        <v>7.7248400628509278E-3</v>
      </c>
      <c r="AG1193" s="13">
        <f t="shared" si="1478"/>
        <v>3.5740995723177287E-3</v>
      </c>
      <c r="AH1193" s="13">
        <f t="shared" si="1479"/>
        <v>1.0566431026961661E-2</v>
      </c>
      <c r="AI1193" s="13">
        <f t="shared" si="1480"/>
        <v>1.36891132934582E-2</v>
      </c>
      <c r="AJ1193" s="13">
        <f t="shared" si="1481"/>
        <v>8.8673186945989052E-3</v>
      </c>
      <c r="AK1193" s="13">
        <f t="shared" si="1482"/>
        <v>3.8292882402718707E-3</v>
      </c>
      <c r="AL1193" s="13">
        <f t="shared" si="1483"/>
        <v>8.9209366316760839E-5</v>
      </c>
      <c r="AM1193" s="13">
        <f t="shared" si="1484"/>
        <v>2.0777805256881571E-3</v>
      </c>
      <c r="AN1193" s="13">
        <f t="shared" si="1485"/>
        <v>2.8840187348130437E-3</v>
      </c>
      <c r="AO1193" s="13">
        <f t="shared" si="1486"/>
        <v>2.0015502022278958E-3</v>
      </c>
      <c r="AP1193" s="13">
        <f t="shared" si="1487"/>
        <v>9.2606962261365298E-4</v>
      </c>
      <c r="AQ1193" s="13">
        <f t="shared" si="1488"/>
        <v>3.2135277382995688E-4</v>
      </c>
      <c r="AR1193" s="13">
        <f t="shared" si="1489"/>
        <v>2.9333016326904275E-3</v>
      </c>
      <c r="AS1193" s="13">
        <f t="shared" si="1490"/>
        <v>3.8001760737685331E-3</v>
      </c>
      <c r="AT1193" s="13">
        <f t="shared" si="1491"/>
        <v>2.4616183400131982E-3</v>
      </c>
      <c r="AU1193" s="13">
        <f t="shared" si="1492"/>
        <v>1.0630322971465593E-3</v>
      </c>
      <c r="AV1193" s="13">
        <f t="shared" si="1493"/>
        <v>3.4429717832617937E-4</v>
      </c>
      <c r="AW1193" s="13">
        <f t="shared" si="1494"/>
        <v>4.4560838545091774E-6</v>
      </c>
      <c r="AX1193" s="13">
        <f t="shared" si="1495"/>
        <v>4.4863733936448112E-4</v>
      </c>
      <c r="AY1193" s="13">
        <f t="shared" si="1496"/>
        <v>6.2272144524759695E-4</v>
      </c>
      <c r="AZ1193" s="13">
        <f t="shared" si="1497"/>
        <v>4.3217757902247938E-4</v>
      </c>
      <c r="BA1193" s="13">
        <f t="shared" si="1498"/>
        <v>1.9995827587134386E-4</v>
      </c>
      <c r="BB1193" s="13">
        <f t="shared" si="1499"/>
        <v>6.9386950000755541E-5</v>
      </c>
      <c r="BC1193" s="13">
        <f t="shared" si="1500"/>
        <v>1.9262213817066899E-5</v>
      </c>
      <c r="BD1193" s="13">
        <f t="shared" si="1501"/>
        <v>6.7858441246539862E-4</v>
      </c>
      <c r="BE1193" s="13">
        <f t="shared" si="1502"/>
        <v>8.7912549447499602E-4</v>
      </c>
      <c r="BF1193" s="13">
        <f t="shared" si="1503"/>
        <v>5.694660979818154E-4</v>
      </c>
      <c r="BG1193" s="13">
        <f t="shared" si="1504"/>
        <v>2.4591986679846199E-4</v>
      </c>
      <c r="BH1193" s="13">
        <f t="shared" si="1505"/>
        <v>7.964905342982916E-5</v>
      </c>
      <c r="BI1193" s="13">
        <f t="shared" si="1506"/>
        <v>2.0637524881116953E-5</v>
      </c>
      <c r="BJ1193" s="14">
        <f t="shared" si="1507"/>
        <v>0.34885251467160849</v>
      </c>
      <c r="BK1193" s="14">
        <f t="shared" si="1508"/>
        <v>0.25939184763278023</v>
      </c>
      <c r="BL1193" s="14">
        <f t="shared" si="1509"/>
        <v>0.36093643513514811</v>
      </c>
      <c r="BM1193" s="14">
        <f t="shared" si="1510"/>
        <v>0.50135176695309103</v>
      </c>
      <c r="BN1193" s="14">
        <f t="shared" si="1511"/>
        <v>0.49766094819610163</v>
      </c>
    </row>
    <row r="1194" spans="1:66" x14ac:dyDescent="0.25">
      <c r="A1194" t="s">
        <v>72</v>
      </c>
      <c r="B1194" t="s">
        <v>103</v>
      </c>
      <c r="C1194" t="s">
        <v>89</v>
      </c>
      <c r="D1194" s="11">
        <v>44464</v>
      </c>
      <c r="E1194" s="10">
        <f>VLOOKUP(A1194,home!$A$2:$E$405,3,FALSE)</f>
        <v>1.3571428571428601</v>
      </c>
      <c r="F1194" s="10">
        <f>VLOOKUP(B1194,home!$B$2:$E$405,3,FALSE)</f>
        <v>0.18</v>
      </c>
      <c r="G1194" s="10">
        <f>VLOOKUP(C1194,away!$B$2:$E$405,4,FALSE)</f>
        <v>1.29</v>
      </c>
      <c r="H1194" s="10">
        <f>VLOOKUP(A1194,away!$A$2:$E$405,3,FALSE)</f>
        <v>1.2380952380952399</v>
      </c>
      <c r="I1194" s="10">
        <f>VLOOKUP(C1194,away!$B$2:$E$405,3,FALSE)</f>
        <v>0.74</v>
      </c>
      <c r="J1194" s="10">
        <f>VLOOKUP(B1194,home!$B$2:$E$405,4,FALSE)</f>
        <v>1.21</v>
      </c>
      <c r="K1194" s="12">
        <f t="shared" si="1456"/>
        <v>0.31512857142857209</v>
      </c>
      <c r="L1194" s="12">
        <f t="shared" si="1457"/>
        <v>1.1085904761904779</v>
      </c>
      <c r="M1194" s="13">
        <f t="shared" si="1458"/>
        <v>0.24081674049903945</v>
      </c>
      <c r="N1194" s="13">
        <f t="shared" si="1459"/>
        <v>7.5888235409547464E-2</v>
      </c>
      <c r="O1194" s="13">
        <f t="shared" si="1460"/>
        <v>0.26696714502446889</v>
      </c>
      <c r="P1194" s="13">
        <f t="shared" si="1461"/>
        <v>8.4128975029925307E-2</v>
      </c>
      <c r="Q1194" s="13">
        <f t="shared" si="1462"/>
        <v>1.1957275606422934E-2</v>
      </c>
      <c r="R1194" s="13">
        <f t="shared" si="1463"/>
        <v>0.14797861721494421</v>
      </c>
      <c r="S1194" s="13">
        <f t="shared" si="1464"/>
        <v>7.3475835036622261E-3</v>
      </c>
      <c r="T1194" s="13">
        <f t="shared" si="1465"/>
        <v>1.3255721858465188E-2</v>
      </c>
      <c r="U1194" s="13">
        <f t="shared" si="1466"/>
        <v>4.6632290244920875E-2</v>
      </c>
      <c r="V1194" s="13">
        <f t="shared" si="1467"/>
        <v>2.8520750206102914E-4</v>
      </c>
      <c r="W1194" s="13">
        <f t="shared" si="1468"/>
        <v>1.2560263933432581E-3</v>
      </c>
      <c r="X1194" s="13">
        <f t="shared" si="1469"/>
        <v>1.392418897504211E-3</v>
      </c>
      <c r="Y1194" s="13">
        <f t="shared" si="1470"/>
        <v>7.7181116432040696E-4</v>
      </c>
      <c r="Z1194" s="13">
        <f t="shared" si="1471"/>
        <v>5.4682561908107837E-2</v>
      </c>
      <c r="AA1194" s="13">
        <f t="shared" si="1472"/>
        <v>1.7232037616156475E-2</v>
      </c>
      <c r="AB1194" s="13">
        <f t="shared" si="1473"/>
        <v>2.7151536983914034E-3</v>
      </c>
      <c r="AC1194" s="13">
        <f t="shared" si="1474"/>
        <v>6.2273014039423112E-6</v>
      </c>
      <c r="AD1194" s="13">
        <f t="shared" si="1475"/>
        <v>9.8952450752710626E-5</v>
      </c>
      <c r="AE1194" s="13">
        <f t="shared" si="1476"/>
        <v>1.0969774450016229E-4</v>
      </c>
      <c r="AF1194" s="13">
        <f t="shared" si="1477"/>
        <v>6.0804937406228158E-5</v>
      </c>
      <c r="AG1194" s="13">
        <f t="shared" si="1478"/>
        <v>2.2469258171300901E-5</v>
      </c>
      <c r="AH1194" s="13">
        <f t="shared" si="1479"/>
        <v>1.5155141836256132E-2</v>
      </c>
      <c r="AI1194" s="13">
        <f t="shared" si="1480"/>
        <v>4.7758181966567823E-3</v>
      </c>
      <c r="AJ1194" s="13">
        <f t="shared" si="1481"/>
        <v>7.5249838285751554E-4</v>
      </c>
      <c r="AK1194" s="13">
        <f t="shared" si="1482"/>
        <v>7.9044580130733217E-5</v>
      </c>
      <c r="AL1194" s="13">
        <f t="shared" si="1483"/>
        <v>8.7019944415894318E-8</v>
      </c>
      <c r="AM1194" s="13">
        <f t="shared" si="1484"/>
        <v>6.2365488890115672E-6</v>
      </c>
      <c r="AN1194" s="13">
        <f t="shared" si="1485"/>
        <v>6.9137787026545293E-6</v>
      </c>
      <c r="AO1194" s="13">
        <f t="shared" si="1486"/>
        <v>3.8322746121256857E-6</v>
      </c>
      <c r="AP1194" s="13">
        <f t="shared" si="1487"/>
        <v>1.4161410457163646E-6</v>
      </c>
      <c r="AQ1194" s="13">
        <f t="shared" si="1488"/>
        <v>3.9248011905589638E-7</v>
      </c>
      <c r="AR1194" s="13">
        <f t="shared" si="1489"/>
        <v>3.3601691809978834E-3</v>
      </c>
      <c r="AS1194" s="13">
        <f t="shared" si="1490"/>
        <v>1.0588853137661783E-3</v>
      </c>
      <c r="AT1194" s="13">
        <f t="shared" si="1491"/>
        <v>1.6684250811691551E-4</v>
      </c>
      <c r="AU1194" s="13">
        <f t="shared" si="1492"/>
        <v>1.7525613745481184E-5</v>
      </c>
      <c r="AV1194" s="13">
        <f t="shared" si="1493"/>
        <v>1.3807054057556074E-6</v>
      </c>
      <c r="AW1194" s="13">
        <f t="shared" si="1494"/>
        <v>8.444524980211692E-10</v>
      </c>
      <c r="AX1194" s="13">
        <f t="shared" si="1495"/>
        <v>3.2755245700644403E-7</v>
      </c>
      <c r="AY1194" s="13">
        <f t="shared" si="1496"/>
        <v>3.6312153429013482E-7</v>
      </c>
      <c r="AZ1194" s="13">
        <f t="shared" si="1497"/>
        <v>2.0127653730685883E-7</v>
      </c>
      <c r="BA1194" s="13">
        <f t="shared" si="1498"/>
        <v>7.4377750779660396E-8</v>
      </c>
      <c r="BB1194" s="13">
        <f t="shared" si="1499"/>
        <v>2.0613616538700095E-8</v>
      </c>
      <c r="BC1194" s="13">
        <f t="shared" si="1500"/>
        <v>4.5704117949290895E-9</v>
      </c>
      <c r="BD1194" s="13">
        <f t="shared" si="1501"/>
        <v>6.2084192540716855E-4</v>
      </c>
      <c r="BE1194" s="13">
        <f t="shared" si="1502"/>
        <v>1.9564502903652515E-4</v>
      </c>
      <c r="BF1194" s="13">
        <f t="shared" si="1503"/>
        <v>3.0826669253690836E-5</v>
      </c>
      <c r="BG1194" s="13">
        <f t="shared" si="1504"/>
        <v>3.2381214146055611E-6</v>
      </c>
      <c r="BH1194" s="13">
        <f t="shared" si="1505"/>
        <v>2.5510614387422927E-7</v>
      </c>
      <c r="BI1194" s="13">
        <f t="shared" si="1506"/>
        <v>1.6078246936347531E-8</v>
      </c>
      <c r="BJ1194" s="14">
        <f t="shared" si="1507"/>
        <v>0.10483319645611014</v>
      </c>
      <c r="BK1194" s="14">
        <f t="shared" si="1508"/>
        <v>0.33258518397757064</v>
      </c>
      <c r="BL1194" s="14">
        <f t="shared" si="1509"/>
        <v>0.50774337304631811</v>
      </c>
      <c r="BM1194" s="14">
        <f t="shared" si="1510"/>
        <v>0.1721069643266766</v>
      </c>
      <c r="BN1194" s="14">
        <f t="shared" si="1511"/>
        <v>0.8277369887843482</v>
      </c>
    </row>
    <row r="1195" spans="1:66" x14ac:dyDescent="0.25">
      <c r="A1195" t="s">
        <v>72</v>
      </c>
      <c r="B1195" t="s">
        <v>77</v>
      </c>
      <c r="C1195" t="s">
        <v>78</v>
      </c>
      <c r="D1195" s="11">
        <v>44464</v>
      </c>
      <c r="E1195" s="10">
        <f>VLOOKUP(A1195,home!$A$2:$E$405,3,FALSE)</f>
        <v>1.3571428571428601</v>
      </c>
      <c r="F1195" s="10">
        <f>VLOOKUP(B1195,home!$B$2:$E$405,3,FALSE)</f>
        <v>1.66</v>
      </c>
      <c r="G1195" s="10">
        <f>VLOOKUP(C1195,away!$B$2:$E$405,4,FALSE)</f>
        <v>1.1100000000000001</v>
      </c>
      <c r="H1195" s="10">
        <f>VLOOKUP(A1195,away!$A$2:$E$405,3,FALSE)</f>
        <v>1.2380952380952399</v>
      </c>
      <c r="I1195" s="10">
        <f>VLOOKUP(C1195,away!$B$2:$E$405,3,FALSE)</f>
        <v>1.1100000000000001</v>
      </c>
      <c r="J1195" s="10">
        <f>VLOOKUP(B1195,home!$B$2:$E$405,4,FALSE)</f>
        <v>1.01</v>
      </c>
      <c r="K1195" s="12">
        <f t="shared" si="1456"/>
        <v>2.500671428571434</v>
      </c>
      <c r="L1195" s="12">
        <f t="shared" si="1457"/>
        <v>1.3880285714285736</v>
      </c>
      <c r="M1195" s="13">
        <f t="shared" si="1458"/>
        <v>2.047194227159306E-2</v>
      </c>
      <c r="N1195" s="13">
        <f t="shared" si="1459"/>
        <v>5.1193601125936537E-2</v>
      </c>
      <c r="O1195" s="13">
        <f t="shared" si="1460"/>
        <v>2.8415640785607547E-2</v>
      </c>
      <c r="P1195" s="13">
        <f t="shared" si="1461"/>
        <v>7.1058181037117918E-2</v>
      </c>
      <c r="Q1195" s="13">
        <f t="shared" si="1462"/>
        <v>6.4009187830655956E-2</v>
      </c>
      <c r="R1195" s="13">
        <f t="shared" si="1463"/>
        <v>1.9720860642937179E-2</v>
      </c>
      <c r="S1195" s="13">
        <f t="shared" si="1464"/>
        <v>6.1660796827643999E-2</v>
      </c>
      <c r="T1195" s="13">
        <f t="shared" si="1465"/>
        <v>8.8846581542888645E-2</v>
      </c>
      <c r="U1195" s="13">
        <f t="shared" si="1466"/>
        <v>4.9315392756631875E-2</v>
      </c>
      <c r="V1195" s="13">
        <f t="shared" si="1467"/>
        <v>2.3780537206289549E-2</v>
      </c>
      <c r="W1195" s="13">
        <f t="shared" si="1468"/>
        <v>5.335531572472791E-2</v>
      </c>
      <c r="X1195" s="13">
        <f t="shared" si="1469"/>
        <v>7.4058702663514595E-2</v>
      </c>
      <c r="Y1195" s="13">
        <f t="shared" si="1470"/>
        <v>5.1397797629945834E-2</v>
      </c>
      <c r="Z1195" s="13">
        <f t="shared" si="1471"/>
        <v>9.1243726751860255E-3</v>
      </c>
      <c r="AA1195" s="13">
        <f t="shared" si="1472"/>
        <v>2.2817058052475588E-2</v>
      </c>
      <c r="AB1195" s="13">
        <f t="shared" si="1473"/>
        <v>2.8528982577940742E-2</v>
      </c>
      <c r="AC1195" s="13">
        <f t="shared" si="1474"/>
        <v>5.1588953296007488E-3</v>
      </c>
      <c r="AD1195" s="13">
        <f t="shared" si="1475"/>
        <v>3.3356028398808801E-2</v>
      </c>
      <c r="AE1195" s="13">
        <f t="shared" si="1476"/>
        <v>4.6299120446929513E-2</v>
      </c>
      <c r="AF1195" s="13">
        <f t="shared" si="1477"/>
        <v>3.2132251006175519E-2</v>
      </c>
      <c r="AG1195" s="13">
        <f t="shared" si="1478"/>
        <v>1.4866827486962051E-2</v>
      </c>
      <c r="AH1195" s="13">
        <f t="shared" si="1479"/>
        <v>3.1662224923800939E-3</v>
      </c>
      <c r="AI1195" s="13">
        <f t="shared" si="1480"/>
        <v>7.9176821231951352E-3</v>
      </c>
      <c r="AJ1195" s="13">
        <f t="shared" si="1481"/>
        <v>9.8997607329924433E-3</v>
      </c>
      <c r="AK1195" s="13">
        <f t="shared" si="1482"/>
        <v>8.2520162715625355E-3</v>
      </c>
      <c r="AL1195" s="13">
        <f t="shared" si="1483"/>
        <v>7.1626172723431719E-4</v>
      </c>
      <c r="AM1195" s="13">
        <f t="shared" si="1484"/>
        <v>1.668249343750371E-2</v>
      </c>
      <c r="AN1195" s="13">
        <f t="shared" si="1485"/>
        <v>2.3155777533924827E-2</v>
      </c>
      <c r="AO1195" s="13">
        <f t="shared" si="1486"/>
        <v>1.6070440405365771E-2</v>
      </c>
      <c r="AP1195" s="13">
        <f t="shared" si="1487"/>
        <v>7.4354101460292928E-3</v>
      </c>
      <c r="AQ1195" s="13">
        <f t="shared" si="1488"/>
        <v>2.5801404307446412E-3</v>
      </c>
      <c r="AR1195" s="13">
        <f t="shared" si="1489"/>
        <v>8.7896145658467116E-4</v>
      </c>
      <c r="AS1195" s="13">
        <f t="shared" si="1490"/>
        <v>2.1979938012968176E-3</v>
      </c>
      <c r="AT1195" s="13">
        <f t="shared" si="1491"/>
        <v>2.7482301495400352E-3</v>
      </c>
      <c r="AU1195" s="13">
        <f t="shared" si="1492"/>
        <v>2.2908068713644557E-3</v>
      </c>
      <c r="AV1195" s="13">
        <f t="shared" si="1493"/>
        <v>1.4321388228990524E-3</v>
      </c>
      <c r="AW1195" s="13">
        <f t="shared" si="1494"/>
        <v>6.9059635661002897E-5</v>
      </c>
      <c r="AX1195" s="13">
        <f t="shared" si="1495"/>
        <v>6.9529057827493294E-3</v>
      </c>
      <c r="AY1195" s="13">
        <f t="shared" si="1496"/>
        <v>9.6508318809070213E-3</v>
      </c>
      <c r="AZ1195" s="13">
        <f t="shared" si="1497"/>
        <v>6.6978151943763537E-3</v>
      </c>
      <c r="BA1195" s="13">
        <f t="shared" si="1498"/>
        <v>3.0989196186476014E-3</v>
      </c>
      <c r="BB1195" s="13">
        <f t="shared" si="1499"/>
        <v>1.075347242810853E-3</v>
      </c>
      <c r="BC1195" s="13">
        <f t="shared" si="1500"/>
        <v>2.9852253944568052E-4</v>
      </c>
      <c r="BD1195" s="13">
        <f t="shared" si="1501"/>
        <v>2.0333726915399965E-4</v>
      </c>
      <c r="BE1195" s="13">
        <f t="shared" si="1502"/>
        <v>5.084796993371464E-4</v>
      </c>
      <c r="BF1195" s="13">
        <f t="shared" si="1503"/>
        <v>6.3577032807049765E-4</v>
      </c>
      <c r="BG1195" s="13">
        <f t="shared" si="1504"/>
        <v>5.2995089817979362E-4</v>
      </c>
      <c r="BH1195" s="13">
        <f t="shared" si="1505"/>
        <v>3.3130826740599469E-4</v>
      </c>
      <c r="BI1195" s="13">
        <f t="shared" si="1506"/>
        <v>1.6569862367033511E-4</v>
      </c>
      <c r="BJ1195" s="14">
        <f t="shared" si="1507"/>
        <v>0.60321401806905051</v>
      </c>
      <c r="BK1195" s="14">
        <f t="shared" si="1508"/>
        <v>0.19249744628038665</v>
      </c>
      <c r="BL1195" s="14">
        <f t="shared" si="1509"/>
        <v>0.18995629262322591</v>
      </c>
      <c r="BM1195" s="14">
        <f t="shared" si="1510"/>
        <v>0.7303409437087548</v>
      </c>
      <c r="BN1195" s="14">
        <f t="shared" si="1511"/>
        <v>0.25486941369384819</v>
      </c>
    </row>
    <row r="1196" spans="1:66" x14ac:dyDescent="0.25">
      <c r="A1196" t="s">
        <v>72</v>
      </c>
      <c r="B1196" t="s">
        <v>79</v>
      </c>
      <c r="C1196" t="s">
        <v>68</v>
      </c>
      <c r="D1196" s="11">
        <v>44464</v>
      </c>
      <c r="E1196" s="10">
        <f>VLOOKUP(A1196,home!$A$2:$E$405,3,FALSE)</f>
        <v>1.3571428571428601</v>
      </c>
      <c r="F1196" s="10">
        <f>VLOOKUP(B1196,home!$B$2:$E$405,3,FALSE)</f>
        <v>0.37</v>
      </c>
      <c r="G1196" s="10">
        <f>VLOOKUP(C1196,away!$B$2:$E$405,4,FALSE)</f>
        <v>0.74</v>
      </c>
      <c r="H1196" s="10">
        <f>VLOOKUP(A1196,away!$A$2:$E$405,3,FALSE)</f>
        <v>1.2380952380952399</v>
      </c>
      <c r="I1196" s="10">
        <f>VLOOKUP(C1196,away!$B$2:$E$405,3,FALSE)</f>
        <v>2.0299999999999998</v>
      </c>
      <c r="J1196" s="10">
        <f>VLOOKUP(B1196,home!$B$2:$E$405,4,FALSE)</f>
        <v>0.61</v>
      </c>
      <c r="K1196" s="12">
        <f t="shared" si="1456"/>
        <v>0.37158571428571507</v>
      </c>
      <c r="L1196" s="12">
        <f t="shared" si="1457"/>
        <v>1.5331333333333355</v>
      </c>
      <c r="M1196" s="13">
        <f t="shared" si="1458"/>
        <v>0.1488644605720755</v>
      </c>
      <c r="N1196" s="13">
        <f t="shared" si="1459"/>
        <v>5.5315906913432342E-2</v>
      </c>
      <c r="O1196" s="13">
        <f t="shared" si="1460"/>
        <v>0.22822906665173495</v>
      </c>
      <c r="P1196" s="13">
        <f t="shared" si="1461"/>
        <v>8.4806660752547003E-2</v>
      </c>
      <c r="Q1196" s="13">
        <f t="shared" si="1462"/>
        <v>1.0277300390894941E-2</v>
      </c>
      <c r="R1196" s="13">
        <f t="shared" si="1463"/>
        <v>0.17495279485966525</v>
      </c>
      <c r="S1196" s="13">
        <f t="shared" si="1464"/>
        <v>1.2078386070722667E-2</v>
      </c>
      <c r="T1196" s="13">
        <f t="shared" si="1465"/>
        <v>1.5756471805960751E-2</v>
      </c>
      <c r="U1196" s="13">
        <f t="shared" si="1466"/>
        <v>6.5009959244210894E-2</v>
      </c>
      <c r="V1196" s="13">
        <f t="shared" si="1467"/>
        <v>7.6454901473733483E-4</v>
      </c>
      <c r="W1196" s="13">
        <f t="shared" si="1468"/>
        <v>1.2729660022265186E-3</v>
      </c>
      <c r="X1196" s="13">
        <f t="shared" si="1469"/>
        <v>1.9516266102135524E-3</v>
      </c>
      <c r="Y1196" s="13">
        <f t="shared" si="1470"/>
        <v>1.4960519051693713E-3</v>
      </c>
      <c r="Z1196" s="13">
        <f t="shared" si="1471"/>
        <v>8.9408653853060585E-2</v>
      </c>
      <c r="AA1196" s="13">
        <f t="shared" si="1472"/>
        <v>3.322297850531377E-2</v>
      </c>
      <c r="AB1196" s="13">
        <f t="shared" si="1473"/>
        <v>6.1725920992979884E-3</v>
      </c>
      <c r="AC1196" s="13">
        <f t="shared" si="1474"/>
        <v>2.7222266765499377E-5</v>
      </c>
      <c r="AD1196" s="13">
        <f t="shared" si="1475"/>
        <v>1.1825399529969301E-4</v>
      </c>
      <c r="AE1196" s="13">
        <f t="shared" si="1476"/>
        <v>1.8129914199380292E-4</v>
      </c>
      <c r="AF1196" s="13">
        <f t="shared" si="1477"/>
        <v>1.3897787894771643E-4</v>
      </c>
      <c r="AG1196" s="13">
        <f t="shared" si="1478"/>
        <v>7.1023872936903075E-5</v>
      </c>
      <c r="AH1196" s="13">
        <f t="shared" si="1479"/>
        <v>3.4268846877647301E-2</v>
      </c>
      <c r="AI1196" s="13">
        <f t="shared" si="1480"/>
        <v>1.2733813944778368E-2</v>
      </c>
      <c r="AJ1196" s="13">
        <f t="shared" si="1481"/>
        <v>2.3658516751259347E-3</v>
      </c>
      <c r="AK1196" s="13">
        <f t="shared" si="1482"/>
        <v>2.9303889486524204E-4</v>
      </c>
      <c r="AL1196" s="13">
        <f t="shared" si="1483"/>
        <v>6.2033061044258497E-7</v>
      </c>
      <c r="AM1196" s="13">
        <f t="shared" si="1484"/>
        <v>8.788299062115207E-6</v>
      </c>
      <c r="AN1196" s="13">
        <f t="shared" si="1485"/>
        <v>1.3473634235430913E-5</v>
      </c>
      <c r="AO1196" s="13">
        <f t="shared" si="1486"/>
        <v>1.0328438883740174E-5</v>
      </c>
      <c r="AP1196" s="13">
        <f t="shared" si="1487"/>
        <v>5.2782913113194012E-6</v>
      </c>
      <c r="AQ1196" s="13">
        <f t="shared" si="1488"/>
        <v>2.0230810881068746E-6</v>
      </c>
      <c r="AR1196" s="13">
        <f t="shared" si="1489"/>
        <v>1.0507742288603416E-2</v>
      </c>
      <c r="AS1196" s="13">
        <f t="shared" si="1490"/>
        <v>3.9045269238409145E-3</v>
      </c>
      <c r="AT1196" s="13">
        <f t="shared" si="1491"/>
        <v>7.2543321297161608E-4</v>
      </c>
      <c r="AU1196" s="13">
        <f t="shared" si="1492"/>
        <v>8.9853539536213079E-5</v>
      </c>
      <c r="AV1196" s="13">
        <f t="shared" si="1493"/>
        <v>8.3470729174158695E-6</v>
      </c>
      <c r="AW1196" s="13">
        <f t="shared" si="1494"/>
        <v>9.816567260068361E-9</v>
      </c>
      <c r="AX1196" s="13">
        <f t="shared" si="1495"/>
        <v>5.4426773072542629E-7</v>
      </c>
      <c r="AY1196" s="13">
        <f t="shared" si="1496"/>
        <v>8.3443500023284292E-7</v>
      </c>
      <c r="AZ1196" s="13">
        <f t="shared" si="1497"/>
        <v>6.3965005667849073E-7</v>
      </c>
      <c r="BA1196" s="13">
        <f t="shared" si="1498"/>
        <v>3.2688960785411704E-7</v>
      </c>
      <c r="BB1196" s="13">
        <f t="shared" si="1499"/>
        <v>1.2529133853035238E-7</v>
      </c>
      <c r="BC1196" s="13">
        <f t="shared" si="1500"/>
        <v>3.8417665495766911E-8</v>
      </c>
      <c r="BD1196" s="13">
        <f t="shared" si="1501"/>
        <v>2.6849616601223665E-3</v>
      </c>
      <c r="BE1196" s="13">
        <f t="shared" si="1502"/>
        <v>9.9769339630632892E-4</v>
      </c>
      <c r="BF1196" s="13">
        <f t="shared" si="1503"/>
        <v>1.8536430665231415E-4</v>
      </c>
      <c r="BG1196" s="13">
        <f t="shared" si="1504"/>
        <v>2.2959576096825495E-5</v>
      </c>
      <c r="BH1196" s="13">
        <f t="shared" si="1505"/>
        <v>2.1328626209090327E-6</v>
      </c>
      <c r="BI1196" s="13">
        <f t="shared" si="1506"/>
        <v>1.585082560927571E-7</v>
      </c>
      <c r="BJ1196" s="14">
        <f t="shared" si="1507"/>
        <v>8.6622279213055833E-2</v>
      </c>
      <c r="BK1196" s="14">
        <f t="shared" si="1508"/>
        <v>0.24654273344245867</v>
      </c>
      <c r="BL1196" s="14">
        <f t="shared" si="1509"/>
        <v>0.57637811610056389</v>
      </c>
      <c r="BM1196" s="14">
        <f t="shared" si="1510"/>
        <v>0.29650476785035623</v>
      </c>
      <c r="BN1196" s="14">
        <f t="shared" si="1511"/>
        <v>0.70244619014034981</v>
      </c>
    </row>
    <row r="1197" spans="1:66" x14ac:dyDescent="0.25">
      <c r="A1197" t="s">
        <v>72</v>
      </c>
      <c r="B1197" t="s">
        <v>85</v>
      </c>
      <c r="C1197" t="s">
        <v>86</v>
      </c>
      <c r="D1197" s="11">
        <v>44464</v>
      </c>
      <c r="E1197" s="10">
        <f>VLOOKUP(A1197,home!$A$2:$E$405,3,FALSE)</f>
        <v>1.3571428571428601</v>
      </c>
      <c r="F1197" s="10">
        <f>VLOOKUP(B1197,home!$B$2:$E$405,3,FALSE)</f>
        <v>0.55000000000000004</v>
      </c>
      <c r="G1197" s="10">
        <f>VLOOKUP(C1197,away!$B$2:$E$405,4,FALSE)</f>
        <v>0.92</v>
      </c>
      <c r="H1197" s="10">
        <f>VLOOKUP(A1197,away!$A$2:$E$405,3,FALSE)</f>
        <v>1.2380952380952399</v>
      </c>
      <c r="I1197" s="10">
        <f>VLOOKUP(C1197,away!$B$2:$E$405,3,FALSE)</f>
        <v>0.55000000000000004</v>
      </c>
      <c r="J1197" s="10">
        <f>VLOOKUP(B1197,home!$B$2:$E$405,4,FALSE)</f>
        <v>1.62</v>
      </c>
      <c r="K1197" s="12">
        <f t="shared" si="1456"/>
        <v>0.68671428571428728</v>
      </c>
      <c r="L1197" s="12">
        <f t="shared" si="1457"/>
        <v>1.103142857142859</v>
      </c>
      <c r="M1197" s="13">
        <f t="shared" si="1458"/>
        <v>0.16698402282360603</v>
      </c>
      <c r="N1197" s="13">
        <f t="shared" si="1459"/>
        <v>0.11467031395901088</v>
      </c>
      <c r="O1197" s="13">
        <f t="shared" si="1460"/>
        <v>0.18420723203484113</v>
      </c>
      <c r="P1197" s="13">
        <f t="shared" si="1461"/>
        <v>0.12649773777021192</v>
      </c>
      <c r="Q1197" s="13">
        <f t="shared" si="1462"/>
        <v>3.93728713714976E-2</v>
      </c>
      <c r="R1197" s="13">
        <f t="shared" si="1463"/>
        <v>0.10160344612664614</v>
      </c>
      <c r="S1197" s="13">
        <f t="shared" si="1464"/>
        <v>2.3956899274556211E-2</v>
      </c>
      <c r="T1197" s="13">
        <f t="shared" si="1465"/>
        <v>4.3433901818672141E-2</v>
      </c>
      <c r="U1197" s="13">
        <f t="shared" si="1466"/>
        <v>6.9772537932969891E-2</v>
      </c>
      <c r="V1197" s="13">
        <f t="shared" si="1467"/>
        <v>2.016489369579095E-3</v>
      </c>
      <c r="W1197" s="13">
        <f t="shared" si="1468"/>
        <v>9.0126377467994959E-3</v>
      </c>
      <c r="X1197" s="13">
        <f t="shared" si="1469"/>
        <v>9.9422269543979758E-3</v>
      </c>
      <c r="Y1197" s="13">
        <f t="shared" si="1470"/>
        <v>5.483848324418665E-3</v>
      </c>
      <c r="Z1197" s="13">
        <f t="shared" si="1471"/>
        <v>3.7361038618569646E-2</v>
      </c>
      <c r="AA1197" s="13">
        <f t="shared" si="1472"/>
        <v>2.5656358948494964E-2</v>
      </c>
      <c r="AB1197" s="13">
        <f t="shared" si="1473"/>
        <v>8.8092941046725385E-3</v>
      </c>
      <c r="AC1197" s="13">
        <f t="shared" si="1474"/>
        <v>9.5473708792671459E-5</v>
      </c>
      <c r="AD1197" s="13">
        <f t="shared" si="1475"/>
        <v>1.5472767731737594E-3</v>
      </c>
      <c r="AE1197" s="13">
        <f t="shared" si="1476"/>
        <v>1.7068673203496842E-3</v>
      </c>
      <c r="AF1197" s="13">
        <f t="shared" si="1477"/>
        <v>9.4145924626716341E-4</v>
      </c>
      <c r="AG1197" s="13">
        <f t="shared" si="1478"/>
        <v>3.461880142702403E-4</v>
      </c>
      <c r="AH1197" s="13">
        <f t="shared" si="1479"/>
        <v>1.0303640721878407E-2</v>
      </c>
      <c r="AI1197" s="13">
        <f t="shared" si="1480"/>
        <v>7.0756572785813758E-3</v>
      </c>
      <c r="AJ1197" s="13">
        <f t="shared" si="1481"/>
        <v>2.4294774670100528E-3</v>
      </c>
      <c r="AK1197" s="13">
        <f t="shared" si="1482"/>
        <v>5.5611896113892157E-4</v>
      </c>
      <c r="AL1197" s="13">
        <f t="shared" si="1483"/>
        <v>2.8930212542699874E-6</v>
      </c>
      <c r="AM1197" s="13">
        <f t="shared" si="1484"/>
        <v>2.1250741281846519E-4</v>
      </c>
      <c r="AN1197" s="13">
        <f t="shared" si="1485"/>
        <v>2.3442603454059872E-4</v>
      </c>
      <c r="AO1197" s="13">
        <f t="shared" si="1486"/>
        <v>1.2930270276589333E-4</v>
      </c>
      <c r="AP1197" s="13">
        <f t="shared" si="1487"/>
        <v>4.7546450988487137E-5</v>
      </c>
      <c r="AQ1197" s="13">
        <f t="shared" si="1488"/>
        <v>1.3112631947610658E-5</v>
      </c>
      <c r="AR1197" s="13">
        <f t="shared" si="1489"/>
        <v>2.2732775329812891E-3</v>
      </c>
      <c r="AS1197" s="13">
        <f t="shared" si="1490"/>
        <v>1.5610921572915834E-3</v>
      </c>
      <c r="AT1197" s="13">
        <f t="shared" si="1491"/>
        <v>5.3601214286433266E-4</v>
      </c>
      <c r="AU1197" s="13">
        <f t="shared" si="1492"/>
        <v>1.2269573194042158E-4</v>
      </c>
      <c r="AV1197" s="13">
        <f t="shared" si="1493"/>
        <v>2.1064227979914559E-5</v>
      </c>
      <c r="AW1197" s="13">
        <f t="shared" si="1494"/>
        <v>6.0877521526728067E-8</v>
      </c>
      <c r="AX1197" s="13">
        <f t="shared" si="1495"/>
        <v>2.4321979367103908E-5</v>
      </c>
      <c r="AY1197" s="13">
        <f t="shared" si="1496"/>
        <v>2.6830617810396672E-5</v>
      </c>
      <c r="AZ1197" s="13">
        <f t="shared" si="1497"/>
        <v>1.4799002195134535E-5</v>
      </c>
      <c r="BA1197" s="13">
        <f t="shared" si="1498"/>
        <v>5.44180452146805E-6</v>
      </c>
      <c r="BB1197" s="13">
        <f t="shared" si="1499"/>
        <v>1.5007719469562987E-6</v>
      </c>
      <c r="BC1197" s="13">
        <f t="shared" si="1500"/>
        <v>3.3111317069704418E-7</v>
      </c>
      <c r="BD1197" s="13">
        <f t="shared" si="1501"/>
        <v>4.1795831213527472E-4</v>
      </c>
      <c r="BE1197" s="13">
        <f t="shared" si="1502"/>
        <v>2.8701794377632438E-4</v>
      </c>
      <c r="BF1197" s="13">
        <f t="shared" si="1503"/>
        <v>9.8549661123771012E-5</v>
      </c>
      <c r="BG1197" s="13">
        <f t="shared" si="1504"/>
        <v>2.2558486715331825E-5</v>
      </c>
      <c r="BH1197" s="13">
        <f t="shared" si="1505"/>
        <v>3.872808772878582E-6</v>
      </c>
      <c r="BI1197" s="13">
        <f t="shared" si="1506"/>
        <v>5.3190262203506846E-7</v>
      </c>
      <c r="BJ1197" s="14">
        <f t="shared" si="1507"/>
        <v>0.22716771205093045</v>
      </c>
      <c r="BK1197" s="14">
        <f t="shared" si="1508"/>
        <v>0.31958034658581053</v>
      </c>
      <c r="BL1197" s="14">
        <f t="shared" si="1509"/>
        <v>0.41575839448443658</v>
      </c>
      <c r="BM1197" s="14">
        <f t="shared" si="1510"/>
        <v>0.26650509791364474</v>
      </c>
      <c r="BN1197" s="14">
        <f t="shared" si="1511"/>
        <v>0.73333562408581376</v>
      </c>
    </row>
    <row r="1198" spans="1:66" x14ac:dyDescent="0.25">
      <c r="A1198" t="s">
        <v>72</v>
      </c>
      <c r="B1198" t="s">
        <v>237</v>
      </c>
      <c r="C1198" t="s">
        <v>83</v>
      </c>
      <c r="D1198" s="11">
        <v>44464</v>
      </c>
      <c r="E1198" s="10">
        <f>VLOOKUP(A1198,home!$A$2:$E$405,3,FALSE)</f>
        <v>1.3571428571428601</v>
      </c>
      <c r="F1198" s="10">
        <f>VLOOKUP(B1198,home!$B$2:$E$405,3,FALSE)</f>
        <v>1.66</v>
      </c>
      <c r="G1198" s="10">
        <f>VLOOKUP(C1198,away!$B$2:$E$405,4,FALSE)</f>
        <v>0.74</v>
      </c>
      <c r="H1198" s="10">
        <f>VLOOKUP(A1198,away!$A$2:$E$405,3,FALSE)</f>
        <v>1.2380952380952399</v>
      </c>
      <c r="I1198" s="10">
        <f>VLOOKUP(C1198,away!$B$2:$E$405,3,FALSE)</f>
        <v>0.37</v>
      </c>
      <c r="J1198" s="10">
        <f>VLOOKUP(B1198,home!$B$2:$E$405,4,FALSE)</f>
        <v>1.41</v>
      </c>
      <c r="K1198" s="12">
        <f t="shared" si="1456"/>
        <v>1.6671142857142891</v>
      </c>
      <c r="L1198" s="12">
        <f t="shared" si="1457"/>
        <v>0.64591428571428666</v>
      </c>
      <c r="M1198" s="13">
        <f t="shared" si="1458"/>
        <v>9.8961086534249551E-2</v>
      </c>
      <c r="N1198" s="13">
        <f t="shared" si="1459"/>
        <v>0.16497944109105542</v>
      </c>
      <c r="O1198" s="13">
        <f t="shared" si="1460"/>
        <v>6.3920379522279511E-2</v>
      </c>
      <c r="P1198" s="13">
        <f t="shared" si="1461"/>
        <v>0.10656257784987128</v>
      </c>
      <c r="Q1198" s="13">
        <f t="shared" si="1462"/>
        <v>0.13751979154602878</v>
      </c>
      <c r="R1198" s="13">
        <f t="shared" si="1463"/>
        <v>2.064354314085964E-2</v>
      </c>
      <c r="S1198" s="13">
        <f t="shared" si="1464"/>
        <v>2.8686990502271345E-2</v>
      </c>
      <c r="T1198" s="13">
        <f t="shared" si="1465"/>
        <v>8.8825997928030753E-2</v>
      </c>
      <c r="U1198" s="13">
        <f t="shared" si="1466"/>
        <v>3.4415145677886332E-2</v>
      </c>
      <c r="V1198" s="13">
        <f t="shared" si="1467"/>
        <v>3.4322802648278235E-3</v>
      </c>
      <c r="W1198" s="13">
        <f t="shared" si="1468"/>
        <v>7.6420403018278557E-2</v>
      </c>
      <c r="X1198" s="13">
        <f t="shared" si="1469"/>
        <v>4.9361030029549308E-2</v>
      </c>
      <c r="Y1198" s="13">
        <f t="shared" si="1470"/>
        <v>1.5941497226828895E-2</v>
      </c>
      <c r="Z1198" s="13">
        <f t="shared" si="1471"/>
        <v>4.4446531408134727E-3</v>
      </c>
      <c r="AA1198" s="13">
        <f t="shared" si="1472"/>
        <v>7.4097447460950254E-3</v>
      </c>
      <c r="AB1198" s="13">
        <f t="shared" si="1473"/>
        <v>6.1764456598557083E-3</v>
      </c>
      <c r="AC1198" s="13">
        <f t="shared" si="1474"/>
        <v>2.3099523619108845E-4</v>
      </c>
      <c r="AD1198" s="13">
        <f t="shared" si="1475"/>
        <v>3.1850386397953873E-2</v>
      </c>
      <c r="AE1198" s="13">
        <f t="shared" si="1476"/>
        <v>2.0572619579958405E-2</v>
      </c>
      <c r="AF1198" s="13">
        <f t="shared" si="1477"/>
        <v>6.6440744406302899E-3</v>
      </c>
      <c r="AG1198" s="13">
        <f t="shared" si="1478"/>
        <v>1.4305008655174211E-3</v>
      </c>
      <c r="AH1198" s="13">
        <f t="shared" si="1479"/>
        <v>7.1771623967407364E-4</v>
      </c>
      <c r="AI1198" s="13">
        <f t="shared" si="1480"/>
        <v>1.1965149962497889E-3</v>
      </c>
      <c r="AJ1198" s="13">
        <f t="shared" si="1481"/>
        <v>9.9736362165970139E-4</v>
      </c>
      <c r="AK1198" s="13">
        <f t="shared" si="1482"/>
        <v>5.5423971390687642E-4</v>
      </c>
      <c r="AL1198" s="13">
        <f t="shared" si="1483"/>
        <v>9.9495463122438909E-6</v>
      </c>
      <c r="AM1198" s="13">
        <f t="shared" si="1484"/>
        <v>1.0619646833909799E-2</v>
      </c>
      <c r="AN1198" s="13">
        <f t="shared" si="1485"/>
        <v>6.8593815992628324E-3</v>
      </c>
      <c r="AO1198" s="13">
        <f t="shared" si="1486"/>
        <v>2.2152862830647868E-3</v>
      </c>
      <c r="AP1198" s="13">
        <f t="shared" si="1487"/>
        <v>4.7696168572614972E-4</v>
      </c>
      <c r="AQ1198" s="13">
        <f t="shared" si="1488"/>
        <v>7.701909163722201E-5</v>
      </c>
      <c r="AR1198" s="13">
        <f t="shared" si="1489"/>
        <v>9.2716634458924645E-5</v>
      </c>
      <c r="AS1198" s="13">
        <f t="shared" si="1490"/>
        <v>1.5456922582982301E-4</v>
      </c>
      <c r="AT1198" s="13">
        <f t="shared" si="1491"/>
        <v>1.2884228225634804E-4</v>
      </c>
      <c r="AU1198" s="13">
        <f t="shared" si="1492"/>
        <v>7.1598269784530166E-5</v>
      </c>
      <c r="AV1198" s="13">
        <f t="shared" si="1493"/>
        <v>2.9840624597553978E-5</v>
      </c>
      <c r="AW1198" s="13">
        <f t="shared" si="1494"/>
        <v>2.9760555964210747E-7</v>
      </c>
      <c r="AX1198" s="13">
        <f t="shared" si="1495"/>
        <v>2.9506941576752589E-3</v>
      </c>
      <c r="AY1198" s="13">
        <f t="shared" si="1496"/>
        <v>1.9058955092161334E-3</v>
      </c>
      <c r="AZ1198" s="13">
        <f t="shared" si="1497"/>
        <v>6.1552256824070261E-4</v>
      </c>
      <c r="BA1198" s="13">
        <f t="shared" si="1498"/>
        <v>1.3252494000207227E-4</v>
      </c>
      <c r="BB1198" s="13">
        <f t="shared" si="1499"/>
        <v>2.1399937990191798E-5</v>
      </c>
      <c r="BC1198" s="13">
        <f t="shared" si="1500"/>
        <v>2.7645051322529532E-6</v>
      </c>
      <c r="BD1198" s="13">
        <f t="shared" si="1501"/>
        <v>9.981166453394816E-6</v>
      </c>
      <c r="BE1198" s="13">
        <f t="shared" si="1502"/>
        <v>1.6639745182546726E-5</v>
      </c>
      <c r="BF1198" s="13">
        <f t="shared" si="1503"/>
        <v>1.3870178452234585E-5</v>
      </c>
      <c r="BG1198" s="13">
        <f t="shared" si="1504"/>
        <v>7.7077242143755955E-6</v>
      </c>
      <c r="BH1198" s="13">
        <f t="shared" si="1505"/>
        <v>3.2124142870328731E-6</v>
      </c>
      <c r="BI1198" s="13">
        <f t="shared" si="1506"/>
        <v>1.0710923499090373E-6</v>
      </c>
      <c r="BJ1198" s="14">
        <f t="shared" si="1507"/>
        <v>0.6194228392356893</v>
      </c>
      <c r="BK1198" s="14">
        <f t="shared" si="1508"/>
        <v>0.2397897754429395</v>
      </c>
      <c r="BL1198" s="14">
        <f t="shared" si="1509"/>
        <v>0.13656114267633326</v>
      </c>
      <c r="BM1198" s="14">
        <f t="shared" si="1510"/>
        <v>0.40572599290777495</v>
      </c>
      <c r="BN1198" s="14">
        <f t="shared" si="1511"/>
        <v>0.59258681968434412</v>
      </c>
    </row>
    <row r="1199" spans="1:66" x14ac:dyDescent="0.25">
      <c r="A1199" t="s">
        <v>72</v>
      </c>
      <c r="B1199" t="s">
        <v>76</v>
      </c>
      <c r="C1199" t="s">
        <v>102</v>
      </c>
      <c r="D1199" s="11">
        <v>44464</v>
      </c>
      <c r="E1199" s="10">
        <f>VLOOKUP(A1199,home!$A$2:$E$405,3,FALSE)</f>
        <v>1.3571428571428601</v>
      </c>
      <c r="F1199" s="10">
        <f>VLOOKUP(B1199,home!$B$2:$E$405,3,FALSE)</f>
        <v>1.29</v>
      </c>
      <c r="G1199" s="10">
        <f>VLOOKUP(C1199,away!$B$2:$E$405,4,FALSE)</f>
        <v>0.92</v>
      </c>
      <c r="H1199" s="10">
        <f>VLOOKUP(A1199,away!$A$2:$E$405,3,FALSE)</f>
        <v>1.2380952380952399</v>
      </c>
      <c r="I1199" s="10">
        <f>VLOOKUP(C1199,away!$B$2:$E$405,3,FALSE)</f>
        <v>0.74</v>
      </c>
      <c r="J1199" s="10">
        <f>VLOOKUP(B1199,home!$B$2:$E$405,4,FALSE)</f>
        <v>0.81</v>
      </c>
      <c r="K1199" s="12">
        <f t="shared" ref="K1199:K1251" si="1512">E1199*F1199*G1199</f>
        <v>1.6106571428571466</v>
      </c>
      <c r="L1199" s="12">
        <f t="shared" ref="L1199:L1251" si="1513">H1199*I1199*J1199</f>
        <v>0.74211428571428684</v>
      </c>
      <c r="M1199" s="13">
        <f t="shared" ref="M1199:M1251" si="1514">_xlfn.POISSON.DIST(0,K1199,FALSE) * _xlfn.POISSON.DIST(0,L1199,FALSE)</f>
        <v>9.5105219312943926E-2</v>
      </c>
      <c r="N1199" s="13">
        <f t="shared" ref="N1199:N1251" si="1515">_xlfn.POISSON.DIST(1,K1199,FALSE) * _xlfn.POISSON.DIST(0,L1199,FALSE)</f>
        <v>0.15318190080938857</v>
      </c>
      <c r="O1199" s="13">
        <f t="shared" ref="O1199:O1251" si="1516">_xlfn.POISSON.DIST(0,K1199,FALSE) * _xlfn.POISSON.DIST(1,L1199,FALSE)</f>
        <v>7.0578941898125983E-2</v>
      </c>
      <c r="P1199" s="13">
        <f t="shared" ref="P1199:P1251" si="1517">_xlfn.POISSON.DIST(1,K1199,FALSE) * _xlfn.POISSON.DIST(1,L1199,FALSE)</f>
        <v>0.11367847690351614</v>
      </c>
      <c r="Q1199" s="13">
        <f t="shared" ref="Q1199:Q1251" si="1518">_xlfn.POISSON.DIST(2,K1199,FALSE) * _xlfn.POISSON.DIST(0,L1199,FALSE)</f>
        <v>0.12336176134753835</v>
      </c>
      <c r="R1199" s="13">
        <f t="shared" ref="R1199:R1251" si="1519">_xlfn.POISSON.DIST(0,K1199,FALSE) * _xlfn.POISSON.DIST(2,L1199,FALSE)</f>
        <v>2.6188820526598953E-2</v>
      </c>
      <c r="S1199" s="13">
        <f t="shared" ref="S1199:S1251" si="1520">_xlfn.POISSON.DIST(2,K1199,FALSE) * _xlfn.POISSON.DIST(2,L1199,FALSE)</f>
        <v>3.3969734270263251E-2</v>
      </c>
      <c r="T1199" s="13">
        <f t="shared" ref="T1199:T1251" si="1521">_xlfn.POISSON.DIST(2,K1199,FALSE) * _xlfn.POISSON.DIST(1,L1199,FALSE)</f>
        <v>9.154852540688474E-2</v>
      </c>
      <c r="U1199" s="13">
        <f t="shared" ref="U1199:U1251" si="1522">_xlfn.POISSON.DIST(1,K1199,FALSE) * _xlfn.POISSON.DIST(2,L1199,FALSE)</f>
        <v>4.2181210844170459E-2</v>
      </c>
      <c r="V1199" s="13">
        <f t="shared" ref="V1199:V1251" si="1523">_xlfn.POISSON.DIST(3,K1199,FALSE) * _xlfn.POISSON.DIST(3,L1199,FALSE)</f>
        <v>4.5115267309638139E-3</v>
      </c>
      <c r="W1199" s="13">
        <f t="shared" ref="W1199:W1251" si="1524">_xlfn.POISSON.DIST(3,K1199,FALSE) * _xlfn.POISSON.DIST(0,L1199,FALSE)</f>
        <v>6.6231167356617104E-2</v>
      </c>
      <c r="X1199" s="13">
        <f t="shared" ref="X1199:X1251" si="1525">_xlfn.POISSON.DIST(3,K1199,FALSE) * _xlfn.POISSON.DIST(1,L1199,FALSE)</f>
        <v>4.91510954548793E-2</v>
      </c>
      <c r="Y1199" s="13">
        <f t="shared" ref="Y1199:Y1251" si="1526">_xlfn.POISSON.DIST(3,K1199,FALSE) * _xlfn.POISSON.DIST(2,L1199,FALSE)</f>
        <v>1.8237865047786236E-2</v>
      </c>
      <c r="Z1199" s="13">
        <f t="shared" ref="Z1199:Z1251" si="1527">_xlfn.POISSON.DIST(0,K1199,FALSE) * _xlfn.POISSON.DIST(3,L1199,FALSE)</f>
        <v>6.4783659462655449E-3</v>
      </c>
      <c r="AA1199" s="13">
        <f t="shared" ref="AA1199:AA1251" si="1528">_xlfn.POISSON.DIST(1,K1199,FALSE) * _xlfn.POISSON.DIST(3,L1199,FALSE)</f>
        <v>1.0434426385395096E-2</v>
      </c>
      <c r="AB1199" s="13">
        <f t="shared" ref="AB1199:AB1251" si="1529">_xlfn.POISSON.DIST(2,K1199,FALSE) * _xlfn.POISSON.DIST(3,L1199,FALSE)</f>
        <v>8.4031416946268467E-3</v>
      </c>
      <c r="AC1199" s="13">
        <f t="shared" ref="AC1199:AC1251" si="1530">_xlfn.POISSON.DIST(4,K1199,FALSE) * _xlfn.POISSON.DIST(4,L1199,FALSE)</f>
        <v>3.37036896470087E-4</v>
      </c>
      <c r="AD1199" s="13">
        <f t="shared" ref="AD1199:AD1251" si="1531">_xlfn.POISSON.DIST(4,K1199,FALSE) * _xlfn.POISSON.DIST(0,L1199,FALSE)</f>
        <v>2.6668925695675607E-2</v>
      </c>
      <c r="AE1199" s="13">
        <f t="shared" ref="AE1199:AE1251" si="1532">_xlfn.POISSON.DIST(4,K1199,FALSE) * _xlfn.POISSON.DIST(1,L1199,FALSE)</f>
        <v>1.9791390743413691E-2</v>
      </c>
      <c r="AF1199" s="13">
        <f t="shared" ref="AF1199:AF1251" si="1533">_xlfn.POISSON.DIST(4,K1199,FALSE) * _xlfn.POISSON.DIST(2,L1199,FALSE)</f>
        <v>7.3437369024203988E-3</v>
      </c>
      <c r="AG1199" s="13">
        <f t="shared" ref="AG1199:AG1251" si="1534">_xlfn.POISSON.DIST(4,K1199,FALSE) * _xlfn.POISSON.DIST(3,L1199,FALSE)</f>
        <v>1.8166306886044546E-3</v>
      </c>
      <c r="AH1199" s="13">
        <f t="shared" ref="AH1199:AH1251" si="1535">_xlfn.POISSON.DIST(0,K1199,FALSE) * _xlfn.POISSON.DIST(4,L1199,FALSE)</f>
        <v>1.2019219792021537E-3</v>
      </c>
      <c r="AI1199" s="13">
        <f t="shared" ref="AI1199:AI1251" si="1536">_xlfn.POISSON.DIST(1,K1199,FALSE) * _xlfn.POISSON.DIST(4,L1199,FALSE)</f>
        <v>1.9358842209589477E-3</v>
      </c>
      <c r="AJ1199" s="13">
        <f t="shared" ref="AJ1199:AJ1251" si="1537">_xlfn.POISSON.DIST(2,K1199,FALSE) * _xlfn.POISSON.DIST(4,L1199,FALSE)</f>
        <v>1.5590228741159862E-3</v>
      </c>
      <c r="AK1199" s="13">
        <f t="shared" ref="AK1199:AK1251" si="1538">_xlfn.POISSON.DIST(3,K1199,FALSE) * _xlfn.POISSON.DIST(4,L1199,FALSE)</f>
        <v>8.3701710935753064E-4</v>
      </c>
      <c r="AL1199" s="13">
        <f t="shared" ref="AL1199:AL1251" si="1539">_xlfn.POISSON.DIST(5,K1199,FALSE) * _xlfn.POISSON.DIST(5,L1199,FALSE)</f>
        <v>1.6114295862116997E-5</v>
      </c>
      <c r="AM1199" s="13">
        <f t="shared" ref="AM1199:AM1251" si="1540">_xlfn.POISSON.DIST(5,K1199,FALSE) * _xlfn.POISSON.DIST(0,L1199,FALSE)</f>
        <v>8.5908991328132803E-3</v>
      </c>
      <c r="AN1199" s="13">
        <f t="shared" ref="AN1199:AN1251" si="1541">_xlfn.POISSON.DIST(5,K1199,FALSE) * _xlfn.POISSON.DIST(1,L1199,FALSE)</f>
        <v>6.3754289735912135E-3</v>
      </c>
      <c r="AO1199" s="13">
        <f t="shared" ref="AO1199:AO1251" si="1542">_xlfn.POISSON.DIST(5,K1199,FALSE) * _xlfn.POISSON.DIST(2,L1199,FALSE)</f>
        <v>2.3656484594294057E-3</v>
      </c>
      <c r="AP1199" s="13">
        <f t="shared" ref="AP1199:AP1251" si="1543">_xlfn.POISSON.DIST(5,K1199,FALSE) * _xlfn.POISSON.DIST(3,L1199,FALSE)</f>
        <v>5.851938389068521E-4</v>
      </c>
      <c r="AQ1199" s="13">
        <f t="shared" ref="AQ1199:AQ1251" si="1544">_xlfn.POISSON.DIST(5,K1199,FALSE) * _xlfn.POISSON.DIST(4,L1199,FALSE)</f>
        <v>1.0857017694119001E-4</v>
      </c>
      <c r="AR1199" s="13">
        <f t="shared" ref="AR1199:AR1251" si="1545">_xlfn.POISSON.DIST(0,K1199,FALSE) * _xlfn.POISSON.DIST(5,L1199,FALSE)</f>
        <v>1.7839269421598169E-4</v>
      </c>
      <c r="AS1199" s="13">
        <f t="shared" ref="AS1199:AS1251" si="1546">_xlfn.POISSON.DIST(1,K1199,FALSE) * _xlfn.POISSON.DIST(5,L1199,FALSE)</f>
        <v>2.8732946717250171E-4</v>
      </c>
      <c r="AT1199" s="13">
        <f t="shared" ref="AT1199:AT1251" si="1547">_xlfn.POISSON.DIST(2,K1199,FALSE) * _xlfn.POISSON.DIST(5,L1199,FALSE)</f>
        <v>2.3139462932736398E-4</v>
      </c>
      <c r="AU1199" s="13">
        <f t="shared" ref="AU1199:AU1251" si="1548">_xlfn.POISSON.DIST(3,K1199,FALSE) * _xlfn.POISSON.DIST(5,L1199,FALSE)</f>
        <v>1.2423247084830021E-4</v>
      </c>
      <c r="AV1199" s="13">
        <f t="shared" ref="AV1199:AV1251" si="1549">_xlfn.POISSON.DIST(4,K1199,FALSE) * _xlfn.POISSON.DIST(5,L1199,FALSE)</f>
        <v>5.0023979136651741E-5</v>
      </c>
      <c r="AW1199" s="13">
        <f t="shared" ref="AW1199:AW1251" si="1550">_xlfn.POISSON.DIST(6,K1199,FALSE) * _xlfn.POISSON.DIST(6,L1199,FALSE)</f>
        <v>5.3503565816999383E-7</v>
      </c>
      <c r="AX1199" s="13">
        <f t="shared" ref="AX1199:AX1251" si="1551">_xlfn.POISSON.DIST(6,K1199,FALSE) * _xlfn.POISSON.DIST(0,L1199,FALSE)</f>
        <v>2.3061655086384966E-3</v>
      </c>
      <c r="AY1199" s="13">
        <f t="shared" ref="AY1199:AY1251" si="1552">_xlfn.POISSON.DIST(6,K1199,FALSE) * _xlfn.POISSON.DIST(1,L1199,FALSE)</f>
        <v>1.7114383691821827E-3</v>
      </c>
      <c r="AZ1199" s="13">
        <f t="shared" ref="AZ1199:AZ1251" si="1553">_xlfn.POISSON.DIST(6,K1199,FALSE) * _xlfn.POISSON.DIST(2,L1199,FALSE)</f>
        <v>6.3504143144482966E-4</v>
      </c>
      <c r="BA1199" s="13">
        <f t="shared" ref="BA1199:BA1251" si="1554">_xlfn.POISSON.DIST(6,K1199,FALSE) * _xlfn.POISSON.DIST(3,L1199,FALSE)</f>
        <v>1.5709110609855265E-4</v>
      </c>
      <c r="BB1199" s="13">
        <f t="shared" ref="BB1199:BB1251" si="1555">_xlfn.POISSON.DIST(6,K1199,FALSE) * _xlfn.POISSON.DIST(4,L1199,FALSE)</f>
        <v>2.9144888498598667E-5</v>
      </c>
      <c r="BC1199" s="13">
        <f t="shared" ref="BC1199:BC1251" si="1556">_xlfn.POISSON.DIST(6,K1199,FALSE) * _xlfn.POISSON.DIST(5,L1199,FALSE)</f>
        <v>4.3257676220720179E-6</v>
      </c>
      <c r="BD1199" s="13">
        <f t="shared" ref="BD1199:BD1251" si="1557">_xlfn.POISSON.DIST(0,K1199,FALSE) * _xlfn.POISSON.DIST(6,L1199,FALSE)</f>
        <v>2.2064627807456728E-5</v>
      </c>
      <c r="BE1199" s="13">
        <f t="shared" ref="BE1199:BE1251" si="1558">_xlfn.POISSON.DIST(1,K1199,FALSE) * _xlfn.POISSON.DIST(6,L1199,FALSE)</f>
        <v>3.5538550382564601E-5</v>
      </c>
      <c r="BF1199" s="13">
        <f t="shared" ref="BF1199:BF1251" si="1559">_xlfn.POISSON.DIST(2,K1199,FALSE) * _xlfn.POISSON.DIST(6,L1199,FALSE)</f>
        <v>2.8620210010233132E-5</v>
      </c>
      <c r="BG1199" s="13">
        <f t="shared" ref="BG1199:BG1251" si="1560">_xlfn.POISSON.DIST(3,K1199,FALSE) * _xlfn.POISSON.DIST(6,L1199,FALSE)</f>
        <v>1.5365781894351205E-5</v>
      </c>
      <c r="BH1199" s="13">
        <f t="shared" ref="BH1199:BH1251" si="1561">_xlfn.POISSON.DIST(4,K1199,FALSE) * _xlfn.POISSON.DIST(6,L1199,FALSE)</f>
        <v>6.1872515909304453E-6</v>
      </c>
      <c r="BI1199" s="13">
        <f t="shared" ref="BI1199:BI1251" si="1562">_xlfn.POISSON.DIST(5,K1199,FALSE) * _xlfn.POISSON.DIST(6,L1199,FALSE)</f>
        <v>1.9931081939172727E-6</v>
      </c>
      <c r="BJ1199" s="14">
        <f t="shared" ref="BJ1199:BJ1251" si="1563">SUM(N1199,Q1199,T1199,W1199,X1199,Y1199,AD1199,AE1199,AF1199,AG1199,AM1199,AN1199,AO1199,AP1199,AQ1199,AX1199,AY1199,AZ1199,BA1199,BB1199,BC1199)</f>
        <v>0.58020194710637529</v>
      </c>
      <c r="BK1199" s="14">
        <f t="shared" ref="BK1199:BK1251" si="1564">SUM(M1199,P1199,S1199,V1199,AC1199,AL1199,AY1199)</f>
        <v>0.24932954677920152</v>
      </c>
      <c r="BL1199" s="14">
        <f t="shared" ref="BL1199:BL1251" si="1565">SUM(O1199,R1199,U1199,AA1199,AB1199,AH1199,AI1199,AJ1199,AK1199,AR1199,AS1199,AT1199,AU1199,AV1199,BD1199,BE1199,BF1199,BG1199,BH1199,BI1199)</f>
        <v>0.16430153030313221</v>
      </c>
      <c r="BM1199" s="14">
        <f t="shared" ref="BM1199:BM1251" si="1566">SUM(S1199:BI1199)</f>
        <v>0.41650536600333854</v>
      </c>
      <c r="BN1199" s="14">
        <f t="shared" ref="BN1199:BN1251" si="1567">SUM(M1199:R1199)</f>
        <v>0.58209512079811199</v>
      </c>
    </row>
    <row r="1200" spans="1:66" x14ac:dyDescent="0.25">
      <c r="A1200" t="s">
        <v>72</v>
      </c>
      <c r="B1200" t="s">
        <v>90</v>
      </c>
      <c r="C1200" t="s">
        <v>88</v>
      </c>
      <c r="D1200" s="11">
        <v>44464</v>
      </c>
      <c r="E1200" s="10">
        <f>VLOOKUP(A1200,home!$A$2:$E$405,3,FALSE)</f>
        <v>1.3571428571428601</v>
      </c>
      <c r="F1200" s="10">
        <f>VLOOKUP(B1200,home!$B$2:$E$405,3,FALSE)</f>
        <v>0.18</v>
      </c>
      <c r="G1200" s="10">
        <f>VLOOKUP(C1200,away!$B$2:$E$405,4,FALSE)</f>
        <v>0.74</v>
      </c>
      <c r="H1200" s="10">
        <f>VLOOKUP(A1200,away!$A$2:$E$405,3,FALSE)</f>
        <v>1.2380952380952399</v>
      </c>
      <c r="I1200" s="10">
        <f>VLOOKUP(C1200,away!$B$2:$E$405,3,FALSE)</f>
        <v>1.29</v>
      </c>
      <c r="J1200" s="10">
        <f>VLOOKUP(B1200,home!$B$2:$E$405,4,FALSE)</f>
        <v>0.61</v>
      </c>
      <c r="K1200" s="12">
        <f t="shared" si="1512"/>
        <v>0.18077142857142894</v>
      </c>
      <c r="L1200" s="12">
        <f t="shared" si="1513"/>
        <v>0.97425714285714438</v>
      </c>
      <c r="M1200" s="13">
        <f t="shared" si="1514"/>
        <v>0.31504853538809491</v>
      </c>
      <c r="N1200" s="13">
        <f t="shared" si="1515"/>
        <v>5.6951773811442299E-2</v>
      </c>
      <c r="O1200" s="13">
        <f t="shared" si="1516"/>
        <v>0.30693828594853323</v>
      </c>
      <c r="P1200" s="13">
        <f t="shared" si="1517"/>
        <v>5.5485672434182114E-2</v>
      </c>
      <c r="Q1200" s="13">
        <f t="shared" si="1518"/>
        <v>5.1476267557856595E-3</v>
      </c>
      <c r="R1200" s="13">
        <f t="shared" si="1519"/>
        <v>0.1495184087508436</v>
      </c>
      <c r="S1200" s="13">
        <f t="shared" si="1520"/>
        <v>2.4430044101624582E-3</v>
      </c>
      <c r="T1200" s="13">
        <f t="shared" si="1521"/>
        <v>5.0151121355867271E-3</v>
      </c>
      <c r="U1200" s="13">
        <f t="shared" si="1522"/>
        <v>2.702865634761684E-2</v>
      </c>
      <c r="V1200" s="13">
        <f t="shared" si="1523"/>
        <v>4.7806299746642738E-5</v>
      </c>
      <c r="W1200" s="13">
        <f t="shared" si="1524"/>
        <v>3.1018128079862787E-4</v>
      </c>
      <c r="X1200" s="13">
        <f t="shared" si="1525"/>
        <v>3.0219632839864076E-4</v>
      </c>
      <c r="Y1200" s="13">
        <f t="shared" si="1526"/>
        <v>1.4720846574378953E-4</v>
      </c>
      <c r="Z1200" s="13">
        <f t="shared" si="1527"/>
        <v>4.8556459238047849E-2</v>
      </c>
      <c r="AA1200" s="13">
        <f t="shared" si="1528"/>
        <v>8.7776205028322687E-3</v>
      </c>
      <c r="AB1200" s="13">
        <f t="shared" si="1529"/>
        <v>7.9337149887742675E-4</v>
      </c>
      <c r="AC1200" s="13">
        <f t="shared" si="1530"/>
        <v>5.2622143695354774E-7</v>
      </c>
      <c r="AD1200" s="13">
        <f t="shared" si="1531"/>
        <v>1.4017978311520878E-5</v>
      </c>
      <c r="AE1200" s="13">
        <f t="shared" si="1532"/>
        <v>1.3657115498415746E-5</v>
      </c>
      <c r="AF1200" s="13">
        <f t="shared" si="1533"/>
        <v>6.6527711625782748E-6</v>
      </c>
      <c r="AG1200" s="13">
        <f t="shared" si="1534"/>
        <v>2.1605032749786379E-6</v>
      </c>
      <c r="AH1200" s="13">
        <f t="shared" si="1535"/>
        <v>1.1826619311129973E-2</v>
      </c>
      <c r="AI1200" s="13">
        <f t="shared" si="1536"/>
        <v>2.1379148680434139E-3</v>
      </c>
      <c r="AJ1200" s="13">
        <f t="shared" si="1537"/>
        <v>1.9323696243015294E-4</v>
      </c>
      <c r="AK1200" s="13">
        <f t="shared" si="1538"/>
        <v>1.1643907250434094E-5</v>
      </c>
      <c r="AL1200" s="13">
        <f t="shared" si="1539"/>
        <v>3.7070796399902927E-9</v>
      </c>
      <c r="AM1200" s="13">
        <f t="shared" si="1540"/>
        <v>5.0680999301138761E-7</v>
      </c>
      <c r="AN1200" s="13">
        <f t="shared" si="1541"/>
        <v>4.9376325576272379E-7</v>
      </c>
      <c r="AO1200" s="13">
        <f t="shared" si="1542"/>
        <v>2.4052618940361632E-7</v>
      </c>
      <c r="AP1200" s="13">
        <f t="shared" si="1543"/>
        <v>7.8111452690227881E-8</v>
      </c>
      <c r="AQ1200" s="13">
        <f t="shared" si="1544"/>
        <v>1.9025160180600604E-8</v>
      </c>
      <c r="AR1200" s="13">
        <f t="shared" si="1545"/>
        <v>2.3044336679441239E-3</v>
      </c>
      <c r="AS1200" s="13">
        <f t="shared" si="1546"/>
        <v>4.1657576620235723E-4</v>
      </c>
      <c r="AT1200" s="13">
        <f t="shared" si="1547"/>
        <v>3.7652498182318848E-5</v>
      </c>
      <c r="AU1200" s="13">
        <f t="shared" si="1548"/>
        <v>2.2688319619003028E-6</v>
      </c>
      <c r="AV1200" s="13">
        <f t="shared" si="1549"/>
        <v>1.0253499873530891E-7</v>
      </c>
      <c r="AW1200" s="13">
        <f t="shared" si="1550"/>
        <v>1.8135636566684189E-11</v>
      </c>
      <c r="AX1200" s="13">
        <f t="shared" si="1551"/>
        <v>1.5269461075157386E-8</v>
      </c>
      <c r="AY1200" s="13">
        <f t="shared" si="1552"/>
        <v>1.4876381520051213E-8</v>
      </c>
      <c r="AZ1200" s="13">
        <f t="shared" si="1553"/>
        <v>7.2467104778889583E-9</v>
      </c>
      <c r="BA1200" s="13">
        <f t="shared" si="1554"/>
        <v>2.3533864817670095E-9</v>
      </c>
      <c r="BB1200" s="13">
        <f t="shared" si="1555"/>
        <v>5.7320089744123839E-10</v>
      </c>
      <c r="BC1200" s="13">
        <f t="shared" si="1556"/>
        <v>1.1168901372485044E-10</v>
      </c>
      <c r="BD1200" s="13">
        <f t="shared" si="1557"/>
        <v>3.7418516020584178E-4</v>
      </c>
      <c r="BE1200" s="13">
        <f t="shared" si="1558"/>
        <v>6.7641985960639032E-5</v>
      </c>
      <c r="BF1200" s="13">
        <f t="shared" si="1559"/>
        <v>6.1138692167566276E-6</v>
      </c>
      <c r="BG1200" s="13">
        <f t="shared" si="1560"/>
        <v>3.6840429080399291E-7</v>
      </c>
      <c r="BH1200" s="13">
        <f t="shared" si="1561"/>
        <v>1.6649242485120488E-8</v>
      </c>
      <c r="BI1200" s="13">
        <f t="shared" si="1562"/>
        <v>6.0194146973347209E-10</v>
      </c>
      <c r="BJ1200" s="14">
        <f t="shared" si="1563"/>
        <v>6.7911965812883779E-2</v>
      </c>
      <c r="BK1200" s="14">
        <f t="shared" si="1564"/>
        <v>0.37302556333708431</v>
      </c>
      <c r="BL1200" s="14">
        <f t="shared" si="1565"/>
        <v>0.5104351180677047</v>
      </c>
      <c r="BM1200" s="14">
        <f t="shared" si="1566"/>
        <v>0.11083878850859293</v>
      </c>
      <c r="BN1200" s="14">
        <f t="shared" si="1567"/>
        <v>0.88909030308888171</v>
      </c>
    </row>
    <row r="1201" spans="1:66" x14ac:dyDescent="0.25">
      <c r="A1201" t="s">
        <v>19</v>
      </c>
      <c r="B1201" t="s">
        <v>250</v>
      </c>
      <c r="C1201" t="s">
        <v>247</v>
      </c>
      <c r="D1201" s="11">
        <v>44464</v>
      </c>
      <c r="E1201" s="10">
        <f>VLOOKUP(A1201,home!$A$2:$E$405,3,FALSE)</f>
        <v>1.5510204081632699</v>
      </c>
      <c r="F1201" s="10">
        <f>VLOOKUP(B1201,home!$B$2:$E$405,3,FALSE)</f>
        <v>0.64</v>
      </c>
      <c r="G1201" s="10">
        <f>VLOOKUP(C1201,away!$B$2:$E$405,4,FALSE)</f>
        <v>0</v>
      </c>
      <c r="H1201" s="10">
        <f>VLOOKUP(A1201,away!$A$2:$E$405,3,FALSE)</f>
        <v>1.4285714285714299</v>
      </c>
      <c r="I1201" s="10">
        <f>VLOOKUP(C1201,away!$B$2:$E$405,3,FALSE)</f>
        <v>1.93</v>
      </c>
      <c r="J1201" s="10">
        <f>VLOOKUP(B1201,home!$B$2:$E$405,4,FALSE)</f>
        <v>0.7</v>
      </c>
      <c r="K1201" s="12">
        <f t="shared" si="1512"/>
        <v>0</v>
      </c>
      <c r="L1201" s="12">
        <f t="shared" si="1513"/>
        <v>1.9300000000000017</v>
      </c>
      <c r="M1201" s="13">
        <f t="shared" si="1514"/>
        <v>0.14514819848362348</v>
      </c>
      <c r="N1201" s="13">
        <f t="shared" si="1515"/>
        <v>0</v>
      </c>
      <c r="O1201" s="13">
        <f t="shared" si="1516"/>
        <v>0.28013602307339353</v>
      </c>
      <c r="P1201" s="13">
        <f t="shared" si="1517"/>
        <v>0</v>
      </c>
      <c r="Q1201" s="13">
        <f t="shared" si="1518"/>
        <v>0</v>
      </c>
      <c r="R1201" s="13">
        <f t="shared" si="1519"/>
        <v>0.2703312622658251</v>
      </c>
      <c r="S1201" s="13">
        <f t="shared" si="1520"/>
        <v>0</v>
      </c>
      <c r="T1201" s="13">
        <f t="shared" si="1521"/>
        <v>0</v>
      </c>
      <c r="U1201" s="13">
        <f t="shared" si="1522"/>
        <v>0</v>
      </c>
      <c r="V1201" s="13">
        <f t="shared" si="1523"/>
        <v>0</v>
      </c>
      <c r="W1201" s="13">
        <f t="shared" si="1524"/>
        <v>0</v>
      </c>
      <c r="X1201" s="13">
        <f t="shared" si="1525"/>
        <v>0</v>
      </c>
      <c r="Y1201" s="13">
        <f t="shared" si="1526"/>
        <v>0</v>
      </c>
      <c r="Z1201" s="13">
        <f t="shared" si="1527"/>
        <v>0.17391311205768095</v>
      </c>
      <c r="AA1201" s="13">
        <f t="shared" si="1528"/>
        <v>0</v>
      </c>
      <c r="AB1201" s="13">
        <f t="shared" si="1529"/>
        <v>0</v>
      </c>
      <c r="AC1201" s="13">
        <f t="shared" si="1530"/>
        <v>0</v>
      </c>
      <c r="AD1201" s="13">
        <f t="shared" si="1531"/>
        <v>0</v>
      </c>
      <c r="AE1201" s="13">
        <f t="shared" si="1532"/>
        <v>0</v>
      </c>
      <c r="AF1201" s="13">
        <f t="shared" si="1533"/>
        <v>0</v>
      </c>
      <c r="AG1201" s="13">
        <f t="shared" si="1534"/>
        <v>0</v>
      </c>
      <c r="AH1201" s="13">
        <f t="shared" si="1535"/>
        <v>8.3913076567831202E-2</v>
      </c>
      <c r="AI1201" s="13">
        <f t="shared" si="1536"/>
        <v>0</v>
      </c>
      <c r="AJ1201" s="13">
        <f t="shared" si="1537"/>
        <v>0</v>
      </c>
      <c r="AK1201" s="13">
        <f t="shared" si="1538"/>
        <v>0</v>
      </c>
      <c r="AL1201" s="13">
        <f t="shared" si="1539"/>
        <v>0</v>
      </c>
      <c r="AM1201" s="13">
        <f t="shared" si="1540"/>
        <v>0</v>
      </c>
      <c r="AN1201" s="13">
        <f t="shared" si="1541"/>
        <v>0</v>
      </c>
      <c r="AO1201" s="13">
        <f t="shared" si="1542"/>
        <v>0</v>
      </c>
      <c r="AP1201" s="13">
        <f t="shared" si="1543"/>
        <v>0</v>
      </c>
      <c r="AQ1201" s="13">
        <f t="shared" si="1544"/>
        <v>0</v>
      </c>
      <c r="AR1201" s="13">
        <f t="shared" si="1545"/>
        <v>3.2390447555182861E-2</v>
      </c>
      <c r="AS1201" s="13">
        <f t="shared" si="1546"/>
        <v>0</v>
      </c>
      <c r="AT1201" s="13">
        <f t="shared" si="1547"/>
        <v>0</v>
      </c>
      <c r="AU1201" s="13">
        <f t="shared" si="1548"/>
        <v>0</v>
      </c>
      <c r="AV1201" s="13">
        <f t="shared" si="1549"/>
        <v>0</v>
      </c>
      <c r="AW1201" s="13">
        <f t="shared" si="1550"/>
        <v>0</v>
      </c>
      <c r="AX1201" s="13">
        <f t="shared" si="1551"/>
        <v>0</v>
      </c>
      <c r="AY1201" s="13">
        <f t="shared" si="1552"/>
        <v>0</v>
      </c>
      <c r="AZ1201" s="13">
        <f t="shared" si="1553"/>
        <v>0</v>
      </c>
      <c r="BA1201" s="13">
        <f t="shared" si="1554"/>
        <v>0</v>
      </c>
      <c r="BB1201" s="13">
        <f t="shared" si="1555"/>
        <v>0</v>
      </c>
      <c r="BC1201" s="13">
        <f t="shared" si="1556"/>
        <v>0</v>
      </c>
      <c r="BD1201" s="13">
        <f t="shared" si="1557"/>
        <v>1.0418927296917147E-2</v>
      </c>
      <c r="BE1201" s="13">
        <f t="shared" si="1558"/>
        <v>0</v>
      </c>
      <c r="BF1201" s="13">
        <f t="shared" si="1559"/>
        <v>0</v>
      </c>
      <c r="BG1201" s="13">
        <f t="shared" si="1560"/>
        <v>0</v>
      </c>
      <c r="BH1201" s="13">
        <f t="shared" si="1561"/>
        <v>0</v>
      </c>
      <c r="BI1201" s="13">
        <f t="shared" si="1562"/>
        <v>0</v>
      </c>
      <c r="BJ1201" s="14">
        <f t="shared" si="1563"/>
        <v>0</v>
      </c>
      <c r="BK1201" s="14">
        <f t="shared" si="1564"/>
        <v>0.14514819848362348</v>
      </c>
      <c r="BL1201" s="14">
        <f t="shared" si="1565"/>
        <v>0.67718973675914984</v>
      </c>
      <c r="BM1201" s="14">
        <f t="shared" si="1566"/>
        <v>0.30063556347761217</v>
      </c>
      <c r="BN1201" s="14">
        <f t="shared" si="1567"/>
        <v>0.69561548382284211</v>
      </c>
    </row>
    <row r="1202" spans="1:66" x14ac:dyDescent="0.25">
      <c r="A1202" t="s">
        <v>19</v>
      </c>
      <c r="B1202" t="s">
        <v>249</v>
      </c>
      <c r="C1202" t="s">
        <v>251</v>
      </c>
      <c r="D1202" s="11">
        <v>44464</v>
      </c>
      <c r="E1202" s="10">
        <f>VLOOKUP(A1202,home!$A$2:$E$405,3,FALSE)</f>
        <v>1.5510204081632699</v>
      </c>
      <c r="F1202" s="10">
        <f>VLOOKUP(B1202,home!$B$2:$E$405,3,FALSE)</f>
        <v>0.86</v>
      </c>
      <c r="G1202" s="10">
        <f>VLOOKUP(C1202,away!$B$2:$E$405,4,FALSE)</f>
        <v>1.29</v>
      </c>
      <c r="H1202" s="10">
        <f>VLOOKUP(A1202,away!$A$2:$E$405,3,FALSE)</f>
        <v>1.4285714285714299</v>
      </c>
      <c r="I1202" s="10">
        <f>VLOOKUP(C1202,away!$B$2:$E$405,3,FALSE)</f>
        <v>1.07</v>
      </c>
      <c r="J1202" s="10">
        <f>VLOOKUP(B1202,home!$B$2:$E$405,4,FALSE)</f>
        <v>0.93</v>
      </c>
      <c r="K1202" s="12">
        <f t="shared" si="1512"/>
        <v>1.7207020408163318</v>
      </c>
      <c r="L1202" s="12">
        <f t="shared" si="1513"/>
        <v>1.42157142857143</v>
      </c>
      <c r="M1202" s="13">
        <f t="shared" si="1514"/>
        <v>4.318450755829862E-2</v>
      </c>
      <c r="N1202" s="13">
        <f t="shared" si="1515"/>
        <v>7.4307670287212746E-2</v>
      </c>
      <c r="O1202" s="13">
        <f t="shared" si="1516"/>
        <v>6.1389862101804277E-2</v>
      </c>
      <c r="P1202" s="13">
        <f t="shared" si="1517"/>
        <v>0.10563366100400781</v>
      </c>
      <c r="Q1202" s="13">
        <f t="shared" si="1518"/>
        <v>6.3930679955757033E-2</v>
      </c>
      <c r="R1202" s="13">
        <f t="shared" si="1519"/>
        <v>4.3635036983932514E-2</v>
      </c>
      <c r="S1202" s="13">
        <f t="shared" si="1520"/>
        <v>6.4597647212057657E-2</v>
      </c>
      <c r="T1202" s="13">
        <f t="shared" si="1521"/>
        <v>9.0882028034248413E-2</v>
      </c>
      <c r="U1202" s="13">
        <f t="shared" si="1522"/>
        <v>7.5082897189348796E-2</v>
      </c>
      <c r="V1202" s="13">
        <f t="shared" si="1523"/>
        <v>1.7556928921128815E-2</v>
      </c>
      <c r="W1202" s="13">
        <f t="shared" si="1524"/>
        <v>3.666855049021564E-2</v>
      </c>
      <c r="X1202" s="13">
        <f t="shared" si="1525"/>
        <v>5.2126963704019452E-2</v>
      </c>
      <c r="Y1202" s="13">
        <f t="shared" si="1526"/>
        <v>3.7051101129907019E-2</v>
      </c>
      <c r="Z1202" s="13">
        <f t="shared" si="1527"/>
        <v>2.0676773953672043E-2</v>
      </c>
      <c r="AA1202" s="13">
        <f t="shared" si="1528"/>
        <v>3.5578567139581456E-2</v>
      </c>
      <c r="AB1202" s="13">
        <f t="shared" si="1529"/>
        <v>3.061005654319935E-2</v>
      </c>
      <c r="AC1202" s="13">
        <f t="shared" si="1530"/>
        <v>2.6841261814527576E-3</v>
      </c>
      <c r="AD1202" s="13">
        <f t="shared" si="1531"/>
        <v>1.5773912415572688E-2</v>
      </c>
      <c r="AE1202" s="13">
        <f t="shared" si="1532"/>
        <v>2.2423743206766277E-2</v>
      </c>
      <c r="AF1202" s="13">
        <f t="shared" si="1533"/>
        <v>1.5938476332180825E-2</v>
      </c>
      <c r="AG1202" s="13">
        <f t="shared" si="1534"/>
        <v>7.5525608562634072E-3</v>
      </c>
      <c r="AH1202" s="13">
        <f t="shared" si="1535"/>
        <v>7.3483777718925227E-3</v>
      </c>
      <c r="AI1202" s="13">
        <f t="shared" si="1536"/>
        <v>1.2644368628784833E-2</v>
      </c>
      <c r="AJ1202" s="13">
        <f t="shared" si="1537"/>
        <v>1.0878595452192033E-2</v>
      </c>
      <c r="AK1202" s="13">
        <f t="shared" si="1538"/>
        <v>6.2396071319340343E-3</v>
      </c>
      <c r="AL1202" s="13">
        <f t="shared" si="1539"/>
        <v>2.6262573425045498E-4</v>
      </c>
      <c r="AM1202" s="13">
        <f t="shared" si="1540"/>
        <v>5.4284406570267989E-3</v>
      </c>
      <c r="AN1202" s="13">
        <f t="shared" si="1541"/>
        <v>7.7169161397248175E-3</v>
      </c>
      <c r="AO1202" s="13">
        <f t="shared" si="1542"/>
        <v>5.4850737504572684E-3</v>
      </c>
      <c r="AP1202" s="13">
        <f t="shared" si="1543"/>
        <v>2.5991413757523972E-3</v>
      </c>
      <c r="AQ1202" s="13">
        <f t="shared" si="1544"/>
        <v>9.2371627964686143E-4</v>
      </c>
      <c r="AR1202" s="13">
        <f t="shared" si="1545"/>
        <v>2.0892487773743582E-3</v>
      </c>
      <c r="AS1202" s="13">
        <f t="shared" si="1546"/>
        <v>3.5949746350010846E-3</v>
      </c>
      <c r="AT1202" s="13">
        <f t="shared" si="1547"/>
        <v>3.0929400955646571E-3</v>
      </c>
      <c r="AU1202" s="13">
        <f t="shared" si="1548"/>
        <v>1.7740094448535891E-3</v>
      </c>
      <c r="AV1202" s="13">
        <f t="shared" si="1549"/>
        <v>7.6313541804675451E-4</v>
      </c>
      <c r="AW1202" s="13">
        <f t="shared" si="1550"/>
        <v>1.7844695387891154E-5</v>
      </c>
      <c r="AX1202" s="13">
        <f t="shared" si="1551"/>
        <v>1.5567881528327279E-3</v>
      </c>
      <c r="AY1202" s="13">
        <f t="shared" si="1552"/>
        <v>2.2130855584054985E-3</v>
      </c>
      <c r="AZ1202" s="13">
        <f t="shared" si="1553"/>
        <v>1.5730295994066533E-3</v>
      </c>
      <c r="BA1202" s="13">
        <f t="shared" si="1554"/>
        <v>7.4539131160455355E-4</v>
      </c>
      <c r="BB1202" s="13">
        <f t="shared" si="1555"/>
        <v>2.6490674792060417E-4</v>
      </c>
      <c r="BC1202" s="13">
        <f t="shared" si="1556"/>
        <v>7.531677281594097E-5</v>
      </c>
      <c r="BD1202" s="13">
        <f t="shared" si="1557"/>
        <v>4.950027281821961E-4</v>
      </c>
      <c r="BE1202" s="13">
        <f t="shared" si="1558"/>
        <v>8.517522045927568E-4</v>
      </c>
      <c r="BF1202" s="13">
        <f t="shared" si="1559"/>
        <v>7.3280587835628332E-4</v>
      </c>
      <c r="BG1202" s="13">
        <f t="shared" si="1560"/>
        <v>4.2031352346995387E-4</v>
      </c>
      <c r="BH1202" s="13">
        <f t="shared" si="1561"/>
        <v>1.8080858440436317E-4</v>
      </c>
      <c r="BI1202" s="13">
        <f t="shared" si="1562"/>
        <v>6.2223540036339937E-5</v>
      </c>
      <c r="BJ1202" s="14">
        <f t="shared" si="1563"/>
        <v>0.44523749275773755</v>
      </c>
      <c r="BK1202" s="14">
        <f t="shared" si="1564"/>
        <v>0.23613258216960159</v>
      </c>
      <c r="BL1202" s="14">
        <f t="shared" si="1565"/>
        <v>0.29746458377255214</v>
      </c>
      <c r="BM1202" s="14">
        <f t="shared" si="1566"/>
        <v>0.60523477389953306</v>
      </c>
      <c r="BN1202" s="14">
        <f t="shared" si="1567"/>
        <v>0.39208141789101297</v>
      </c>
    </row>
    <row r="1203" spans="1:66" x14ac:dyDescent="0.25">
      <c r="A1203" t="s">
        <v>19</v>
      </c>
      <c r="B1203" t="s">
        <v>253</v>
      </c>
      <c r="C1203" t="s">
        <v>352</v>
      </c>
      <c r="D1203" s="11">
        <v>44464</v>
      </c>
      <c r="E1203" s="10">
        <f>VLOOKUP(A1203,home!$A$2:$E$405,3,FALSE)</f>
        <v>1.5510204081632699</v>
      </c>
      <c r="F1203" s="10">
        <f>VLOOKUP(B1203,home!$B$2:$E$405,3,FALSE)</f>
        <v>1.5</v>
      </c>
      <c r="G1203" s="10">
        <f>VLOOKUP(C1203,away!$B$2:$E$405,4,FALSE)</f>
        <v>1.29</v>
      </c>
      <c r="H1203" s="10">
        <f>VLOOKUP(A1203,away!$A$2:$E$405,3,FALSE)</f>
        <v>1.4285714285714299</v>
      </c>
      <c r="I1203" s="10">
        <f>VLOOKUP(C1203,away!$B$2:$E$405,3,FALSE)</f>
        <v>0.86</v>
      </c>
      <c r="J1203" s="10">
        <f>VLOOKUP(B1203,home!$B$2:$E$405,4,FALSE)</f>
        <v>1.17</v>
      </c>
      <c r="K1203" s="12">
        <f t="shared" si="1512"/>
        <v>3.0012244897959275</v>
      </c>
      <c r="L1203" s="12">
        <f t="shared" si="1513"/>
        <v>1.4374285714285728</v>
      </c>
      <c r="M1203" s="13">
        <f t="shared" si="1514"/>
        <v>1.1811837631898815E-2</v>
      </c>
      <c r="N1203" s="13">
        <f t="shared" si="1515"/>
        <v>3.5449976370347858E-2</v>
      </c>
      <c r="O1203" s="13">
        <f t="shared" si="1516"/>
        <v>1.6978672893166569E-2</v>
      </c>
      <c r="P1203" s="13">
        <f t="shared" si="1517"/>
        <v>5.0956808891205782E-2</v>
      </c>
      <c r="Q1203" s="13">
        <f t="shared" si="1518"/>
        <v>5.319666862268748E-2</v>
      </c>
      <c r="R1203" s="13">
        <f t="shared" si="1519"/>
        <v>1.220281476078873E-2</v>
      </c>
      <c r="S1203" s="13">
        <f t="shared" si="1520"/>
        <v>5.4957502238317114E-2</v>
      </c>
      <c r="T1203" s="13">
        <f t="shared" si="1521"/>
        <v>7.6466411383068852E-2</v>
      </c>
      <c r="U1203" s="13">
        <f t="shared" si="1522"/>
        <v>3.6623386504522369E-2</v>
      </c>
      <c r="V1203" s="13">
        <f t="shared" si="1523"/>
        <v>2.6343242600899847E-2</v>
      </c>
      <c r="W1203" s="13">
        <f t="shared" si="1524"/>
        <v>5.3218381548656074E-2</v>
      </c>
      <c r="X1203" s="13">
        <f t="shared" si="1525"/>
        <v>7.6497622163225421E-2</v>
      </c>
      <c r="Y1203" s="13">
        <f t="shared" si="1526"/>
        <v>5.4979933871883935E-2</v>
      </c>
      <c r="Z1203" s="13">
        <f t="shared" si="1527"/>
        <v>5.8468915296693491E-3</v>
      </c>
      <c r="AA1203" s="13">
        <f t="shared" si="1528"/>
        <v>1.7547834048024024E-2</v>
      </c>
      <c r="AB1203" s="13">
        <f t="shared" si="1529"/>
        <v>2.6332494643902259E-2</v>
      </c>
      <c r="AC1203" s="13">
        <f t="shared" si="1530"/>
        <v>7.1028722446812255E-3</v>
      </c>
      <c r="AD1203" s="13">
        <f t="shared" si="1531"/>
        <v>3.9930077502782588E-2</v>
      </c>
      <c r="AE1203" s="13">
        <f t="shared" si="1532"/>
        <v>5.7396634261856962E-2</v>
      </c>
      <c r="AF1203" s="13">
        <f t="shared" si="1533"/>
        <v>4.1251780995914679E-2</v>
      </c>
      <c r="AG1203" s="13">
        <f t="shared" si="1534"/>
        <v>1.9765496208613998E-2</v>
      </c>
      <c r="AH1203" s="13">
        <f t="shared" si="1535"/>
        <v>2.1011222346976098E-3</v>
      </c>
      <c r="AI1203" s="13">
        <f t="shared" si="1536"/>
        <v>6.3059395068292131E-3</v>
      </c>
      <c r="AJ1203" s="13">
        <f t="shared" si="1537"/>
        <v>9.4627700395337466E-3</v>
      </c>
      <c r="AK1203" s="13">
        <f t="shared" si="1538"/>
        <v>9.4666323946519509E-3</v>
      </c>
      <c r="AL1203" s="13">
        <f t="shared" si="1539"/>
        <v>1.2256846557843757E-3</v>
      </c>
      <c r="AM1203" s="13">
        <f t="shared" si="1540"/>
        <v>2.3967825296160102E-2</v>
      </c>
      <c r="AN1203" s="13">
        <f t="shared" si="1541"/>
        <v>3.4452036875709025E-2</v>
      </c>
      <c r="AO1203" s="13">
        <f t="shared" si="1542"/>
        <v>2.4761171074527473E-2</v>
      </c>
      <c r="AP1203" s="13">
        <f t="shared" si="1543"/>
        <v>1.1864138254852176E-2</v>
      </c>
      <c r="AQ1203" s="13">
        <f t="shared" si="1544"/>
        <v>4.2634628257258124E-3</v>
      </c>
      <c r="AR1203" s="13">
        <f t="shared" si="1545"/>
        <v>6.0404262644363877E-4</v>
      </c>
      <c r="AS1203" s="13">
        <f t="shared" si="1546"/>
        <v>1.8128675233633018E-3</v>
      </c>
      <c r="AT1203" s="13">
        <f t="shared" si="1547"/>
        <v>2.7204112039368169E-3</v>
      </c>
      <c r="AU1203" s="13">
        <f t="shared" si="1548"/>
        <v>2.7215215758567991E-3</v>
      </c>
      <c r="AV1203" s="13">
        <f t="shared" si="1549"/>
        <v>2.0419743007423575E-3</v>
      </c>
      <c r="AW1203" s="13">
        <f t="shared" si="1550"/>
        <v>1.4687943831359309E-4</v>
      </c>
      <c r="AX1203" s="13">
        <f t="shared" si="1551"/>
        <v>1.1988804040997669E-2</v>
      </c>
      <c r="AY1203" s="13">
        <f t="shared" si="1552"/>
        <v>1.723304946578838E-2</v>
      </c>
      <c r="AZ1203" s="13">
        <f t="shared" si="1553"/>
        <v>1.2385638837483063E-2</v>
      </c>
      <c r="BA1203" s="13">
        <f t="shared" si="1554"/>
        <v>5.9344903801311771E-3</v>
      </c>
      <c r="BB1203" s="13">
        <f t="shared" si="1555"/>
        <v>2.1326015073171423E-3</v>
      </c>
      <c r="BC1203" s="13">
        <f t="shared" si="1556"/>
        <v>6.1309246761785988E-4</v>
      </c>
      <c r="BD1203" s="13">
        <f t="shared" si="1557"/>
        <v>1.4471135493514042E-4</v>
      </c>
      <c r="BE1203" s="13">
        <f t="shared" si="1558"/>
        <v>4.3431126238289416E-4</v>
      </c>
      <c r="BF1203" s="13">
        <f t="shared" si="1559"/>
        <v>6.5173279842886352E-4</v>
      </c>
      <c r="BG1203" s="13">
        <f t="shared" si="1560"/>
        <v>6.5199881181597923E-4</v>
      </c>
      <c r="BH1203" s="13">
        <f t="shared" si="1561"/>
        <v>4.8919870033499089E-4</v>
      </c>
      <c r="BI1203" s="13">
        <f t="shared" si="1562"/>
        <v>2.9363902396434272E-4</v>
      </c>
      <c r="BJ1203" s="14">
        <f t="shared" si="1563"/>
        <v>0.65774929395534787</v>
      </c>
      <c r="BK1203" s="14">
        <f t="shared" si="1564"/>
        <v>0.16963099772857554</v>
      </c>
      <c r="BL1203" s="14">
        <f t="shared" si="1565"/>
        <v>0.14958807620832157</v>
      </c>
      <c r="BM1203" s="14">
        <f t="shared" si="1566"/>
        <v>0.78513231022434438</v>
      </c>
      <c r="BN1203" s="14">
        <f t="shared" si="1567"/>
        <v>0.18059677917009526</v>
      </c>
    </row>
    <row r="1204" spans="1:66" x14ac:dyDescent="0.25">
      <c r="A1204" t="s">
        <v>19</v>
      </c>
      <c r="B1204" t="s">
        <v>142</v>
      </c>
      <c r="C1204" t="s">
        <v>20</v>
      </c>
      <c r="D1204" s="11">
        <v>44464</v>
      </c>
      <c r="E1204" s="10">
        <f>VLOOKUP(A1204,home!$A$2:$E$405,3,FALSE)</f>
        <v>1.5510204081632699</v>
      </c>
      <c r="F1204" s="10">
        <f>VLOOKUP(B1204,home!$B$2:$E$405,3,FALSE)</f>
        <v>2.58</v>
      </c>
      <c r="G1204" s="10">
        <f>VLOOKUP(C1204,away!$B$2:$E$405,4,FALSE)</f>
        <v>1.61</v>
      </c>
      <c r="H1204" s="10">
        <f>VLOOKUP(A1204,away!$A$2:$E$405,3,FALSE)</f>
        <v>1.4285714285714299</v>
      </c>
      <c r="I1204" s="10">
        <f>VLOOKUP(C1204,away!$B$2:$E$405,3,FALSE)</f>
        <v>1.29</v>
      </c>
      <c r="J1204" s="10">
        <f>VLOOKUP(B1204,home!$B$2:$E$405,4,FALSE)</f>
        <v>0.7</v>
      </c>
      <c r="K1204" s="12">
        <f t="shared" si="1512"/>
        <v>6.4426285714285907</v>
      </c>
      <c r="L1204" s="12">
        <f t="shared" si="1513"/>
        <v>1.2900000000000011</v>
      </c>
      <c r="M1204" s="13">
        <f t="shared" si="1514"/>
        <v>4.382905236667594E-4</v>
      </c>
      <c r="N1204" s="13">
        <f t="shared" si="1515"/>
        <v>2.8237430503618636E-3</v>
      </c>
      <c r="O1204" s="13">
        <f t="shared" si="1516"/>
        <v>5.6539477553012015E-4</v>
      </c>
      <c r="P1204" s="13">
        <f t="shared" si="1517"/>
        <v>3.642628534966808E-3</v>
      </c>
      <c r="Q1204" s="13">
        <f t="shared" si="1518"/>
        <v>9.0961638273171323E-3</v>
      </c>
      <c r="R1204" s="13">
        <f t="shared" si="1519"/>
        <v>3.6467963021692793E-4</v>
      </c>
      <c r="S1204" s="13">
        <f t="shared" si="1520"/>
        <v>7.5684631125192362E-3</v>
      </c>
      <c r="T1204" s="13">
        <f t="shared" si="1521"/>
        <v>1.1734051337239114E-2</v>
      </c>
      <c r="U1204" s="13">
        <f t="shared" si="1522"/>
        <v>2.3494954050535936E-3</v>
      </c>
      <c r="V1204" s="13">
        <f t="shared" si="1523"/>
        <v>6.9890475256411738E-3</v>
      </c>
      <c r="W1204" s="13">
        <f t="shared" si="1524"/>
        <v>1.9534401654756197E-2</v>
      </c>
      <c r="X1204" s="13">
        <f t="shared" si="1525"/>
        <v>2.5199378134635519E-2</v>
      </c>
      <c r="Y1204" s="13">
        <f t="shared" si="1526"/>
        <v>1.6253598896839926E-2</v>
      </c>
      <c r="Z1204" s="13">
        <f t="shared" si="1527"/>
        <v>1.5681224099327911E-4</v>
      </c>
      <c r="AA1204" s="13">
        <f t="shared" si="1528"/>
        <v>1.010283024173046E-3</v>
      </c>
      <c r="AB1204" s="13">
        <f t="shared" si="1529"/>
        <v>3.2544391383832741E-3</v>
      </c>
      <c r="AC1204" s="13">
        <f t="shared" si="1530"/>
        <v>3.6303693803588118E-3</v>
      </c>
      <c r="AD1204" s="13">
        <f t="shared" si="1531"/>
        <v>3.146322355667356E-2</v>
      </c>
      <c r="AE1204" s="13">
        <f t="shared" si="1532"/>
        <v>4.0587558388108937E-2</v>
      </c>
      <c r="AF1204" s="13">
        <f t="shared" si="1533"/>
        <v>2.6178975160330291E-2</v>
      </c>
      <c r="AG1204" s="13">
        <f t="shared" si="1534"/>
        <v>1.1256959318942033E-2</v>
      </c>
      <c r="AH1204" s="13">
        <f t="shared" si="1535"/>
        <v>5.0571947720332598E-5</v>
      </c>
      <c r="AI1204" s="13">
        <f t="shared" si="1536"/>
        <v>3.2581627529580784E-4</v>
      </c>
      <c r="AJ1204" s="13">
        <f t="shared" si="1537"/>
        <v>1.0495566221286076E-3</v>
      </c>
      <c r="AK1204" s="13">
        <f t="shared" si="1538"/>
        <v>2.2539678270192824E-3</v>
      </c>
      <c r="AL1204" s="13">
        <f t="shared" si="1539"/>
        <v>1.2068786691285416E-3</v>
      </c>
      <c r="AM1204" s="13">
        <f t="shared" si="1540"/>
        <v>4.0541172607094014E-2</v>
      </c>
      <c r="AN1204" s="13">
        <f t="shared" si="1541"/>
        <v>5.2298112663151333E-2</v>
      </c>
      <c r="AO1204" s="13">
        <f t="shared" si="1542"/>
        <v>3.3732282667732649E-2</v>
      </c>
      <c r="AP1204" s="13">
        <f t="shared" si="1543"/>
        <v>1.4504881547125049E-2</v>
      </c>
      <c r="AQ1204" s="13">
        <f t="shared" si="1544"/>
        <v>4.6778242989478358E-3</v>
      </c>
      <c r="AR1204" s="13">
        <f t="shared" si="1545"/>
        <v>1.3047562511845811E-5</v>
      </c>
      <c r="AS1204" s="13">
        <f t="shared" si="1546"/>
        <v>8.4060599026318435E-5</v>
      </c>
      <c r="AT1204" s="13">
        <f t="shared" si="1547"/>
        <v>2.7078560850918076E-4</v>
      </c>
      <c r="AU1204" s="13">
        <f t="shared" si="1548"/>
        <v>5.8152369937097489E-4</v>
      </c>
      <c r="AV1204" s="13">
        <f t="shared" si="1549"/>
        <v>9.3663530013257353E-4</v>
      </c>
      <c r="AW1204" s="13">
        <f t="shared" si="1550"/>
        <v>2.786210440224472E-4</v>
      </c>
      <c r="AX1204" s="13">
        <f t="shared" si="1551"/>
        <v>4.3531952826280348E-2</v>
      </c>
      <c r="AY1204" s="13">
        <f t="shared" si="1552"/>
        <v>5.6156219145901708E-2</v>
      </c>
      <c r="AZ1204" s="13">
        <f t="shared" si="1553"/>
        <v>3.6220761349106637E-2</v>
      </c>
      <c r="BA1204" s="13">
        <f t="shared" si="1554"/>
        <v>1.5574927380115866E-2</v>
      </c>
      <c r="BB1204" s="13">
        <f t="shared" si="1555"/>
        <v>5.022914080087375E-3</v>
      </c>
      <c r="BC1204" s="13">
        <f t="shared" si="1556"/>
        <v>1.2959118326625429E-3</v>
      </c>
      <c r="BD1204" s="13">
        <f t="shared" si="1557"/>
        <v>2.8052259400468544E-6</v>
      </c>
      <c r="BE1204" s="13">
        <f t="shared" si="1558"/>
        <v>1.8073028790658494E-5</v>
      </c>
      <c r="BF1204" s="13">
        <f t="shared" si="1559"/>
        <v>5.8218905829473967E-5</v>
      </c>
      <c r="BG1204" s="13">
        <f t="shared" si="1560"/>
        <v>1.2502759536475982E-4</v>
      </c>
      <c r="BH1204" s="13">
        <f t="shared" si="1561"/>
        <v>2.0137658952850364E-4</v>
      </c>
      <c r="BI1204" s="13">
        <f t="shared" si="1562"/>
        <v>2.5947891386263693E-4</v>
      </c>
      <c r="BJ1204" s="14">
        <f t="shared" si="1563"/>
        <v>0.4976850137234099</v>
      </c>
      <c r="BK1204" s="14">
        <f t="shared" si="1564"/>
        <v>7.9631896892183043E-2</v>
      </c>
      <c r="BL1204" s="14">
        <f t="shared" si="1565"/>
        <v>1.3775237674387965E-2</v>
      </c>
      <c r="BM1204" s="14">
        <f t="shared" si="1566"/>
        <v>0.51844046208703531</v>
      </c>
      <c r="BN1204" s="14">
        <f t="shared" si="1567"/>
        <v>1.6930900342059609E-2</v>
      </c>
    </row>
    <row r="1205" spans="1:66" x14ac:dyDescent="0.25">
      <c r="A1205" t="s">
        <v>301</v>
      </c>
      <c r="B1205" t="s">
        <v>302</v>
      </c>
      <c r="C1205" t="s">
        <v>313</v>
      </c>
      <c r="D1205" s="11">
        <v>44464</v>
      </c>
      <c r="E1205" s="10">
        <f>VLOOKUP(A1205,home!$A$2:$E$405,3,FALSE)</f>
        <v>1.23684210526316</v>
      </c>
      <c r="F1205" s="10">
        <f>VLOOKUP(B1205,home!$B$2:$E$405,3,FALSE)</f>
        <v>0.4</v>
      </c>
      <c r="G1205" s="10">
        <f>VLOOKUP(C1205,away!$B$2:$E$405,4,FALSE)</f>
        <v>0.81</v>
      </c>
      <c r="H1205" s="10">
        <f>VLOOKUP(A1205,away!$A$2:$E$405,3,FALSE)</f>
        <v>1.07894736842105</v>
      </c>
      <c r="I1205" s="10">
        <f>VLOOKUP(C1205,away!$B$2:$E$405,3,FALSE)</f>
        <v>1.62</v>
      </c>
      <c r="J1205" s="10">
        <f>VLOOKUP(B1205,home!$B$2:$E$405,4,FALSE)</f>
        <v>2.3199999999999998</v>
      </c>
      <c r="K1205" s="12">
        <f t="shared" si="1512"/>
        <v>0.40073684210526389</v>
      </c>
      <c r="L1205" s="12">
        <f t="shared" si="1513"/>
        <v>4.0551157894736747</v>
      </c>
      <c r="M1205" s="13">
        <f t="shared" si="1514"/>
        <v>1.1610416245621865E-2</v>
      </c>
      <c r="N1205" s="13">
        <f t="shared" si="1515"/>
        <v>4.6527215417981604E-3</v>
      </c>
      <c r="O1205" s="13">
        <f t="shared" si="1516"/>
        <v>4.7081582239982885E-2</v>
      </c>
      <c r="P1205" s="13">
        <f t="shared" si="1517"/>
        <v>1.8867324588170017E-2</v>
      </c>
      <c r="Q1205" s="13">
        <f t="shared" si="1518"/>
        <v>9.3225846892766454E-4</v>
      </c>
      <c r="R1205" s="13">
        <f t="shared" si="1519"/>
        <v>9.5460633767378983E-2</v>
      </c>
      <c r="S1205" s="13">
        <f t="shared" si="1520"/>
        <v>7.6650123816533883E-3</v>
      </c>
      <c r="T1205" s="13">
        <f t="shared" si="1521"/>
        <v>3.7804160372191253E-3</v>
      </c>
      <c r="U1205" s="13">
        <f t="shared" si="1522"/>
        <v>3.825459292130657E-2</v>
      </c>
      <c r="V1205" s="13">
        <f t="shared" si="1523"/>
        <v>1.3839897775847069E-3</v>
      </c>
      <c r="W1205" s="13">
        <f t="shared" si="1524"/>
        <v>1.2453010495465356E-4</v>
      </c>
      <c r="X1205" s="13">
        <f t="shared" si="1525"/>
        <v>5.0498399486642944E-4</v>
      </c>
      <c r="Y1205" s="13">
        <f t="shared" si="1526"/>
        <v>1.0238842855071757E-3</v>
      </c>
      <c r="Z1205" s="13">
        <f t="shared" si="1527"/>
        <v>0.12903464108775412</v>
      </c>
      <c r="AA1205" s="13">
        <f t="shared" si="1528"/>
        <v>5.1708934591692721E-2</v>
      </c>
      <c r="AB1205" s="13">
        <f t="shared" si="1529"/>
        <v>1.0360837578451292E-2</v>
      </c>
      <c r="AC1205" s="13">
        <f t="shared" si="1530"/>
        <v>1.4056442835461676E-4</v>
      </c>
      <c r="AD1205" s="13">
        <f t="shared" si="1531"/>
        <v>1.2475950251641231E-5</v>
      </c>
      <c r="AE1205" s="13">
        <f t="shared" si="1532"/>
        <v>5.0591422854118424E-5</v>
      </c>
      <c r="AF1205" s="13">
        <f t="shared" si="1533"/>
        <v>1.0257703881383747E-4</v>
      </c>
      <c r="AG1205" s="13">
        <f t="shared" si="1534"/>
        <v>1.3865392324381544E-4</v>
      </c>
      <c r="AH1205" s="13">
        <f t="shared" si="1535"/>
        <v>0.13081260261600511</v>
      </c>
      <c r="AI1205" s="13">
        <f t="shared" si="1536"/>
        <v>5.2421429279908664E-2</v>
      </c>
      <c r="AJ1205" s="13">
        <f t="shared" si="1537"/>
        <v>1.0503599014137508E-2</v>
      </c>
      <c r="AK1205" s="13">
        <f t="shared" si="1538"/>
        <v>1.4030596998884763E-3</v>
      </c>
      <c r="AL1205" s="13">
        <f t="shared" si="1539"/>
        <v>9.1368806740832757E-6</v>
      </c>
      <c r="AM1205" s="13">
        <f t="shared" si="1540"/>
        <v>9.9991458122101589E-7</v>
      </c>
      <c r="AN1205" s="13">
        <f t="shared" si="1541"/>
        <v>4.0547694064342983E-6</v>
      </c>
      <c r="AO1205" s="13">
        <f t="shared" si="1542"/>
        <v>8.2212797213532627E-6</v>
      </c>
      <c r="AP1205" s="13">
        <f t="shared" si="1543"/>
        <v>1.1112747069246451E-5</v>
      </c>
      <c r="AQ1205" s="13">
        <f t="shared" si="1544"/>
        <v>1.1265869026232148E-5</v>
      </c>
      <c r="AR1205" s="13">
        <f t="shared" si="1545"/>
        <v>0.1060920500660615</v>
      </c>
      <c r="AS1205" s="13">
        <f t="shared" si="1546"/>
        <v>4.2514993115947038E-2</v>
      </c>
      <c r="AT1205" s="13">
        <f t="shared" si="1547"/>
        <v>8.5186620417058226E-3</v>
      </c>
      <c r="AU1205" s="13">
        <f t="shared" si="1548"/>
        <v>1.1379139085183909E-3</v>
      </c>
      <c r="AV1205" s="13">
        <f t="shared" si="1549"/>
        <v>1.1400100657182947E-4</v>
      </c>
      <c r="AW1205" s="13">
        <f t="shared" si="1550"/>
        <v>4.1243734590076571E-7</v>
      </c>
      <c r="AX1205" s="13">
        <f t="shared" si="1551"/>
        <v>6.6783768608919588E-8</v>
      </c>
      <c r="AY1205" s="13">
        <f t="shared" si="1552"/>
        <v>2.7081591456658615E-7</v>
      </c>
      <c r="AZ1205" s="13">
        <f t="shared" si="1553"/>
        <v>5.4909494559985862E-7</v>
      </c>
      <c r="BA1205" s="13">
        <f t="shared" si="1554"/>
        <v>7.422145279407251E-7</v>
      </c>
      <c r="BB1205" s="13">
        <f t="shared" si="1555"/>
        <v>7.5244146285729628E-7</v>
      </c>
      <c r="BC1205" s="13">
        <f t="shared" si="1556"/>
        <v>6.102474513374581E-7</v>
      </c>
      <c r="BD1205" s="13">
        <f t="shared" si="1557"/>
        <v>7.1702591226752932E-2</v>
      </c>
      <c r="BE1205" s="13">
        <f t="shared" si="1558"/>
        <v>2.8733869978973568E-2</v>
      </c>
      <c r="BF1205" s="13">
        <f t="shared" si="1559"/>
        <v>5.7573601584185565E-3</v>
      </c>
      <c r="BG1205" s="13">
        <f t="shared" si="1560"/>
        <v>7.6906210958243822E-4</v>
      </c>
      <c r="BH1205" s="13">
        <f t="shared" si="1561"/>
        <v>7.7047880294219649E-5</v>
      </c>
      <c r="BI1205" s="13">
        <f t="shared" si="1562"/>
        <v>6.1751848480019946E-6</v>
      </c>
      <c r="BJ1205" s="14">
        <f t="shared" si="1563"/>
        <v>1.136173894631202E-2</v>
      </c>
      <c r="BK1205" s="14">
        <f t="shared" si="1564"/>
        <v>3.9676715117973251E-2</v>
      </c>
      <c r="BL1205" s="14">
        <f t="shared" si="1565"/>
        <v>0.70343099838642642</v>
      </c>
      <c r="BM1205" s="14">
        <f t="shared" si="1566"/>
        <v>0.70489929830801767</v>
      </c>
      <c r="BN1205" s="14">
        <f t="shared" si="1567"/>
        <v>0.17860493685187956</v>
      </c>
    </row>
    <row r="1206" spans="1:66" x14ac:dyDescent="0.25">
      <c r="A1206" t="s">
        <v>301</v>
      </c>
      <c r="B1206" t="s">
        <v>382</v>
      </c>
      <c r="C1206" t="s">
        <v>312</v>
      </c>
      <c r="D1206" s="11">
        <v>44464</v>
      </c>
      <c r="E1206" s="10">
        <f>VLOOKUP(A1206,home!$A$2:$E$405,3,FALSE)</f>
        <v>1.23684210526316</v>
      </c>
      <c r="F1206" s="10">
        <f>VLOOKUP(B1206,home!$B$2:$E$405,3,FALSE)</f>
        <v>1.62</v>
      </c>
      <c r="G1206" s="10">
        <f>VLOOKUP(C1206,away!$B$2:$E$405,4,FALSE)</f>
        <v>0</v>
      </c>
      <c r="H1206" s="10">
        <f>VLOOKUP(A1206,away!$A$2:$E$405,3,FALSE)</f>
        <v>1.07894736842105</v>
      </c>
      <c r="I1206" s="10">
        <f>VLOOKUP(C1206,away!$B$2:$E$405,3,FALSE)</f>
        <v>0.4</v>
      </c>
      <c r="J1206" s="10">
        <f>VLOOKUP(B1206,home!$B$2:$E$405,4,FALSE)</f>
        <v>0</v>
      </c>
      <c r="K1206" s="12">
        <f t="shared" si="1512"/>
        <v>0</v>
      </c>
      <c r="L1206" s="12">
        <f t="shared" si="1513"/>
        <v>0</v>
      </c>
      <c r="M1206" s="13">
        <f t="shared" si="1514"/>
        <v>1</v>
      </c>
      <c r="N1206" s="13">
        <f t="shared" si="1515"/>
        <v>0</v>
      </c>
      <c r="O1206" s="13">
        <f t="shared" si="1516"/>
        <v>0</v>
      </c>
      <c r="P1206" s="13">
        <f t="shared" si="1517"/>
        <v>0</v>
      </c>
      <c r="Q1206" s="13">
        <f t="shared" si="1518"/>
        <v>0</v>
      </c>
      <c r="R1206" s="13">
        <f t="shared" si="1519"/>
        <v>0</v>
      </c>
      <c r="S1206" s="13">
        <f t="shared" si="1520"/>
        <v>0</v>
      </c>
      <c r="T1206" s="13">
        <f t="shared" si="1521"/>
        <v>0</v>
      </c>
      <c r="U1206" s="13">
        <f t="shared" si="1522"/>
        <v>0</v>
      </c>
      <c r="V1206" s="13">
        <f t="shared" si="1523"/>
        <v>0</v>
      </c>
      <c r="W1206" s="13">
        <f t="shared" si="1524"/>
        <v>0</v>
      </c>
      <c r="X1206" s="13">
        <f t="shared" si="1525"/>
        <v>0</v>
      </c>
      <c r="Y1206" s="13">
        <f t="shared" si="1526"/>
        <v>0</v>
      </c>
      <c r="Z1206" s="13">
        <f t="shared" si="1527"/>
        <v>0</v>
      </c>
      <c r="AA1206" s="13">
        <f t="shared" si="1528"/>
        <v>0</v>
      </c>
      <c r="AB1206" s="13">
        <f t="shared" si="1529"/>
        <v>0</v>
      </c>
      <c r="AC1206" s="13">
        <f t="shared" si="1530"/>
        <v>0</v>
      </c>
      <c r="AD1206" s="13">
        <f t="shared" si="1531"/>
        <v>0</v>
      </c>
      <c r="AE1206" s="13">
        <f t="shared" si="1532"/>
        <v>0</v>
      </c>
      <c r="AF1206" s="13">
        <f t="shared" si="1533"/>
        <v>0</v>
      </c>
      <c r="AG1206" s="13">
        <f t="shared" si="1534"/>
        <v>0</v>
      </c>
      <c r="AH1206" s="13">
        <f t="shared" si="1535"/>
        <v>0</v>
      </c>
      <c r="AI1206" s="13">
        <f t="shared" si="1536"/>
        <v>0</v>
      </c>
      <c r="AJ1206" s="13">
        <f t="shared" si="1537"/>
        <v>0</v>
      </c>
      <c r="AK1206" s="13">
        <f t="shared" si="1538"/>
        <v>0</v>
      </c>
      <c r="AL1206" s="13">
        <f t="shared" si="1539"/>
        <v>0</v>
      </c>
      <c r="AM1206" s="13">
        <f t="shared" si="1540"/>
        <v>0</v>
      </c>
      <c r="AN1206" s="13">
        <f t="shared" si="1541"/>
        <v>0</v>
      </c>
      <c r="AO1206" s="13">
        <f t="shared" si="1542"/>
        <v>0</v>
      </c>
      <c r="AP1206" s="13">
        <f t="shared" si="1543"/>
        <v>0</v>
      </c>
      <c r="AQ1206" s="13">
        <f t="shared" si="1544"/>
        <v>0</v>
      </c>
      <c r="AR1206" s="13">
        <f t="shared" si="1545"/>
        <v>0</v>
      </c>
      <c r="AS1206" s="13">
        <f t="shared" si="1546"/>
        <v>0</v>
      </c>
      <c r="AT1206" s="13">
        <f t="shared" si="1547"/>
        <v>0</v>
      </c>
      <c r="AU1206" s="13">
        <f t="shared" si="1548"/>
        <v>0</v>
      </c>
      <c r="AV1206" s="13">
        <f t="shared" si="1549"/>
        <v>0</v>
      </c>
      <c r="AW1206" s="13">
        <f t="shared" si="1550"/>
        <v>0</v>
      </c>
      <c r="AX1206" s="13">
        <f t="shared" si="1551"/>
        <v>0</v>
      </c>
      <c r="AY1206" s="13">
        <f t="shared" si="1552"/>
        <v>0</v>
      </c>
      <c r="AZ1206" s="13">
        <f t="shared" si="1553"/>
        <v>0</v>
      </c>
      <c r="BA1206" s="13">
        <f t="shared" si="1554"/>
        <v>0</v>
      </c>
      <c r="BB1206" s="13">
        <f t="shared" si="1555"/>
        <v>0</v>
      </c>
      <c r="BC1206" s="13">
        <f t="shared" si="1556"/>
        <v>0</v>
      </c>
      <c r="BD1206" s="13">
        <f t="shared" si="1557"/>
        <v>0</v>
      </c>
      <c r="BE1206" s="13">
        <f t="shared" si="1558"/>
        <v>0</v>
      </c>
      <c r="BF1206" s="13">
        <f t="shared" si="1559"/>
        <v>0</v>
      </c>
      <c r="BG1206" s="13">
        <f t="shared" si="1560"/>
        <v>0</v>
      </c>
      <c r="BH1206" s="13">
        <f t="shared" si="1561"/>
        <v>0</v>
      </c>
      <c r="BI1206" s="13">
        <f t="shared" si="1562"/>
        <v>0</v>
      </c>
      <c r="BJ1206" s="14">
        <f t="shared" si="1563"/>
        <v>0</v>
      </c>
      <c r="BK1206" s="14">
        <f t="shared" si="1564"/>
        <v>1</v>
      </c>
      <c r="BL1206" s="14">
        <f t="shared" si="1565"/>
        <v>0</v>
      </c>
      <c r="BM1206" s="14">
        <f t="shared" si="1566"/>
        <v>0</v>
      </c>
      <c r="BN1206" s="14">
        <f t="shared" si="1567"/>
        <v>1</v>
      </c>
    </row>
    <row r="1207" spans="1:66" x14ac:dyDescent="0.25">
      <c r="A1207" t="s">
        <v>301</v>
      </c>
      <c r="B1207" t="s">
        <v>369</v>
      </c>
      <c r="C1207" t="s">
        <v>504</v>
      </c>
      <c r="D1207" s="11">
        <v>44464</v>
      </c>
      <c r="E1207" s="10">
        <f>VLOOKUP(A1207,home!$A$2:$E$405,3,FALSE)</f>
        <v>1.23684210526316</v>
      </c>
      <c r="F1207" s="10">
        <f>VLOOKUP(B1207,home!$B$2:$E$405,3,FALSE)</f>
        <v>2.4300000000000002</v>
      </c>
      <c r="G1207" s="10" t="e">
        <f>VLOOKUP(C1207,away!$B$2:$E$405,4,FALSE)</f>
        <v>#N/A</v>
      </c>
      <c r="H1207" s="10">
        <f>VLOOKUP(A1207,away!$A$2:$E$405,3,FALSE)</f>
        <v>1.07894736842105</v>
      </c>
      <c r="I1207" s="10" t="e">
        <f>VLOOKUP(C1207,away!$B$2:$E$405,3,FALSE)</f>
        <v>#N/A</v>
      </c>
      <c r="J1207" s="10">
        <f>VLOOKUP(B1207,home!$B$2:$E$405,4,FALSE)</f>
        <v>0</v>
      </c>
      <c r="K1207" s="12" t="e">
        <f t="shared" si="1512"/>
        <v>#N/A</v>
      </c>
      <c r="L1207" s="12" t="e">
        <f t="shared" si="1513"/>
        <v>#N/A</v>
      </c>
      <c r="M1207" s="13" t="e">
        <f t="shared" si="1514"/>
        <v>#N/A</v>
      </c>
      <c r="N1207" s="13" t="e">
        <f t="shared" si="1515"/>
        <v>#N/A</v>
      </c>
      <c r="O1207" s="13" t="e">
        <f t="shared" si="1516"/>
        <v>#N/A</v>
      </c>
      <c r="P1207" s="13" t="e">
        <f t="shared" si="1517"/>
        <v>#N/A</v>
      </c>
      <c r="Q1207" s="13" t="e">
        <f t="shared" si="1518"/>
        <v>#N/A</v>
      </c>
      <c r="R1207" s="13" t="e">
        <f t="shared" si="1519"/>
        <v>#N/A</v>
      </c>
      <c r="S1207" s="13" t="e">
        <f t="shared" si="1520"/>
        <v>#N/A</v>
      </c>
      <c r="T1207" s="13" t="e">
        <f t="shared" si="1521"/>
        <v>#N/A</v>
      </c>
      <c r="U1207" s="13" t="e">
        <f t="shared" si="1522"/>
        <v>#N/A</v>
      </c>
      <c r="V1207" s="13" t="e">
        <f t="shared" si="1523"/>
        <v>#N/A</v>
      </c>
      <c r="W1207" s="13" t="e">
        <f t="shared" si="1524"/>
        <v>#N/A</v>
      </c>
      <c r="X1207" s="13" t="e">
        <f t="shared" si="1525"/>
        <v>#N/A</v>
      </c>
      <c r="Y1207" s="13" t="e">
        <f t="shared" si="1526"/>
        <v>#N/A</v>
      </c>
      <c r="Z1207" s="13" t="e">
        <f t="shared" si="1527"/>
        <v>#N/A</v>
      </c>
      <c r="AA1207" s="13" t="e">
        <f t="shared" si="1528"/>
        <v>#N/A</v>
      </c>
      <c r="AB1207" s="13" t="e">
        <f t="shared" si="1529"/>
        <v>#N/A</v>
      </c>
      <c r="AC1207" s="13" t="e">
        <f t="shared" si="1530"/>
        <v>#N/A</v>
      </c>
      <c r="AD1207" s="13" t="e">
        <f t="shared" si="1531"/>
        <v>#N/A</v>
      </c>
      <c r="AE1207" s="13" t="e">
        <f t="shared" si="1532"/>
        <v>#N/A</v>
      </c>
      <c r="AF1207" s="13" t="e">
        <f t="shared" si="1533"/>
        <v>#N/A</v>
      </c>
      <c r="AG1207" s="13" t="e">
        <f t="shared" si="1534"/>
        <v>#N/A</v>
      </c>
      <c r="AH1207" s="13" t="e">
        <f t="shared" si="1535"/>
        <v>#N/A</v>
      </c>
      <c r="AI1207" s="13" t="e">
        <f t="shared" si="1536"/>
        <v>#N/A</v>
      </c>
      <c r="AJ1207" s="13" t="e">
        <f t="shared" si="1537"/>
        <v>#N/A</v>
      </c>
      <c r="AK1207" s="13" t="e">
        <f t="shared" si="1538"/>
        <v>#N/A</v>
      </c>
      <c r="AL1207" s="13" t="e">
        <f t="shared" si="1539"/>
        <v>#N/A</v>
      </c>
      <c r="AM1207" s="13" t="e">
        <f t="shared" si="1540"/>
        <v>#N/A</v>
      </c>
      <c r="AN1207" s="13" t="e">
        <f t="shared" si="1541"/>
        <v>#N/A</v>
      </c>
      <c r="AO1207" s="13" t="e">
        <f t="shared" si="1542"/>
        <v>#N/A</v>
      </c>
      <c r="AP1207" s="13" t="e">
        <f t="shared" si="1543"/>
        <v>#N/A</v>
      </c>
      <c r="AQ1207" s="13" t="e">
        <f t="shared" si="1544"/>
        <v>#N/A</v>
      </c>
      <c r="AR1207" s="13" t="e">
        <f t="shared" si="1545"/>
        <v>#N/A</v>
      </c>
      <c r="AS1207" s="13" t="e">
        <f t="shared" si="1546"/>
        <v>#N/A</v>
      </c>
      <c r="AT1207" s="13" t="e">
        <f t="shared" si="1547"/>
        <v>#N/A</v>
      </c>
      <c r="AU1207" s="13" t="e">
        <f t="shared" si="1548"/>
        <v>#N/A</v>
      </c>
      <c r="AV1207" s="13" t="e">
        <f t="shared" si="1549"/>
        <v>#N/A</v>
      </c>
      <c r="AW1207" s="13" t="e">
        <f t="shared" si="1550"/>
        <v>#N/A</v>
      </c>
      <c r="AX1207" s="13" t="e">
        <f t="shared" si="1551"/>
        <v>#N/A</v>
      </c>
      <c r="AY1207" s="13" t="e">
        <f t="shared" si="1552"/>
        <v>#N/A</v>
      </c>
      <c r="AZ1207" s="13" t="e">
        <f t="shared" si="1553"/>
        <v>#N/A</v>
      </c>
      <c r="BA1207" s="13" t="e">
        <f t="shared" si="1554"/>
        <v>#N/A</v>
      </c>
      <c r="BB1207" s="13" t="e">
        <f t="shared" si="1555"/>
        <v>#N/A</v>
      </c>
      <c r="BC1207" s="13" t="e">
        <f t="shared" si="1556"/>
        <v>#N/A</v>
      </c>
      <c r="BD1207" s="13" t="e">
        <f t="shared" si="1557"/>
        <v>#N/A</v>
      </c>
      <c r="BE1207" s="13" t="e">
        <f t="shared" si="1558"/>
        <v>#N/A</v>
      </c>
      <c r="BF1207" s="13" t="e">
        <f t="shared" si="1559"/>
        <v>#N/A</v>
      </c>
      <c r="BG1207" s="13" t="e">
        <f t="shared" si="1560"/>
        <v>#N/A</v>
      </c>
      <c r="BH1207" s="13" t="e">
        <f t="shared" si="1561"/>
        <v>#N/A</v>
      </c>
      <c r="BI1207" s="13" t="e">
        <f t="shared" si="1562"/>
        <v>#N/A</v>
      </c>
      <c r="BJ1207" s="14" t="e">
        <f t="shared" si="1563"/>
        <v>#N/A</v>
      </c>
      <c r="BK1207" s="14" t="e">
        <f t="shared" si="1564"/>
        <v>#N/A</v>
      </c>
      <c r="BL1207" s="14" t="e">
        <f t="shared" si="1565"/>
        <v>#N/A</v>
      </c>
      <c r="BM1207" s="14" t="e">
        <f t="shared" si="1566"/>
        <v>#N/A</v>
      </c>
      <c r="BN1207" s="14" t="e">
        <f t="shared" si="1567"/>
        <v>#N/A</v>
      </c>
    </row>
    <row r="1208" spans="1:66" x14ac:dyDescent="0.25">
      <c r="A1208" t="s">
        <v>301</v>
      </c>
      <c r="B1208" t="s">
        <v>368</v>
      </c>
      <c r="C1208" t="s">
        <v>385</v>
      </c>
      <c r="D1208" s="11">
        <v>44464</v>
      </c>
      <c r="E1208" s="10">
        <f>VLOOKUP(A1208,home!$A$2:$E$405,3,FALSE)</f>
        <v>1.23684210526316</v>
      </c>
      <c r="F1208" s="10">
        <f>VLOOKUP(B1208,home!$B$2:$E$405,3,FALSE)</f>
        <v>4.04</v>
      </c>
      <c r="G1208" s="10">
        <f>VLOOKUP(C1208,away!$B$2:$E$405,4,FALSE)</f>
        <v>0.81</v>
      </c>
      <c r="H1208" s="10">
        <f>VLOOKUP(A1208,away!$A$2:$E$405,3,FALSE)</f>
        <v>1.07894736842105</v>
      </c>
      <c r="I1208" s="10">
        <f>VLOOKUP(C1208,away!$B$2:$E$405,3,FALSE)</f>
        <v>0.81</v>
      </c>
      <c r="J1208" s="10">
        <f>VLOOKUP(B1208,home!$B$2:$E$405,4,FALSE)</f>
        <v>1.85</v>
      </c>
      <c r="K1208" s="12">
        <f t="shared" si="1512"/>
        <v>4.0474421052631646</v>
      </c>
      <c r="L1208" s="12">
        <f t="shared" si="1513"/>
        <v>1.6168026315789437</v>
      </c>
      <c r="M1208" s="13">
        <f t="shared" si="1514"/>
        <v>3.467765859717259E-3</v>
      </c>
      <c r="N1208" s="13">
        <f t="shared" si="1515"/>
        <v>1.4035581551813751E-2</v>
      </c>
      <c r="O1208" s="13">
        <f t="shared" si="1516"/>
        <v>5.6066929676904824E-3</v>
      </c>
      <c r="P1208" s="13">
        <f t="shared" si="1517"/>
        <v>2.2692765188713347E-2</v>
      </c>
      <c r="Q1208" s="13">
        <f t="shared" si="1518"/>
        <v>2.8404101872332947E-2</v>
      </c>
      <c r="R1208" s="13">
        <f t="shared" si="1519"/>
        <v>4.5324579723085654E-3</v>
      </c>
      <c r="S1208" s="13">
        <f t="shared" si="1520"/>
        <v>3.7124881893847599E-2</v>
      </c>
      <c r="T1208" s="13">
        <f t="shared" si="1521"/>
        <v>4.5923826654824314E-2</v>
      </c>
      <c r="U1208" s="13">
        <f t="shared" si="1522"/>
        <v>1.8344861237457395E-2</v>
      </c>
      <c r="V1208" s="13">
        <f t="shared" si="1523"/>
        <v>2.6993563693499856E-2</v>
      </c>
      <c r="W1208" s="13">
        <f t="shared" si="1524"/>
        <v>3.832131929342155E-2</v>
      </c>
      <c r="X1208" s="13">
        <f t="shared" si="1525"/>
        <v>6.1958009879180917E-2</v>
      </c>
      <c r="Y1208" s="13">
        <f t="shared" si="1526"/>
        <v>5.0086936710026952E-2</v>
      </c>
      <c r="Z1208" s="13">
        <f t="shared" si="1527"/>
        <v>2.4426966590498167E-3</v>
      </c>
      <c r="AA1208" s="13">
        <f t="shared" si="1528"/>
        <v>9.8866733082238895E-3</v>
      </c>
      <c r="AB1208" s="13">
        <f t="shared" si="1529"/>
        <v>2.0007868914343422E-2</v>
      </c>
      <c r="AC1208" s="13">
        <f t="shared" si="1530"/>
        <v>1.104022422654846E-2</v>
      </c>
      <c r="AD1208" s="13">
        <f t="shared" si="1531"/>
        <v>3.8775830309357016E-2</v>
      </c>
      <c r="AE1208" s="13">
        <f t="shared" si="1532"/>
        <v>6.2692864485826991E-2</v>
      </c>
      <c r="AF1208" s="13">
        <f t="shared" si="1533"/>
        <v>5.0680994140953596E-2</v>
      </c>
      <c r="AG1208" s="13">
        <f t="shared" si="1534"/>
        <v>2.7313721566043597E-2</v>
      </c>
      <c r="AH1208" s="13">
        <f t="shared" si="1535"/>
        <v>9.8733959662520958E-4</v>
      </c>
      <c r="AI1208" s="13">
        <f t="shared" si="1536"/>
        <v>3.9961998555744218E-3</v>
      </c>
      <c r="AJ1208" s="13">
        <f t="shared" si="1537"/>
        <v>8.0871937782492492E-3</v>
      </c>
      <c r="AK1208" s="13">
        <f t="shared" si="1538"/>
        <v>1.0910816203836101E-2</v>
      </c>
      <c r="AL1208" s="13">
        <f t="shared" si="1539"/>
        <v>2.8898515775137752E-3</v>
      </c>
      <c r="AM1208" s="13">
        <f t="shared" si="1540"/>
        <v>3.1388585652126239E-2</v>
      </c>
      <c r="AN1208" s="13">
        <f t="shared" si="1541"/>
        <v>5.0749147883898775E-2</v>
      </c>
      <c r="AO1208" s="13">
        <f t="shared" si="1542"/>
        <v>4.1025677924538269E-2</v>
      </c>
      <c r="AP1208" s="13">
        <f t="shared" si="1543"/>
        <v>2.2110141343567879E-2</v>
      </c>
      <c r="AQ1208" s="13">
        <f t="shared" si="1544"/>
        <v>8.9369336772157377E-3</v>
      </c>
      <c r="AR1208" s="13">
        <f t="shared" si="1545"/>
        <v>3.19266651617146E-4</v>
      </c>
      <c r="AS1208" s="13">
        <f t="shared" si="1546"/>
        <v>1.2922132885616227E-3</v>
      </c>
      <c r="AT1208" s="13">
        <f t="shared" si="1547"/>
        <v>2.6150792365524467E-3</v>
      </c>
      <c r="AU1208" s="13">
        <f t="shared" si="1548"/>
        <v>3.5281272702072739E-3</v>
      </c>
      <c r="AV1208" s="13">
        <f t="shared" si="1549"/>
        <v>3.5699727165410282E-3</v>
      </c>
      <c r="AW1208" s="13">
        <f t="shared" si="1550"/>
        <v>5.2530397837647171E-4</v>
      </c>
      <c r="AX1208" s="13">
        <f t="shared" si="1551"/>
        <v>2.1173913865512491E-2</v>
      </c>
      <c r="AY1208" s="13">
        <f t="shared" si="1552"/>
        <v>3.4234039658586485E-2</v>
      </c>
      <c r="AZ1208" s="13">
        <f t="shared" si="1553"/>
        <v>2.7674842704790276E-2</v>
      </c>
      <c r="BA1208" s="13">
        <f t="shared" si="1554"/>
        <v>1.4914919504546081E-2</v>
      </c>
      <c r="BB1208" s="13">
        <f t="shared" si="1555"/>
        <v>6.0286202761845554E-3</v>
      </c>
      <c r="BC1208" s="13">
        <f t="shared" si="1556"/>
        <v>1.9494178254650717E-3</v>
      </c>
      <c r="BD1208" s="13">
        <f t="shared" si="1557"/>
        <v>8.6031860418333251E-5</v>
      </c>
      <c r="BE1208" s="13">
        <f t="shared" si="1558"/>
        <v>3.4820897425128546E-4</v>
      </c>
      <c r="BF1208" s="13">
        <f t="shared" si="1559"/>
        <v>7.0467783190757518E-4</v>
      </c>
      <c r="BG1208" s="13">
        <f t="shared" si="1560"/>
        <v>9.5071424250275937E-4</v>
      </c>
      <c r="BH1208" s="13">
        <f t="shared" si="1561"/>
        <v>9.6199021379476089E-4</v>
      </c>
      <c r="BI1208" s="13">
        <f t="shared" si="1562"/>
        <v>7.7871993923280577E-4</v>
      </c>
      <c r="BJ1208" s="14">
        <f t="shared" si="1563"/>
        <v>0.67837942678021346</v>
      </c>
      <c r="BK1208" s="14">
        <f t="shared" si="1564"/>
        <v>0.13844309209842678</v>
      </c>
      <c r="BL1208" s="14">
        <f t="shared" si="1565"/>
        <v>9.7515106059895759E-2</v>
      </c>
      <c r="BM1208" s="14">
        <f t="shared" si="1566"/>
        <v>0.80433222050479947</v>
      </c>
      <c r="BN1208" s="14">
        <f t="shared" si="1567"/>
        <v>7.8739365412576354E-2</v>
      </c>
    </row>
    <row r="1209" spans="1:66" x14ac:dyDescent="0.25">
      <c r="A1209" t="s">
        <v>13</v>
      </c>
      <c r="B1209" t="s">
        <v>55</v>
      </c>
      <c r="C1209" t="s">
        <v>53</v>
      </c>
      <c r="D1209" s="11">
        <v>44465</v>
      </c>
      <c r="E1209" s="10">
        <f>VLOOKUP(A1209,home!$A$2:$E$405,3,FALSE)</f>
        <v>1.8333333333333299</v>
      </c>
      <c r="F1209" s="10">
        <f>VLOOKUP(B1209,home!$B$2:$E$405,3,FALSE)</f>
        <v>0.82</v>
      </c>
      <c r="G1209" s="10">
        <f>VLOOKUP(C1209,away!$B$2:$E$405,4,FALSE)</f>
        <v>1.36</v>
      </c>
      <c r="H1209" s="10">
        <f>VLOOKUP(A1209,away!$A$2:$E$405,3,FALSE)</f>
        <v>1.3333333333333299</v>
      </c>
      <c r="I1209" s="10">
        <f>VLOOKUP(C1209,away!$B$2:$E$405,3,FALSE)</f>
        <v>0.27</v>
      </c>
      <c r="J1209" s="10">
        <f>VLOOKUP(B1209,home!$B$2:$E$405,4,FALSE)</f>
        <v>1.1200000000000001</v>
      </c>
      <c r="K1209" s="12">
        <f t="shared" si="1512"/>
        <v>2.0445333333333298</v>
      </c>
      <c r="L1209" s="12">
        <f t="shared" si="1513"/>
        <v>0.403199999999999</v>
      </c>
      <c r="M1209" s="13">
        <f t="shared" si="1514"/>
        <v>8.6489407141657176E-2</v>
      </c>
      <c r="N1209" s="13">
        <f t="shared" si="1515"/>
        <v>0.17683047588135578</v>
      </c>
      <c r="O1209" s="13">
        <f t="shared" si="1516"/>
        <v>3.4872528959516085E-2</v>
      </c>
      <c r="P1209" s="13">
        <f t="shared" si="1517"/>
        <v>7.1298047875362466E-2</v>
      </c>
      <c r="Q1209" s="13">
        <f t="shared" si="1518"/>
        <v>0.18076790114431371</v>
      </c>
      <c r="R1209" s="13">
        <f t="shared" si="1519"/>
        <v>7.0303018382384241E-3</v>
      </c>
      <c r="S1209" s="13">
        <f t="shared" si="1520"/>
        <v>1.4693740536663603E-2</v>
      </c>
      <c r="T1209" s="13">
        <f t="shared" si="1521"/>
        <v>7.2885617741387104E-2</v>
      </c>
      <c r="U1209" s="13">
        <f t="shared" si="1522"/>
        <v>1.4373686451673038E-2</v>
      </c>
      <c r="V1209" s="13">
        <f t="shared" si="1523"/>
        <v>1.3458745358714804E-3</v>
      </c>
      <c r="W1209" s="13">
        <f t="shared" si="1524"/>
        <v>0.12319533316208452</v>
      </c>
      <c r="X1209" s="13">
        <f t="shared" si="1525"/>
        <v>4.9672358330952349E-2</v>
      </c>
      <c r="Y1209" s="13">
        <f t="shared" si="1526"/>
        <v>1.0013947439519968E-2</v>
      </c>
      <c r="Z1209" s="13">
        <f t="shared" si="1527"/>
        <v>9.4487256705924182E-4</v>
      </c>
      <c r="AA1209" s="13">
        <f t="shared" si="1528"/>
        <v>1.9318234591048514E-3</v>
      </c>
      <c r="AB1209" s="13">
        <f t="shared" si="1529"/>
        <v>1.9748387281275834E-3</v>
      </c>
      <c r="AC1209" s="13">
        <f t="shared" si="1530"/>
        <v>6.9342470847058745E-5</v>
      </c>
      <c r="AD1209" s="13">
        <f t="shared" si="1531"/>
        <v>6.2969241290246711E-2</v>
      </c>
      <c r="AE1209" s="13">
        <f t="shared" si="1532"/>
        <v>2.5389198088227406E-2</v>
      </c>
      <c r="AF1209" s="13">
        <f t="shared" si="1533"/>
        <v>5.1184623345866325E-3</v>
      </c>
      <c r="AG1209" s="13">
        <f t="shared" si="1534"/>
        <v>6.8792133776844166E-4</v>
      </c>
      <c r="AH1209" s="13">
        <f t="shared" si="1535"/>
        <v>9.5243154759571338E-5</v>
      </c>
      <c r="AI1209" s="13">
        <f t="shared" si="1536"/>
        <v>1.9472780467776854E-4</v>
      </c>
      <c r="AJ1209" s="13">
        <f t="shared" si="1537"/>
        <v>1.990637437952599E-4</v>
      </c>
      <c r="AK1209" s="13">
        <f t="shared" si="1538"/>
        <v>1.356641532158449E-4</v>
      </c>
      <c r="AL1209" s="13">
        <f t="shared" si="1539"/>
        <v>2.2865148321120964E-6</v>
      </c>
      <c r="AM1209" s="13">
        <f t="shared" si="1540"/>
        <v>2.5748542558523765E-2</v>
      </c>
      <c r="AN1209" s="13">
        <f t="shared" si="1541"/>
        <v>1.0381812359596754E-2</v>
      </c>
      <c r="AO1209" s="13">
        <f t="shared" si="1542"/>
        <v>2.0929733716947003E-3</v>
      </c>
      <c r="AP1209" s="13">
        <f t="shared" si="1543"/>
        <v>2.8129562115576705E-4</v>
      </c>
      <c r="AQ1209" s="13">
        <f t="shared" si="1544"/>
        <v>2.8354598612501246E-5</v>
      </c>
      <c r="AR1209" s="13">
        <f t="shared" si="1545"/>
        <v>7.6804079998118185E-6</v>
      </c>
      <c r="AS1209" s="13">
        <f t="shared" si="1546"/>
        <v>1.5702850169215226E-5</v>
      </c>
      <c r="AT1209" s="13">
        <f t="shared" si="1547"/>
        <v>1.6052500299649729E-5</v>
      </c>
      <c r="AU1209" s="13">
        <f t="shared" si="1548"/>
        <v>1.0939957315325712E-5</v>
      </c>
      <c r="AV1209" s="13">
        <f t="shared" si="1549"/>
        <v>5.5917768491068072E-6</v>
      </c>
      <c r="AW1209" s="13">
        <f t="shared" si="1550"/>
        <v>5.23583848638393E-8</v>
      </c>
      <c r="AX1209" s="13">
        <f t="shared" si="1551"/>
        <v>8.7739589242756093E-3</v>
      </c>
      <c r="AY1209" s="13">
        <f t="shared" si="1552"/>
        <v>3.5376602382679164E-3</v>
      </c>
      <c r="AZ1209" s="13">
        <f t="shared" si="1553"/>
        <v>7.1319230403481021E-4</v>
      </c>
      <c r="BA1209" s="13">
        <f t="shared" si="1554"/>
        <v>9.5853045662278245E-5</v>
      </c>
      <c r="BB1209" s="13">
        <f t="shared" si="1555"/>
        <v>9.6619870027576236E-6</v>
      </c>
      <c r="BC1209" s="13">
        <f t="shared" si="1556"/>
        <v>7.7914263190237336E-7</v>
      </c>
      <c r="BD1209" s="13">
        <f t="shared" si="1557"/>
        <v>5.1612341758735239E-7</v>
      </c>
      <c r="BE1209" s="13">
        <f t="shared" si="1558"/>
        <v>1.0552315313712594E-6</v>
      </c>
      <c r="BF1209" s="13">
        <f t="shared" si="1559"/>
        <v>1.0787280201364578E-6</v>
      </c>
      <c r="BG1209" s="13">
        <f t="shared" si="1560"/>
        <v>7.3516513158988518E-7</v>
      </c>
      <c r="BH1209" s="13">
        <f t="shared" si="1561"/>
        <v>3.7576740425997605E-7</v>
      </c>
      <c r="BI1209" s="13">
        <f t="shared" si="1562"/>
        <v>1.5365379671793232E-7</v>
      </c>
      <c r="BJ1209" s="14">
        <f t="shared" si="1563"/>
        <v>0.7591945409019013</v>
      </c>
      <c r="BK1209" s="14">
        <f t="shared" si="1564"/>
        <v>0.1774363593135018</v>
      </c>
      <c r="BL1209" s="14">
        <f t="shared" si="1565"/>
        <v>6.0867760455043197E-2</v>
      </c>
      <c r="BM1209" s="14">
        <f t="shared" si="1566"/>
        <v>0.43761726251717892</v>
      </c>
      <c r="BN1209" s="14">
        <f t="shared" si="1567"/>
        <v>0.55728866284044365</v>
      </c>
    </row>
    <row r="1210" spans="1:66" x14ac:dyDescent="0.25">
      <c r="A1210" t="s">
        <v>13</v>
      </c>
      <c r="B1210" t="s">
        <v>228</v>
      </c>
      <c r="C1210" t="s">
        <v>50</v>
      </c>
      <c r="D1210" s="11">
        <v>44465</v>
      </c>
      <c r="E1210" s="10">
        <f>VLOOKUP(A1210,home!$A$2:$E$405,3,FALSE)</f>
        <v>1.8333333333333299</v>
      </c>
      <c r="F1210" s="10">
        <f>VLOOKUP(B1210,home!$B$2:$E$405,3,FALSE)</f>
        <v>0.82</v>
      </c>
      <c r="G1210" s="10">
        <f>VLOOKUP(C1210,away!$B$2:$E$405,4,FALSE)</f>
        <v>0</v>
      </c>
      <c r="H1210" s="10">
        <f>VLOOKUP(A1210,away!$A$2:$E$405,3,FALSE)</f>
        <v>1.3333333333333299</v>
      </c>
      <c r="I1210" s="10">
        <f>VLOOKUP(C1210,away!$B$2:$E$405,3,FALSE)</f>
        <v>0</v>
      </c>
      <c r="J1210" s="10">
        <f>VLOOKUP(B1210,home!$B$2:$E$405,4,FALSE)</f>
        <v>0.75</v>
      </c>
      <c r="K1210" s="12">
        <f t="shared" si="1512"/>
        <v>0</v>
      </c>
      <c r="L1210" s="12">
        <f t="shared" si="1513"/>
        <v>0</v>
      </c>
      <c r="M1210" s="13">
        <f t="shared" si="1514"/>
        <v>1</v>
      </c>
      <c r="N1210" s="13">
        <f t="shared" si="1515"/>
        <v>0</v>
      </c>
      <c r="O1210" s="13">
        <f t="shared" si="1516"/>
        <v>0</v>
      </c>
      <c r="P1210" s="13">
        <f t="shared" si="1517"/>
        <v>0</v>
      </c>
      <c r="Q1210" s="13">
        <f t="shared" si="1518"/>
        <v>0</v>
      </c>
      <c r="R1210" s="13">
        <f t="shared" si="1519"/>
        <v>0</v>
      </c>
      <c r="S1210" s="13">
        <f t="shared" si="1520"/>
        <v>0</v>
      </c>
      <c r="T1210" s="13">
        <f t="shared" si="1521"/>
        <v>0</v>
      </c>
      <c r="U1210" s="13">
        <f t="shared" si="1522"/>
        <v>0</v>
      </c>
      <c r="V1210" s="13">
        <f t="shared" si="1523"/>
        <v>0</v>
      </c>
      <c r="W1210" s="13">
        <f t="shared" si="1524"/>
        <v>0</v>
      </c>
      <c r="X1210" s="13">
        <f t="shared" si="1525"/>
        <v>0</v>
      </c>
      <c r="Y1210" s="13">
        <f t="shared" si="1526"/>
        <v>0</v>
      </c>
      <c r="Z1210" s="13">
        <f t="shared" si="1527"/>
        <v>0</v>
      </c>
      <c r="AA1210" s="13">
        <f t="shared" si="1528"/>
        <v>0</v>
      </c>
      <c r="AB1210" s="13">
        <f t="shared" si="1529"/>
        <v>0</v>
      </c>
      <c r="AC1210" s="13">
        <f t="shared" si="1530"/>
        <v>0</v>
      </c>
      <c r="AD1210" s="13">
        <f t="shared" si="1531"/>
        <v>0</v>
      </c>
      <c r="AE1210" s="13">
        <f t="shared" si="1532"/>
        <v>0</v>
      </c>
      <c r="AF1210" s="13">
        <f t="shared" si="1533"/>
        <v>0</v>
      </c>
      <c r="AG1210" s="13">
        <f t="shared" si="1534"/>
        <v>0</v>
      </c>
      <c r="AH1210" s="13">
        <f t="shared" si="1535"/>
        <v>0</v>
      </c>
      <c r="AI1210" s="13">
        <f t="shared" si="1536"/>
        <v>0</v>
      </c>
      <c r="AJ1210" s="13">
        <f t="shared" si="1537"/>
        <v>0</v>
      </c>
      <c r="AK1210" s="13">
        <f t="shared" si="1538"/>
        <v>0</v>
      </c>
      <c r="AL1210" s="13">
        <f t="shared" si="1539"/>
        <v>0</v>
      </c>
      <c r="AM1210" s="13">
        <f t="shared" si="1540"/>
        <v>0</v>
      </c>
      <c r="AN1210" s="13">
        <f t="shared" si="1541"/>
        <v>0</v>
      </c>
      <c r="AO1210" s="13">
        <f t="shared" si="1542"/>
        <v>0</v>
      </c>
      <c r="AP1210" s="13">
        <f t="shared" si="1543"/>
        <v>0</v>
      </c>
      <c r="AQ1210" s="13">
        <f t="shared" si="1544"/>
        <v>0</v>
      </c>
      <c r="AR1210" s="13">
        <f t="shared" si="1545"/>
        <v>0</v>
      </c>
      <c r="AS1210" s="13">
        <f t="shared" si="1546"/>
        <v>0</v>
      </c>
      <c r="AT1210" s="13">
        <f t="shared" si="1547"/>
        <v>0</v>
      </c>
      <c r="AU1210" s="13">
        <f t="shared" si="1548"/>
        <v>0</v>
      </c>
      <c r="AV1210" s="13">
        <f t="shared" si="1549"/>
        <v>0</v>
      </c>
      <c r="AW1210" s="13">
        <f t="shared" si="1550"/>
        <v>0</v>
      </c>
      <c r="AX1210" s="13">
        <f t="shared" si="1551"/>
        <v>0</v>
      </c>
      <c r="AY1210" s="13">
        <f t="shared" si="1552"/>
        <v>0</v>
      </c>
      <c r="AZ1210" s="13">
        <f t="shared" si="1553"/>
        <v>0</v>
      </c>
      <c r="BA1210" s="13">
        <f t="shared" si="1554"/>
        <v>0</v>
      </c>
      <c r="BB1210" s="13">
        <f t="shared" si="1555"/>
        <v>0</v>
      </c>
      <c r="BC1210" s="13">
        <f t="shared" si="1556"/>
        <v>0</v>
      </c>
      <c r="BD1210" s="13">
        <f t="shared" si="1557"/>
        <v>0</v>
      </c>
      <c r="BE1210" s="13">
        <f t="shared" si="1558"/>
        <v>0</v>
      </c>
      <c r="BF1210" s="13">
        <f t="shared" si="1559"/>
        <v>0</v>
      </c>
      <c r="BG1210" s="13">
        <f t="shared" si="1560"/>
        <v>0</v>
      </c>
      <c r="BH1210" s="13">
        <f t="shared" si="1561"/>
        <v>0</v>
      </c>
      <c r="BI1210" s="13">
        <f t="shared" si="1562"/>
        <v>0</v>
      </c>
      <c r="BJ1210" s="14">
        <f t="shared" si="1563"/>
        <v>0</v>
      </c>
      <c r="BK1210" s="14">
        <f t="shared" si="1564"/>
        <v>1</v>
      </c>
      <c r="BL1210" s="14">
        <f t="shared" si="1565"/>
        <v>0</v>
      </c>
      <c r="BM1210" s="14">
        <f t="shared" si="1566"/>
        <v>0</v>
      </c>
      <c r="BN1210" s="14">
        <f t="shared" si="1567"/>
        <v>1</v>
      </c>
    </row>
    <row r="1211" spans="1:66" x14ac:dyDescent="0.25">
      <c r="A1211" t="s">
        <v>61</v>
      </c>
      <c r="B1211" t="s">
        <v>71</v>
      </c>
      <c r="C1211" t="s">
        <v>62</v>
      </c>
      <c r="D1211" s="11">
        <v>44465</v>
      </c>
      <c r="E1211" s="10">
        <f>VLOOKUP(A1211,home!$A$2:$E$405,3,FALSE)</f>
        <v>1.675</v>
      </c>
      <c r="F1211" s="10">
        <f>VLOOKUP(B1211,home!$B$2:$E$405,3,FALSE)</f>
        <v>0.3</v>
      </c>
      <c r="G1211" s="10">
        <f>VLOOKUP(C1211,away!$B$2:$E$405,4,FALSE)</f>
        <v>0.3</v>
      </c>
      <c r="H1211" s="10">
        <f>VLOOKUP(A1211,away!$A$2:$E$405,3,FALSE)</f>
        <v>1.0249999999999999</v>
      </c>
      <c r="I1211" s="10">
        <f>VLOOKUP(C1211,away!$B$2:$E$405,3,FALSE)</f>
        <v>0.6</v>
      </c>
      <c r="J1211" s="10">
        <f>VLOOKUP(B1211,home!$B$2:$E$405,4,FALSE)</f>
        <v>0.49</v>
      </c>
      <c r="K1211" s="12">
        <f t="shared" si="1512"/>
        <v>0.15074999999999997</v>
      </c>
      <c r="L1211" s="12">
        <f t="shared" si="1513"/>
        <v>0.30134999999999995</v>
      </c>
      <c r="M1211" s="13">
        <f t="shared" si="1514"/>
        <v>0.63629053748977926</v>
      </c>
      <c r="N1211" s="13">
        <f t="shared" si="1515"/>
        <v>9.5920798526584208E-2</v>
      </c>
      <c r="O1211" s="13">
        <f t="shared" si="1516"/>
        <v>0.19174615347254495</v>
      </c>
      <c r="P1211" s="13">
        <f t="shared" si="1517"/>
        <v>2.8905732635986146E-2</v>
      </c>
      <c r="Q1211" s="13">
        <f t="shared" si="1518"/>
        <v>7.230030188941282E-3</v>
      </c>
      <c r="R1211" s="13">
        <f t="shared" si="1519"/>
        <v>2.8891351674475704E-2</v>
      </c>
      <c r="S1211" s="13">
        <f t="shared" si="1520"/>
        <v>3.2828610909388844E-4</v>
      </c>
      <c r="T1211" s="13">
        <f t="shared" si="1521"/>
        <v>2.1787695974374546E-3</v>
      </c>
      <c r="U1211" s="13">
        <f t="shared" si="1522"/>
        <v>4.3553712649272115E-3</v>
      </c>
      <c r="V1211" s="13">
        <f t="shared" si="1523"/>
        <v>1.6570610678386747E-6</v>
      </c>
      <c r="W1211" s="13">
        <f t="shared" si="1524"/>
        <v>3.6330901699429944E-4</v>
      </c>
      <c r="X1211" s="13">
        <f t="shared" si="1525"/>
        <v>1.0948317227123212E-4</v>
      </c>
      <c r="Y1211" s="13">
        <f t="shared" si="1526"/>
        <v>1.6496376981967896E-5</v>
      </c>
      <c r="Z1211" s="13">
        <f t="shared" si="1527"/>
        <v>2.902136275701084E-3</v>
      </c>
      <c r="AA1211" s="13">
        <f t="shared" si="1528"/>
        <v>4.3749704356193831E-4</v>
      </c>
      <c r="AB1211" s="13">
        <f t="shared" si="1529"/>
        <v>3.2976339658481087E-5</v>
      </c>
      <c r="AC1211" s="13">
        <f t="shared" si="1530"/>
        <v>4.7048637145982813E-9</v>
      </c>
      <c r="AD1211" s="13">
        <f t="shared" si="1531"/>
        <v>1.3692208577972648E-5</v>
      </c>
      <c r="AE1211" s="13">
        <f t="shared" si="1532"/>
        <v>4.1261470549720567E-6</v>
      </c>
      <c r="AF1211" s="13">
        <f t="shared" si="1533"/>
        <v>6.2170720750791453E-7</v>
      </c>
      <c r="AG1211" s="13">
        <f t="shared" si="1534"/>
        <v>6.2450488994169998E-8</v>
      </c>
      <c r="AH1211" s="13">
        <f t="shared" si="1535"/>
        <v>2.1863969167063035E-4</v>
      </c>
      <c r="AI1211" s="13">
        <f t="shared" si="1536"/>
        <v>3.2959933519347518E-5</v>
      </c>
      <c r="AJ1211" s="13">
        <f t="shared" si="1537"/>
        <v>2.4843549890208179E-6</v>
      </c>
      <c r="AK1211" s="13">
        <f t="shared" si="1538"/>
        <v>1.2483883819829612E-7</v>
      </c>
      <c r="AL1211" s="13">
        <f t="shared" si="1539"/>
        <v>8.5493984027769832E-12</v>
      </c>
      <c r="AM1211" s="13">
        <f t="shared" si="1540"/>
        <v>4.1282008862587562E-7</v>
      </c>
      <c r="AN1211" s="13">
        <f t="shared" si="1541"/>
        <v>1.2440333370740761E-7</v>
      </c>
      <c r="AO1211" s="13">
        <f t="shared" si="1542"/>
        <v>1.8744472306363635E-8</v>
      </c>
      <c r="AP1211" s="13">
        <f t="shared" si="1543"/>
        <v>1.8828822431742267E-9</v>
      </c>
      <c r="AQ1211" s="13">
        <f t="shared" si="1544"/>
        <v>1.4185164099513826E-10</v>
      </c>
      <c r="AR1211" s="13">
        <f t="shared" si="1545"/>
        <v>1.3177414216988892E-5</v>
      </c>
      <c r="AS1211" s="13">
        <f t="shared" si="1546"/>
        <v>1.9864951932110749E-6</v>
      </c>
      <c r="AT1211" s="13">
        <f t="shared" si="1547"/>
        <v>1.4973207518828472E-7</v>
      </c>
      <c r="AU1211" s="13">
        <f t="shared" si="1548"/>
        <v>7.5240367782113068E-9</v>
      </c>
      <c r="AV1211" s="13">
        <f t="shared" si="1549"/>
        <v>2.8356213607883842E-10</v>
      </c>
      <c r="AW1211" s="13">
        <f t="shared" si="1550"/>
        <v>1.0788512561334268E-14</v>
      </c>
      <c r="AX1211" s="13">
        <f t="shared" si="1551"/>
        <v>1.0372104726725116E-8</v>
      </c>
      <c r="AY1211" s="13">
        <f t="shared" si="1552"/>
        <v>3.1256337593986131E-9</v>
      </c>
      <c r="AZ1211" s="13">
        <f t="shared" si="1553"/>
        <v>4.7095486669738596E-10</v>
      </c>
      <c r="BA1211" s="13">
        <f t="shared" si="1554"/>
        <v>4.7307416359752407E-11</v>
      </c>
      <c r="BB1211" s="13">
        <f t="shared" si="1555"/>
        <v>3.5640224800028459E-12</v>
      </c>
      <c r="BC1211" s="13">
        <f t="shared" si="1556"/>
        <v>2.1480363486977155E-13</v>
      </c>
      <c r="BD1211" s="13">
        <f t="shared" si="1557"/>
        <v>6.6183562904826672E-7</v>
      </c>
      <c r="BE1211" s="13">
        <f t="shared" si="1558"/>
        <v>9.9771721079026171E-8</v>
      </c>
      <c r="BF1211" s="13">
        <f t="shared" si="1559"/>
        <v>7.5202934763315947E-9</v>
      </c>
      <c r="BG1211" s="13">
        <f t="shared" si="1560"/>
        <v>3.7789474718566271E-10</v>
      </c>
      <c r="BH1211" s="13">
        <f t="shared" si="1561"/>
        <v>1.424190828455965E-11</v>
      </c>
      <c r="BI1211" s="13">
        <f t="shared" si="1562"/>
        <v>4.2939353477947372E-13</v>
      </c>
      <c r="BJ1211" s="14">
        <f t="shared" si="1563"/>
        <v>0.10583796140494801</v>
      </c>
      <c r="BK1211" s="14">
        <f t="shared" si="1564"/>
        <v>0.66552622113497395</v>
      </c>
      <c r="BL1211" s="14">
        <f t="shared" si="1565"/>
        <v>0.22573364958347947</v>
      </c>
      <c r="BM1211" s="14">
        <f t="shared" si="1566"/>
        <v>1.1015361285168015E-2</v>
      </c>
      <c r="BN1211" s="14">
        <f t="shared" si="1567"/>
        <v>0.98898460398831156</v>
      </c>
    </row>
    <row r="1212" spans="1:66" x14ac:dyDescent="0.25">
      <c r="A1212" t="s">
        <v>61</v>
      </c>
      <c r="B1212" t="s">
        <v>288</v>
      </c>
      <c r="C1212" t="s">
        <v>238</v>
      </c>
      <c r="D1212" s="11">
        <v>44465</v>
      </c>
      <c r="E1212" s="10">
        <f>VLOOKUP(A1212,home!$A$2:$E$405,3,FALSE)</f>
        <v>1.675</v>
      </c>
      <c r="F1212" s="10">
        <f>VLOOKUP(B1212,home!$B$2:$E$405,3,FALSE)</f>
        <v>0.3</v>
      </c>
      <c r="G1212" s="10">
        <f>VLOOKUP(C1212,away!$B$2:$E$405,4,FALSE)</f>
        <v>0.9</v>
      </c>
      <c r="H1212" s="10">
        <f>VLOOKUP(A1212,away!$A$2:$E$405,3,FALSE)</f>
        <v>1.0249999999999999</v>
      </c>
      <c r="I1212" s="10">
        <f>VLOOKUP(C1212,away!$B$2:$E$405,3,FALSE)</f>
        <v>0.3</v>
      </c>
      <c r="J1212" s="10">
        <f>VLOOKUP(B1212,home!$B$2:$E$405,4,FALSE)</f>
        <v>0.98</v>
      </c>
      <c r="K1212" s="12">
        <f t="shared" si="1512"/>
        <v>0.45224999999999999</v>
      </c>
      <c r="L1212" s="12">
        <f t="shared" si="1513"/>
        <v>0.30134999999999995</v>
      </c>
      <c r="M1212" s="13">
        <f t="shared" si="1514"/>
        <v>0.47066909041659</v>
      </c>
      <c r="N1212" s="13">
        <f t="shared" si="1515"/>
        <v>0.21286009614090279</v>
      </c>
      <c r="O1212" s="13">
        <f t="shared" si="1516"/>
        <v>0.14183613039703938</v>
      </c>
      <c r="P1212" s="13">
        <f t="shared" si="1517"/>
        <v>6.414538997206104E-2</v>
      </c>
      <c r="Q1212" s="13">
        <f t="shared" si="1518"/>
        <v>4.8132989239861645E-2</v>
      </c>
      <c r="R1212" s="13">
        <f t="shared" si="1519"/>
        <v>2.1371158947573902E-2</v>
      </c>
      <c r="S1212" s="13">
        <f t="shared" si="1520"/>
        <v>2.185522237622362E-3</v>
      </c>
      <c r="T1212" s="13">
        <f t="shared" si="1521"/>
        <v>1.4504876307432303E-2</v>
      </c>
      <c r="U1212" s="13">
        <f t="shared" si="1522"/>
        <v>9.6651066340402957E-3</v>
      </c>
      <c r="V1212" s="13">
        <f t="shared" si="1523"/>
        <v>3.3095008096951814E-5</v>
      </c>
      <c r="W1212" s="13">
        <f t="shared" si="1524"/>
        <v>7.2560481279091453E-3</v>
      </c>
      <c r="X1212" s="13">
        <f t="shared" si="1525"/>
        <v>2.1866101033454206E-3</v>
      </c>
      <c r="Y1212" s="13">
        <f t="shared" si="1526"/>
        <v>3.2946747732157117E-4</v>
      </c>
      <c r="Z1212" s="13">
        <f t="shared" si="1527"/>
        <v>2.1467329162837981E-3</v>
      </c>
      <c r="AA1212" s="13">
        <f t="shared" si="1528"/>
        <v>9.7085996138934749E-4</v>
      </c>
      <c r="AB1212" s="13">
        <f t="shared" si="1529"/>
        <v>2.1953570876916622E-4</v>
      </c>
      <c r="AC1212" s="13">
        <f t="shared" si="1530"/>
        <v>2.8189818544124544E-7</v>
      </c>
      <c r="AD1212" s="13">
        <f t="shared" si="1531"/>
        <v>8.2038694146172736E-4</v>
      </c>
      <c r="AE1212" s="13">
        <f t="shared" si="1532"/>
        <v>2.4722360480949147E-4</v>
      </c>
      <c r="AF1212" s="13">
        <f t="shared" si="1533"/>
        <v>3.725041665467012E-5</v>
      </c>
      <c r="AG1212" s="13">
        <f t="shared" si="1534"/>
        <v>3.7418043529616128E-6</v>
      </c>
      <c r="AH1212" s="13">
        <f t="shared" si="1535"/>
        <v>1.6172949108053059E-4</v>
      </c>
      <c r="AI1212" s="13">
        <f t="shared" si="1536"/>
        <v>7.3142162341169938E-5</v>
      </c>
      <c r="AJ1212" s="13">
        <f t="shared" si="1537"/>
        <v>1.6539271459397054E-5</v>
      </c>
      <c r="AK1212" s="13">
        <f t="shared" si="1538"/>
        <v>2.4932951725041068E-6</v>
      </c>
      <c r="AL1212" s="13">
        <f t="shared" si="1539"/>
        <v>1.5367458289253926E-9</v>
      </c>
      <c r="AM1212" s="13">
        <f t="shared" si="1540"/>
        <v>7.4203998855213243E-5</v>
      </c>
      <c r="AN1212" s="13">
        <f t="shared" si="1541"/>
        <v>2.2361375055018507E-5</v>
      </c>
      <c r="AO1212" s="13">
        <f t="shared" si="1542"/>
        <v>3.3693001864149129E-6</v>
      </c>
      <c r="AP1212" s="13">
        <f t="shared" si="1543"/>
        <v>3.3844620372537795E-7</v>
      </c>
      <c r="AQ1212" s="13">
        <f t="shared" si="1544"/>
        <v>2.5497690873160653E-8</v>
      </c>
      <c r="AR1212" s="13">
        <f t="shared" si="1545"/>
        <v>9.7474364274235785E-6</v>
      </c>
      <c r="AS1212" s="13">
        <f t="shared" si="1546"/>
        <v>4.4082781243023125E-6</v>
      </c>
      <c r="AT1212" s="13">
        <f t="shared" si="1547"/>
        <v>9.9682189085786049E-7</v>
      </c>
      <c r="AU1212" s="13">
        <f t="shared" si="1548"/>
        <v>1.5027090004682252E-7</v>
      </c>
      <c r="AV1212" s="13">
        <f t="shared" si="1549"/>
        <v>1.6990003636543863E-8</v>
      </c>
      <c r="AW1212" s="13">
        <f t="shared" si="1550"/>
        <v>5.8176730915550029E-12</v>
      </c>
      <c r="AX1212" s="13">
        <f t="shared" si="1551"/>
        <v>5.5931264137116998E-6</v>
      </c>
      <c r="AY1212" s="13">
        <f t="shared" si="1552"/>
        <v>1.6854886447720204E-6</v>
      </c>
      <c r="AZ1212" s="13">
        <f t="shared" si="1553"/>
        <v>2.5396100155102411E-7</v>
      </c>
      <c r="BA1212" s="13">
        <f t="shared" si="1554"/>
        <v>2.551038260580037E-8</v>
      </c>
      <c r="BB1212" s="13">
        <f t="shared" si="1555"/>
        <v>1.9218884495644846E-9</v>
      </c>
      <c r="BC1212" s="13">
        <f t="shared" si="1556"/>
        <v>1.1583221685525149E-10</v>
      </c>
      <c r="BD1212" s="13">
        <f t="shared" si="1557"/>
        <v>4.8956499456734892E-7</v>
      </c>
      <c r="BE1212" s="13">
        <f t="shared" si="1558"/>
        <v>2.2140576879308351E-7</v>
      </c>
      <c r="BF1212" s="13">
        <f t="shared" si="1559"/>
        <v>5.0065379468336015E-8</v>
      </c>
      <c r="BG1212" s="13">
        <f t="shared" si="1560"/>
        <v>7.5473559548516557E-9</v>
      </c>
      <c r="BH1212" s="13">
        <f t="shared" si="1561"/>
        <v>8.5332293264541493E-10</v>
      </c>
      <c r="BI1212" s="13">
        <f t="shared" si="1562"/>
        <v>7.7183059257777797E-11</v>
      </c>
      <c r="BJ1212" s="14">
        <f t="shared" si="1563"/>
        <v>0.28648654890620628</v>
      </c>
      <c r="BK1212" s="14">
        <f t="shared" si="1564"/>
        <v>0.53703506655794642</v>
      </c>
      <c r="BL1212" s="14">
        <f t="shared" si="1565"/>
        <v>0.17433278518021683</v>
      </c>
      <c r="BM1212" s="14">
        <f t="shared" si="1566"/>
        <v>4.0984592963797348E-2</v>
      </c>
      <c r="BN1212" s="14">
        <f t="shared" si="1567"/>
        <v>0.95901485511402884</v>
      </c>
    </row>
    <row r="1213" spans="1:66" x14ac:dyDescent="0.25">
      <c r="A1213" t="s">
        <v>19</v>
      </c>
      <c r="B1213" t="s">
        <v>248</v>
      </c>
      <c r="C1213" t="s">
        <v>244</v>
      </c>
      <c r="D1213" s="11">
        <v>44465</v>
      </c>
      <c r="E1213" s="10">
        <f>VLOOKUP(A1213,home!$A$2:$E$405,3,FALSE)</f>
        <v>1.5510204081632699</v>
      </c>
      <c r="F1213" s="10">
        <f>VLOOKUP(B1213,home!$B$2:$E$405,3,FALSE)</f>
        <v>0.64</v>
      </c>
      <c r="G1213" s="10">
        <f>VLOOKUP(C1213,away!$B$2:$E$405,4,FALSE)</f>
        <v>0.97</v>
      </c>
      <c r="H1213" s="10">
        <f>VLOOKUP(A1213,away!$A$2:$E$405,3,FALSE)</f>
        <v>1.4285714285714299</v>
      </c>
      <c r="I1213" s="10">
        <f>VLOOKUP(C1213,away!$B$2:$E$405,3,FALSE)</f>
        <v>0.32</v>
      </c>
      <c r="J1213" s="10">
        <f>VLOOKUP(B1213,home!$B$2:$E$405,4,FALSE)</f>
        <v>1.4</v>
      </c>
      <c r="K1213" s="12">
        <f t="shared" si="1512"/>
        <v>0.96287346938775797</v>
      </c>
      <c r="L1213" s="12">
        <f t="shared" si="1513"/>
        <v>0.64000000000000057</v>
      </c>
      <c r="M1213" s="13">
        <f t="shared" si="1514"/>
        <v>0.20131720724516067</v>
      </c>
      <c r="N1213" s="13">
        <f t="shared" si="1515"/>
        <v>0.19384299778760214</v>
      </c>
      <c r="O1213" s="13">
        <f t="shared" si="1516"/>
        <v>0.12884301263690295</v>
      </c>
      <c r="P1213" s="13">
        <f t="shared" si="1517"/>
        <v>0.12405951858406548</v>
      </c>
      <c r="Q1213" s="13">
        <f t="shared" si="1518"/>
        <v>9.3323139898135982E-2</v>
      </c>
      <c r="R1213" s="13">
        <f t="shared" si="1519"/>
        <v>4.1229764043808972E-2</v>
      </c>
      <c r="S1213" s="13">
        <f t="shared" si="1520"/>
        <v>1.9112579051138279E-2</v>
      </c>
      <c r="T1213" s="13">
        <f t="shared" si="1521"/>
        <v>5.9726809534807079E-2</v>
      </c>
      <c r="U1213" s="13">
        <f t="shared" si="1522"/>
        <v>3.9699045946900983E-2</v>
      </c>
      <c r="V1213" s="13">
        <f t="shared" si="1523"/>
        <v>1.3086574435496761E-3</v>
      </c>
      <c r="W1213" s="13">
        <f t="shared" si="1524"/>
        <v>2.9952791829292436E-2</v>
      </c>
      <c r="X1213" s="13">
        <f t="shared" si="1525"/>
        <v>1.9169786770747176E-2</v>
      </c>
      <c r="Y1213" s="13">
        <f t="shared" si="1526"/>
        <v>6.134331766639101E-3</v>
      </c>
      <c r="Z1213" s="13">
        <f t="shared" si="1527"/>
        <v>8.7956829960125892E-3</v>
      </c>
      <c r="AA1213" s="13">
        <f t="shared" si="1528"/>
        <v>8.4691298020055511E-3</v>
      </c>
      <c r="AB1213" s="13">
        <f t="shared" si="1529"/>
        <v>4.0773501975761703E-3</v>
      </c>
      <c r="AC1213" s="13">
        <f t="shared" si="1530"/>
        <v>5.0402861316431653E-5</v>
      </c>
      <c r="AD1213" s="13">
        <f t="shared" si="1531"/>
        <v>7.2101871466300213E-3</v>
      </c>
      <c r="AE1213" s="13">
        <f t="shared" si="1532"/>
        <v>4.6145197738432188E-3</v>
      </c>
      <c r="AF1213" s="13">
        <f t="shared" si="1533"/>
        <v>1.4766463276298309E-3</v>
      </c>
      <c r="AG1213" s="13">
        <f t="shared" si="1534"/>
        <v>3.1501788322769753E-4</v>
      </c>
      <c r="AH1213" s="13">
        <f t="shared" si="1535"/>
        <v>1.4073092793620155E-3</v>
      </c>
      <c r="AI1213" s="13">
        <f t="shared" si="1536"/>
        <v>1.3550607683208895E-3</v>
      </c>
      <c r="AJ1213" s="13">
        <f t="shared" si="1537"/>
        <v>6.5237603161218778E-4</v>
      </c>
      <c r="AK1213" s="13">
        <f t="shared" si="1538"/>
        <v>2.0938519096794835E-4</v>
      </c>
      <c r="AL1213" s="13">
        <f t="shared" si="1539"/>
        <v>1.2424083953362598E-6</v>
      </c>
      <c r="AM1213" s="13">
        <f t="shared" si="1540"/>
        <v>1.3884995825621342E-3</v>
      </c>
      <c r="AN1213" s="13">
        <f t="shared" si="1541"/>
        <v>8.8863973283976683E-4</v>
      </c>
      <c r="AO1213" s="13">
        <f t="shared" si="1542"/>
        <v>2.8436471450872557E-4</v>
      </c>
      <c r="AP1213" s="13">
        <f t="shared" si="1543"/>
        <v>6.0664472428528183E-5</v>
      </c>
      <c r="AQ1213" s="13">
        <f t="shared" si="1544"/>
        <v>9.7063155885645177E-6</v>
      </c>
      <c r="AR1213" s="13">
        <f t="shared" si="1545"/>
        <v>1.801355877583382E-4</v>
      </c>
      <c r="AS1213" s="13">
        <f t="shared" si="1546"/>
        <v>1.7344777834507407E-4</v>
      </c>
      <c r="AT1213" s="13">
        <f t="shared" si="1547"/>
        <v>8.3504132046360139E-5</v>
      </c>
      <c r="AU1213" s="13">
        <f t="shared" si="1548"/>
        <v>2.6801304443897423E-5</v>
      </c>
      <c r="AV1213" s="13">
        <f t="shared" si="1549"/>
        <v>6.4515662485032593E-6</v>
      </c>
      <c r="AW1213" s="13">
        <f t="shared" si="1550"/>
        <v>2.1267237013580463E-8</v>
      </c>
      <c r="AX1213" s="13">
        <f t="shared" si="1551"/>
        <v>2.2282490171750919E-4</v>
      </c>
      <c r="AY1213" s="13">
        <f t="shared" si="1552"/>
        <v>1.4260793709920601E-4</v>
      </c>
      <c r="AZ1213" s="13">
        <f t="shared" si="1553"/>
        <v>4.5634539871745958E-5</v>
      </c>
      <c r="BA1213" s="13">
        <f t="shared" si="1554"/>
        <v>9.7353685059724806E-6</v>
      </c>
      <c r="BB1213" s="13">
        <f t="shared" si="1555"/>
        <v>1.5576589609555984E-6</v>
      </c>
      <c r="BC1213" s="13">
        <f t="shared" si="1556"/>
        <v>1.9938034700231681E-7</v>
      </c>
      <c r="BD1213" s="13">
        <f t="shared" si="1557"/>
        <v>1.9214462694222742E-5</v>
      </c>
      <c r="BE1213" s="13">
        <f t="shared" si="1558"/>
        <v>1.85010963568079E-5</v>
      </c>
      <c r="BF1213" s="13">
        <f t="shared" si="1559"/>
        <v>8.9071074182784157E-6</v>
      </c>
      <c r="BG1213" s="13">
        <f t="shared" si="1560"/>
        <v>2.8588058073490585E-6</v>
      </c>
      <c r="BH1213" s="13">
        <f t="shared" si="1561"/>
        <v>6.8816706650701444E-7</v>
      </c>
      <c r="BI1213" s="13">
        <f t="shared" si="1562"/>
        <v>1.3252356216920105E-7</v>
      </c>
      <c r="BJ1213" s="14">
        <f t="shared" si="1563"/>
        <v>0.41882066332298468</v>
      </c>
      <c r="BK1213" s="14">
        <f t="shared" si="1564"/>
        <v>0.34599221553072507</v>
      </c>
      <c r="BL1213" s="14">
        <f t="shared" si="1565"/>
        <v>0.22646307642920521</v>
      </c>
      <c r="BM1213" s="14">
        <f t="shared" si="1566"/>
        <v>0.21731341141338931</v>
      </c>
      <c r="BN1213" s="14">
        <f t="shared" si="1567"/>
        <v>0.78261564019567631</v>
      </c>
    </row>
    <row r="1214" spans="1:66" x14ac:dyDescent="0.25">
      <c r="A1214" t="s">
        <v>19</v>
      </c>
      <c r="B1214" t="s">
        <v>243</v>
      </c>
      <c r="C1214" t="s">
        <v>254</v>
      </c>
      <c r="D1214" s="11">
        <v>44465</v>
      </c>
      <c r="E1214" s="10">
        <f>VLOOKUP(A1214,home!$A$2:$E$405,3,FALSE)</f>
        <v>1.5510204081632699</v>
      </c>
      <c r="F1214" s="10">
        <f>VLOOKUP(B1214,home!$B$2:$E$405,3,FALSE)</f>
        <v>0.86</v>
      </c>
      <c r="G1214" s="10">
        <f>VLOOKUP(C1214,away!$B$2:$E$405,4,FALSE)</f>
        <v>1.29</v>
      </c>
      <c r="H1214" s="10">
        <f>VLOOKUP(A1214,away!$A$2:$E$405,3,FALSE)</f>
        <v>1.4285714285714299</v>
      </c>
      <c r="I1214" s="10">
        <f>VLOOKUP(C1214,away!$B$2:$E$405,3,FALSE)</f>
        <v>0.64</v>
      </c>
      <c r="J1214" s="10">
        <f>VLOOKUP(B1214,home!$B$2:$E$405,4,FALSE)</f>
        <v>1.4</v>
      </c>
      <c r="K1214" s="12">
        <f t="shared" si="1512"/>
        <v>1.7207020408163318</v>
      </c>
      <c r="L1214" s="12">
        <f t="shared" si="1513"/>
        <v>1.2800000000000011</v>
      </c>
      <c r="M1214" s="13">
        <f t="shared" si="1514"/>
        <v>4.975212807993333E-2</v>
      </c>
      <c r="N1214" s="13">
        <f t="shared" si="1515"/>
        <v>8.5608588322096807E-2</v>
      </c>
      <c r="O1214" s="13">
        <f t="shared" si="1516"/>
        <v>6.3682723942314709E-2</v>
      </c>
      <c r="P1214" s="13">
        <f t="shared" si="1517"/>
        <v>0.10957899305228401</v>
      </c>
      <c r="Q1214" s="13">
        <f t="shared" si="1518"/>
        <v>7.3653436318618593E-2</v>
      </c>
      <c r="R1214" s="13">
        <f t="shared" si="1519"/>
        <v>4.0756943323081461E-2</v>
      </c>
      <c r="S1214" s="13">
        <f t="shared" si="1520"/>
        <v>6.033689503221247E-2</v>
      </c>
      <c r="T1214" s="13">
        <f t="shared" si="1521"/>
        <v>9.4276398487831883E-2</v>
      </c>
      <c r="U1214" s="13">
        <f t="shared" si="1522"/>
        <v>7.0130555553461843E-2</v>
      </c>
      <c r="V1214" s="13">
        <f t="shared" si="1523"/>
        <v>1.4765769730623851E-2</v>
      </c>
      <c r="W1214" s="13">
        <f t="shared" si="1524"/>
        <v>4.2245206062194257E-2</v>
      </c>
      <c r="X1214" s="13">
        <f t="shared" si="1525"/>
        <v>5.4073863759608695E-2</v>
      </c>
      <c r="Y1214" s="13">
        <f t="shared" si="1526"/>
        <v>3.4607272806149607E-2</v>
      </c>
      <c r="Z1214" s="13">
        <f t="shared" si="1527"/>
        <v>1.738962915118145E-2</v>
      </c>
      <c r="AA1214" s="13">
        <f t="shared" si="1528"/>
        <v>2.9922370369477092E-2</v>
      </c>
      <c r="AB1214" s="13">
        <f t="shared" si="1529"/>
        <v>2.5743741880410689E-2</v>
      </c>
      <c r="AC1214" s="13">
        <f t="shared" si="1530"/>
        <v>2.0325992087766791E-3</v>
      </c>
      <c r="AD1214" s="13">
        <f t="shared" si="1531"/>
        <v>1.8172853071481032E-2</v>
      </c>
      <c r="AE1214" s="13">
        <f t="shared" si="1532"/>
        <v>2.3261251931495738E-2</v>
      </c>
      <c r="AF1214" s="13">
        <f t="shared" si="1533"/>
        <v>1.4887201236157289E-2</v>
      </c>
      <c r="AG1214" s="13">
        <f t="shared" si="1534"/>
        <v>6.3518725274271191E-3</v>
      </c>
      <c r="AH1214" s="13">
        <f t="shared" si="1535"/>
        <v>5.5646813283780662E-3</v>
      </c>
      <c r="AI1214" s="13">
        <f t="shared" si="1536"/>
        <v>9.5751585182326741E-3</v>
      </c>
      <c r="AJ1214" s="13">
        <f t="shared" si="1537"/>
        <v>8.2379974017314245E-3</v>
      </c>
      <c r="AK1214" s="13">
        <f t="shared" si="1538"/>
        <v>4.7250463137996348E-3</v>
      </c>
      <c r="AL1214" s="13">
        <f t="shared" si="1539"/>
        <v>1.7907187746322921E-4</v>
      </c>
      <c r="AM1214" s="13">
        <f t="shared" si="1540"/>
        <v>6.2540130735105502E-3</v>
      </c>
      <c r="AN1214" s="13">
        <f t="shared" si="1541"/>
        <v>8.0051367340935112E-3</v>
      </c>
      <c r="AO1214" s="13">
        <f t="shared" si="1542"/>
        <v>5.1232875098198528E-3</v>
      </c>
      <c r="AP1214" s="13">
        <f t="shared" si="1543"/>
        <v>2.1859360041898068E-3</v>
      </c>
      <c r="AQ1214" s="13">
        <f t="shared" si="1544"/>
        <v>6.994995213407385E-4</v>
      </c>
      <c r="AR1214" s="13">
        <f t="shared" si="1545"/>
        <v>1.4245584200647862E-3</v>
      </c>
      <c r="AS1214" s="13">
        <f t="shared" si="1546"/>
        <v>2.4512405806675669E-3</v>
      </c>
      <c r="AT1214" s="13">
        <f t="shared" si="1547"/>
        <v>2.1089273348432465E-3</v>
      </c>
      <c r="AU1214" s="13">
        <f t="shared" si="1548"/>
        <v>1.2096118563327076E-3</v>
      </c>
      <c r="AV1214" s="13">
        <f t="shared" si="1549"/>
        <v>5.203453974468303E-4</v>
      </c>
      <c r="AW1214" s="13">
        <f t="shared" si="1550"/>
        <v>1.0955710044579235E-5</v>
      </c>
      <c r="AX1214" s="13">
        <f t="shared" si="1551"/>
        <v>1.7935488431469384E-3</v>
      </c>
      <c r="AY1214" s="13">
        <f t="shared" si="1552"/>
        <v>2.2957425192280832E-3</v>
      </c>
      <c r="AZ1214" s="13">
        <f t="shared" si="1553"/>
        <v>1.4692752123059748E-3</v>
      </c>
      <c r="BA1214" s="13">
        <f t="shared" si="1554"/>
        <v>6.2689075725055009E-4</v>
      </c>
      <c r="BB1214" s="13">
        <f t="shared" si="1555"/>
        <v>2.0060504232017611E-4</v>
      </c>
      <c r="BC1214" s="13">
        <f t="shared" si="1556"/>
        <v>5.1354890833965138E-5</v>
      </c>
      <c r="BD1214" s="13">
        <f t="shared" si="1557"/>
        <v>3.0390579628048793E-4</v>
      </c>
      <c r="BE1214" s="13">
        <f t="shared" si="1558"/>
        <v>5.2293132387574797E-4</v>
      </c>
      <c r="BF1214" s="13">
        <f t="shared" si="1559"/>
        <v>4.4990449809989287E-4</v>
      </c>
      <c r="BG1214" s="13">
        <f t="shared" si="1560"/>
        <v>2.5805052935097778E-4</v>
      </c>
      <c r="BH1214" s="13">
        <f t="shared" si="1561"/>
        <v>1.1100701812199054E-4</v>
      </c>
      <c r="BI1214" s="13">
        <f t="shared" si="1562"/>
        <v>3.8202000525488925E-5</v>
      </c>
      <c r="BJ1214" s="14">
        <f t="shared" si="1563"/>
        <v>0.47584323463110118</v>
      </c>
      <c r="BK1214" s="14">
        <f t="shared" si="1564"/>
        <v>0.23894119950052167</v>
      </c>
      <c r="BL1214" s="14">
        <f t="shared" si="1565"/>
        <v>0.26773790338649739</v>
      </c>
      <c r="BM1214" s="14">
        <f t="shared" si="1566"/>
        <v>0.57459436682178944</v>
      </c>
      <c r="BN1214" s="14">
        <f t="shared" si="1567"/>
        <v>0.4230328130383289</v>
      </c>
    </row>
    <row r="1215" spans="1:66" x14ac:dyDescent="0.25">
      <c r="A1215" t="s">
        <v>19</v>
      </c>
      <c r="B1215" t="s">
        <v>252</v>
      </c>
      <c r="C1215" t="s">
        <v>245</v>
      </c>
      <c r="D1215" s="11">
        <v>44465</v>
      </c>
      <c r="E1215" s="10">
        <f>VLOOKUP(A1215,home!$A$2:$E$405,3,FALSE)</f>
        <v>1.5510204081632699</v>
      </c>
      <c r="F1215" s="10">
        <f>VLOOKUP(B1215,home!$B$2:$E$405,3,FALSE)</f>
        <v>0.97</v>
      </c>
      <c r="G1215" s="10">
        <f>VLOOKUP(C1215,away!$B$2:$E$405,4,FALSE)</f>
        <v>0.64</v>
      </c>
      <c r="H1215" s="10">
        <f>VLOOKUP(A1215,away!$A$2:$E$405,3,FALSE)</f>
        <v>1.4285714285714299</v>
      </c>
      <c r="I1215" s="10">
        <f>VLOOKUP(C1215,away!$B$2:$E$405,3,FALSE)</f>
        <v>0.32</v>
      </c>
      <c r="J1215" s="10">
        <f>VLOOKUP(B1215,home!$B$2:$E$405,4,FALSE)</f>
        <v>1.75</v>
      </c>
      <c r="K1215" s="12">
        <f t="shared" si="1512"/>
        <v>0.96287346938775797</v>
      </c>
      <c r="L1215" s="12">
        <f t="shared" si="1513"/>
        <v>0.80000000000000071</v>
      </c>
      <c r="M1215" s="13">
        <f t="shared" si="1514"/>
        <v>0.17155120776598723</v>
      </c>
      <c r="N1215" s="13">
        <f t="shared" si="1515"/>
        <v>0.16518210659929622</v>
      </c>
      <c r="O1215" s="13">
        <f t="shared" si="1516"/>
        <v>0.13724096621278989</v>
      </c>
      <c r="P1215" s="13">
        <f t="shared" si="1517"/>
        <v>0.1321456852794371</v>
      </c>
      <c r="Q1215" s="13">
        <f t="shared" si="1518"/>
        <v>7.9524734031021393E-2</v>
      </c>
      <c r="R1215" s="13">
        <f t="shared" si="1519"/>
        <v>5.4896386485115994E-2</v>
      </c>
      <c r="S1215" s="13">
        <f t="shared" si="1520"/>
        <v>2.5447914889926884E-2</v>
      </c>
      <c r="T1215" s="13">
        <f t="shared" si="1521"/>
        <v>6.3619787224817176E-2</v>
      </c>
      <c r="U1215" s="13">
        <f t="shared" si="1522"/>
        <v>5.2858274111774864E-2</v>
      </c>
      <c r="V1215" s="13">
        <f t="shared" si="1523"/>
        <v>2.1780552976665172E-3</v>
      </c>
      <c r="W1215" s="13">
        <f t="shared" si="1524"/>
        <v>2.5524085519529432E-2</v>
      </c>
      <c r="X1215" s="13">
        <f t="shared" si="1525"/>
        <v>2.0419268415623564E-2</v>
      </c>
      <c r="Y1215" s="13">
        <f t="shared" si="1526"/>
        <v>8.1677073662494298E-3</v>
      </c>
      <c r="Z1215" s="13">
        <f t="shared" si="1527"/>
        <v>1.4639036396030947E-2</v>
      </c>
      <c r="AA1215" s="13">
        <f t="shared" si="1528"/>
        <v>1.4095539763139979E-2</v>
      </c>
      <c r="AB1215" s="13">
        <f t="shared" si="1529"/>
        <v>6.7861106373138438E-3</v>
      </c>
      <c r="AC1215" s="13">
        <f t="shared" si="1530"/>
        <v>1.0485958304912731E-4</v>
      </c>
      <c r="AD1215" s="13">
        <f t="shared" si="1531"/>
        <v>6.1441161942847825E-3</v>
      </c>
      <c r="AE1215" s="13">
        <f t="shared" si="1532"/>
        <v>4.9152929554278305E-3</v>
      </c>
      <c r="AF1215" s="13">
        <f t="shared" si="1533"/>
        <v>1.9661171821711335E-3</v>
      </c>
      <c r="AG1215" s="13">
        <f t="shared" si="1534"/>
        <v>5.2429791524563618E-4</v>
      </c>
      <c r="AH1215" s="13">
        <f t="shared" si="1535"/>
        <v>2.9278072792061917E-3</v>
      </c>
      <c r="AI1215" s="13">
        <f t="shared" si="1536"/>
        <v>2.8191079526279981E-3</v>
      </c>
      <c r="AJ1215" s="13">
        <f t="shared" si="1537"/>
        <v>1.3572221274627699E-3</v>
      </c>
      <c r="AK1215" s="13">
        <f t="shared" si="1538"/>
        <v>4.3561105953330377E-4</v>
      </c>
      <c r="AL1215" s="13">
        <f t="shared" si="1539"/>
        <v>3.2309283369301478E-6</v>
      </c>
      <c r="AM1215" s="13">
        <f t="shared" si="1540"/>
        <v>1.1832012952624998E-3</v>
      </c>
      <c r="AN1215" s="13">
        <f t="shared" si="1541"/>
        <v>9.4656103621000077E-4</v>
      </c>
      <c r="AO1215" s="13">
        <f t="shared" si="1542"/>
        <v>3.7862441448400055E-4</v>
      </c>
      <c r="AP1215" s="13">
        <f t="shared" si="1543"/>
        <v>1.0096651052906692E-4</v>
      </c>
      <c r="AQ1215" s="13">
        <f t="shared" si="1544"/>
        <v>2.01933021058134E-5</v>
      </c>
      <c r="AR1215" s="13">
        <f t="shared" si="1545"/>
        <v>4.6844916467299124E-4</v>
      </c>
      <c r="AS1215" s="13">
        <f t="shared" si="1546"/>
        <v>4.5105727242048026E-4</v>
      </c>
      <c r="AT1215" s="13">
        <f t="shared" si="1547"/>
        <v>2.1715554039404341E-4</v>
      </c>
      <c r="AU1215" s="13">
        <f t="shared" si="1548"/>
        <v>6.9697769525328693E-5</v>
      </c>
      <c r="AV1215" s="13">
        <f t="shared" si="1549"/>
        <v>1.677753328786039E-5</v>
      </c>
      <c r="AW1215" s="13">
        <f t="shared" si="1550"/>
        <v>6.9132781713847764E-8</v>
      </c>
      <c r="AX1215" s="13">
        <f t="shared" si="1551"/>
        <v>1.8987885602558195E-4</v>
      </c>
      <c r="AY1215" s="13">
        <f t="shared" si="1552"/>
        <v>1.519030848204657E-4</v>
      </c>
      <c r="AZ1215" s="13">
        <f t="shared" si="1553"/>
        <v>6.0761233928186314E-5</v>
      </c>
      <c r="BA1215" s="13">
        <f t="shared" si="1554"/>
        <v>1.6202995714183033E-5</v>
      </c>
      <c r="BB1215" s="13">
        <f t="shared" si="1555"/>
        <v>3.2405991428366094E-6</v>
      </c>
      <c r="BC1215" s="13">
        <f t="shared" si="1556"/>
        <v>5.1849586285385814E-7</v>
      </c>
      <c r="BD1215" s="13">
        <f t="shared" si="1557"/>
        <v>6.2459888623065519E-5</v>
      </c>
      <c r="BE1215" s="13">
        <f t="shared" si="1558"/>
        <v>6.0140969656064051E-5</v>
      </c>
      <c r="BF1215" s="13">
        <f t="shared" si="1559"/>
        <v>2.8954072052539131E-5</v>
      </c>
      <c r="BG1215" s="13">
        <f t="shared" si="1560"/>
        <v>9.2930359367104952E-6</v>
      </c>
      <c r="BH1215" s="13">
        <f t="shared" si="1561"/>
        <v>2.237004438381386E-6</v>
      </c>
      <c r="BI1215" s="13">
        <f t="shared" si="1562"/>
        <v>4.3079044492401986E-7</v>
      </c>
      <c r="BJ1215" s="14">
        <f t="shared" si="1563"/>
        <v>0.37903956522775212</v>
      </c>
      <c r="BK1215" s="14">
        <f t="shared" si="1564"/>
        <v>0.33158285682922428</v>
      </c>
      <c r="BL1215" s="14">
        <f t="shared" si="1565"/>
        <v>0.27480367867041727</v>
      </c>
      <c r="BM1215" s="14">
        <f t="shared" si="1566"/>
        <v>0.25937221679773798</v>
      </c>
      <c r="BN1215" s="14">
        <f t="shared" si="1567"/>
        <v>0.74054108637364791</v>
      </c>
    </row>
    <row r="1216" spans="1:66" x14ac:dyDescent="0.25">
      <c r="A1216" t="s">
        <v>19</v>
      </c>
      <c r="B1216" t="s">
        <v>146</v>
      </c>
      <c r="C1216" t="s">
        <v>141</v>
      </c>
      <c r="D1216" s="11">
        <v>44465</v>
      </c>
      <c r="E1216" s="10">
        <f>VLOOKUP(A1216,home!$A$2:$E$405,3,FALSE)</f>
        <v>1.5510204081632699</v>
      </c>
      <c r="F1216" s="10">
        <f>VLOOKUP(B1216,home!$B$2:$E$405,3,FALSE)</f>
        <v>0.64</v>
      </c>
      <c r="G1216" s="10">
        <f>VLOOKUP(C1216,away!$B$2:$E$405,4,FALSE)</f>
        <v>0.43</v>
      </c>
      <c r="H1216" s="10">
        <f>VLOOKUP(A1216,away!$A$2:$E$405,3,FALSE)</f>
        <v>1.4285714285714299</v>
      </c>
      <c r="I1216" s="10">
        <f>VLOOKUP(C1216,away!$B$2:$E$405,3,FALSE)</f>
        <v>0.86</v>
      </c>
      <c r="J1216" s="10">
        <f>VLOOKUP(B1216,home!$B$2:$E$405,4,FALSE)</f>
        <v>1.4</v>
      </c>
      <c r="K1216" s="12">
        <f t="shared" si="1512"/>
        <v>0.42684081632653192</v>
      </c>
      <c r="L1216" s="12">
        <f t="shared" si="1513"/>
        <v>1.7200000000000015</v>
      </c>
      <c r="M1216" s="13">
        <f t="shared" si="1514"/>
        <v>0.11685273451722158</v>
      </c>
      <c r="N1216" s="13">
        <f t="shared" si="1515"/>
        <v>4.9877516591318373E-2</v>
      </c>
      <c r="O1216" s="13">
        <f t="shared" si="1516"/>
        <v>0.20098670336962129</v>
      </c>
      <c r="P1216" s="13">
        <f t="shared" si="1517"/>
        <v>8.578932853706768E-2</v>
      </c>
      <c r="Q1216" s="13">
        <f t="shared" si="1518"/>
        <v>1.0644879949089235E-2</v>
      </c>
      <c r="R1216" s="13">
        <f t="shared" si="1519"/>
        <v>0.17284856489787451</v>
      </c>
      <c r="S1216" s="13">
        <f t="shared" si="1520"/>
        <v>1.5745906420692828E-2</v>
      </c>
      <c r="T1216" s="13">
        <f t="shared" si="1521"/>
        <v>1.8309193512433503E-2</v>
      </c>
      <c r="U1216" s="13">
        <f t="shared" si="1522"/>
        <v>7.3778822541878286E-2</v>
      </c>
      <c r="V1216" s="13">
        <f t="shared" si="1523"/>
        <v>1.284456927411634E-3</v>
      </c>
      <c r="W1216" s="13">
        <f t="shared" si="1524"/>
        <v>1.5145564157223936E-3</v>
      </c>
      <c r="X1216" s="13">
        <f t="shared" si="1525"/>
        <v>2.6050370350425194E-3</v>
      </c>
      <c r="Y1216" s="13">
        <f t="shared" si="1526"/>
        <v>2.2403318501365691E-3</v>
      </c>
      <c r="Z1216" s="13">
        <f t="shared" si="1527"/>
        <v>9.9099843874781476E-2</v>
      </c>
      <c r="AA1216" s="13">
        <f t="shared" si="1528"/>
        <v>4.2299858257343594E-2</v>
      </c>
      <c r="AB1216" s="13">
        <f t="shared" si="1529"/>
        <v>9.0276530145305643E-3</v>
      </c>
      <c r="AC1216" s="13">
        <f t="shared" si="1530"/>
        <v>5.8937804169010023E-5</v>
      </c>
      <c r="AD1216" s="13">
        <f t="shared" si="1531"/>
        <v>1.6161862421488319E-4</v>
      </c>
      <c r="AE1216" s="13">
        <f t="shared" si="1532"/>
        <v>2.7798403364959933E-4</v>
      </c>
      <c r="AF1216" s="13">
        <f t="shared" si="1533"/>
        <v>2.3906626893865568E-4</v>
      </c>
      <c r="AG1216" s="13">
        <f t="shared" si="1534"/>
        <v>1.3706466085816274E-4</v>
      </c>
      <c r="AH1216" s="13">
        <f t="shared" si="1535"/>
        <v>4.261293286615607E-2</v>
      </c>
      <c r="AI1216" s="13">
        <f t="shared" si="1536"/>
        <v>1.818893905065776E-2</v>
      </c>
      <c r="AJ1216" s="13">
        <f t="shared" si="1537"/>
        <v>3.8818907962481458E-3</v>
      </c>
      <c r="AK1216" s="13">
        <f t="shared" si="1538"/>
        <v>5.5231647878700317E-4</v>
      </c>
      <c r="AL1216" s="13">
        <f t="shared" si="1539"/>
        <v>1.7308057585467555E-6</v>
      </c>
      <c r="AM1216" s="13">
        <f t="shared" si="1540"/>
        <v>1.3797085098690354E-5</v>
      </c>
      <c r="AN1216" s="13">
        <f t="shared" si="1541"/>
        <v>2.3730986369747431E-5</v>
      </c>
      <c r="AO1216" s="13">
        <f t="shared" si="1542"/>
        <v>2.0408648277982811E-5</v>
      </c>
      <c r="AP1216" s="13">
        <f t="shared" si="1543"/>
        <v>1.170095834604349E-5</v>
      </c>
      <c r="AQ1216" s="13">
        <f t="shared" si="1544"/>
        <v>5.0314120887987051E-6</v>
      </c>
      <c r="AR1216" s="13">
        <f t="shared" si="1545"/>
        <v>1.4658848905957698E-2</v>
      </c>
      <c r="AS1216" s="13">
        <f t="shared" si="1546"/>
        <v>6.2569950334262735E-3</v>
      </c>
      <c r="AT1216" s="13">
        <f t="shared" si="1547"/>
        <v>1.3353704339093631E-3</v>
      </c>
      <c r="AU1216" s="13">
        <f t="shared" si="1548"/>
        <v>1.8999686870272919E-4</v>
      </c>
      <c r="AV1216" s="13">
        <f t="shared" si="1549"/>
        <v>2.0274604634139461E-5</v>
      </c>
      <c r="AW1216" s="13">
        <f t="shared" si="1550"/>
        <v>3.5297197048747403E-8</v>
      </c>
      <c r="AX1216" s="13">
        <f t="shared" si="1551"/>
        <v>9.8152651107526901E-7</v>
      </c>
      <c r="AY1216" s="13">
        <f t="shared" si="1552"/>
        <v>1.6882255990494642E-6</v>
      </c>
      <c r="AZ1216" s="13">
        <f t="shared" si="1553"/>
        <v>1.4518740151825408E-6</v>
      </c>
      <c r="BA1216" s="13">
        <f t="shared" si="1554"/>
        <v>8.3240776870465749E-7</v>
      </c>
      <c r="BB1216" s="13">
        <f t="shared" si="1555"/>
        <v>3.5793534054300299E-7</v>
      </c>
      <c r="BC1216" s="13">
        <f t="shared" si="1556"/>
        <v>1.2312975714679312E-7</v>
      </c>
      <c r="BD1216" s="13">
        <f t="shared" si="1557"/>
        <v>4.2022033530412116E-3</v>
      </c>
      <c r="BE1216" s="13">
        <f t="shared" si="1558"/>
        <v>1.7936719095822005E-3</v>
      </c>
      <c r="BF1216" s="13">
        <f t="shared" si="1559"/>
        <v>3.8280619105401784E-4</v>
      </c>
      <c r="BG1216" s="13">
        <f t="shared" si="1560"/>
        <v>5.4465769028115766E-5</v>
      </c>
      <c r="BH1216" s="13">
        <f t="shared" si="1561"/>
        <v>5.8120533284533192E-6</v>
      </c>
      <c r="BI1216" s="13">
        <f t="shared" si="1562"/>
        <v>4.9616431745007049E-7</v>
      </c>
      <c r="BJ1216" s="14">
        <f t="shared" si="1563"/>
        <v>8.608735313057686E-2</v>
      </c>
      <c r="BK1216" s="14">
        <f t="shared" si="1564"/>
        <v>0.21973478323792034</v>
      </c>
      <c r="BL1216" s="14">
        <f t="shared" si="1565"/>
        <v>0.59307862256007893</v>
      </c>
      <c r="BM1216" s="14">
        <f t="shared" si="1566"/>
        <v>0.36099922201276285</v>
      </c>
      <c r="BN1216" s="14">
        <f t="shared" si="1567"/>
        <v>0.63699972786219261</v>
      </c>
    </row>
    <row r="1217" spans="1:66" x14ac:dyDescent="0.25">
      <c r="A1217" t="s">
        <v>19</v>
      </c>
      <c r="B1217" t="s">
        <v>154</v>
      </c>
      <c r="C1217" t="s">
        <v>21</v>
      </c>
      <c r="D1217" s="11">
        <v>44465</v>
      </c>
      <c r="E1217" s="10">
        <f>VLOOKUP(A1217,home!$A$2:$E$405,3,FALSE)</f>
        <v>1.5510204081632699</v>
      </c>
      <c r="F1217" s="10">
        <f>VLOOKUP(B1217,home!$B$2:$E$405,3,FALSE)</f>
        <v>1.29</v>
      </c>
      <c r="G1217" s="10">
        <f>VLOOKUP(C1217,away!$B$2:$E$405,4,FALSE)</f>
        <v>0.64</v>
      </c>
      <c r="H1217" s="10">
        <f>VLOOKUP(A1217,away!$A$2:$E$405,3,FALSE)</f>
        <v>1.4285714285714299</v>
      </c>
      <c r="I1217" s="10">
        <f>VLOOKUP(C1217,away!$B$2:$E$405,3,FALSE)</f>
        <v>0.64</v>
      </c>
      <c r="J1217" s="10">
        <f>VLOOKUP(B1217,home!$B$2:$E$405,4,FALSE)</f>
        <v>0.7</v>
      </c>
      <c r="K1217" s="12">
        <f t="shared" si="1512"/>
        <v>1.2805224489795957</v>
      </c>
      <c r="L1217" s="12">
        <f t="shared" si="1513"/>
        <v>0.64000000000000057</v>
      </c>
      <c r="M1217" s="13">
        <f t="shared" si="1514"/>
        <v>0.1465303874774998</v>
      </c>
      <c r="N1217" s="13">
        <f t="shared" si="1515"/>
        <v>0.18763545062261713</v>
      </c>
      <c r="O1217" s="13">
        <f t="shared" si="1516"/>
        <v>9.3779447985599965E-2</v>
      </c>
      <c r="P1217" s="13">
        <f t="shared" si="1517"/>
        <v>0.12008668839847508</v>
      </c>
      <c r="Q1217" s="13">
        <f t="shared" si="1518"/>
        <v>0.12013570337333186</v>
      </c>
      <c r="R1217" s="13">
        <f t="shared" si="1519"/>
        <v>3.0009423355392011E-2</v>
      </c>
      <c r="S1217" s="13">
        <f t="shared" si="1520"/>
        <v>2.4603792050858407E-2</v>
      </c>
      <c r="T1217" s="13">
        <f t="shared" si="1521"/>
        <v>7.6886850158932471E-2</v>
      </c>
      <c r="U1217" s="13">
        <f t="shared" si="1522"/>
        <v>3.8427740287512058E-2</v>
      </c>
      <c r="V1217" s="13">
        <f t="shared" si="1523"/>
        <v>2.2404059058595519E-3</v>
      </c>
      <c r="W1217" s="13">
        <f t="shared" si="1524"/>
        <v>5.127882169783507E-2</v>
      </c>
      <c r="X1217" s="13">
        <f t="shared" si="1525"/>
        <v>3.2818445886614478E-2</v>
      </c>
      <c r="Y1217" s="13">
        <f t="shared" si="1526"/>
        <v>1.0501902683716639E-2</v>
      </c>
      <c r="Z1217" s="13">
        <f t="shared" si="1527"/>
        <v>6.4020103158169686E-3</v>
      </c>
      <c r="AA1217" s="13">
        <f t="shared" si="1528"/>
        <v>8.19791792800258E-3</v>
      </c>
      <c r="AB1217" s="13">
        <f t="shared" si="1529"/>
        <v>5.2488089708497979E-3</v>
      </c>
      <c r="AC1217" s="13">
        <f t="shared" si="1530"/>
        <v>1.1475560229118502E-4</v>
      </c>
      <c r="AD1217" s="13">
        <f t="shared" si="1531"/>
        <v>1.6415920585324949E-2</v>
      </c>
      <c r="AE1217" s="13">
        <f t="shared" si="1532"/>
        <v>1.0506189174607976E-2</v>
      </c>
      <c r="AF1217" s="13">
        <f t="shared" si="1533"/>
        <v>3.3619805358745549E-3</v>
      </c>
      <c r="AG1217" s="13">
        <f t="shared" si="1534"/>
        <v>7.1722251431990567E-4</v>
      </c>
      <c r="AH1217" s="13">
        <f t="shared" si="1535"/>
        <v>1.0243216505307158E-3</v>
      </c>
      <c r="AI1217" s="13">
        <f t="shared" si="1536"/>
        <v>1.3116668684804138E-3</v>
      </c>
      <c r="AJ1217" s="13">
        <f t="shared" si="1537"/>
        <v>8.398094353359684E-4</v>
      </c>
      <c r="AK1217" s="13">
        <f t="shared" si="1538"/>
        <v>3.5846494493752863E-4</v>
      </c>
      <c r="AL1217" s="13">
        <f t="shared" si="1539"/>
        <v>3.7618463969289426E-6</v>
      </c>
      <c r="AM1217" s="13">
        <f t="shared" si="1540"/>
        <v>4.204190966034969E-3</v>
      </c>
      <c r="AN1217" s="13">
        <f t="shared" si="1541"/>
        <v>2.6906822182623828E-3</v>
      </c>
      <c r="AO1217" s="13">
        <f t="shared" si="1542"/>
        <v>8.6101830984396316E-4</v>
      </c>
      <c r="AP1217" s="13">
        <f t="shared" si="1543"/>
        <v>1.8368390610004563E-4</v>
      </c>
      <c r="AQ1217" s="13">
        <f t="shared" si="1544"/>
        <v>2.9389424976007326E-5</v>
      </c>
      <c r="AR1217" s="13">
        <f t="shared" si="1545"/>
        <v>1.3111317126793178E-4</v>
      </c>
      <c r="AS1217" s="13">
        <f t="shared" si="1546"/>
        <v>1.6789335916549318E-4</v>
      </c>
      <c r="AT1217" s="13">
        <f t="shared" si="1547"/>
        <v>1.074956077230041E-4</v>
      </c>
      <c r="AU1217" s="13">
        <f t="shared" si="1548"/>
        <v>4.5883512952003716E-5</v>
      </c>
      <c r="AV1217" s="13">
        <f t="shared" si="1549"/>
        <v>1.4688717093271701E-5</v>
      </c>
      <c r="AW1217" s="13">
        <f t="shared" si="1550"/>
        <v>8.5637844637875795E-8</v>
      </c>
      <c r="AX1217" s="13">
        <f t="shared" si="1551"/>
        <v>8.9726015196749771E-4</v>
      </c>
      <c r="AY1217" s="13">
        <f t="shared" si="1552"/>
        <v>5.7424649725919903E-4</v>
      </c>
      <c r="AZ1217" s="13">
        <f t="shared" si="1553"/>
        <v>1.8375887912294383E-4</v>
      </c>
      <c r="BA1217" s="13">
        <f t="shared" si="1554"/>
        <v>3.9201894212894723E-5</v>
      </c>
      <c r="BB1217" s="13">
        <f t="shared" si="1555"/>
        <v>6.2723030740631607E-6</v>
      </c>
      <c r="BC1217" s="13">
        <f t="shared" si="1556"/>
        <v>8.0285479348008556E-7</v>
      </c>
      <c r="BD1217" s="13">
        <f t="shared" si="1557"/>
        <v>1.3985404935246058E-5</v>
      </c>
      <c r="BE1217" s="13">
        <f t="shared" si="1558"/>
        <v>1.7908624977652606E-5</v>
      </c>
      <c r="BF1217" s="13">
        <f t="shared" si="1559"/>
        <v>1.1466198157120437E-5</v>
      </c>
      <c r="BG1217" s="13">
        <f t="shared" si="1560"/>
        <v>4.8942413815470636E-6</v>
      </c>
      <c r="BH1217" s="13">
        <f t="shared" si="1561"/>
        <v>1.5667964899489815E-6</v>
      </c>
      <c r="BI1217" s="13">
        <f t="shared" si="1562"/>
        <v>4.0126361567242056E-7</v>
      </c>
      <c r="BJ1217" s="14">
        <f t="shared" si="1563"/>
        <v>0.51992899463882236</v>
      </c>
      <c r="BK1217" s="14">
        <f t="shared" si="1564"/>
        <v>0.29415403777864013</v>
      </c>
      <c r="BL1217" s="14">
        <f t="shared" si="1565"/>
        <v>0.17971489832439994</v>
      </c>
      <c r="BM1217" s="14">
        <f t="shared" si="1566"/>
        <v>0.30144867898534894</v>
      </c>
      <c r="BN1217" s="14">
        <f t="shared" si="1567"/>
        <v>0.69817710121291587</v>
      </c>
    </row>
    <row r="1218" spans="1:66" x14ac:dyDescent="0.25">
      <c r="A1218" t="s">
        <v>19</v>
      </c>
      <c r="B1218" t="s">
        <v>139</v>
      </c>
      <c r="C1218" t="s">
        <v>246</v>
      </c>
      <c r="D1218" s="11">
        <v>44465</v>
      </c>
      <c r="E1218" s="10">
        <f>VLOOKUP(A1218,home!$A$2:$E$405,3,FALSE)</f>
        <v>1.5510204081632699</v>
      </c>
      <c r="F1218" s="10">
        <f>VLOOKUP(B1218,home!$B$2:$E$405,3,FALSE)</f>
        <v>1.61</v>
      </c>
      <c r="G1218" s="10">
        <f>VLOOKUP(C1218,away!$B$2:$E$405,4,FALSE)</f>
        <v>0.64</v>
      </c>
      <c r="H1218" s="10">
        <f>VLOOKUP(A1218,away!$A$2:$E$405,3,FALSE)</f>
        <v>1.4285714285714299</v>
      </c>
      <c r="I1218" s="10">
        <f>VLOOKUP(C1218,away!$B$2:$E$405,3,FALSE)</f>
        <v>1.29</v>
      </c>
      <c r="J1218" s="10">
        <f>VLOOKUP(B1218,home!$B$2:$E$405,4,FALSE)</f>
        <v>1.05</v>
      </c>
      <c r="K1218" s="12">
        <f t="shared" si="1512"/>
        <v>1.5981714285714335</v>
      </c>
      <c r="L1218" s="12">
        <f t="shared" si="1513"/>
        <v>1.9350000000000021</v>
      </c>
      <c r="M1218" s="13">
        <f t="shared" si="1514"/>
        <v>2.9212124637728602E-2</v>
      </c>
      <c r="N1218" s="13">
        <f t="shared" si="1515"/>
        <v>4.6685982963885486E-2</v>
      </c>
      <c r="O1218" s="13">
        <f t="shared" si="1516"/>
        <v>5.65254611740049E-2</v>
      </c>
      <c r="P1218" s="13">
        <f t="shared" si="1517"/>
        <v>9.0337377035118502E-2</v>
      </c>
      <c r="Q1218" s="13">
        <f t="shared" si="1518"/>
        <v>3.7306102043827241E-2</v>
      </c>
      <c r="R1218" s="13">
        <f t="shared" si="1519"/>
        <v>5.4688383685849808E-2</v>
      </c>
      <c r="S1218" s="13">
        <f t="shared" si="1520"/>
        <v>6.9841219962524681E-2</v>
      </c>
      <c r="T1218" s="13">
        <f t="shared" si="1521"/>
        <v>7.2187307454805782E-2</v>
      </c>
      <c r="U1218" s="13">
        <f t="shared" si="1522"/>
        <v>8.740141228147727E-2</v>
      </c>
      <c r="V1218" s="13">
        <f t="shared" si="1523"/>
        <v>2.399792209034618E-2</v>
      </c>
      <c r="W1218" s="13">
        <f t="shared" si="1524"/>
        <v>1.9873848799271683E-2</v>
      </c>
      <c r="X1218" s="13">
        <f t="shared" si="1525"/>
        <v>3.8455897426590745E-2</v>
      </c>
      <c r="Y1218" s="13">
        <f t="shared" si="1526"/>
        <v>3.7206080760226592E-2</v>
      </c>
      <c r="Z1218" s="13">
        <f t="shared" si="1527"/>
        <v>3.5274007477373165E-2</v>
      </c>
      <c r="AA1218" s="13">
        <f t="shared" si="1528"/>
        <v>5.6373910921552896E-2</v>
      </c>
      <c r="AB1218" s="13">
        <f t="shared" si="1529"/>
        <v>4.5047586875828473E-2</v>
      </c>
      <c r="AC1218" s="13">
        <f t="shared" si="1530"/>
        <v>4.6382909554254564E-3</v>
      </c>
      <c r="AD1218" s="13">
        <f t="shared" si="1531"/>
        <v>7.9404543316861764E-3</v>
      </c>
      <c r="AE1218" s="13">
        <f t="shared" si="1532"/>
        <v>1.5364779131812769E-2</v>
      </c>
      <c r="AF1218" s="13">
        <f t="shared" si="1533"/>
        <v>1.4865423810028873E-2</v>
      </c>
      <c r="AG1218" s="13">
        <f t="shared" si="1534"/>
        <v>9.5881983574686337E-3</v>
      </c>
      <c r="AH1218" s="13">
        <f t="shared" si="1535"/>
        <v>1.7063801117179287E-2</v>
      </c>
      <c r="AI1218" s="13">
        <f t="shared" si="1536"/>
        <v>2.7270879408301245E-2</v>
      </c>
      <c r="AJ1218" s="13">
        <f t="shared" si="1537"/>
        <v>2.1791770151182048E-2</v>
      </c>
      <c r="AK1218" s="13">
        <f t="shared" si="1538"/>
        <v>1.1608994811204977E-2</v>
      </c>
      <c r="AL1218" s="13">
        <f t="shared" si="1539"/>
        <v>5.7374948797483927E-4</v>
      </c>
      <c r="AM1218" s="13">
        <f t="shared" si="1540"/>
        <v>2.5380414485554241E-3</v>
      </c>
      <c r="AN1218" s="13">
        <f t="shared" si="1541"/>
        <v>4.9111102029547509E-3</v>
      </c>
      <c r="AO1218" s="13">
        <f t="shared" si="1542"/>
        <v>4.7514991213587271E-3</v>
      </c>
      <c r="AP1218" s="13">
        <f t="shared" si="1543"/>
        <v>3.0647169332763823E-3</v>
      </c>
      <c r="AQ1218" s="13">
        <f t="shared" si="1544"/>
        <v>1.4825568164724518E-3</v>
      </c>
      <c r="AR1218" s="13">
        <f t="shared" si="1545"/>
        <v>6.6036910323483897E-3</v>
      </c>
      <c r="AS1218" s="13">
        <f t="shared" si="1546"/>
        <v>1.0553830331012591E-2</v>
      </c>
      <c r="AT1218" s="13">
        <f t="shared" si="1547"/>
        <v>8.4334150485074581E-3</v>
      </c>
      <c r="AU1218" s="13">
        <f t="shared" si="1548"/>
        <v>4.4926809919363297E-3</v>
      </c>
      <c r="AV1218" s="13">
        <f t="shared" si="1549"/>
        <v>1.7950185997496532E-3</v>
      </c>
      <c r="AW1218" s="13">
        <f t="shared" si="1550"/>
        <v>4.92860645875897E-5</v>
      </c>
      <c r="AX1218" s="13">
        <f t="shared" si="1551"/>
        <v>6.7603755460188893E-4</v>
      </c>
      <c r="AY1218" s="13">
        <f t="shared" si="1552"/>
        <v>1.3081326681546564E-3</v>
      </c>
      <c r="AZ1218" s="13">
        <f t="shared" si="1553"/>
        <v>1.2656183564396318E-3</v>
      </c>
      <c r="BA1218" s="13">
        <f t="shared" si="1554"/>
        <v>8.1632383990356335E-4</v>
      </c>
      <c r="BB1218" s="13">
        <f t="shared" si="1555"/>
        <v>3.9489665755334922E-4</v>
      </c>
      <c r="BC1218" s="13">
        <f t="shared" si="1556"/>
        <v>1.5282500647314628E-4</v>
      </c>
      <c r="BD1218" s="13">
        <f t="shared" si="1557"/>
        <v>2.129690357932357E-3</v>
      </c>
      <c r="BE1218" s="13">
        <f t="shared" si="1558"/>
        <v>3.4036102817515622E-3</v>
      </c>
      <c r="BF1218" s="13">
        <f t="shared" si="1559"/>
        <v>2.7197763531436572E-3</v>
      </c>
      <c r="BG1218" s="13">
        <f t="shared" si="1560"/>
        <v>1.4488896198994673E-3</v>
      </c>
      <c r="BH1218" s="13">
        <f t="shared" si="1561"/>
        <v>5.7889349841926346E-4</v>
      </c>
      <c r="BI1218" s="13">
        <f t="shared" si="1562"/>
        <v>1.8503420987188578E-4</v>
      </c>
      <c r="BJ1218" s="14">
        <f t="shared" si="1563"/>
        <v>0.3208358336853479</v>
      </c>
      <c r="BK1218" s="14">
        <f t="shared" si="1564"/>
        <v>0.21990881683727292</v>
      </c>
      <c r="BL1218" s="14">
        <f t="shared" si="1565"/>
        <v>0.42011673075115363</v>
      </c>
      <c r="BM1218" s="14">
        <f t="shared" si="1566"/>
        <v>0.68012111060716574</v>
      </c>
      <c r="BN1218" s="14">
        <f t="shared" si="1567"/>
        <v>0.31475543154041452</v>
      </c>
    </row>
    <row r="1219" spans="1:66" x14ac:dyDescent="0.25">
      <c r="A1219" t="s">
        <v>22</v>
      </c>
      <c r="B1219" t="s">
        <v>266</v>
      </c>
      <c r="C1219" t="s">
        <v>162</v>
      </c>
      <c r="D1219" s="11">
        <v>44465</v>
      </c>
      <c r="E1219" s="10">
        <f>VLOOKUP(A1219,home!$A$2:$E$405,3,FALSE)</f>
        <v>1.8</v>
      </c>
      <c r="F1219" s="10">
        <f>VLOOKUP(B1219,home!$B$2:$E$405,3,FALSE)</f>
        <v>0.56000000000000005</v>
      </c>
      <c r="G1219" s="10">
        <f>VLOOKUP(C1219,away!$B$2:$E$405,4,FALSE)</f>
        <v>0</v>
      </c>
      <c r="H1219" s="10">
        <f>VLOOKUP(A1219,away!$A$2:$E$405,3,FALSE)</f>
        <v>1.36666666666667</v>
      </c>
      <c r="I1219" s="10">
        <f>VLOOKUP(C1219,away!$B$2:$E$405,3,FALSE)</f>
        <v>0</v>
      </c>
      <c r="J1219" s="10">
        <f>VLOOKUP(B1219,home!$B$2:$E$405,4,FALSE)</f>
        <v>1.83</v>
      </c>
      <c r="K1219" s="12">
        <f t="shared" si="1512"/>
        <v>0</v>
      </c>
      <c r="L1219" s="12">
        <f t="shared" si="1513"/>
        <v>0</v>
      </c>
      <c r="M1219" s="13">
        <f t="shared" si="1514"/>
        <v>1</v>
      </c>
      <c r="N1219" s="13">
        <f t="shared" si="1515"/>
        <v>0</v>
      </c>
      <c r="O1219" s="13">
        <f t="shared" si="1516"/>
        <v>0</v>
      </c>
      <c r="P1219" s="13">
        <f t="shared" si="1517"/>
        <v>0</v>
      </c>
      <c r="Q1219" s="13">
        <f t="shared" si="1518"/>
        <v>0</v>
      </c>
      <c r="R1219" s="13">
        <f t="shared" si="1519"/>
        <v>0</v>
      </c>
      <c r="S1219" s="13">
        <f t="shared" si="1520"/>
        <v>0</v>
      </c>
      <c r="T1219" s="13">
        <f t="shared" si="1521"/>
        <v>0</v>
      </c>
      <c r="U1219" s="13">
        <f t="shared" si="1522"/>
        <v>0</v>
      </c>
      <c r="V1219" s="13">
        <f t="shared" si="1523"/>
        <v>0</v>
      </c>
      <c r="W1219" s="13">
        <f t="shared" si="1524"/>
        <v>0</v>
      </c>
      <c r="X1219" s="13">
        <f t="shared" si="1525"/>
        <v>0</v>
      </c>
      <c r="Y1219" s="13">
        <f t="shared" si="1526"/>
        <v>0</v>
      </c>
      <c r="Z1219" s="13">
        <f t="shared" si="1527"/>
        <v>0</v>
      </c>
      <c r="AA1219" s="13">
        <f t="shared" si="1528"/>
        <v>0</v>
      </c>
      <c r="AB1219" s="13">
        <f t="shared" si="1529"/>
        <v>0</v>
      </c>
      <c r="AC1219" s="13">
        <f t="shared" si="1530"/>
        <v>0</v>
      </c>
      <c r="AD1219" s="13">
        <f t="shared" si="1531"/>
        <v>0</v>
      </c>
      <c r="AE1219" s="13">
        <f t="shared" si="1532"/>
        <v>0</v>
      </c>
      <c r="AF1219" s="13">
        <f t="shared" si="1533"/>
        <v>0</v>
      </c>
      <c r="AG1219" s="13">
        <f t="shared" si="1534"/>
        <v>0</v>
      </c>
      <c r="AH1219" s="13">
        <f t="shared" si="1535"/>
        <v>0</v>
      </c>
      <c r="AI1219" s="13">
        <f t="shared" si="1536"/>
        <v>0</v>
      </c>
      <c r="AJ1219" s="13">
        <f t="shared" si="1537"/>
        <v>0</v>
      </c>
      <c r="AK1219" s="13">
        <f t="shared" si="1538"/>
        <v>0</v>
      </c>
      <c r="AL1219" s="13">
        <f t="shared" si="1539"/>
        <v>0</v>
      </c>
      <c r="AM1219" s="13">
        <f t="shared" si="1540"/>
        <v>0</v>
      </c>
      <c r="AN1219" s="13">
        <f t="shared" si="1541"/>
        <v>0</v>
      </c>
      <c r="AO1219" s="13">
        <f t="shared" si="1542"/>
        <v>0</v>
      </c>
      <c r="AP1219" s="13">
        <f t="shared" si="1543"/>
        <v>0</v>
      </c>
      <c r="AQ1219" s="13">
        <f t="shared" si="1544"/>
        <v>0</v>
      </c>
      <c r="AR1219" s="13">
        <f t="shared" si="1545"/>
        <v>0</v>
      </c>
      <c r="AS1219" s="13">
        <f t="shared" si="1546"/>
        <v>0</v>
      </c>
      <c r="AT1219" s="13">
        <f t="shared" si="1547"/>
        <v>0</v>
      </c>
      <c r="AU1219" s="13">
        <f t="shared" si="1548"/>
        <v>0</v>
      </c>
      <c r="AV1219" s="13">
        <f t="shared" si="1549"/>
        <v>0</v>
      </c>
      <c r="AW1219" s="13">
        <f t="shared" si="1550"/>
        <v>0</v>
      </c>
      <c r="AX1219" s="13">
        <f t="shared" si="1551"/>
        <v>0</v>
      </c>
      <c r="AY1219" s="13">
        <f t="shared" si="1552"/>
        <v>0</v>
      </c>
      <c r="AZ1219" s="13">
        <f t="shared" si="1553"/>
        <v>0</v>
      </c>
      <c r="BA1219" s="13">
        <f t="shared" si="1554"/>
        <v>0</v>
      </c>
      <c r="BB1219" s="13">
        <f t="shared" si="1555"/>
        <v>0</v>
      </c>
      <c r="BC1219" s="13">
        <f t="shared" si="1556"/>
        <v>0</v>
      </c>
      <c r="BD1219" s="13">
        <f t="shared" si="1557"/>
        <v>0</v>
      </c>
      <c r="BE1219" s="13">
        <f t="shared" si="1558"/>
        <v>0</v>
      </c>
      <c r="BF1219" s="13">
        <f t="shared" si="1559"/>
        <v>0</v>
      </c>
      <c r="BG1219" s="13">
        <f t="shared" si="1560"/>
        <v>0</v>
      </c>
      <c r="BH1219" s="13">
        <f t="shared" si="1561"/>
        <v>0</v>
      </c>
      <c r="BI1219" s="13">
        <f t="shared" si="1562"/>
        <v>0</v>
      </c>
      <c r="BJ1219" s="14">
        <f t="shared" si="1563"/>
        <v>0</v>
      </c>
      <c r="BK1219" s="14">
        <f t="shared" si="1564"/>
        <v>1</v>
      </c>
      <c r="BL1219" s="14">
        <f t="shared" si="1565"/>
        <v>0</v>
      </c>
      <c r="BM1219" s="14">
        <f t="shared" si="1566"/>
        <v>0</v>
      </c>
      <c r="BN1219" s="14">
        <f t="shared" si="1567"/>
        <v>1</v>
      </c>
    </row>
    <row r="1220" spans="1:66" x14ac:dyDescent="0.25">
      <c r="A1220" t="s">
        <v>22</v>
      </c>
      <c r="B1220" t="s">
        <v>262</v>
      </c>
      <c r="C1220" t="s">
        <v>163</v>
      </c>
      <c r="D1220" s="11">
        <v>44465</v>
      </c>
      <c r="E1220" s="10">
        <f>VLOOKUP(A1220,home!$A$2:$E$405,3,FALSE)</f>
        <v>1.8</v>
      </c>
      <c r="F1220" s="10">
        <f>VLOOKUP(B1220,home!$B$2:$E$405,3,FALSE)</f>
        <v>0.56000000000000005</v>
      </c>
      <c r="G1220" s="10">
        <f>VLOOKUP(C1220,away!$B$2:$E$405,4,FALSE)</f>
        <v>0.56000000000000005</v>
      </c>
      <c r="H1220" s="10">
        <f>VLOOKUP(A1220,away!$A$2:$E$405,3,FALSE)</f>
        <v>1.36666666666667</v>
      </c>
      <c r="I1220" s="10">
        <f>VLOOKUP(C1220,away!$B$2:$E$405,3,FALSE)</f>
        <v>0</v>
      </c>
      <c r="J1220" s="10">
        <f>VLOOKUP(B1220,home!$B$2:$E$405,4,FALSE)</f>
        <v>1.46</v>
      </c>
      <c r="K1220" s="12">
        <f t="shared" si="1512"/>
        <v>0.5644800000000002</v>
      </c>
      <c r="L1220" s="12">
        <f t="shared" si="1513"/>
        <v>0</v>
      </c>
      <c r="M1220" s="13">
        <f t="shared" si="1514"/>
        <v>0.56865577088946717</v>
      </c>
      <c r="N1220" s="13">
        <f t="shared" si="1515"/>
        <v>0.32099480955168652</v>
      </c>
      <c r="O1220" s="13">
        <f t="shared" si="1516"/>
        <v>0</v>
      </c>
      <c r="P1220" s="13">
        <f t="shared" si="1517"/>
        <v>0</v>
      </c>
      <c r="Q1220" s="13">
        <f t="shared" si="1518"/>
        <v>9.0597575047868029E-2</v>
      </c>
      <c r="R1220" s="13">
        <f t="shared" si="1519"/>
        <v>0</v>
      </c>
      <c r="S1220" s="13">
        <f t="shared" si="1520"/>
        <v>0</v>
      </c>
      <c r="T1220" s="13">
        <f t="shared" si="1521"/>
        <v>0</v>
      </c>
      <c r="U1220" s="13">
        <f t="shared" si="1522"/>
        <v>0</v>
      </c>
      <c r="V1220" s="13">
        <f t="shared" si="1523"/>
        <v>0</v>
      </c>
      <c r="W1220" s="13">
        <f t="shared" si="1524"/>
        <v>1.7046839721006853E-2</v>
      </c>
      <c r="X1220" s="13">
        <f t="shared" si="1525"/>
        <v>0</v>
      </c>
      <c r="Y1220" s="13">
        <f t="shared" si="1526"/>
        <v>0</v>
      </c>
      <c r="Z1220" s="13">
        <f t="shared" si="1527"/>
        <v>0</v>
      </c>
      <c r="AA1220" s="13">
        <f t="shared" si="1528"/>
        <v>0</v>
      </c>
      <c r="AB1220" s="13">
        <f t="shared" si="1529"/>
        <v>0</v>
      </c>
      <c r="AC1220" s="13">
        <f t="shared" si="1530"/>
        <v>0</v>
      </c>
      <c r="AD1220" s="13">
        <f t="shared" si="1531"/>
        <v>2.4056500214284875E-3</v>
      </c>
      <c r="AE1220" s="13">
        <f t="shared" si="1532"/>
        <v>0</v>
      </c>
      <c r="AF1220" s="13">
        <f t="shared" si="1533"/>
        <v>0</v>
      </c>
      <c r="AG1220" s="13">
        <f t="shared" si="1534"/>
        <v>0</v>
      </c>
      <c r="AH1220" s="13">
        <f t="shared" si="1535"/>
        <v>0</v>
      </c>
      <c r="AI1220" s="13">
        <f t="shared" si="1536"/>
        <v>0</v>
      </c>
      <c r="AJ1220" s="13">
        <f t="shared" si="1537"/>
        <v>0</v>
      </c>
      <c r="AK1220" s="13">
        <f t="shared" si="1538"/>
        <v>0</v>
      </c>
      <c r="AL1220" s="13">
        <f t="shared" si="1539"/>
        <v>0</v>
      </c>
      <c r="AM1220" s="13">
        <f t="shared" si="1540"/>
        <v>2.7158826481919079E-4</v>
      </c>
      <c r="AN1220" s="13">
        <f t="shared" si="1541"/>
        <v>0</v>
      </c>
      <c r="AO1220" s="13">
        <f t="shared" si="1542"/>
        <v>0</v>
      </c>
      <c r="AP1220" s="13">
        <f t="shared" si="1543"/>
        <v>0</v>
      </c>
      <c r="AQ1220" s="13">
        <f t="shared" si="1544"/>
        <v>0</v>
      </c>
      <c r="AR1220" s="13">
        <f t="shared" si="1545"/>
        <v>0</v>
      </c>
      <c r="AS1220" s="13">
        <f t="shared" si="1546"/>
        <v>0</v>
      </c>
      <c r="AT1220" s="13">
        <f t="shared" si="1547"/>
        <v>0</v>
      </c>
      <c r="AU1220" s="13">
        <f t="shared" si="1548"/>
        <v>0</v>
      </c>
      <c r="AV1220" s="13">
        <f t="shared" si="1549"/>
        <v>0</v>
      </c>
      <c r="AW1220" s="13">
        <f t="shared" si="1550"/>
        <v>0</v>
      </c>
      <c r="AX1220" s="13">
        <f t="shared" si="1551"/>
        <v>2.5551023954189459E-5</v>
      </c>
      <c r="AY1220" s="13">
        <f t="shared" si="1552"/>
        <v>0</v>
      </c>
      <c r="AZ1220" s="13">
        <f t="shared" si="1553"/>
        <v>0</v>
      </c>
      <c r="BA1220" s="13">
        <f t="shared" si="1554"/>
        <v>0</v>
      </c>
      <c r="BB1220" s="13">
        <f t="shared" si="1555"/>
        <v>0</v>
      </c>
      <c r="BC1220" s="13">
        <f t="shared" si="1556"/>
        <v>0</v>
      </c>
      <c r="BD1220" s="13">
        <f t="shared" si="1557"/>
        <v>0</v>
      </c>
      <c r="BE1220" s="13">
        <f t="shared" si="1558"/>
        <v>0</v>
      </c>
      <c r="BF1220" s="13">
        <f t="shared" si="1559"/>
        <v>0</v>
      </c>
      <c r="BG1220" s="13">
        <f t="shared" si="1560"/>
        <v>0</v>
      </c>
      <c r="BH1220" s="13">
        <f t="shared" si="1561"/>
        <v>0</v>
      </c>
      <c r="BI1220" s="13">
        <f t="shared" si="1562"/>
        <v>0</v>
      </c>
      <c r="BJ1220" s="14">
        <f t="shared" si="1563"/>
        <v>0.4313420136307633</v>
      </c>
      <c r="BK1220" s="14">
        <f t="shared" si="1564"/>
        <v>0.56865577088946717</v>
      </c>
      <c r="BL1220" s="14">
        <f t="shared" si="1565"/>
        <v>0</v>
      </c>
      <c r="BM1220" s="14">
        <f t="shared" si="1566"/>
        <v>1.9749629031208717E-2</v>
      </c>
      <c r="BN1220" s="14">
        <f t="shared" si="1567"/>
        <v>0.98024815548902167</v>
      </c>
    </row>
    <row r="1221" spans="1:66" x14ac:dyDescent="0.25">
      <c r="A1221" t="s">
        <v>22</v>
      </c>
      <c r="B1221" t="s">
        <v>263</v>
      </c>
      <c r="C1221" t="s">
        <v>261</v>
      </c>
      <c r="D1221" s="11">
        <v>44465</v>
      </c>
      <c r="E1221" s="10">
        <f>VLOOKUP(A1221,home!$A$2:$E$405,3,FALSE)</f>
        <v>1.8</v>
      </c>
      <c r="F1221" s="10">
        <f>VLOOKUP(B1221,home!$B$2:$E$405,3,FALSE)</f>
        <v>2.2200000000000002</v>
      </c>
      <c r="G1221" s="10">
        <f>VLOOKUP(C1221,away!$B$2:$E$405,4,FALSE)</f>
        <v>0.56000000000000005</v>
      </c>
      <c r="H1221" s="10">
        <f>VLOOKUP(A1221,away!$A$2:$E$405,3,FALSE)</f>
        <v>1.36666666666667</v>
      </c>
      <c r="I1221" s="10">
        <f>VLOOKUP(C1221,away!$B$2:$E$405,3,FALSE)</f>
        <v>1.1100000000000001</v>
      </c>
      <c r="J1221" s="10">
        <f>VLOOKUP(B1221,home!$B$2:$E$405,4,FALSE)</f>
        <v>0</v>
      </c>
      <c r="K1221" s="12">
        <f t="shared" si="1512"/>
        <v>2.2377600000000006</v>
      </c>
      <c r="L1221" s="12">
        <f t="shared" si="1513"/>
        <v>0</v>
      </c>
      <c r="M1221" s="13">
        <f t="shared" si="1514"/>
        <v>0.10669723871169184</v>
      </c>
      <c r="N1221" s="13">
        <f t="shared" si="1515"/>
        <v>0.2387628128994756</v>
      </c>
      <c r="O1221" s="13">
        <f t="shared" si="1516"/>
        <v>0</v>
      </c>
      <c r="P1221" s="13">
        <f t="shared" si="1517"/>
        <v>0</v>
      </c>
      <c r="Q1221" s="13">
        <f t="shared" si="1518"/>
        <v>0.26714693609696538</v>
      </c>
      <c r="R1221" s="13">
        <f t="shared" si="1519"/>
        <v>0</v>
      </c>
      <c r="S1221" s="13">
        <f t="shared" si="1520"/>
        <v>0</v>
      </c>
      <c r="T1221" s="13">
        <f t="shared" si="1521"/>
        <v>0</v>
      </c>
      <c r="U1221" s="13">
        <f t="shared" si="1522"/>
        <v>0</v>
      </c>
      <c r="V1221" s="13">
        <f t="shared" si="1523"/>
        <v>0</v>
      </c>
      <c r="W1221" s="13">
        <f t="shared" si="1524"/>
        <v>0.19927024257344847</v>
      </c>
      <c r="X1221" s="13">
        <f t="shared" si="1525"/>
        <v>0</v>
      </c>
      <c r="Y1221" s="13">
        <f t="shared" si="1526"/>
        <v>0</v>
      </c>
      <c r="Z1221" s="13">
        <f t="shared" si="1527"/>
        <v>0</v>
      </c>
      <c r="AA1221" s="13">
        <f t="shared" si="1528"/>
        <v>0</v>
      </c>
      <c r="AB1221" s="13">
        <f t="shared" si="1529"/>
        <v>0</v>
      </c>
      <c r="AC1221" s="13">
        <f t="shared" si="1530"/>
        <v>0</v>
      </c>
      <c r="AD1221" s="13">
        <f t="shared" si="1531"/>
        <v>0.11147974450529009</v>
      </c>
      <c r="AE1221" s="13">
        <f t="shared" si="1532"/>
        <v>0</v>
      </c>
      <c r="AF1221" s="13">
        <f t="shared" si="1533"/>
        <v>0</v>
      </c>
      <c r="AG1221" s="13">
        <f t="shared" si="1534"/>
        <v>0</v>
      </c>
      <c r="AH1221" s="13">
        <f t="shared" si="1535"/>
        <v>0</v>
      </c>
      <c r="AI1221" s="13">
        <f t="shared" si="1536"/>
        <v>0</v>
      </c>
      <c r="AJ1221" s="13">
        <f t="shared" si="1537"/>
        <v>0</v>
      </c>
      <c r="AK1221" s="13">
        <f t="shared" si="1538"/>
        <v>0</v>
      </c>
      <c r="AL1221" s="13">
        <f t="shared" si="1539"/>
        <v>0</v>
      </c>
      <c r="AM1221" s="13">
        <f t="shared" si="1540"/>
        <v>4.9892982612831586E-2</v>
      </c>
      <c r="AN1221" s="13">
        <f t="shared" si="1541"/>
        <v>0</v>
      </c>
      <c r="AO1221" s="13">
        <f t="shared" si="1542"/>
        <v>0</v>
      </c>
      <c r="AP1221" s="13">
        <f t="shared" si="1543"/>
        <v>0</v>
      </c>
      <c r="AQ1221" s="13">
        <f t="shared" si="1544"/>
        <v>0</v>
      </c>
      <c r="AR1221" s="13">
        <f t="shared" si="1545"/>
        <v>0</v>
      </c>
      <c r="AS1221" s="13">
        <f t="shared" si="1546"/>
        <v>0</v>
      </c>
      <c r="AT1221" s="13">
        <f t="shared" si="1547"/>
        <v>0</v>
      </c>
      <c r="AU1221" s="13">
        <f t="shared" si="1548"/>
        <v>0</v>
      </c>
      <c r="AV1221" s="13">
        <f t="shared" si="1549"/>
        <v>0</v>
      </c>
      <c r="AW1221" s="13">
        <f t="shared" si="1550"/>
        <v>0</v>
      </c>
      <c r="AX1221" s="13">
        <f t="shared" si="1551"/>
        <v>1.8608086795281649E-2</v>
      </c>
      <c r="AY1221" s="13">
        <f t="shared" si="1552"/>
        <v>0</v>
      </c>
      <c r="AZ1221" s="13">
        <f t="shared" si="1553"/>
        <v>0</v>
      </c>
      <c r="BA1221" s="13">
        <f t="shared" si="1554"/>
        <v>0</v>
      </c>
      <c r="BB1221" s="13">
        <f t="shared" si="1555"/>
        <v>0</v>
      </c>
      <c r="BC1221" s="13">
        <f t="shared" si="1556"/>
        <v>0</v>
      </c>
      <c r="BD1221" s="13">
        <f t="shared" si="1557"/>
        <v>0</v>
      </c>
      <c r="BE1221" s="13">
        <f t="shared" si="1558"/>
        <v>0</v>
      </c>
      <c r="BF1221" s="13">
        <f t="shared" si="1559"/>
        <v>0</v>
      </c>
      <c r="BG1221" s="13">
        <f t="shared" si="1560"/>
        <v>0</v>
      </c>
      <c r="BH1221" s="13">
        <f t="shared" si="1561"/>
        <v>0</v>
      </c>
      <c r="BI1221" s="13">
        <f t="shared" si="1562"/>
        <v>0</v>
      </c>
      <c r="BJ1221" s="14">
        <f t="shared" si="1563"/>
        <v>0.8851608054832929</v>
      </c>
      <c r="BK1221" s="14">
        <f t="shared" si="1564"/>
        <v>0.10669723871169184</v>
      </c>
      <c r="BL1221" s="14">
        <f t="shared" si="1565"/>
        <v>0</v>
      </c>
      <c r="BM1221" s="14">
        <f t="shared" si="1566"/>
        <v>0.37925105648685181</v>
      </c>
      <c r="BN1221" s="14">
        <f t="shared" si="1567"/>
        <v>0.61260698770813282</v>
      </c>
    </row>
    <row r="1222" spans="1:66" x14ac:dyDescent="0.25">
      <c r="A1222" t="s">
        <v>22</v>
      </c>
      <c r="B1222" t="s">
        <v>264</v>
      </c>
      <c r="C1222" t="s">
        <v>166</v>
      </c>
      <c r="D1222" s="11">
        <v>44465</v>
      </c>
      <c r="E1222" s="10">
        <f>VLOOKUP(A1222,home!$A$2:$E$405,3,FALSE)</f>
        <v>1.8</v>
      </c>
      <c r="F1222" s="10">
        <f>VLOOKUP(B1222,home!$B$2:$E$405,3,FALSE)</f>
        <v>0</v>
      </c>
      <c r="G1222" s="10">
        <f>VLOOKUP(C1222,away!$B$2:$E$405,4,FALSE)</f>
        <v>0</v>
      </c>
      <c r="H1222" s="10">
        <f>VLOOKUP(A1222,away!$A$2:$E$405,3,FALSE)</f>
        <v>1.36666666666667</v>
      </c>
      <c r="I1222" s="10">
        <f>VLOOKUP(C1222,away!$B$2:$E$405,3,FALSE)</f>
        <v>0</v>
      </c>
      <c r="J1222" s="10">
        <f>VLOOKUP(B1222,home!$B$2:$E$405,4,FALSE)</f>
        <v>0.73</v>
      </c>
      <c r="K1222" s="12">
        <f t="shared" si="1512"/>
        <v>0</v>
      </c>
      <c r="L1222" s="12">
        <f t="shared" si="1513"/>
        <v>0</v>
      </c>
      <c r="M1222" s="13">
        <f t="shared" si="1514"/>
        <v>1</v>
      </c>
      <c r="N1222" s="13">
        <f t="shared" si="1515"/>
        <v>0</v>
      </c>
      <c r="O1222" s="13">
        <f t="shared" si="1516"/>
        <v>0</v>
      </c>
      <c r="P1222" s="13">
        <f t="shared" si="1517"/>
        <v>0</v>
      </c>
      <c r="Q1222" s="13">
        <f t="shared" si="1518"/>
        <v>0</v>
      </c>
      <c r="R1222" s="13">
        <f t="shared" si="1519"/>
        <v>0</v>
      </c>
      <c r="S1222" s="13">
        <f t="shared" si="1520"/>
        <v>0</v>
      </c>
      <c r="T1222" s="13">
        <f t="shared" si="1521"/>
        <v>0</v>
      </c>
      <c r="U1222" s="13">
        <f t="shared" si="1522"/>
        <v>0</v>
      </c>
      <c r="V1222" s="13">
        <f t="shared" si="1523"/>
        <v>0</v>
      </c>
      <c r="W1222" s="13">
        <f t="shared" si="1524"/>
        <v>0</v>
      </c>
      <c r="X1222" s="13">
        <f t="shared" si="1525"/>
        <v>0</v>
      </c>
      <c r="Y1222" s="13">
        <f t="shared" si="1526"/>
        <v>0</v>
      </c>
      <c r="Z1222" s="13">
        <f t="shared" si="1527"/>
        <v>0</v>
      </c>
      <c r="AA1222" s="13">
        <f t="shared" si="1528"/>
        <v>0</v>
      </c>
      <c r="AB1222" s="13">
        <f t="shared" si="1529"/>
        <v>0</v>
      </c>
      <c r="AC1222" s="13">
        <f t="shared" si="1530"/>
        <v>0</v>
      </c>
      <c r="AD1222" s="13">
        <f t="shared" si="1531"/>
        <v>0</v>
      </c>
      <c r="AE1222" s="13">
        <f t="shared" si="1532"/>
        <v>0</v>
      </c>
      <c r="AF1222" s="13">
        <f t="shared" si="1533"/>
        <v>0</v>
      </c>
      <c r="AG1222" s="13">
        <f t="shared" si="1534"/>
        <v>0</v>
      </c>
      <c r="AH1222" s="13">
        <f t="shared" si="1535"/>
        <v>0</v>
      </c>
      <c r="AI1222" s="13">
        <f t="shared" si="1536"/>
        <v>0</v>
      </c>
      <c r="AJ1222" s="13">
        <f t="shared" si="1537"/>
        <v>0</v>
      </c>
      <c r="AK1222" s="13">
        <f t="shared" si="1538"/>
        <v>0</v>
      </c>
      <c r="AL1222" s="13">
        <f t="shared" si="1539"/>
        <v>0</v>
      </c>
      <c r="AM1222" s="13">
        <f t="shared" si="1540"/>
        <v>0</v>
      </c>
      <c r="AN1222" s="13">
        <f t="shared" si="1541"/>
        <v>0</v>
      </c>
      <c r="AO1222" s="13">
        <f t="shared" si="1542"/>
        <v>0</v>
      </c>
      <c r="AP1222" s="13">
        <f t="shared" si="1543"/>
        <v>0</v>
      </c>
      <c r="AQ1222" s="13">
        <f t="shared" si="1544"/>
        <v>0</v>
      </c>
      <c r="AR1222" s="13">
        <f t="shared" si="1545"/>
        <v>0</v>
      </c>
      <c r="AS1222" s="13">
        <f t="shared" si="1546"/>
        <v>0</v>
      </c>
      <c r="AT1222" s="13">
        <f t="shared" si="1547"/>
        <v>0</v>
      </c>
      <c r="AU1222" s="13">
        <f t="shared" si="1548"/>
        <v>0</v>
      </c>
      <c r="AV1222" s="13">
        <f t="shared" si="1549"/>
        <v>0</v>
      </c>
      <c r="AW1222" s="13">
        <f t="shared" si="1550"/>
        <v>0</v>
      </c>
      <c r="AX1222" s="13">
        <f t="shared" si="1551"/>
        <v>0</v>
      </c>
      <c r="AY1222" s="13">
        <f t="shared" si="1552"/>
        <v>0</v>
      </c>
      <c r="AZ1222" s="13">
        <f t="shared" si="1553"/>
        <v>0</v>
      </c>
      <c r="BA1222" s="13">
        <f t="shared" si="1554"/>
        <v>0</v>
      </c>
      <c r="BB1222" s="13">
        <f t="shared" si="1555"/>
        <v>0</v>
      </c>
      <c r="BC1222" s="13">
        <f t="shared" si="1556"/>
        <v>0</v>
      </c>
      <c r="BD1222" s="13">
        <f t="shared" si="1557"/>
        <v>0</v>
      </c>
      <c r="BE1222" s="13">
        <f t="shared" si="1558"/>
        <v>0</v>
      </c>
      <c r="BF1222" s="13">
        <f t="shared" si="1559"/>
        <v>0</v>
      </c>
      <c r="BG1222" s="13">
        <f t="shared" si="1560"/>
        <v>0</v>
      </c>
      <c r="BH1222" s="13">
        <f t="shared" si="1561"/>
        <v>0</v>
      </c>
      <c r="BI1222" s="13">
        <f t="shared" si="1562"/>
        <v>0</v>
      </c>
      <c r="BJ1222" s="14">
        <f t="shared" si="1563"/>
        <v>0</v>
      </c>
      <c r="BK1222" s="14">
        <f t="shared" si="1564"/>
        <v>1</v>
      </c>
      <c r="BL1222" s="14">
        <f t="shared" si="1565"/>
        <v>0</v>
      </c>
      <c r="BM1222" s="14">
        <f t="shared" si="1566"/>
        <v>0</v>
      </c>
      <c r="BN1222" s="14">
        <f t="shared" si="1567"/>
        <v>1</v>
      </c>
    </row>
    <row r="1223" spans="1:66" x14ac:dyDescent="0.25">
      <c r="A1223" t="s">
        <v>22</v>
      </c>
      <c r="B1223" t="s">
        <v>23</v>
      </c>
      <c r="C1223" t="s">
        <v>24</v>
      </c>
      <c r="D1223" s="11">
        <v>44465</v>
      </c>
      <c r="E1223" s="10">
        <f>VLOOKUP(A1223,home!$A$2:$E$405,3,FALSE)</f>
        <v>1.8</v>
      </c>
      <c r="F1223" s="10">
        <f>VLOOKUP(B1223,home!$B$2:$E$405,3,FALSE)</f>
        <v>3.33</v>
      </c>
      <c r="G1223" s="10">
        <f>VLOOKUP(C1223,away!$B$2:$E$405,4,FALSE)</f>
        <v>0</v>
      </c>
      <c r="H1223" s="10">
        <f>VLOOKUP(A1223,away!$A$2:$E$405,3,FALSE)</f>
        <v>1.36666666666667</v>
      </c>
      <c r="I1223" s="10">
        <f>VLOOKUP(C1223,away!$B$2:$E$405,3,FALSE)</f>
        <v>2.2200000000000002</v>
      </c>
      <c r="J1223" s="10">
        <f>VLOOKUP(B1223,home!$B$2:$E$405,4,FALSE)</f>
        <v>0.73</v>
      </c>
      <c r="K1223" s="12">
        <f t="shared" si="1512"/>
        <v>0</v>
      </c>
      <c r="L1223" s="12">
        <f t="shared" si="1513"/>
        <v>2.2148200000000058</v>
      </c>
      <c r="M1223" s="13">
        <f t="shared" si="1514"/>
        <v>0.10917316364942117</v>
      </c>
      <c r="N1223" s="13">
        <f t="shared" si="1515"/>
        <v>0</v>
      </c>
      <c r="O1223" s="13">
        <f t="shared" si="1516"/>
        <v>0.24179890631401163</v>
      </c>
      <c r="P1223" s="13">
        <f t="shared" si="1517"/>
        <v>0</v>
      </c>
      <c r="Q1223" s="13">
        <f t="shared" si="1518"/>
        <v>0</v>
      </c>
      <c r="R1223" s="13">
        <f t="shared" si="1519"/>
        <v>0.2677705268412004</v>
      </c>
      <c r="S1223" s="13">
        <f t="shared" si="1520"/>
        <v>0</v>
      </c>
      <c r="T1223" s="13">
        <f t="shared" si="1521"/>
        <v>0</v>
      </c>
      <c r="U1223" s="13">
        <f t="shared" si="1522"/>
        <v>0</v>
      </c>
      <c r="V1223" s="13">
        <f t="shared" si="1523"/>
        <v>0</v>
      </c>
      <c r="W1223" s="13">
        <f t="shared" si="1524"/>
        <v>0</v>
      </c>
      <c r="X1223" s="13">
        <f t="shared" si="1525"/>
        <v>0</v>
      </c>
      <c r="Y1223" s="13">
        <f t="shared" si="1526"/>
        <v>0</v>
      </c>
      <c r="Z1223" s="13">
        <f t="shared" si="1527"/>
        <v>0.19768783941947629</v>
      </c>
      <c r="AA1223" s="13">
        <f t="shared" si="1528"/>
        <v>0</v>
      </c>
      <c r="AB1223" s="13">
        <f t="shared" si="1529"/>
        <v>0</v>
      </c>
      <c r="AC1223" s="13">
        <f t="shared" si="1530"/>
        <v>0</v>
      </c>
      <c r="AD1223" s="13">
        <f t="shared" si="1531"/>
        <v>0</v>
      </c>
      <c r="AE1223" s="13">
        <f t="shared" si="1532"/>
        <v>0</v>
      </c>
      <c r="AF1223" s="13">
        <f t="shared" si="1533"/>
        <v>0</v>
      </c>
      <c r="AG1223" s="13">
        <f t="shared" si="1534"/>
        <v>0</v>
      </c>
      <c r="AH1223" s="13">
        <f t="shared" si="1535"/>
        <v>0.10946074512576143</v>
      </c>
      <c r="AI1223" s="13">
        <f t="shared" si="1536"/>
        <v>0</v>
      </c>
      <c r="AJ1223" s="13">
        <f t="shared" si="1537"/>
        <v>0</v>
      </c>
      <c r="AK1223" s="13">
        <f t="shared" si="1538"/>
        <v>0</v>
      </c>
      <c r="AL1223" s="13">
        <f t="shared" si="1539"/>
        <v>0</v>
      </c>
      <c r="AM1223" s="13">
        <f t="shared" si="1540"/>
        <v>0</v>
      </c>
      <c r="AN1223" s="13">
        <f t="shared" si="1541"/>
        <v>0</v>
      </c>
      <c r="AO1223" s="13">
        <f t="shared" si="1542"/>
        <v>0</v>
      </c>
      <c r="AP1223" s="13">
        <f t="shared" si="1543"/>
        <v>0</v>
      </c>
      <c r="AQ1223" s="13">
        <f t="shared" si="1544"/>
        <v>0</v>
      </c>
      <c r="AR1223" s="13">
        <f t="shared" si="1545"/>
        <v>4.8487169503887886E-2</v>
      </c>
      <c r="AS1223" s="13">
        <f t="shared" si="1546"/>
        <v>0</v>
      </c>
      <c r="AT1223" s="13">
        <f t="shared" si="1547"/>
        <v>0</v>
      </c>
      <c r="AU1223" s="13">
        <f t="shared" si="1548"/>
        <v>0</v>
      </c>
      <c r="AV1223" s="13">
        <f t="shared" si="1549"/>
        <v>0</v>
      </c>
      <c r="AW1223" s="13">
        <f t="shared" si="1550"/>
        <v>0</v>
      </c>
      <c r="AX1223" s="13">
        <f t="shared" si="1551"/>
        <v>0</v>
      </c>
      <c r="AY1223" s="13">
        <f t="shared" si="1552"/>
        <v>0</v>
      </c>
      <c r="AZ1223" s="13">
        <f t="shared" si="1553"/>
        <v>0</v>
      </c>
      <c r="BA1223" s="13">
        <f t="shared" si="1554"/>
        <v>0</v>
      </c>
      <c r="BB1223" s="13">
        <f t="shared" si="1555"/>
        <v>0</v>
      </c>
      <c r="BC1223" s="13">
        <f t="shared" si="1556"/>
        <v>0</v>
      </c>
      <c r="BD1223" s="13">
        <f t="shared" si="1557"/>
        <v>1.7898392126766881E-2</v>
      </c>
      <c r="BE1223" s="13">
        <f t="shared" si="1558"/>
        <v>0</v>
      </c>
      <c r="BF1223" s="13">
        <f t="shared" si="1559"/>
        <v>0</v>
      </c>
      <c r="BG1223" s="13">
        <f t="shared" si="1560"/>
        <v>0</v>
      </c>
      <c r="BH1223" s="13">
        <f t="shared" si="1561"/>
        <v>0</v>
      </c>
      <c r="BI1223" s="13">
        <f t="shared" si="1562"/>
        <v>0</v>
      </c>
      <c r="BJ1223" s="14">
        <f t="shared" si="1563"/>
        <v>0</v>
      </c>
      <c r="BK1223" s="14">
        <f t="shared" si="1564"/>
        <v>0.10917316364942117</v>
      </c>
      <c r="BL1223" s="14">
        <f t="shared" si="1565"/>
        <v>0.6854157399116283</v>
      </c>
      <c r="BM1223" s="14">
        <f t="shared" si="1566"/>
        <v>0.37353414617589248</v>
      </c>
      <c r="BN1223" s="14">
        <f t="shared" si="1567"/>
        <v>0.61874259680463317</v>
      </c>
    </row>
    <row r="1224" spans="1:66" x14ac:dyDescent="0.25">
      <c r="A1224" t="s">
        <v>22</v>
      </c>
      <c r="B1224" t="s">
        <v>255</v>
      </c>
      <c r="C1224" t="s">
        <v>290</v>
      </c>
      <c r="D1224" s="11">
        <v>44465</v>
      </c>
      <c r="E1224" s="10">
        <f>VLOOKUP(A1224,home!$A$2:$E$405,3,FALSE)</f>
        <v>1.8</v>
      </c>
      <c r="F1224" s="10">
        <f>VLOOKUP(B1224,home!$B$2:$E$405,3,FALSE)</f>
        <v>1.1100000000000001</v>
      </c>
      <c r="G1224" s="10">
        <f>VLOOKUP(C1224,away!$B$2:$E$405,4,FALSE)</f>
        <v>2.2200000000000002</v>
      </c>
      <c r="H1224" s="10">
        <f>VLOOKUP(A1224,away!$A$2:$E$405,3,FALSE)</f>
        <v>1.36666666666667</v>
      </c>
      <c r="I1224" s="10">
        <f>VLOOKUP(C1224,away!$B$2:$E$405,3,FALSE)</f>
        <v>0.56000000000000005</v>
      </c>
      <c r="J1224" s="10">
        <f>VLOOKUP(B1224,home!$B$2:$E$405,4,FALSE)</f>
        <v>0.37</v>
      </c>
      <c r="K1224" s="12">
        <f t="shared" si="1512"/>
        <v>4.4355600000000006</v>
      </c>
      <c r="L1224" s="12">
        <f t="shared" si="1513"/>
        <v>0.28317333333333405</v>
      </c>
      <c r="M1224" s="13">
        <f t="shared" si="1514"/>
        <v>8.9264782629092463E-3</v>
      </c>
      <c r="N1224" s="13">
        <f t="shared" si="1515"/>
        <v>3.9593929923829742E-2</v>
      </c>
      <c r="O1224" s="13">
        <f t="shared" si="1516"/>
        <v>2.5277406046355609E-3</v>
      </c>
      <c r="P1224" s="13">
        <f t="shared" si="1517"/>
        <v>1.121194511629731E-2</v>
      </c>
      <c r="Q1224" s="13">
        <f t="shared" si="1518"/>
        <v>8.7810625906471138E-2</v>
      </c>
      <c r="R1224" s="13">
        <f t="shared" si="1519"/>
        <v>3.5789436640833449E-4</v>
      </c>
      <c r="S1224" s="13">
        <f t="shared" si="1520"/>
        <v>3.5206413321252363E-3</v>
      </c>
      <c r="T1224" s="13">
        <f t="shared" si="1521"/>
        <v>2.4865627640021853E-2</v>
      </c>
      <c r="U1224" s="13">
        <f t="shared" si="1522"/>
        <v>1.5874619358661524E-3</v>
      </c>
      <c r="V1224" s="13">
        <f t="shared" si="1523"/>
        <v>4.9133769627544529E-4</v>
      </c>
      <c r="W1224" s="13">
        <f t="shared" si="1524"/>
        <v>0.12982976661523574</v>
      </c>
      <c r="X1224" s="13">
        <f t="shared" si="1525"/>
        <v>3.6764327778325119E-2</v>
      </c>
      <c r="Y1224" s="13">
        <f t="shared" si="1526"/>
        <v>5.2053386223738056E-3</v>
      </c>
      <c r="Z1224" s="13">
        <f t="shared" si="1527"/>
        <v>3.3782046905689906E-5</v>
      </c>
      <c r="AA1224" s="13">
        <f t="shared" si="1528"/>
        <v>1.4984229597300196E-4</v>
      </c>
      <c r="AB1224" s="13">
        <f t="shared" si="1529"/>
        <v>3.3231724716300436E-4</v>
      </c>
      <c r="AC1224" s="13">
        <f t="shared" si="1530"/>
        <v>3.8571001364966415E-5</v>
      </c>
      <c r="AD1224" s="13">
        <f t="shared" si="1531"/>
        <v>0.1439669299019688</v>
      </c>
      <c r="AE1224" s="13">
        <f t="shared" si="1532"/>
        <v>4.0767595430106954E-2</v>
      </c>
      <c r="AF1224" s="13">
        <f t="shared" si="1533"/>
        <v>5.7721479449640905E-3</v>
      </c>
      <c r="AG1224" s="13">
        <f t="shared" si="1534"/>
        <v>5.4483945802287861E-4</v>
      </c>
      <c r="AH1224" s="13">
        <f t="shared" si="1535"/>
        <v>2.3915437072768135E-6</v>
      </c>
      <c r="AI1224" s="13">
        <f t="shared" si="1536"/>
        <v>1.0607835606248744E-5</v>
      </c>
      <c r="AJ1224" s="13">
        <f t="shared" si="1537"/>
        <v>2.3525845650826345E-5</v>
      </c>
      <c r="AK1224" s="13">
        <f t="shared" si="1538"/>
        <v>3.4783433311659776E-5</v>
      </c>
      <c r="AL1224" s="13">
        <f t="shared" si="1539"/>
        <v>1.937856958355219E-6</v>
      </c>
      <c r="AM1224" s="13">
        <f t="shared" si="1540"/>
        <v>0.12771479111919534</v>
      </c>
      <c r="AN1224" s="13">
        <f t="shared" si="1541"/>
        <v>3.6165423117193035E-2</v>
      </c>
      <c r="AO1224" s="13">
        <f t="shared" si="1542"/>
        <v>5.120541707752984E-3</v>
      </c>
      <c r="AP1224" s="13">
        <f t="shared" si="1543"/>
        <v>4.8333362128559189E-4</v>
      </c>
      <c r="AQ1224" s="13">
        <f t="shared" si="1544"/>
        <v>3.4216798162878088E-5</v>
      </c>
      <c r="AR1224" s="13">
        <f t="shared" si="1545"/>
        <v>1.3544428068038701E-7</v>
      </c>
      <c r="AS1224" s="13">
        <f t="shared" si="1546"/>
        <v>6.007712336146975E-7</v>
      </c>
      <c r="AT1224" s="13">
        <f t="shared" si="1547"/>
        <v>1.332378426486004E-6</v>
      </c>
      <c r="AU1224" s="13">
        <f t="shared" si="1548"/>
        <v>1.9699481511280873E-6</v>
      </c>
      <c r="AV1224" s="13">
        <f t="shared" si="1549"/>
        <v>2.1844558053044254E-6</v>
      </c>
      <c r="AW1224" s="13">
        <f t="shared" si="1550"/>
        <v>6.76114153507674E-8</v>
      </c>
      <c r="AX1224" s="13">
        <f t="shared" si="1551"/>
        <v>9.4414436482776351E-2</v>
      </c>
      <c r="AY1224" s="13">
        <f t="shared" si="1552"/>
        <v>2.6735650693616123E-2</v>
      </c>
      <c r="AZ1224" s="13">
        <f t="shared" si="1553"/>
        <v>3.7854116628734712E-3</v>
      </c>
      <c r="BA1224" s="13">
        <f t="shared" si="1554"/>
        <v>3.5730921287158667E-4</v>
      </c>
      <c r="BB1224" s="13">
        <f t="shared" si="1555"/>
        <v>2.5295110209889257E-5</v>
      </c>
      <c r="BC1224" s="13">
        <f t="shared" si="1556"/>
        <v>1.4325801350336794E-6</v>
      </c>
      <c r="BD1224" s="13">
        <f t="shared" si="1557"/>
        <v>6.3923680735334755E-9</v>
      </c>
      <c r="BE1224" s="13">
        <f t="shared" si="1558"/>
        <v>2.8353732132242146E-8</v>
      </c>
      <c r="BF1224" s="13">
        <f t="shared" si="1559"/>
        <v>6.2882340048244002E-8</v>
      </c>
      <c r="BG1224" s="13">
        <f t="shared" si="1560"/>
        <v>9.2972797408129749E-8</v>
      </c>
      <c r="BH1224" s="13">
        <f t="shared" si="1561"/>
        <v>1.0309660531790102E-7</v>
      </c>
      <c r="BI1224" s="13">
        <f t="shared" si="1562"/>
        <v>9.1458235736773798E-8</v>
      </c>
      <c r="BJ1224" s="14">
        <f t="shared" si="1563"/>
        <v>0.80995897132739247</v>
      </c>
      <c r="BK1224" s="14">
        <f t="shared" si="1564"/>
        <v>5.092656195954668E-2</v>
      </c>
      <c r="BL1224" s="14">
        <f t="shared" si="1565"/>
        <v>5.033173262297996E-3</v>
      </c>
      <c r="BM1224" s="14">
        <f t="shared" si="1566"/>
        <v>0.68878829133339103</v>
      </c>
      <c r="BN1224" s="14">
        <f t="shared" si="1567"/>
        <v>0.15042861418055134</v>
      </c>
    </row>
    <row r="1225" spans="1:66" x14ac:dyDescent="0.25">
      <c r="A1225" t="s">
        <v>22</v>
      </c>
      <c r="B1225" t="s">
        <v>259</v>
      </c>
      <c r="C1225" t="s">
        <v>267</v>
      </c>
      <c r="D1225" s="11">
        <v>44465</v>
      </c>
      <c r="E1225" s="10">
        <f>VLOOKUP(A1225,home!$A$2:$E$405,3,FALSE)</f>
        <v>1.8</v>
      </c>
      <c r="F1225" s="10">
        <f>VLOOKUP(B1225,home!$B$2:$E$405,3,FALSE)</f>
        <v>0</v>
      </c>
      <c r="G1225" s="10">
        <f>VLOOKUP(C1225,away!$B$2:$E$405,4,FALSE)</f>
        <v>1.94</v>
      </c>
      <c r="H1225" s="10">
        <f>VLOOKUP(A1225,away!$A$2:$E$405,3,FALSE)</f>
        <v>1.36666666666667</v>
      </c>
      <c r="I1225" s="10">
        <f>VLOOKUP(C1225,away!$B$2:$E$405,3,FALSE)</f>
        <v>0.56000000000000005</v>
      </c>
      <c r="J1225" s="10">
        <f>VLOOKUP(B1225,home!$B$2:$E$405,4,FALSE)</f>
        <v>0</v>
      </c>
      <c r="K1225" s="12">
        <f t="shared" si="1512"/>
        <v>0</v>
      </c>
      <c r="L1225" s="12">
        <f t="shared" si="1513"/>
        <v>0</v>
      </c>
      <c r="M1225" s="13">
        <f t="shared" si="1514"/>
        <v>1</v>
      </c>
      <c r="N1225" s="13">
        <f t="shared" si="1515"/>
        <v>0</v>
      </c>
      <c r="O1225" s="13">
        <f t="shared" si="1516"/>
        <v>0</v>
      </c>
      <c r="P1225" s="13">
        <f t="shared" si="1517"/>
        <v>0</v>
      </c>
      <c r="Q1225" s="13">
        <f t="shared" si="1518"/>
        <v>0</v>
      </c>
      <c r="R1225" s="13">
        <f t="shared" si="1519"/>
        <v>0</v>
      </c>
      <c r="S1225" s="13">
        <f t="shared" si="1520"/>
        <v>0</v>
      </c>
      <c r="T1225" s="13">
        <f t="shared" si="1521"/>
        <v>0</v>
      </c>
      <c r="U1225" s="13">
        <f t="shared" si="1522"/>
        <v>0</v>
      </c>
      <c r="V1225" s="13">
        <f t="shared" si="1523"/>
        <v>0</v>
      </c>
      <c r="W1225" s="13">
        <f t="shared" si="1524"/>
        <v>0</v>
      </c>
      <c r="X1225" s="13">
        <f t="shared" si="1525"/>
        <v>0</v>
      </c>
      <c r="Y1225" s="13">
        <f t="shared" si="1526"/>
        <v>0</v>
      </c>
      <c r="Z1225" s="13">
        <f t="shared" si="1527"/>
        <v>0</v>
      </c>
      <c r="AA1225" s="13">
        <f t="shared" si="1528"/>
        <v>0</v>
      </c>
      <c r="AB1225" s="13">
        <f t="shared" si="1529"/>
        <v>0</v>
      </c>
      <c r="AC1225" s="13">
        <f t="shared" si="1530"/>
        <v>0</v>
      </c>
      <c r="AD1225" s="13">
        <f t="shared" si="1531"/>
        <v>0</v>
      </c>
      <c r="AE1225" s="13">
        <f t="shared" si="1532"/>
        <v>0</v>
      </c>
      <c r="AF1225" s="13">
        <f t="shared" si="1533"/>
        <v>0</v>
      </c>
      <c r="AG1225" s="13">
        <f t="shared" si="1534"/>
        <v>0</v>
      </c>
      <c r="AH1225" s="13">
        <f t="shared" si="1535"/>
        <v>0</v>
      </c>
      <c r="AI1225" s="13">
        <f t="shared" si="1536"/>
        <v>0</v>
      </c>
      <c r="AJ1225" s="13">
        <f t="shared" si="1537"/>
        <v>0</v>
      </c>
      <c r="AK1225" s="13">
        <f t="shared" si="1538"/>
        <v>0</v>
      </c>
      <c r="AL1225" s="13">
        <f t="shared" si="1539"/>
        <v>0</v>
      </c>
      <c r="AM1225" s="13">
        <f t="shared" si="1540"/>
        <v>0</v>
      </c>
      <c r="AN1225" s="13">
        <f t="shared" si="1541"/>
        <v>0</v>
      </c>
      <c r="AO1225" s="13">
        <f t="shared" si="1542"/>
        <v>0</v>
      </c>
      <c r="AP1225" s="13">
        <f t="shared" si="1543"/>
        <v>0</v>
      </c>
      <c r="AQ1225" s="13">
        <f t="shared" si="1544"/>
        <v>0</v>
      </c>
      <c r="AR1225" s="13">
        <f t="shared" si="1545"/>
        <v>0</v>
      </c>
      <c r="AS1225" s="13">
        <f t="shared" si="1546"/>
        <v>0</v>
      </c>
      <c r="AT1225" s="13">
        <f t="shared" si="1547"/>
        <v>0</v>
      </c>
      <c r="AU1225" s="13">
        <f t="shared" si="1548"/>
        <v>0</v>
      </c>
      <c r="AV1225" s="13">
        <f t="shared" si="1549"/>
        <v>0</v>
      </c>
      <c r="AW1225" s="13">
        <f t="shared" si="1550"/>
        <v>0</v>
      </c>
      <c r="AX1225" s="13">
        <f t="shared" si="1551"/>
        <v>0</v>
      </c>
      <c r="AY1225" s="13">
        <f t="shared" si="1552"/>
        <v>0</v>
      </c>
      <c r="AZ1225" s="13">
        <f t="shared" si="1553"/>
        <v>0</v>
      </c>
      <c r="BA1225" s="13">
        <f t="shared" si="1554"/>
        <v>0</v>
      </c>
      <c r="BB1225" s="13">
        <f t="shared" si="1555"/>
        <v>0</v>
      </c>
      <c r="BC1225" s="13">
        <f t="shared" si="1556"/>
        <v>0</v>
      </c>
      <c r="BD1225" s="13">
        <f t="shared" si="1557"/>
        <v>0</v>
      </c>
      <c r="BE1225" s="13">
        <f t="shared" si="1558"/>
        <v>0</v>
      </c>
      <c r="BF1225" s="13">
        <f t="shared" si="1559"/>
        <v>0</v>
      </c>
      <c r="BG1225" s="13">
        <f t="shared" si="1560"/>
        <v>0</v>
      </c>
      <c r="BH1225" s="13">
        <f t="shared" si="1561"/>
        <v>0</v>
      </c>
      <c r="BI1225" s="13">
        <f t="shared" si="1562"/>
        <v>0</v>
      </c>
      <c r="BJ1225" s="14">
        <f t="shared" si="1563"/>
        <v>0</v>
      </c>
      <c r="BK1225" s="14">
        <f t="shared" si="1564"/>
        <v>1</v>
      </c>
      <c r="BL1225" s="14">
        <f t="shared" si="1565"/>
        <v>0</v>
      </c>
      <c r="BM1225" s="14">
        <f t="shared" si="1566"/>
        <v>0</v>
      </c>
      <c r="BN1225" s="14">
        <f t="shared" si="1567"/>
        <v>1</v>
      </c>
    </row>
    <row r="1226" spans="1:66" x14ac:dyDescent="0.25">
      <c r="A1226" t="s">
        <v>22</v>
      </c>
      <c r="B1226" t="s">
        <v>165</v>
      </c>
      <c r="C1226" t="s">
        <v>291</v>
      </c>
      <c r="D1226" s="11">
        <v>44465</v>
      </c>
      <c r="E1226" s="10">
        <f>VLOOKUP(A1226,home!$A$2:$E$405,3,FALSE)</f>
        <v>1.8</v>
      </c>
      <c r="F1226" s="10">
        <f>VLOOKUP(B1226,home!$B$2:$E$405,3,FALSE)</f>
        <v>0</v>
      </c>
      <c r="G1226" s="10">
        <f>VLOOKUP(C1226,away!$B$2:$E$405,4,FALSE)</f>
        <v>0</v>
      </c>
      <c r="H1226" s="10">
        <f>VLOOKUP(A1226,away!$A$2:$E$405,3,FALSE)</f>
        <v>1.36666666666667</v>
      </c>
      <c r="I1226" s="10">
        <f>VLOOKUP(C1226,away!$B$2:$E$405,3,FALSE)</f>
        <v>0.56000000000000005</v>
      </c>
      <c r="J1226" s="10">
        <f>VLOOKUP(B1226,home!$B$2:$E$405,4,FALSE)</f>
        <v>0.73</v>
      </c>
      <c r="K1226" s="12">
        <f t="shared" si="1512"/>
        <v>0</v>
      </c>
      <c r="L1226" s="12">
        <f t="shared" si="1513"/>
        <v>0.55869333333333471</v>
      </c>
      <c r="M1226" s="13">
        <f t="shared" si="1514"/>
        <v>0.57195593153953572</v>
      </c>
      <c r="N1226" s="13">
        <f t="shared" si="1515"/>
        <v>0</v>
      </c>
      <c r="O1226" s="13">
        <f t="shared" si="1516"/>
        <v>0.31954796591159579</v>
      </c>
      <c r="P1226" s="13">
        <f t="shared" si="1517"/>
        <v>0</v>
      </c>
      <c r="Q1226" s="13">
        <f t="shared" si="1518"/>
        <v>0</v>
      </c>
      <c r="R1226" s="13">
        <f t="shared" si="1519"/>
        <v>8.9264659117518103E-2</v>
      </c>
      <c r="S1226" s="13">
        <f t="shared" si="1520"/>
        <v>0</v>
      </c>
      <c r="T1226" s="13">
        <f t="shared" si="1521"/>
        <v>0</v>
      </c>
      <c r="U1226" s="13">
        <f t="shared" si="1522"/>
        <v>0</v>
      </c>
      <c r="V1226" s="13">
        <f t="shared" si="1523"/>
        <v>0</v>
      </c>
      <c r="W1226" s="13">
        <f t="shared" si="1524"/>
        <v>0</v>
      </c>
      <c r="X1226" s="13">
        <f t="shared" si="1525"/>
        <v>0</v>
      </c>
      <c r="Y1226" s="13">
        <f t="shared" si="1526"/>
        <v>0</v>
      </c>
      <c r="Z1226" s="13">
        <f t="shared" si="1527"/>
        <v>1.6623856650410013E-2</v>
      </c>
      <c r="AA1226" s="13">
        <f t="shared" si="1528"/>
        <v>0</v>
      </c>
      <c r="AB1226" s="13">
        <f t="shared" si="1529"/>
        <v>0</v>
      </c>
      <c r="AC1226" s="13">
        <f t="shared" si="1530"/>
        <v>0</v>
      </c>
      <c r="AD1226" s="13">
        <f t="shared" si="1531"/>
        <v>0</v>
      </c>
      <c r="AE1226" s="13">
        <f t="shared" si="1532"/>
        <v>0</v>
      </c>
      <c r="AF1226" s="13">
        <f t="shared" si="1533"/>
        <v>0</v>
      </c>
      <c r="AG1226" s="13">
        <f t="shared" si="1534"/>
        <v>0</v>
      </c>
      <c r="AH1226" s="13">
        <f t="shared" si="1535"/>
        <v>2.3219094712182732E-3</v>
      </c>
      <c r="AI1226" s="13">
        <f t="shared" si="1536"/>
        <v>0</v>
      </c>
      <c r="AJ1226" s="13">
        <f t="shared" si="1537"/>
        <v>0</v>
      </c>
      <c r="AK1226" s="13">
        <f t="shared" si="1538"/>
        <v>0</v>
      </c>
      <c r="AL1226" s="13">
        <f t="shared" si="1539"/>
        <v>0</v>
      </c>
      <c r="AM1226" s="13">
        <f t="shared" si="1540"/>
        <v>0</v>
      </c>
      <c r="AN1226" s="13">
        <f t="shared" si="1541"/>
        <v>0</v>
      </c>
      <c r="AO1226" s="13">
        <f t="shared" si="1542"/>
        <v>0</v>
      </c>
      <c r="AP1226" s="13">
        <f t="shared" si="1543"/>
        <v>0</v>
      </c>
      <c r="AQ1226" s="13">
        <f t="shared" si="1544"/>
        <v>0</v>
      </c>
      <c r="AR1226" s="13">
        <f t="shared" si="1545"/>
        <v>2.5944706843463561E-4</v>
      </c>
      <c r="AS1226" s="13">
        <f t="shared" si="1546"/>
        <v>0</v>
      </c>
      <c r="AT1226" s="13">
        <f t="shared" si="1547"/>
        <v>0</v>
      </c>
      <c r="AU1226" s="13">
        <f t="shared" si="1548"/>
        <v>0</v>
      </c>
      <c r="AV1226" s="13">
        <f t="shared" si="1549"/>
        <v>0</v>
      </c>
      <c r="AW1226" s="13">
        <f t="shared" si="1550"/>
        <v>0</v>
      </c>
      <c r="AX1226" s="13">
        <f t="shared" si="1551"/>
        <v>0</v>
      </c>
      <c r="AY1226" s="13">
        <f t="shared" si="1552"/>
        <v>0</v>
      </c>
      <c r="AZ1226" s="13">
        <f t="shared" si="1553"/>
        <v>0</v>
      </c>
      <c r="BA1226" s="13">
        <f t="shared" si="1554"/>
        <v>0</v>
      </c>
      <c r="BB1226" s="13">
        <f t="shared" si="1555"/>
        <v>0</v>
      </c>
      <c r="BC1226" s="13">
        <f t="shared" si="1556"/>
        <v>0</v>
      </c>
      <c r="BD1226" s="13">
        <f t="shared" si="1557"/>
        <v>2.4158557914551385E-5</v>
      </c>
      <c r="BE1226" s="13">
        <f t="shared" si="1558"/>
        <v>0</v>
      </c>
      <c r="BF1226" s="13">
        <f t="shared" si="1559"/>
        <v>0</v>
      </c>
      <c r="BG1226" s="13">
        <f t="shared" si="1560"/>
        <v>0</v>
      </c>
      <c r="BH1226" s="13">
        <f t="shared" si="1561"/>
        <v>0</v>
      </c>
      <c r="BI1226" s="13">
        <f t="shared" si="1562"/>
        <v>0</v>
      </c>
      <c r="BJ1226" s="14">
        <f t="shared" si="1563"/>
        <v>0</v>
      </c>
      <c r="BK1226" s="14">
        <f t="shared" si="1564"/>
        <v>0.57195593153953572</v>
      </c>
      <c r="BL1226" s="14">
        <f t="shared" si="1565"/>
        <v>0.41141814012668132</v>
      </c>
      <c r="BM1226" s="14">
        <f t="shared" si="1566"/>
        <v>1.9229371747977474E-2</v>
      </c>
      <c r="BN1226" s="14">
        <f t="shared" si="1567"/>
        <v>0.9807685565686497</v>
      </c>
    </row>
    <row r="1227" spans="1:66" x14ac:dyDescent="0.25">
      <c r="A1227" t="s">
        <v>22</v>
      </c>
      <c r="B1227" t="s">
        <v>167</v>
      </c>
      <c r="C1227" t="s">
        <v>256</v>
      </c>
      <c r="D1227" s="11">
        <v>44465</v>
      </c>
      <c r="E1227" s="10">
        <f>VLOOKUP(A1227,home!$A$2:$E$405,3,FALSE)</f>
        <v>1.8</v>
      </c>
      <c r="F1227" s="10">
        <f>VLOOKUP(B1227,home!$B$2:$E$405,3,FALSE)</f>
        <v>1.39</v>
      </c>
      <c r="G1227" s="10">
        <f>VLOOKUP(C1227,away!$B$2:$E$405,4,FALSE)</f>
        <v>1.1100000000000001</v>
      </c>
      <c r="H1227" s="10">
        <f>VLOOKUP(A1227,away!$A$2:$E$405,3,FALSE)</f>
        <v>1.36666666666667</v>
      </c>
      <c r="I1227" s="10">
        <f>VLOOKUP(C1227,away!$B$2:$E$405,3,FALSE)</f>
        <v>0.83</v>
      </c>
      <c r="J1227" s="10">
        <f>VLOOKUP(B1227,home!$B$2:$E$405,4,FALSE)</f>
        <v>0.73</v>
      </c>
      <c r="K1227" s="12">
        <f t="shared" si="1512"/>
        <v>2.7772199999999998</v>
      </c>
      <c r="L1227" s="12">
        <f t="shared" si="1513"/>
        <v>0.82806333333333537</v>
      </c>
      <c r="M1227" s="13">
        <f t="shared" si="1514"/>
        <v>2.7179742794860337E-2</v>
      </c>
      <c r="N1227" s="13">
        <f t="shared" si="1515"/>
        <v>7.5484125284742021E-2</v>
      </c>
      <c r="O1227" s="13">
        <f t="shared" si="1516"/>
        <v>2.2506548417854755E-2</v>
      </c>
      <c r="P1227" s="13">
        <f t="shared" si="1517"/>
        <v>6.2505636397034589E-2</v>
      </c>
      <c r="Q1227" s="13">
        <f t="shared" si="1518"/>
        <v>0.10481801121164562</v>
      </c>
      <c r="R1227" s="13">
        <f t="shared" si="1519"/>
        <v>9.3184237523584578E-3</v>
      </c>
      <c r="S1227" s="13">
        <f t="shared" si="1520"/>
        <v>3.5936272565988886E-2</v>
      </c>
      <c r="T1227" s="13">
        <f t="shared" si="1521"/>
        <v>8.6795951757286202E-2</v>
      </c>
      <c r="U1227" s="13">
        <f t="shared" si="1522"/>
        <v>2.5879312813524954E-2</v>
      </c>
      <c r="V1227" s="13">
        <f t="shared" si="1523"/>
        <v>9.1825723273551291E-3</v>
      </c>
      <c r="W1227" s="13">
        <f t="shared" si="1524"/>
        <v>9.7034225699068805E-2</v>
      </c>
      <c r="X1227" s="13">
        <f t="shared" si="1525"/>
        <v>8.0350484379790116E-2</v>
      </c>
      <c r="Y1227" s="13">
        <f t="shared" si="1526"/>
        <v>3.3267644965238548E-2</v>
      </c>
      <c r="Z1227" s="13">
        <f t="shared" si="1527"/>
        <v>2.5720816779301573E-3</v>
      </c>
      <c r="AA1227" s="13">
        <f t="shared" si="1528"/>
        <v>7.1432366775811907E-3</v>
      </c>
      <c r="AB1227" s="13">
        <f t="shared" si="1529"/>
        <v>9.9191698828560177E-3</v>
      </c>
      <c r="AC1227" s="13">
        <f t="shared" si="1530"/>
        <v>1.3198306626168363E-3</v>
      </c>
      <c r="AD1227" s="13">
        <f t="shared" si="1531"/>
        <v>6.7371348073991977E-2</v>
      </c>
      <c r="AE1227" s="13">
        <f t="shared" si="1532"/>
        <v>5.5787743057310178E-2</v>
      </c>
      <c r="AF1227" s="13">
        <f t="shared" si="1533"/>
        <v>2.3097892237589953E-2</v>
      </c>
      <c r="AG1227" s="13">
        <f t="shared" si="1534"/>
        <v>6.3755058797443035E-3</v>
      </c>
      <c r="AH1227" s="13">
        <f t="shared" si="1535"/>
        <v>5.3246163195811097E-4</v>
      </c>
      <c r="AI1227" s="13">
        <f t="shared" si="1536"/>
        <v>1.4787630935067049E-3</v>
      </c>
      <c r="AJ1227" s="13">
        <f t="shared" si="1537"/>
        <v>2.0534252192743459E-3</v>
      </c>
      <c r="AK1227" s="13">
        <f t="shared" si="1538"/>
        <v>1.9009378624910325E-3</v>
      </c>
      <c r="AL1227" s="13">
        <f t="shared" si="1539"/>
        <v>1.2140932476930619E-4</v>
      </c>
      <c r="AM1227" s="13">
        <f t="shared" si="1540"/>
        <v>3.742101105961039E-2</v>
      </c>
      <c r="AN1227" s="13">
        <f t="shared" si="1541"/>
        <v>3.0986967154724591E-2</v>
      </c>
      <c r="AO1227" s="13">
        <f t="shared" si="1542"/>
        <v>1.2829585656015911E-2</v>
      </c>
      <c r="AP1227" s="13">
        <f t="shared" si="1543"/>
        <v>3.5412364878686944E-3</v>
      </c>
      <c r="AQ1227" s="13">
        <f t="shared" si="1544"/>
        <v>7.3309202256654593E-4</v>
      </c>
      <c r="AR1227" s="13">
        <f t="shared" si="1545"/>
        <v>8.8182390766268224E-5</v>
      </c>
      <c r="AS1227" s="13">
        <f t="shared" si="1546"/>
        <v>2.4490189928389546E-4</v>
      </c>
      <c r="AT1227" s="13">
        <f t="shared" si="1547"/>
        <v>3.4007322636461009E-4</v>
      </c>
      <c r="AU1227" s="13">
        <f t="shared" si="1548"/>
        <v>3.1481938857477406E-4</v>
      </c>
      <c r="AV1227" s="13">
        <f t="shared" si="1549"/>
        <v>2.1858067558440852E-4</v>
      </c>
      <c r="AW1227" s="13">
        <f t="shared" si="1550"/>
        <v>7.7557425012731267E-6</v>
      </c>
      <c r="AX1227" s="13">
        <f t="shared" si="1551"/>
        <v>1.7321063389161857E-2</v>
      </c>
      <c r="AY1227" s="13">
        <f t="shared" si="1552"/>
        <v>1.4342937486907369E-2</v>
      </c>
      <c r="AZ1227" s="13">
        <f t="shared" si="1553"/>
        <v>5.9384303126000836E-3</v>
      </c>
      <c r="BA1227" s="13">
        <f t="shared" si="1554"/>
        <v>1.6391321331397821E-3</v>
      </c>
      <c r="BB1227" s="13">
        <f t="shared" si="1555"/>
        <v>3.3932630448537705E-4</v>
      </c>
      <c r="BC1227" s="13">
        <f t="shared" si="1556"/>
        <v>5.6196734155968747E-5</v>
      </c>
      <c r="BD1227" s="13">
        <f t="shared" si="1557"/>
        <v>1.2170100739869795E-5</v>
      </c>
      <c r="BE1227" s="13">
        <f t="shared" si="1558"/>
        <v>3.3799047176781192E-5</v>
      </c>
      <c r="BF1227" s="13">
        <f t="shared" si="1559"/>
        <v>4.693369490015013E-5</v>
      </c>
      <c r="BG1227" s="13">
        <f t="shared" si="1560"/>
        <v>4.3448398716864973E-5</v>
      </c>
      <c r="BH1227" s="13">
        <f t="shared" si="1561"/>
        <v>3.0166440471112938E-5</v>
      </c>
      <c r="BI1227" s="13">
        <f t="shared" si="1562"/>
        <v>1.6755768361036852E-5</v>
      </c>
      <c r="BJ1227" s="14">
        <f t="shared" si="1563"/>
        <v>0.75553191128764452</v>
      </c>
      <c r="BK1227" s="14">
        <f t="shared" si="1564"/>
        <v>0.15058840155953249</v>
      </c>
      <c r="BL1227" s="14">
        <f t="shared" si="1565"/>
        <v>8.2122110382345334E-2</v>
      </c>
      <c r="BM1227" s="14">
        <f t="shared" si="1566"/>
        <v>0.67466683530455063</v>
      </c>
      <c r="BN1227" s="14">
        <f t="shared" si="1567"/>
        <v>0.30181248785849579</v>
      </c>
    </row>
    <row r="1228" spans="1:66" x14ac:dyDescent="0.25">
      <c r="A1228" t="s">
        <v>22</v>
      </c>
      <c r="B1228" t="s">
        <v>175</v>
      </c>
      <c r="C1228" t="s">
        <v>164</v>
      </c>
      <c r="D1228" s="11">
        <v>44465</v>
      </c>
      <c r="E1228" s="10">
        <f>VLOOKUP(A1228,home!$A$2:$E$405,3,FALSE)</f>
        <v>1.8</v>
      </c>
      <c r="F1228" s="10" t="e">
        <f>VLOOKUP(B1228,home!$B$2:$E$405,3,FALSE)</f>
        <v>#N/A</v>
      </c>
      <c r="G1228" s="10">
        <f>VLOOKUP(C1228,away!$B$2:$E$405,4,FALSE)</f>
        <v>1.1100000000000001</v>
      </c>
      <c r="H1228" s="10">
        <f>VLOOKUP(A1228,away!$A$2:$E$405,3,FALSE)</f>
        <v>1.36666666666667</v>
      </c>
      <c r="I1228" s="10">
        <f>VLOOKUP(C1228,away!$B$2:$E$405,3,FALSE)</f>
        <v>0.56000000000000005</v>
      </c>
      <c r="J1228" s="10" t="e">
        <f>VLOOKUP(B1228,home!$B$2:$E$405,4,FALSE)</f>
        <v>#N/A</v>
      </c>
      <c r="K1228" s="12" t="e">
        <f t="shared" si="1512"/>
        <v>#N/A</v>
      </c>
      <c r="L1228" s="12" t="e">
        <f t="shared" si="1513"/>
        <v>#N/A</v>
      </c>
      <c r="M1228" s="13" t="e">
        <f t="shared" si="1514"/>
        <v>#N/A</v>
      </c>
      <c r="N1228" s="13" t="e">
        <f t="shared" si="1515"/>
        <v>#N/A</v>
      </c>
      <c r="O1228" s="13" t="e">
        <f t="shared" si="1516"/>
        <v>#N/A</v>
      </c>
      <c r="P1228" s="13" t="e">
        <f t="shared" si="1517"/>
        <v>#N/A</v>
      </c>
      <c r="Q1228" s="13" t="e">
        <f t="shared" si="1518"/>
        <v>#N/A</v>
      </c>
      <c r="R1228" s="13" t="e">
        <f t="shared" si="1519"/>
        <v>#N/A</v>
      </c>
      <c r="S1228" s="13" t="e">
        <f t="shared" si="1520"/>
        <v>#N/A</v>
      </c>
      <c r="T1228" s="13" t="e">
        <f t="shared" si="1521"/>
        <v>#N/A</v>
      </c>
      <c r="U1228" s="13" t="e">
        <f t="shared" si="1522"/>
        <v>#N/A</v>
      </c>
      <c r="V1228" s="13" t="e">
        <f t="shared" si="1523"/>
        <v>#N/A</v>
      </c>
      <c r="W1228" s="13" t="e">
        <f t="shared" si="1524"/>
        <v>#N/A</v>
      </c>
      <c r="X1228" s="13" t="e">
        <f t="shared" si="1525"/>
        <v>#N/A</v>
      </c>
      <c r="Y1228" s="13" t="e">
        <f t="shared" si="1526"/>
        <v>#N/A</v>
      </c>
      <c r="Z1228" s="13" t="e">
        <f t="shared" si="1527"/>
        <v>#N/A</v>
      </c>
      <c r="AA1228" s="13" t="e">
        <f t="shared" si="1528"/>
        <v>#N/A</v>
      </c>
      <c r="AB1228" s="13" t="e">
        <f t="shared" si="1529"/>
        <v>#N/A</v>
      </c>
      <c r="AC1228" s="13" t="e">
        <f t="shared" si="1530"/>
        <v>#N/A</v>
      </c>
      <c r="AD1228" s="13" t="e">
        <f t="shared" si="1531"/>
        <v>#N/A</v>
      </c>
      <c r="AE1228" s="13" t="e">
        <f t="shared" si="1532"/>
        <v>#N/A</v>
      </c>
      <c r="AF1228" s="13" t="e">
        <f t="shared" si="1533"/>
        <v>#N/A</v>
      </c>
      <c r="AG1228" s="13" t="e">
        <f t="shared" si="1534"/>
        <v>#N/A</v>
      </c>
      <c r="AH1228" s="13" t="e">
        <f t="shared" si="1535"/>
        <v>#N/A</v>
      </c>
      <c r="AI1228" s="13" t="e">
        <f t="shared" si="1536"/>
        <v>#N/A</v>
      </c>
      <c r="AJ1228" s="13" t="e">
        <f t="shared" si="1537"/>
        <v>#N/A</v>
      </c>
      <c r="AK1228" s="13" t="e">
        <f t="shared" si="1538"/>
        <v>#N/A</v>
      </c>
      <c r="AL1228" s="13" t="e">
        <f t="shared" si="1539"/>
        <v>#N/A</v>
      </c>
      <c r="AM1228" s="13" t="e">
        <f t="shared" si="1540"/>
        <v>#N/A</v>
      </c>
      <c r="AN1228" s="13" t="e">
        <f t="shared" si="1541"/>
        <v>#N/A</v>
      </c>
      <c r="AO1228" s="13" t="e">
        <f t="shared" si="1542"/>
        <v>#N/A</v>
      </c>
      <c r="AP1228" s="13" t="e">
        <f t="shared" si="1543"/>
        <v>#N/A</v>
      </c>
      <c r="AQ1228" s="13" t="e">
        <f t="shared" si="1544"/>
        <v>#N/A</v>
      </c>
      <c r="AR1228" s="13" t="e">
        <f t="shared" si="1545"/>
        <v>#N/A</v>
      </c>
      <c r="AS1228" s="13" t="e">
        <f t="shared" si="1546"/>
        <v>#N/A</v>
      </c>
      <c r="AT1228" s="13" t="e">
        <f t="shared" si="1547"/>
        <v>#N/A</v>
      </c>
      <c r="AU1228" s="13" t="e">
        <f t="shared" si="1548"/>
        <v>#N/A</v>
      </c>
      <c r="AV1228" s="13" t="e">
        <f t="shared" si="1549"/>
        <v>#N/A</v>
      </c>
      <c r="AW1228" s="13" t="e">
        <f t="shared" si="1550"/>
        <v>#N/A</v>
      </c>
      <c r="AX1228" s="13" t="e">
        <f t="shared" si="1551"/>
        <v>#N/A</v>
      </c>
      <c r="AY1228" s="13" t="e">
        <f t="shared" si="1552"/>
        <v>#N/A</v>
      </c>
      <c r="AZ1228" s="13" t="e">
        <f t="shared" si="1553"/>
        <v>#N/A</v>
      </c>
      <c r="BA1228" s="13" t="e">
        <f t="shared" si="1554"/>
        <v>#N/A</v>
      </c>
      <c r="BB1228" s="13" t="e">
        <f t="shared" si="1555"/>
        <v>#N/A</v>
      </c>
      <c r="BC1228" s="13" t="e">
        <f t="shared" si="1556"/>
        <v>#N/A</v>
      </c>
      <c r="BD1228" s="13" t="e">
        <f t="shared" si="1557"/>
        <v>#N/A</v>
      </c>
      <c r="BE1228" s="13" t="e">
        <f t="shared" si="1558"/>
        <v>#N/A</v>
      </c>
      <c r="BF1228" s="13" t="e">
        <f t="shared" si="1559"/>
        <v>#N/A</v>
      </c>
      <c r="BG1228" s="13" t="e">
        <f t="shared" si="1560"/>
        <v>#N/A</v>
      </c>
      <c r="BH1228" s="13" t="e">
        <f t="shared" si="1561"/>
        <v>#N/A</v>
      </c>
      <c r="BI1228" s="13" t="e">
        <f t="shared" si="1562"/>
        <v>#N/A</v>
      </c>
      <c r="BJ1228" s="14" t="e">
        <f t="shared" si="1563"/>
        <v>#N/A</v>
      </c>
      <c r="BK1228" s="14" t="e">
        <f t="shared" si="1564"/>
        <v>#N/A</v>
      </c>
      <c r="BL1228" s="14" t="e">
        <f t="shared" si="1565"/>
        <v>#N/A</v>
      </c>
      <c r="BM1228" s="14" t="e">
        <f t="shared" si="1566"/>
        <v>#N/A</v>
      </c>
      <c r="BN1228" s="14" t="e">
        <f t="shared" si="1567"/>
        <v>#N/A</v>
      </c>
    </row>
    <row r="1229" spans="1:66" x14ac:dyDescent="0.25">
      <c r="A1229" t="s">
        <v>301</v>
      </c>
      <c r="B1229" t="s">
        <v>355</v>
      </c>
      <c r="C1229" t="s">
        <v>360</v>
      </c>
      <c r="D1229" s="11">
        <v>44465</v>
      </c>
      <c r="E1229" s="10">
        <f>VLOOKUP(A1229,home!$A$2:$E$405,3,FALSE)</f>
        <v>1.23684210526316</v>
      </c>
      <c r="F1229" s="10">
        <f>VLOOKUP(B1229,home!$B$2:$E$405,3,FALSE)</f>
        <v>0.81</v>
      </c>
      <c r="G1229" s="10">
        <f>VLOOKUP(C1229,away!$B$2:$E$405,4,FALSE)</f>
        <v>1.62</v>
      </c>
      <c r="H1229" s="10">
        <f>VLOOKUP(A1229,away!$A$2:$E$405,3,FALSE)</f>
        <v>1.07894736842105</v>
      </c>
      <c r="I1229" s="10">
        <f>VLOOKUP(C1229,away!$B$2:$E$405,3,FALSE)</f>
        <v>2.4300000000000002</v>
      </c>
      <c r="J1229" s="10">
        <f>VLOOKUP(B1229,home!$B$2:$E$405,4,FALSE)</f>
        <v>0.46</v>
      </c>
      <c r="K1229" s="12">
        <f t="shared" si="1512"/>
        <v>1.6229842105263188</v>
      </c>
      <c r="L1229" s="12">
        <f t="shared" si="1513"/>
        <v>1.2060473684210498</v>
      </c>
      <c r="M1229" s="13">
        <f t="shared" si="1514"/>
        <v>5.9070030640539894E-2</v>
      </c>
      <c r="N1229" s="13">
        <f t="shared" si="1515"/>
        <v>9.5869727044902098E-2</v>
      </c>
      <c r="O1229" s="13">
        <f t="shared" si="1516"/>
        <v>7.1241255006573911E-2</v>
      </c>
      <c r="P1229" s="13">
        <f t="shared" si="1517"/>
        <v>0.11562343201374851</v>
      </c>
      <c r="Q1229" s="13">
        <f t="shared" si="1518"/>
        <v>7.7797526630672062E-2</v>
      </c>
      <c r="R1229" s="13">
        <f t="shared" si="1519"/>
        <v>4.2960164061845711E-2</v>
      </c>
      <c r="S1229" s="13">
        <f t="shared" si="1520"/>
        <v>5.6580206094657533E-2</v>
      </c>
      <c r="T1229" s="13">
        <f t="shared" si="1521"/>
        <v>9.3827502262588569E-2</v>
      </c>
      <c r="U1229" s="13">
        <f t="shared" si="1522"/>
        <v>6.9723667953995788E-2</v>
      </c>
      <c r="V1229" s="13">
        <f t="shared" si="1523"/>
        <v>1.2305539979448143E-2</v>
      </c>
      <c r="W1229" s="13">
        <f t="shared" si="1524"/>
        <v>4.2088052446527184E-2</v>
      </c>
      <c r="X1229" s="13">
        <f t="shared" si="1525"/>
        <v>5.0760184895101229E-2</v>
      </c>
      <c r="Y1229" s="13">
        <f t="shared" si="1526"/>
        <v>3.0609593706651384E-2</v>
      </c>
      <c r="Z1229" s="13">
        <f t="shared" si="1527"/>
        <v>1.7270664271241857E-2</v>
      </c>
      <c r="AA1229" s="13">
        <f t="shared" si="1528"/>
        <v>2.8030015417526567E-2</v>
      </c>
      <c r="AB1229" s="13">
        <f t="shared" si="1529"/>
        <v>2.2746136221727453E-2</v>
      </c>
      <c r="AC1229" s="13">
        <f t="shared" si="1530"/>
        <v>1.5054257947913919E-3</v>
      </c>
      <c r="AD1229" s="13">
        <f t="shared" si="1531"/>
        <v>1.7077061143129308E-2</v>
      </c>
      <c r="AE1229" s="13">
        <f t="shared" si="1532"/>
        <v>2.0595744652036462E-2</v>
      </c>
      <c r="AF1229" s="13">
        <f t="shared" si="1533"/>
        <v>1.2419721819130244E-2</v>
      </c>
      <c r="AG1229" s="13">
        <f t="shared" si="1534"/>
        <v>4.9929242721611748E-3</v>
      </c>
      <c r="AH1229" s="13">
        <f t="shared" si="1535"/>
        <v>5.2073097988036702E-3</v>
      </c>
      <c r="AI1229" s="13">
        <f t="shared" si="1536"/>
        <v>8.4513815827773377E-3</v>
      </c>
      <c r="AJ1229" s="13">
        <f t="shared" si="1537"/>
        <v>6.8582294329902751E-3</v>
      </c>
      <c r="AK1229" s="13">
        <f t="shared" si="1538"/>
        <v>3.7102660273033612E-3</v>
      </c>
      <c r="AL1229" s="13">
        <f t="shared" si="1539"/>
        <v>1.1786856729093793E-4</v>
      </c>
      <c r="AM1229" s="13">
        <f t="shared" si="1540"/>
        <v>5.5431601194982786E-3</v>
      </c>
      <c r="AN1229" s="13">
        <f t="shared" si="1541"/>
        <v>6.6853136748574096E-3</v>
      </c>
      <c r="AO1229" s="13">
        <f t="shared" si="1542"/>
        <v>4.031402482315519E-3</v>
      </c>
      <c r="AP1229" s="13">
        <f t="shared" si="1543"/>
        <v>1.6206874516142397E-3</v>
      </c>
      <c r="AQ1229" s="13">
        <f t="shared" si="1544"/>
        <v>4.8865645901309258E-4</v>
      </c>
      <c r="AR1229" s="13">
        <f t="shared" si="1545"/>
        <v>1.2560524558800641E-3</v>
      </c>
      <c r="AS1229" s="13">
        <f t="shared" si="1546"/>
        <v>2.0385533034861496E-3</v>
      </c>
      <c r="AT1229" s="13">
        <f t="shared" si="1547"/>
        <v>1.6542699119371442E-3</v>
      </c>
      <c r="AU1229" s="13">
        <f t="shared" si="1548"/>
        <v>8.9495131567424949E-4</v>
      </c>
      <c r="AV1229" s="13">
        <f t="shared" si="1549"/>
        <v>3.6312296363226557E-4</v>
      </c>
      <c r="AW1229" s="13">
        <f t="shared" si="1550"/>
        <v>6.4087623006019029E-6</v>
      </c>
      <c r="AX1229" s="13">
        <f t="shared" si="1551"/>
        <v>1.4994102250608149E-3</v>
      </c>
      <c r="AY1229" s="13">
        <f t="shared" si="1552"/>
        <v>1.8083597561182095E-3</v>
      </c>
      <c r="AZ1229" s="13">
        <f t="shared" si="1553"/>
        <v>1.0904837625124492E-3</v>
      </c>
      <c r="BA1229" s="13">
        <f t="shared" si="1554"/>
        <v>4.3839169069467479E-4</v>
      </c>
      <c r="BB1229" s="13">
        <f t="shared" si="1555"/>
        <v>1.3218028622499179E-4</v>
      </c>
      <c r="BC1229" s="13">
        <f t="shared" si="1556"/>
        <v>3.1883137271758535E-5</v>
      </c>
      <c r="BD1229" s="13">
        <f t="shared" si="1557"/>
        <v>2.5247645983549099E-4</v>
      </c>
      <c r="BE1229" s="13">
        <f t="shared" si="1558"/>
        <v>4.0976530784258425E-4</v>
      </c>
      <c r="BF1229" s="13">
        <f t="shared" si="1559"/>
        <v>3.3252131232498533E-4</v>
      </c>
      <c r="BG1229" s="13">
        <f t="shared" si="1560"/>
        <v>1.7989227985564722E-4</v>
      </c>
      <c r="BH1229" s="13">
        <f t="shared" si="1561"/>
        <v>7.2990582450324317E-5</v>
      </c>
      <c r="BI1229" s="13">
        <f t="shared" si="1562"/>
        <v>2.3692512566799154E-5</v>
      </c>
      <c r="BJ1229" s="14">
        <f t="shared" si="1563"/>
        <v>0.4694079679180812</v>
      </c>
      <c r="BK1229" s="14">
        <f t="shared" si="1564"/>
        <v>0.24701086284659463</v>
      </c>
      <c r="BL1229" s="14">
        <f t="shared" si="1565"/>
        <v>0.2664067139090297</v>
      </c>
      <c r="BM1229" s="14">
        <f t="shared" si="1566"/>
        <v>0.53573212255284786</v>
      </c>
      <c r="BN1229" s="14">
        <f t="shared" si="1567"/>
        <v>0.46256213539828223</v>
      </c>
    </row>
    <row r="1230" spans="1:66" x14ac:dyDescent="0.25">
      <c r="A1230" t="s">
        <v>301</v>
      </c>
      <c r="B1230" t="s">
        <v>314</v>
      </c>
      <c r="C1230" t="s">
        <v>350</v>
      </c>
      <c r="D1230" s="11">
        <v>44465</v>
      </c>
      <c r="E1230" s="10">
        <f>VLOOKUP(A1230,home!$A$2:$E$405,3,FALSE)</f>
        <v>1.23684210526316</v>
      </c>
      <c r="F1230" s="10">
        <f>VLOOKUP(B1230,home!$B$2:$E$405,3,FALSE)</f>
        <v>2.4300000000000002</v>
      </c>
      <c r="G1230" s="10">
        <f>VLOOKUP(C1230,away!$B$2:$E$405,4,FALSE)</f>
        <v>0.81</v>
      </c>
      <c r="H1230" s="10">
        <f>VLOOKUP(A1230,away!$A$2:$E$405,3,FALSE)</f>
        <v>1.07894736842105</v>
      </c>
      <c r="I1230" s="10">
        <f>VLOOKUP(C1230,away!$B$2:$E$405,3,FALSE)</f>
        <v>0.4</v>
      </c>
      <c r="J1230" s="10">
        <f>VLOOKUP(B1230,home!$B$2:$E$405,4,FALSE)</f>
        <v>1.39</v>
      </c>
      <c r="K1230" s="12">
        <f t="shared" si="1512"/>
        <v>2.4344763157894778</v>
      </c>
      <c r="L1230" s="12">
        <f t="shared" si="1513"/>
        <v>0.59989473684210382</v>
      </c>
      <c r="M1230" s="13">
        <f t="shared" si="1514"/>
        <v>4.8104908818854562E-2</v>
      </c>
      <c r="N1230" s="13">
        <f t="shared" si="1515"/>
        <v>0.1171102611927138</v>
      </c>
      <c r="O1230" s="13">
        <f t="shared" si="1516"/>
        <v>2.8857881616700155E-2</v>
      </c>
      <c r="P1230" s="13">
        <f t="shared" si="1517"/>
        <v>7.0253829319713079E-2</v>
      </c>
      <c r="Q1230" s="13">
        <f t="shared" si="1518"/>
        <v>0.14255107860479072</v>
      </c>
      <c r="R1230" s="13">
        <f t="shared" si="1519"/>
        <v>8.6558456491354612E-3</v>
      </c>
      <c r="S1230" s="13">
        <f t="shared" si="1520"/>
        <v>2.5650191712601723E-2</v>
      </c>
      <c r="T1230" s="13">
        <f t="shared" si="1521"/>
        <v>8.5515641786178972E-2</v>
      </c>
      <c r="U1230" s="13">
        <f t="shared" si="1522"/>
        <v>2.1072451225949678E-2</v>
      </c>
      <c r="V1230" s="13">
        <f t="shared" si="1523"/>
        <v>4.1622552662991044E-3</v>
      </c>
      <c r="W1230" s="13">
        <f t="shared" si="1524"/>
        <v>0.11567907488453569</v>
      </c>
      <c r="X1230" s="13">
        <f t="shared" si="1525"/>
        <v>6.9395268185996561E-2</v>
      </c>
      <c r="Y1230" s="13">
        <f t="shared" si="1526"/>
        <v>2.0814928073262812E-2</v>
      </c>
      <c r="Z1230" s="13">
        <f t="shared" si="1527"/>
        <v>1.7308654159446624E-3</v>
      </c>
      <c r="AA1230" s="13">
        <f t="shared" si="1528"/>
        <v>4.2137508609363834E-3</v>
      </c>
      <c r="AB1230" s="13">
        <f t="shared" si="1529"/>
        <v>5.1291383357935745E-3</v>
      </c>
      <c r="AC1230" s="13">
        <f t="shared" si="1530"/>
        <v>3.7991753108396333E-4</v>
      </c>
      <c r="AD1230" s="13">
        <f t="shared" si="1531"/>
        <v>7.0404492009709926E-2</v>
      </c>
      <c r="AE1230" s="13">
        <f t="shared" si="1532"/>
        <v>4.2235284206666932E-2</v>
      </c>
      <c r="AF1230" s="13">
        <f t="shared" si="1533"/>
        <v>1.2668362352304962E-2</v>
      </c>
      <c r="AG1230" s="13">
        <f t="shared" si="1534"/>
        <v>2.5332279665188002E-3</v>
      </c>
      <c r="AH1230" s="13">
        <f t="shared" si="1535"/>
        <v>2.5958426330180548E-4</v>
      </c>
      <c r="AI1230" s="13">
        <f t="shared" si="1536"/>
        <v>6.3195174095990504E-4</v>
      </c>
      <c r="AJ1230" s="13">
        <f t="shared" si="1537"/>
        <v>7.6923577304440817E-4</v>
      </c>
      <c r="AK1230" s="13">
        <f t="shared" si="1538"/>
        <v>6.242287569115405E-4</v>
      </c>
      <c r="AL1230" s="13">
        <f t="shared" si="1539"/>
        <v>2.219371123628717E-5</v>
      </c>
      <c r="AM1230" s="13">
        <f t="shared" si="1540"/>
        <v>3.4279613664565653E-2</v>
      </c>
      <c r="AN1230" s="13">
        <f t="shared" si="1541"/>
        <v>2.0564159818353599E-2</v>
      </c>
      <c r="AO1230" s="13">
        <f t="shared" si="1542"/>
        <v>6.1681656213050983E-3</v>
      </c>
      <c r="AP1230" s="13">
        <f t="shared" si="1543"/>
        <v>1.2334166973971112E-3</v>
      </c>
      <c r="AQ1230" s="13">
        <f t="shared" si="1544"/>
        <v>1.849800462754242E-4</v>
      </c>
      <c r="AR1230" s="13">
        <f t="shared" si="1545"/>
        <v>3.1144646664357613E-5</v>
      </c>
      <c r="AS1230" s="13">
        <f t="shared" si="1546"/>
        <v>7.5820904668010361E-5</v>
      </c>
      <c r="AT1230" s="13">
        <f t="shared" si="1547"/>
        <v>9.229209832800156E-5</v>
      </c>
      <c r="AU1230" s="13">
        <f t="shared" si="1548"/>
        <v>7.4894309171344469E-5</v>
      </c>
      <c r="AV1230" s="13">
        <f t="shared" si="1549"/>
        <v>4.5582105466263217E-5</v>
      </c>
      <c r="AW1230" s="13">
        <f t="shared" si="1550"/>
        <v>9.0034309009252333E-7</v>
      </c>
      <c r="AX1230" s="13">
        <f t="shared" si="1551"/>
        <v>1.390881793013308E-2</v>
      </c>
      <c r="AY1230" s="13">
        <f t="shared" si="1552"/>
        <v>8.3438266719819201E-3</v>
      </c>
      <c r="AZ1230" s="13">
        <f t="shared" si="1553"/>
        <v>2.5027088528223602E-3</v>
      </c>
      <c r="BA1230" s="13">
        <f t="shared" si="1554"/>
        <v>5.004539562187577E-4</v>
      </c>
      <c r="BB1230" s="13">
        <f t="shared" si="1555"/>
        <v>7.5054923591860357E-5</v>
      </c>
      <c r="BC1230" s="13">
        <f t="shared" si="1556"/>
        <v>9.0050107273686607E-6</v>
      </c>
      <c r="BD1230" s="13">
        <f t="shared" si="1557"/>
        <v>3.1139182691258501E-6</v>
      </c>
      <c r="BE1230" s="13">
        <f t="shared" si="1558"/>
        <v>7.5807602754910457E-6</v>
      </c>
      <c r="BF1230" s="13">
        <f t="shared" si="1559"/>
        <v>9.2275906731803366E-6</v>
      </c>
      <c r="BG1230" s="13">
        <f t="shared" si="1560"/>
        <v>7.4881169818858034E-6</v>
      </c>
      <c r="BH1230" s="13">
        <f t="shared" si="1561"/>
        <v>4.5574108605654959E-6</v>
      </c>
      <c r="BI1230" s="13">
        <f t="shared" si="1562"/>
        <v>2.2189817602736871E-6</v>
      </c>
      <c r="BJ1230" s="14">
        <f t="shared" si="1563"/>
        <v>0.76667782245605121</v>
      </c>
      <c r="BK1230" s="14">
        <f t="shared" si="1564"/>
        <v>0.15691712303177063</v>
      </c>
      <c r="BL1230" s="14">
        <f t="shared" si="1565"/>
        <v>7.0567989065851419E-2</v>
      </c>
      <c r="BM1230" s="14">
        <f t="shared" si="1566"/>
        <v>0.57201706843881828</v>
      </c>
      <c r="BN1230" s="14">
        <f t="shared" si="1567"/>
        <v>0.4155338052019078</v>
      </c>
    </row>
    <row r="1231" spans="1:66" x14ac:dyDescent="0.25">
      <c r="A1231" t="s">
        <v>301</v>
      </c>
      <c r="B1231" t="s">
        <v>372</v>
      </c>
      <c r="C1231" t="s">
        <v>334</v>
      </c>
      <c r="D1231" s="11">
        <v>44465</v>
      </c>
      <c r="E1231" s="10">
        <f>VLOOKUP(A1231,home!$A$2:$E$405,3,FALSE)</f>
        <v>1.23684210526316</v>
      </c>
      <c r="F1231" s="10">
        <f>VLOOKUP(B1231,home!$B$2:$E$405,3,FALSE)</f>
        <v>0.81</v>
      </c>
      <c r="G1231" s="10">
        <f>VLOOKUP(C1231,away!$B$2:$E$405,4,FALSE)</f>
        <v>0.4</v>
      </c>
      <c r="H1231" s="10">
        <f>VLOOKUP(A1231,away!$A$2:$E$405,3,FALSE)</f>
        <v>1.07894736842105</v>
      </c>
      <c r="I1231" s="10">
        <f>VLOOKUP(C1231,away!$B$2:$E$405,3,FALSE)</f>
        <v>0.4</v>
      </c>
      <c r="J1231" s="10">
        <f>VLOOKUP(B1231,home!$B$2:$E$405,4,FALSE)</f>
        <v>0</v>
      </c>
      <c r="K1231" s="12">
        <f t="shared" si="1512"/>
        <v>0.40073684210526389</v>
      </c>
      <c r="L1231" s="12">
        <f t="shared" si="1513"/>
        <v>0</v>
      </c>
      <c r="M1231" s="13">
        <f t="shared" si="1514"/>
        <v>0.66982630792757036</v>
      </c>
      <c r="N1231" s="13">
        <f t="shared" si="1515"/>
        <v>0.26842407939792262</v>
      </c>
      <c r="O1231" s="13">
        <f t="shared" si="1516"/>
        <v>0</v>
      </c>
      <c r="P1231" s="13">
        <f t="shared" si="1517"/>
        <v>0</v>
      </c>
      <c r="Q1231" s="13">
        <f t="shared" si="1518"/>
        <v>5.3783708961468064E-2</v>
      </c>
      <c r="R1231" s="13">
        <f t="shared" si="1519"/>
        <v>0</v>
      </c>
      <c r="S1231" s="13">
        <f t="shared" si="1520"/>
        <v>0</v>
      </c>
      <c r="T1231" s="13">
        <f t="shared" si="1521"/>
        <v>0</v>
      </c>
      <c r="U1231" s="13">
        <f t="shared" si="1522"/>
        <v>0</v>
      </c>
      <c r="V1231" s="13">
        <f t="shared" si="1523"/>
        <v>0</v>
      </c>
      <c r="W1231" s="13">
        <f t="shared" si="1524"/>
        <v>7.1843712286424333E-3</v>
      </c>
      <c r="X1231" s="13">
        <f t="shared" si="1525"/>
        <v>0</v>
      </c>
      <c r="Y1231" s="13">
        <f t="shared" si="1526"/>
        <v>0</v>
      </c>
      <c r="Z1231" s="13">
        <f t="shared" si="1527"/>
        <v>0</v>
      </c>
      <c r="AA1231" s="13">
        <f t="shared" si="1528"/>
        <v>0</v>
      </c>
      <c r="AB1231" s="13">
        <f t="shared" si="1529"/>
        <v>0</v>
      </c>
      <c r="AC1231" s="13">
        <f t="shared" si="1530"/>
        <v>0</v>
      </c>
      <c r="AD1231" s="13">
        <f t="shared" si="1531"/>
        <v>7.1976055966952064E-4</v>
      </c>
      <c r="AE1231" s="13">
        <f t="shared" si="1532"/>
        <v>0</v>
      </c>
      <c r="AF1231" s="13">
        <f t="shared" si="1533"/>
        <v>0</v>
      </c>
      <c r="AG1231" s="13">
        <f t="shared" si="1534"/>
        <v>0</v>
      </c>
      <c r="AH1231" s="13">
        <f t="shared" si="1535"/>
        <v>0</v>
      </c>
      <c r="AI1231" s="13">
        <f t="shared" si="1536"/>
        <v>0</v>
      </c>
      <c r="AJ1231" s="13">
        <f t="shared" si="1537"/>
        <v>0</v>
      </c>
      <c r="AK1231" s="13">
        <f t="shared" si="1538"/>
        <v>0</v>
      </c>
      <c r="AL1231" s="13">
        <f t="shared" si="1539"/>
        <v>0</v>
      </c>
      <c r="AM1231" s="13">
        <f t="shared" si="1540"/>
        <v>5.7686914750776214E-5</v>
      </c>
      <c r="AN1231" s="13">
        <f t="shared" si="1541"/>
        <v>0</v>
      </c>
      <c r="AO1231" s="13">
        <f t="shared" si="1542"/>
        <v>0</v>
      </c>
      <c r="AP1231" s="13">
        <f t="shared" si="1543"/>
        <v>0</v>
      </c>
      <c r="AQ1231" s="13">
        <f t="shared" si="1544"/>
        <v>0</v>
      </c>
      <c r="AR1231" s="13">
        <f t="shared" si="1545"/>
        <v>0</v>
      </c>
      <c r="AS1231" s="13">
        <f t="shared" si="1546"/>
        <v>0</v>
      </c>
      <c r="AT1231" s="13">
        <f t="shared" si="1547"/>
        <v>0</v>
      </c>
      <c r="AU1231" s="13">
        <f t="shared" si="1548"/>
        <v>0</v>
      </c>
      <c r="AV1231" s="13">
        <f t="shared" si="1549"/>
        <v>0</v>
      </c>
      <c r="AW1231" s="13">
        <f t="shared" si="1550"/>
        <v>0</v>
      </c>
      <c r="AX1231" s="13">
        <f t="shared" si="1551"/>
        <v>3.8528786746702728E-6</v>
      </c>
      <c r="AY1231" s="13">
        <f t="shared" si="1552"/>
        <v>0</v>
      </c>
      <c r="AZ1231" s="13">
        <f t="shared" si="1553"/>
        <v>0</v>
      </c>
      <c r="BA1231" s="13">
        <f t="shared" si="1554"/>
        <v>0</v>
      </c>
      <c r="BB1231" s="13">
        <f t="shared" si="1555"/>
        <v>0</v>
      </c>
      <c r="BC1231" s="13">
        <f t="shared" si="1556"/>
        <v>0</v>
      </c>
      <c r="BD1231" s="13">
        <f t="shared" si="1557"/>
        <v>0</v>
      </c>
      <c r="BE1231" s="13">
        <f t="shared" si="1558"/>
        <v>0</v>
      </c>
      <c r="BF1231" s="13">
        <f t="shared" si="1559"/>
        <v>0</v>
      </c>
      <c r="BG1231" s="13">
        <f t="shared" si="1560"/>
        <v>0</v>
      </c>
      <c r="BH1231" s="13">
        <f t="shared" si="1561"/>
        <v>0</v>
      </c>
      <c r="BI1231" s="13">
        <f t="shared" si="1562"/>
        <v>0</v>
      </c>
      <c r="BJ1231" s="14">
        <f t="shared" si="1563"/>
        <v>0.33017345994112812</v>
      </c>
      <c r="BK1231" s="14">
        <f t="shared" si="1564"/>
        <v>0.66982630792757036</v>
      </c>
      <c r="BL1231" s="14">
        <f t="shared" si="1565"/>
        <v>0</v>
      </c>
      <c r="BM1231" s="14">
        <f t="shared" si="1566"/>
        <v>7.9656715817374001E-3</v>
      </c>
      <c r="BN1231" s="14">
        <f t="shared" si="1567"/>
        <v>0.99203409628696115</v>
      </c>
    </row>
    <row r="1232" spans="1:66" x14ac:dyDescent="0.25">
      <c r="A1232" t="s">
        <v>301</v>
      </c>
      <c r="B1232" t="s">
        <v>384</v>
      </c>
      <c r="C1232" t="s">
        <v>319</v>
      </c>
      <c r="D1232" s="11">
        <v>44465</v>
      </c>
      <c r="E1232" s="10">
        <f>VLOOKUP(A1232,home!$A$2:$E$405,3,FALSE)</f>
        <v>1.23684210526316</v>
      </c>
      <c r="F1232" s="10">
        <f>VLOOKUP(B1232,home!$B$2:$E$405,3,FALSE)</f>
        <v>3.23</v>
      </c>
      <c r="G1232" s="10">
        <f>VLOOKUP(C1232,away!$B$2:$E$405,4,FALSE)</f>
        <v>0.81</v>
      </c>
      <c r="H1232" s="10">
        <f>VLOOKUP(A1232,away!$A$2:$E$405,3,FALSE)</f>
        <v>1.07894736842105</v>
      </c>
      <c r="I1232" s="10">
        <f>VLOOKUP(C1232,away!$B$2:$E$405,3,FALSE)</f>
        <v>0.81</v>
      </c>
      <c r="J1232" s="10">
        <f>VLOOKUP(B1232,home!$B$2:$E$405,4,FALSE)</f>
        <v>0</v>
      </c>
      <c r="K1232" s="12">
        <f t="shared" si="1512"/>
        <v>3.2359500000000057</v>
      </c>
      <c r="L1232" s="12">
        <f t="shared" si="1513"/>
        <v>0</v>
      </c>
      <c r="M1232" s="13">
        <f t="shared" si="1514"/>
        <v>3.932283050108222E-2</v>
      </c>
      <c r="N1232" s="13">
        <f t="shared" si="1515"/>
        <v>0.12724671335997725</v>
      </c>
      <c r="O1232" s="13">
        <f t="shared" si="1516"/>
        <v>0</v>
      </c>
      <c r="P1232" s="13">
        <f t="shared" si="1517"/>
        <v>0</v>
      </c>
      <c r="Q1232" s="13">
        <f t="shared" si="1518"/>
        <v>0.20588200104860957</v>
      </c>
      <c r="R1232" s="13">
        <f t="shared" si="1519"/>
        <v>0</v>
      </c>
      <c r="S1232" s="13">
        <f t="shared" si="1520"/>
        <v>0</v>
      </c>
      <c r="T1232" s="13">
        <f t="shared" si="1521"/>
        <v>0</v>
      </c>
      <c r="U1232" s="13">
        <f t="shared" si="1522"/>
        <v>0</v>
      </c>
      <c r="V1232" s="13">
        <f t="shared" si="1523"/>
        <v>0</v>
      </c>
      <c r="W1232" s="13">
        <f t="shared" si="1524"/>
        <v>0.22207462043108311</v>
      </c>
      <c r="X1232" s="13">
        <f t="shared" si="1525"/>
        <v>0</v>
      </c>
      <c r="Y1232" s="13">
        <f t="shared" si="1526"/>
        <v>0</v>
      </c>
      <c r="Z1232" s="13">
        <f t="shared" si="1527"/>
        <v>0</v>
      </c>
      <c r="AA1232" s="13">
        <f t="shared" si="1528"/>
        <v>0</v>
      </c>
      <c r="AB1232" s="13">
        <f t="shared" si="1529"/>
        <v>0</v>
      </c>
      <c r="AC1232" s="13">
        <f t="shared" si="1530"/>
        <v>0</v>
      </c>
      <c r="AD1232" s="13">
        <f t="shared" si="1531"/>
        <v>0.17965559199599115</v>
      </c>
      <c r="AE1232" s="13">
        <f t="shared" si="1532"/>
        <v>0</v>
      </c>
      <c r="AF1232" s="13">
        <f t="shared" si="1533"/>
        <v>0</v>
      </c>
      <c r="AG1232" s="13">
        <f t="shared" si="1534"/>
        <v>0</v>
      </c>
      <c r="AH1232" s="13">
        <f t="shared" si="1535"/>
        <v>0</v>
      </c>
      <c r="AI1232" s="13">
        <f t="shared" si="1536"/>
        <v>0</v>
      </c>
      <c r="AJ1232" s="13">
        <f t="shared" si="1537"/>
        <v>0</v>
      </c>
      <c r="AK1232" s="13">
        <f t="shared" si="1538"/>
        <v>0</v>
      </c>
      <c r="AL1232" s="13">
        <f t="shared" si="1539"/>
        <v>0</v>
      </c>
      <c r="AM1232" s="13">
        <f t="shared" si="1540"/>
        <v>0.11627130258388574</v>
      </c>
      <c r="AN1232" s="13">
        <f t="shared" si="1541"/>
        <v>0</v>
      </c>
      <c r="AO1232" s="13">
        <f t="shared" si="1542"/>
        <v>0</v>
      </c>
      <c r="AP1232" s="13">
        <f t="shared" si="1543"/>
        <v>0</v>
      </c>
      <c r="AQ1232" s="13">
        <f t="shared" si="1544"/>
        <v>0</v>
      </c>
      <c r="AR1232" s="13">
        <f t="shared" si="1545"/>
        <v>0</v>
      </c>
      <c r="AS1232" s="13">
        <f t="shared" si="1546"/>
        <v>0</v>
      </c>
      <c r="AT1232" s="13">
        <f t="shared" si="1547"/>
        <v>0</v>
      </c>
      <c r="AU1232" s="13">
        <f t="shared" si="1548"/>
        <v>0</v>
      </c>
      <c r="AV1232" s="13">
        <f t="shared" si="1549"/>
        <v>0</v>
      </c>
      <c r="AW1232" s="13">
        <f t="shared" si="1550"/>
        <v>0</v>
      </c>
      <c r="AX1232" s="13">
        <f t="shared" si="1551"/>
        <v>6.2708020266054265E-2</v>
      </c>
      <c r="AY1232" s="13">
        <f t="shared" si="1552"/>
        <v>0</v>
      </c>
      <c r="AZ1232" s="13">
        <f t="shared" si="1553"/>
        <v>0</v>
      </c>
      <c r="BA1232" s="13">
        <f t="shared" si="1554"/>
        <v>0</v>
      </c>
      <c r="BB1232" s="13">
        <f t="shared" si="1555"/>
        <v>0</v>
      </c>
      <c r="BC1232" s="13">
        <f t="shared" si="1556"/>
        <v>0</v>
      </c>
      <c r="BD1232" s="13">
        <f t="shared" si="1557"/>
        <v>0</v>
      </c>
      <c r="BE1232" s="13">
        <f t="shared" si="1558"/>
        <v>0</v>
      </c>
      <c r="BF1232" s="13">
        <f t="shared" si="1559"/>
        <v>0</v>
      </c>
      <c r="BG1232" s="13">
        <f t="shared" si="1560"/>
        <v>0</v>
      </c>
      <c r="BH1232" s="13">
        <f t="shared" si="1561"/>
        <v>0</v>
      </c>
      <c r="BI1232" s="13">
        <f t="shared" si="1562"/>
        <v>0</v>
      </c>
      <c r="BJ1232" s="14">
        <f t="shared" si="1563"/>
        <v>0.91383824968560101</v>
      </c>
      <c r="BK1232" s="14">
        <f t="shared" si="1564"/>
        <v>3.932283050108222E-2</v>
      </c>
      <c r="BL1232" s="14">
        <f t="shared" si="1565"/>
        <v>0</v>
      </c>
      <c r="BM1232" s="14">
        <f t="shared" si="1566"/>
        <v>0.5807095352770143</v>
      </c>
      <c r="BN1232" s="14">
        <f t="shared" si="1567"/>
        <v>0.37245154490966903</v>
      </c>
    </row>
    <row r="1233" spans="1:66" x14ac:dyDescent="0.25">
      <c r="A1233" t="s">
        <v>301</v>
      </c>
      <c r="B1233" t="s">
        <v>316</v>
      </c>
      <c r="C1233" t="s">
        <v>341</v>
      </c>
      <c r="D1233" s="11">
        <v>44465</v>
      </c>
      <c r="E1233" s="10">
        <f>VLOOKUP(A1233,home!$A$2:$E$405,3,FALSE)</f>
        <v>1.23684210526316</v>
      </c>
      <c r="F1233" s="10">
        <f>VLOOKUP(B1233,home!$B$2:$E$405,3,FALSE)</f>
        <v>0.4</v>
      </c>
      <c r="G1233" s="10">
        <f>VLOOKUP(C1233,away!$B$2:$E$405,4,FALSE)</f>
        <v>1.21</v>
      </c>
      <c r="H1233" s="10">
        <f>VLOOKUP(A1233,away!$A$2:$E$405,3,FALSE)</f>
        <v>1.07894736842105</v>
      </c>
      <c r="I1233" s="10">
        <f>VLOOKUP(C1233,away!$B$2:$E$405,3,FALSE)</f>
        <v>0.4</v>
      </c>
      <c r="J1233" s="10">
        <f>VLOOKUP(B1233,home!$B$2:$E$405,4,FALSE)</f>
        <v>0.93</v>
      </c>
      <c r="K1233" s="12">
        <f t="shared" si="1512"/>
        <v>0.59863157894736951</v>
      </c>
      <c r="L1233" s="12">
        <f t="shared" si="1513"/>
        <v>0.40136842105263065</v>
      </c>
      <c r="M1233" s="13">
        <f t="shared" si="1514"/>
        <v>0.36787944117144222</v>
      </c>
      <c r="N1233" s="13">
        <f t="shared" si="1515"/>
        <v>0.22022425073073637</v>
      </c>
      <c r="O1233" s="13">
        <f t="shared" si="1516"/>
        <v>0.14765519044070588</v>
      </c>
      <c r="P1233" s="13">
        <f t="shared" si="1517"/>
        <v>8.8391059793294299E-2</v>
      </c>
      <c r="Q1233" s="13">
        <f t="shared" si="1518"/>
        <v>6.5916595468721056E-2</v>
      </c>
      <c r="R1233" s="13">
        <f t="shared" si="1519"/>
        <v>2.9632065323705801E-2</v>
      </c>
      <c r="S1233" s="13">
        <f t="shared" si="1520"/>
        <v>5.3094700172037195E-3</v>
      </c>
      <c r="T1233" s="13">
        <f t="shared" si="1521"/>
        <v>2.6456839844445558E-2</v>
      </c>
      <c r="U1233" s="13">
        <f t="shared" si="1522"/>
        <v>1.7738690052201595E-2</v>
      </c>
      <c r="V1233" s="13">
        <f t="shared" si="1523"/>
        <v>1.4174621998353288E-4</v>
      </c>
      <c r="W1233" s="13">
        <f t="shared" si="1524"/>
        <v>1.3153251874758505E-2</v>
      </c>
      <c r="X1233" s="13">
        <f t="shared" si="1525"/>
        <v>5.279299936679375E-3</v>
      </c>
      <c r="Y1233" s="13">
        <f t="shared" si="1526"/>
        <v>1.0594721399241266E-3</v>
      </c>
      <c r="Z1233" s="13">
        <f t="shared" si="1527"/>
        <v>3.9644584238347361E-3</v>
      </c>
      <c r="AA1233" s="13">
        <f t="shared" si="1528"/>
        <v>2.3732500059313877E-3</v>
      </c>
      <c r="AB1233" s="13">
        <f t="shared" si="1529"/>
        <v>7.1035119914378048E-4</v>
      </c>
      <c r="AC1233" s="13">
        <f t="shared" si="1530"/>
        <v>2.1286013167352741E-6</v>
      </c>
      <c r="AD1233" s="13">
        <f t="shared" si="1531"/>
        <v>1.9684879845197831E-3</v>
      </c>
      <c r="AE1233" s="13">
        <f t="shared" si="1532"/>
        <v>7.9008891420778054E-4</v>
      </c>
      <c r="AF1233" s="13">
        <f t="shared" si="1533"/>
        <v>1.5855836999338209E-4</v>
      </c>
      <c r="AG1233" s="13">
        <f t="shared" si="1534"/>
        <v>2.1213440869640868E-5</v>
      </c>
      <c r="AH1233" s="13">
        <f t="shared" si="1535"/>
        <v>3.978021044758371E-4</v>
      </c>
      <c r="AI1233" s="13">
        <f t="shared" si="1536"/>
        <v>2.3813690191095679E-4</v>
      </c>
      <c r="AJ1233" s="13">
        <f t="shared" si="1537"/>
        <v>7.1278134798295469E-5</v>
      </c>
      <c r="AK1233" s="13">
        <f t="shared" si="1538"/>
        <v>1.4223114126242354E-5</v>
      </c>
      <c r="AL1233" s="13">
        <f t="shared" si="1539"/>
        <v>2.0457715784769801E-8</v>
      </c>
      <c r="AM1233" s="13">
        <f t="shared" si="1540"/>
        <v>2.3567981406240064E-4</v>
      </c>
      <c r="AN1233" s="13">
        <f t="shared" si="1541"/>
        <v>9.4594434844203312E-5</v>
      </c>
      <c r="AO1233" s="13">
        <f t="shared" si="1542"/>
        <v>1.8983609476891916E-5</v>
      </c>
      <c r="AP1233" s="13">
        <f t="shared" si="1543"/>
        <v>2.5398071205399554E-6</v>
      </c>
      <c r="AQ1233" s="13">
        <f t="shared" si="1544"/>
        <v>2.5484959343733745E-7</v>
      </c>
      <c r="AR1233" s="13">
        <f t="shared" si="1545"/>
        <v>3.1933040512976072E-5</v>
      </c>
      <c r="AS1233" s="13">
        <f t="shared" si="1546"/>
        <v>1.9116126462873181E-5</v>
      </c>
      <c r="AT1233" s="13">
        <f t="shared" si="1547"/>
        <v>5.7217584839136837E-6</v>
      </c>
      <c r="AU1233" s="13">
        <f t="shared" si="1548"/>
        <v>1.141741771860252E-6</v>
      </c>
      <c r="AV1233" s="13">
        <f t="shared" si="1549"/>
        <v>1.708706699097175E-7</v>
      </c>
      <c r="AW1233" s="13">
        <f t="shared" si="1550"/>
        <v>1.365392342640904E-10</v>
      </c>
      <c r="AX1233" s="13">
        <f t="shared" si="1551"/>
        <v>2.3514229869699544E-5</v>
      </c>
      <c r="AY1233" s="13">
        <f t="shared" si="1552"/>
        <v>9.4378693150699103E-6</v>
      </c>
      <c r="AZ1233" s="13">
        <f t="shared" si="1553"/>
        <v>1.8940313525453412E-6</v>
      </c>
      <c r="BA1233" s="13">
        <f t="shared" si="1554"/>
        <v>2.5340145779843408E-7</v>
      </c>
      <c r="BB1233" s="13">
        <f t="shared" si="1555"/>
        <v>2.5426835752248068E-8</v>
      </c>
      <c r="BC1233" s="13">
        <f t="shared" si="1556"/>
        <v>2.0411057836488769E-9</v>
      </c>
      <c r="BD1233" s="13">
        <f t="shared" si="1557"/>
        <v>2.1361523416838163E-6</v>
      </c>
      <c r="BE1233" s="13">
        <f t="shared" si="1558"/>
        <v>1.2787682491743033E-6</v>
      </c>
      <c r="BF1233" s="13">
        <f t="shared" si="1559"/>
        <v>3.8275552805548828E-7</v>
      </c>
      <c r="BG1233" s="13">
        <f t="shared" si="1560"/>
        <v>7.6376515370230383E-8</v>
      </c>
      <c r="BH1233" s="13">
        <f t="shared" si="1561"/>
        <v>1.1430348497644763E-8</v>
      </c>
      <c r="BI1233" s="13">
        <f t="shared" si="1562"/>
        <v>1.368513513812756E-9</v>
      </c>
      <c r="BJ1233" s="14">
        <f t="shared" si="1563"/>
        <v>0.33541523821988978</v>
      </c>
      <c r="BK1233" s="14">
        <f t="shared" si="1564"/>
        <v>0.46173330413027136</v>
      </c>
      <c r="BL1233" s="14">
        <f t="shared" si="1565"/>
        <v>0.19889295766639761</v>
      </c>
      <c r="BM1233" s="14">
        <f t="shared" si="1566"/>
        <v>8.0297917779011962E-2</v>
      </c>
      <c r="BN1233" s="14">
        <f t="shared" si="1567"/>
        <v>0.91969860292860561</v>
      </c>
    </row>
    <row r="1234" spans="1:66" x14ac:dyDescent="0.25">
      <c r="A1234" t="s">
        <v>35</v>
      </c>
      <c r="B1234" t="s">
        <v>505</v>
      </c>
      <c r="C1234" t="s">
        <v>295</v>
      </c>
      <c r="D1234" s="11">
        <v>44465</v>
      </c>
      <c r="E1234" s="10">
        <f>VLOOKUP(A1234,home!$A$2:$E$405,3,FALSE)</f>
        <v>1.5</v>
      </c>
      <c r="F1234" s="10" t="e">
        <f>VLOOKUP(B1234,home!$B$2:$E$405,3,FALSE)</f>
        <v>#N/A</v>
      </c>
      <c r="G1234" s="10">
        <f>VLOOKUP(C1234,away!$B$2:$E$405,4,FALSE)</f>
        <v>0</v>
      </c>
      <c r="H1234" s="10">
        <f>VLOOKUP(A1234,away!$A$2:$E$405,3,FALSE)</f>
        <v>1.0249999999999999</v>
      </c>
      <c r="I1234" s="10">
        <f>VLOOKUP(C1234,away!$B$2:$E$405,3,FALSE)</f>
        <v>1</v>
      </c>
      <c r="J1234" s="10" t="e">
        <f>VLOOKUP(B1234,home!$B$2:$E$405,4,FALSE)</f>
        <v>#N/A</v>
      </c>
      <c r="K1234" s="12" t="e">
        <f t="shared" si="1512"/>
        <v>#N/A</v>
      </c>
      <c r="L1234" s="12" t="e">
        <f t="shared" si="1513"/>
        <v>#N/A</v>
      </c>
      <c r="M1234" s="13" t="e">
        <f t="shared" si="1514"/>
        <v>#N/A</v>
      </c>
      <c r="N1234" s="13" t="e">
        <f t="shared" si="1515"/>
        <v>#N/A</v>
      </c>
      <c r="O1234" s="13" t="e">
        <f t="shared" si="1516"/>
        <v>#N/A</v>
      </c>
      <c r="P1234" s="13" t="e">
        <f t="shared" si="1517"/>
        <v>#N/A</v>
      </c>
      <c r="Q1234" s="13" t="e">
        <f t="shared" si="1518"/>
        <v>#N/A</v>
      </c>
      <c r="R1234" s="13" t="e">
        <f t="shared" si="1519"/>
        <v>#N/A</v>
      </c>
      <c r="S1234" s="13" t="e">
        <f t="shared" si="1520"/>
        <v>#N/A</v>
      </c>
      <c r="T1234" s="13" t="e">
        <f t="shared" si="1521"/>
        <v>#N/A</v>
      </c>
      <c r="U1234" s="13" t="e">
        <f t="shared" si="1522"/>
        <v>#N/A</v>
      </c>
      <c r="V1234" s="13" t="e">
        <f t="shared" si="1523"/>
        <v>#N/A</v>
      </c>
      <c r="W1234" s="13" t="e">
        <f t="shared" si="1524"/>
        <v>#N/A</v>
      </c>
      <c r="X1234" s="13" t="e">
        <f t="shared" si="1525"/>
        <v>#N/A</v>
      </c>
      <c r="Y1234" s="13" t="e">
        <f t="shared" si="1526"/>
        <v>#N/A</v>
      </c>
      <c r="Z1234" s="13" t="e">
        <f t="shared" si="1527"/>
        <v>#N/A</v>
      </c>
      <c r="AA1234" s="13" t="e">
        <f t="shared" si="1528"/>
        <v>#N/A</v>
      </c>
      <c r="AB1234" s="13" t="e">
        <f t="shared" si="1529"/>
        <v>#N/A</v>
      </c>
      <c r="AC1234" s="13" t="e">
        <f t="shared" si="1530"/>
        <v>#N/A</v>
      </c>
      <c r="AD1234" s="13" t="e">
        <f t="shared" si="1531"/>
        <v>#N/A</v>
      </c>
      <c r="AE1234" s="13" t="e">
        <f t="shared" si="1532"/>
        <v>#N/A</v>
      </c>
      <c r="AF1234" s="13" t="e">
        <f t="shared" si="1533"/>
        <v>#N/A</v>
      </c>
      <c r="AG1234" s="13" t="e">
        <f t="shared" si="1534"/>
        <v>#N/A</v>
      </c>
      <c r="AH1234" s="13" t="e">
        <f t="shared" si="1535"/>
        <v>#N/A</v>
      </c>
      <c r="AI1234" s="13" t="e">
        <f t="shared" si="1536"/>
        <v>#N/A</v>
      </c>
      <c r="AJ1234" s="13" t="e">
        <f t="shared" si="1537"/>
        <v>#N/A</v>
      </c>
      <c r="AK1234" s="13" t="e">
        <f t="shared" si="1538"/>
        <v>#N/A</v>
      </c>
      <c r="AL1234" s="13" t="e">
        <f t="shared" si="1539"/>
        <v>#N/A</v>
      </c>
      <c r="AM1234" s="13" t="e">
        <f t="shared" si="1540"/>
        <v>#N/A</v>
      </c>
      <c r="AN1234" s="13" t="e">
        <f t="shared" si="1541"/>
        <v>#N/A</v>
      </c>
      <c r="AO1234" s="13" t="e">
        <f t="shared" si="1542"/>
        <v>#N/A</v>
      </c>
      <c r="AP1234" s="13" t="e">
        <f t="shared" si="1543"/>
        <v>#N/A</v>
      </c>
      <c r="AQ1234" s="13" t="e">
        <f t="shared" si="1544"/>
        <v>#N/A</v>
      </c>
      <c r="AR1234" s="13" t="e">
        <f t="shared" si="1545"/>
        <v>#N/A</v>
      </c>
      <c r="AS1234" s="13" t="e">
        <f t="shared" si="1546"/>
        <v>#N/A</v>
      </c>
      <c r="AT1234" s="13" t="e">
        <f t="shared" si="1547"/>
        <v>#N/A</v>
      </c>
      <c r="AU1234" s="13" t="e">
        <f t="shared" si="1548"/>
        <v>#N/A</v>
      </c>
      <c r="AV1234" s="13" t="e">
        <f t="shared" si="1549"/>
        <v>#N/A</v>
      </c>
      <c r="AW1234" s="13" t="e">
        <f t="shared" si="1550"/>
        <v>#N/A</v>
      </c>
      <c r="AX1234" s="13" t="e">
        <f t="shared" si="1551"/>
        <v>#N/A</v>
      </c>
      <c r="AY1234" s="13" t="e">
        <f t="shared" si="1552"/>
        <v>#N/A</v>
      </c>
      <c r="AZ1234" s="13" t="e">
        <f t="shared" si="1553"/>
        <v>#N/A</v>
      </c>
      <c r="BA1234" s="13" t="e">
        <f t="shared" si="1554"/>
        <v>#N/A</v>
      </c>
      <c r="BB1234" s="13" t="e">
        <f t="shared" si="1555"/>
        <v>#N/A</v>
      </c>
      <c r="BC1234" s="13" t="e">
        <f t="shared" si="1556"/>
        <v>#N/A</v>
      </c>
      <c r="BD1234" s="13" t="e">
        <f t="shared" si="1557"/>
        <v>#N/A</v>
      </c>
      <c r="BE1234" s="13" t="e">
        <f t="shared" si="1558"/>
        <v>#N/A</v>
      </c>
      <c r="BF1234" s="13" t="e">
        <f t="shared" si="1559"/>
        <v>#N/A</v>
      </c>
      <c r="BG1234" s="13" t="e">
        <f t="shared" si="1560"/>
        <v>#N/A</v>
      </c>
      <c r="BH1234" s="13" t="e">
        <f t="shared" si="1561"/>
        <v>#N/A</v>
      </c>
      <c r="BI1234" s="13" t="e">
        <f t="shared" si="1562"/>
        <v>#N/A</v>
      </c>
      <c r="BJ1234" s="14" t="e">
        <f t="shared" si="1563"/>
        <v>#N/A</v>
      </c>
      <c r="BK1234" s="14" t="e">
        <f t="shared" si="1564"/>
        <v>#N/A</v>
      </c>
      <c r="BL1234" s="14" t="e">
        <f t="shared" si="1565"/>
        <v>#N/A</v>
      </c>
      <c r="BM1234" s="14" t="e">
        <f t="shared" si="1566"/>
        <v>#N/A</v>
      </c>
      <c r="BN1234" s="14" t="e">
        <f t="shared" si="1567"/>
        <v>#N/A</v>
      </c>
    </row>
    <row r="1235" spans="1:66" x14ac:dyDescent="0.25">
      <c r="A1235" t="s">
        <v>35</v>
      </c>
      <c r="B1235" t="s">
        <v>475</v>
      </c>
      <c r="C1235" t="s">
        <v>216</v>
      </c>
      <c r="D1235" s="11">
        <v>44465</v>
      </c>
      <c r="E1235" s="10">
        <f>VLOOKUP(A1235,home!$A$2:$E$405,3,FALSE)</f>
        <v>1.5</v>
      </c>
      <c r="F1235" s="10">
        <f>VLOOKUP(B1235,home!$B$2:$E$405,3,FALSE)</f>
        <v>0</v>
      </c>
      <c r="G1235" s="10">
        <f>VLOOKUP(C1235,away!$B$2:$E$405,4,FALSE)</f>
        <v>1</v>
      </c>
      <c r="H1235" s="10">
        <f>VLOOKUP(A1235,away!$A$2:$E$405,3,FALSE)</f>
        <v>1.0249999999999999</v>
      </c>
      <c r="I1235" s="10">
        <f>VLOOKUP(C1235,away!$B$2:$E$405,3,FALSE)</f>
        <v>0.33</v>
      </c>
      <c r="J1235" s="10">
        <f>VLOOKUP(B1235,home!$B$2:$E$405,4,FALSE)</f>
        <v>1.46</v>
      </c>
      <c r="K1235" s="12">
        <f t="shared" si="1512"/>
        <v>0</v>
      </c>
      <c r="L1235" s="12">
        <f t="shared" si="1513"/>
        <v>0.49384499999999998</v>
      </c>
      <c r="M1235" s="13">
        <f t="shared" si="1514"/>
        <v>0.61027536844223429</v>
      </c>
      <c r="N1235" s="13">
        <f t="shared" si="1515"/>
        <v>0</v>
      </c>
      <c r="O1235" s="13">
        <f t="shared" si="1516"/>
        <v>0.30138143932835515</v>
      </c>
      <c r="P1235" s="13">
        <f t="shared" si="1517"/>
        <v>0</v>
      </c>
      <c r="Q1235" s="13">
        <f t="shared" si="1518"/>
        <v>0</v>
      </c>
      <c r="R1235" s="13">
        <f t="shared" si="1519"/>
        <v>7.441785845255576E-2</v>
      </c>
      <c r="S1235" s="13">
        <f t="shared" si="1520"/>
        <v>0</v>
      </c>
      <c r="T1235" s="13">
        <f t="shared" si="1521"/>
        <v>0</v>
      </c>
      <c r="U1235" s="13">
        <f t="shared" si="1522"/>
        <v>0</v>
      </c>
      <c r="V1235" s="13">
        <f t="shared" si="1523"/>
        <v>0</v>
      </c>
      <c r="W1235" s="13">
        <f t="shared" si="1524"/>
        <v>0</v>
      </c>
      <c r="X1235" s="13">
        <f t="shared" si="1525"/>
        <v>0</v>
      </c>
      <c r="Y1235" s="13">
        <f t="shared" si="1526"/>
        <v>0</v>
      </c>
      <c r="Z1235" s="13">
        <f t="shared" si="1527"/>
        <v>1.2250295769167469E-2</v>
      </c>
      <c r="AA1235" s="13">
        <f t="shared" si="1528"/>
        <v>0</v>
      </c>
      <c r="AB1235" s="13">
        <f t="shared" si="1529"/>
        <v>0</v>
      </c>
      <c r="AC1235" s="13">
        <f t="shared" si="1530"/>
        <v>0</v>
      </c>
      <c r="AD1235" s="13">
        <f t="shared" si="1531"/>
        <v>0</v>
      </c>
      <c r="AE1235" s="13">
        <f t="shared" si="1532"/>
        <v>0</v>
      </c>
      <c r="AF1235" s="13">
        <f t="shared" si="1533"/>
        <v>0</v>
      </c>
      <c r="AG1235" s="13">
        <f t="shared" si="1534"/>
        <v>0</v>
      </c>
      <c r="AH1235" s="13">
        <f t="shared" si="1535"/>
        <v>1.5124368285311272E-3</v>
      </c>
      <c r="AI1235" s="13">
        <f t="shared" si="1536"/>
        <v>0</v>
      </c>
      <c r="AJ1235" s="13">
        <f t="shared" si="1537"/>
        <v>0</v>
      </c>
      <c r="AK1235" s="13">
        <f t="shared" si="1538"/>
        <v>0</v>
      </c>
      <c r="AL1235" s="13">
        <f t="shared" si="1539"/>
        <v>0</v>
      </c>
      <c r="AM1235" s="13">
        <f t="shared" si="1540"/>
        <v>0</v>
      </c>
      <c r="AN1235" s="13">
        <f t="shared" si="1541"/>
        <v>0</v>
      </c>
      <c r="AO1235" s="13">
        <f t="shared" si="1542"/>
        <v>0</v>
      </c>
      <c r="AP1235" s="13">
        <f t="shared" si="1543"/>
        <v>0</v>
      </c>
      <c r="AQ1235" s="13">
        <f t="shared" si="1544"/>
        <v>0</v>
      </c>
      <c r="AR1235" s="13">
        <f t="shared" si="1545"/>
        <v>1.4938187311719096E-4</v>
      </c>
      <c r="AS1235" s="13">
        <f t="shared" si="1546"/>
        <v>0</v>
      </c>
      <c r="AT1235" s="13">
        <f t="shared" si="1547"/>
        <v>0</v>
      </c>
      <c r="AU1235" s="13">
        <f t="shared" si="1548"/>
        <v>0</v>
      </c>
      <c r="AV1235" s="13">
        <f t="shared" si="1549"/>
        <v>0</v>
      </c>
      <c r="AW1235" s="13">
        <f t="shared" si="1550"/>
        <v>0</v>
      </c>
      <c r="AX1235" s="13">
        <f t="shared" si="1551"/>
        <v>0</v>
      </c>
      <c r="AY1235" s="13">
        <f t="shared" si="1552"/>
        <v>0</v>
      </c>
      <c r="AZ1235" s="13">
        <f t="shared" si="1553"/>
        <v>0</v>
      </c>
      <c r="BA1235" s="13">
        <f t="shared" si="1554"/>
        <v>0</v>
      </c>
      <c r="BB1235" s="13">
        <f t="shared" si="1555"/>
        <v>0</v>
      </c>
      <c r="BC1235" s="13">
        <f t="shared" si="1556"/>
        <v>0</v>
      </c>
      <c r="BD1235" s="13">
        <f t="shared" si="1557"/>
        <v>1.2295248521593187E-5</v>
      </c>
      <c r="BE1235" s="13">
        <f t="shared" si="1558"/>
        <v>0</v>
      </c>
      <c r="BF1235" s="13">
        <f t="shared" si="1559"/>
        <v>0</v>
      </c>
      <c r="BG1235" s="13">
        <f t="shared" si="1560"/>
        <v>0</v>
      </c>
      <c r="BH1235" s="13">
        <f t="shared" si="1561"/>
        <v>0</v>
      </c>
      <c r="BI1235" s="13">
        <f t="shared" si="1562"/>
        <v>0</v>
      </c>
      <c r="BJ1235" s="14">
        <f t="shared" si="1563"/>
        <v>0</v>
      </c>
      <c r="BK1235" s="14">
        <f t="shared" si="1564"/>
        <v>0.61027536844223429</v>
      </c>
      <c r="BL1235" s="14">
        <f t="shared" si="1565"/>
        <v>0.37747341173108084</v>
      </c>
      <c r="BM1235" s="14">
        <f t="shared" si="1566"/>
        <v>1.3924409719337378E-2</v>
      </c>
      <c r="BN1235" s="14">
        <f t="shared" si="1567"/>
        <v>0.98607466622314521</v>
      </c>
    </row>
    <row r="1236" spans="1:66" x14ac:dyDescent="0.25">
      <c r="A1236" t="s">
        <v>35</v>
      </c>
      <c r="B1236" t="s">
        <v>296</v>
      </c>
      <c r="C1236" t="s">
        <v>211</v>
      </c>
      <c r="D1236" s="11">
        <v>44465</v>
      </c>
      <c r="E1236" s="10">
        <f>VLOOKUP(A1236,home!$A$2:$E$405,3,FALSE)</f>
        <v>1.5</v>
      </c>
      <c r="F1236" s="10">
        <f>VLOOKUP(B1236,home!$B$2:$E$405,3,FALSE)</f>
        <v>1.33</v>
      </c>
      <c r="G1236" s="10">
        <f>VLOOKUP(C1236,away!$B$2:$E$405,4,FALSE)</f>
        <v>0.33</v>
      </c>
      <c r="H1236" s="10">
        <f>VLOOKUP(A1236,away!$A$2:$E$405,3,FALSE)</f>
        <v>1.0249999999999999</v>
      </c>
      <c r="I1236" s="10">
        <f>VLOOKUP(C1236,away!$B$2:$E$405,3,FALSE)</f>
        <v>0.67</v>
      </c>
      <c r="J1236" s="10">
        <f>VLOOKUP(B1236,home!$B$2:$E$405,4,FALSE)</f>
        <v>0.98</v>
      </c>
      <c r="K1236" s="12">
        <f t="shared" si="1512"/>
        <v>0.6583500000000001</v>
      </c>
      <c r="L1236" s="12">
        <f t="shared" si="1513"/>
        <v>0.67301499999999992</v>
      </c>
      <c r="M1236" s="13">
        <f t="shared" si="1514"/>
        <v>0.26411649611640298</v>
      </c>
      <c r="N1236" s="13">
        <f t="shared" si="1515"/>
        <v>0.17388109521823392</v>
      </c>
      <c r="O1236" s="13">
        <f t="shared" si="1516"/>
        <v>0.17775436363378089</v>
      </c>
      <c r="P1236" s="13">
        <f t="shared" si="1517"/>
        <v>0.11702458529829966</v>
      </c>
      <c r="Q1236" s="13">
        <f t="shared" si="1518"/>
        <v>5.7237309518462155E-2</v>
      </c>
      <c r="R1236" s="13">
        <f t="shared" si="1519"/>
        <v>5.9815676520494514E-2</v>
      </c>
      <c r="S1236" s="13">
        <f t="shared" si="1520"/>
        <v>1.2962796498522552E-2</v>
      </c>
      <c r="T1236" s="13">
        <f t="shared" si="1521"/>
        <v>3.8521567865567798E-2</v>
      </c>
      <c r="U1236" s="13">
        <f t="shared" si="1522"/>
        <v>3.9379650637267567E-2</v>
      </c>
      <c r="V1236" s="13">
        <f t="shared" si="1523"/>
        <v>6.3817204691089845E-4</v>
      </c>
      <c r="W1236" s="13">
        <f t="shared" si="1524"/>
        <v>1.256072757382652E-2</v>
      </c>
      <c r="X1236" s="13">
        <f t="shared" si="1525"/>
        <v>8.4535580680988529E-3</v>
      </c>
      <c r="Y1236" s="13">
        <f t="shared" si="1526"/>
        <v>2.8446856916007741E-3</v>
      </c>
      <c r="Z1236" s="13">
        <f t="shared" si="1527"/>
        <v>1.3418949177813541E-2</v>
      </c>
      <c r="AA1236" s="13">
        <f t="shared" si="1528"/>
        <v>8.8343651912135453E-3</v>
      </c>
      <c r="AB1236" s="13">
        <f t="shared" si="1529"/>
        <v>2.9080521618177189E-3</v>
      </c>
      <c r="AC1236" s="13">
        <f t="shared" si="1530"/>
        <v>1.7672556484743553E-5</v>
      </c>
      <c r="AD1236" s="13">
        <f t="shared" si="1531"/>
        <v>2.0673387495571726E-3</v>
      </c>
      <c r="AE1236" s="13">
        <f t="shared" si="1532"/>
        <v>1.39134998853322E-3</v>
      </c>
      <c r="AF1236" s="13">
        <f t="shared" si="1533"/>
        <v>4.6819970626634243E-4</v>
      </c>
      <c r="AG1236" s="13">
        <f t="shared" si="1534"/>
        <v>1.0503514177094749E-4</v>
      </c>
      <c r="AH1236" s="13">
        <f t="shared" si="1535"/>
        <v>2.2577885202265447E-3</v>
      </c>
      <c r="AI1236" s="13">
        <f t="shared" si="1536"/>
        <v>1.4864150722911456E-3</v>
      </c>
      <c r="AJ1236" s="13">
        <f t="shared" si="1537"/>
        <v>4.8929068142143791E-4</v>
      </c>
      <c r="AK1236" s="13">
        <f t="shared" si="1538"/>
        <v>1.0737484003793456E-4</v>
      </c>
      <c r="AL1236" s="13">
        <f t="shared" si="1539"/>
        <v>3.1321384679833349E-7</v>
      </c>
      <c r="AM1236" s="13">
        <f t="shared" si="1540"/>
        <v>2.7220649315419298E-4</v>
      </c>
      <c r="AN1236" s="13">
        <f t="shared" si="1541"/>
        <v>1.8319905299016913E-4</v>
      </c>
      <c r="AO1236" s="13">
        <f t="shared" si="1542"/>
        <v>6.1647855324089334E-5</v>
      </c>
      <c r="AP1236" s="13">
        <f t="shared" si="1543"/>
        <v>1.3829977116980663E-5</v>
      </c>
      <c r="AQ1236" s="13">
        <f t="shared" si="1544"/>
        <v>2.3269455123461845E-6</v>
      </c>
      <c r="AR1236" s="13">
        <f t="shared" si="1545"/>
        <v>3.0390510818805355E-4</v>
      </c>
      <c r="AS1236" s="13">
        <f t="shared" si="1546"/>
        <v>2.0007592797560507E-4</v>
      </c>
      <c r="AT1236" s="13">
        <f t="shared" si="1547"/>
        <v>6.5859993591369805E-5</v>
      </c>
      <c r="AU1236" s="13">
        <f t="shared" si="1548"/>
        <v>1.4452975593626106E-5</v>
      </c>
      <c r="AV1236" s="13">
        <f t="shared" si="1549"/>
        <v>2.3787791205159367E-6</v>
      </c>
      <c r="AW1236" s="13">
        <f t="shared" si="1550"/>
        <v>3.8549614227707517E-9</v>
      </c>
      <c r="AX1236" s="13">
        <f t="shared" si="1551"/>
        <v>2.9867857461343818E-5</v>
      </c>
      <c r="AY1236" s="13">
        <f t="shared" si="1552"/>
        <v>2.0101516089346303E-5</v>
      </c>
      <c r="AZ1236" s="13">
        <f t="shared" si="1553"/>
        <v>6.7643109254357005E-6</v>
      </c>
      <c r="BA1236" s="13">
        <f t="shared" si="1554"/>
        <v>1.5174942391607027E-6</v>
      </c>
      <c r="BB1236" s="13">
        <f t="shared" si="1555"/>
        <v>2.5532409634218503E-7</v>
      </c>
      <c r="BC1236" s="13">
        <f t="shared" si="1556"/>
        <v>3.4367389339947132E-8</v>
      </c>
      <c r="BD1236" s="13">
        <f t="shared" si="1557"/>
        <v>3.4088782731197128E-5</v>
      </c>
      <c r="BE1236" s="13">
        <f t="shared" si="1558"/>
        <v>2.2442350111083631E-5</v>
      </c>
      <c r="BF1236" s="13">
        <f t="shared" si="1559"/>
        <v>7.3874605978159554E-6</v>
      </c>
      <c r="BG1236" s="13">
        <f t="shared" si="1560"/>
        <v>1.6211782281907114E-6</v>
      </c>
      <c r="BH1236" s="13">
        <f t="shared" si="1561"/>
        <v>2.6682567163233872E-7</v>
      </c>
      <c r="BI1236" s="13">
        <f t="shared" si="1562"/>
        <v>3.5132936183830052E-8</v>
      </c>
      <c r="BJ1236" s="14">
        <f t="shared" si="1563"/>
        <v>0.29812261871621643</v>
      </c>
      <c r="BK1236" s="14">
        <f t="shared" si="1564"/>
        <v>0.39478013724655703</v>
      </c>
      <c r="BL1236" s="14">
        <f t="shared" si="1565"/>
        <v>0.29368549177329656</v>
      </c>
      <c r="BM1236" s="14">
        <f t="shared" si="1566"/>
        <v>0.15015757294708154</v>
      </c>
      <c r="BN1236" s="14">
        <f t="shared" si="1567"/>
        <v>0.8498295263056741</v>
      </c>
    </row>
    <row r="1237" spans="1:66" x14ac:dyDescent="0.25">
      <c r="A1237" t="s">
        <v>35</v>
      </c>
      <c r="B1237" t="s">
        <v>286</v>
      </c>
      <c r="C1237" t="s">
        <v>212</v>
      </c>
      <c r="D1237" s="11">
        <v>44465</v>
      </c>
      <c r="E1237" s="10">
        <f>VLOOKUP(A1237,home!$A$2:$E$405,3,FALSE)</f>
        <v>1.5</v>
      </c>
      <c r="F1237" s="10">
        <f>VLOOKUP(B1237,home!$B$2:$E$405,3,FALSE)</f>
        <v>1.33</v>
      </c>
      <c r="G1237" s="10">
        <f>VLOOKUP(C1237,away!$B$2:$E$405,4,FALSE)</f>
        <v>1</v>
      </c>
      <c r="H1237" s="10">
        <f>VLOOKUP(A1237,away!$A$2:$E$405,3,FALSE)</f>
        <v>1.0249999999999999</v>
      </c>
      <c r="I1237" s="10">
        <f>VLOOKUP(C1237,away!$B$2:$E$405,3,FALSE)</f>
        <v>1</v>
      </c>
      <c r="J1237" s="10">
        <f>VLOOKUP(B1237,home!$B$2:$E$405,4,FALSE)</f>
        <v>0.98</v>
      </c>
      <c r="K1237" s="12">
        <f t="shared" si="1512"/>
        <v>1.9950000000000001</v>
      </c>
      <c r="L1237" s="12">
        <f t="shared" si="1513"/>
        <v>1.0044999999999999</v>
      </c>
      <c r="M1237" s="13">
        <f t="shared" si="1514"/>
        <v>4.9811968126468778E-2</v>
      </c>
      <c r="N1237" s="13">
        <f t="shared" si="1515"/>
        <v>9.9374876412305205E-2</v>
      </c>
      <c r="O1237" s="13">
        <f t="shared" si="1516"/>
        <v>5.003612198303789E-2</v>
      </c>
      <c r="P1237" s="13">
        <f t="shared" si="1517"/>
        <v>9.9822063356160576E-2</v>
      </c>
      <c r="Q1237" s="13">
        <f t="shared" si="1518"/>
        <v>9.9126439221274482E-2</v>
      </c>
      <c r="R1237" s="13">
        <f t="shared" si="1519"/>
        <v>2.5130642265980777E-2</v>
      </c>
      <c r="S1237" s="13">
        <f t="shared" si="1520"/>
        <v>5.0010292242330084E-2</v>
      </c>
      <c r="T1237" s="13">
        <f t="shared" si="1521"/>
        <v>9.9572508197770221E-2</v>
      </c>
      <c r="U1237" s="13">
        <f t="shared" si="1522"/>
        <v>5.0135631320631639E-2</v>
      </c>
      <c r="V1237" s="13">
        <f t="shared" si="1523"/>
        <v>1.113550004689489E-2</v>
      </c>
      <c r="W1237" s="13">
        <f t="shared" si="1524"/>
        <v>6.5919082082147515E-2</v>
      </c>
      <c r="X1237" s="13">
        <f t="shared" si="1525"/>
        <v>6.6215717951517178E-2</v>
      </c>
      <c r="Y1237" s="13">
        <f t="shared" si="1526"/>
        <v>3.3256844341149498E-2</v>
      </c>
      <c r="Z1237" s="13">
        <f t="shared" si="1527"/>
        <v>8.4145767187258965E-3</v>
      </c>
      <c r="AA1237" s="13">
        <f t="shared" si="1528"/>
        <v>1.6787080553858164E-2</v>
      </c>
      <c r="AB1237" s="13">
        <f t="shared" si="1529"/>
        <v>1.6745112852473525E-2</v>
      </c>
      <c r="AC1237" s="13">
        <f t="shared" si="1530"/>
        <v>1.3947057215766441E-3</v>
      </c>
      <c r="AD1237" s="13">
        <f t="shared" si="1531"/>
        <v>3.2877142188471077E-2</v>
      </c>
      <c r="AE1237" s="13">
        <f t="shared" si="1532"/>
        <v>3.3025089328319199E-2</v>
      </c>
      <c r="AF1237" s="13">
        <f t="shared" si="1533"/>
        <v>1.6586851115148318E-2</v>
      </c>
      <c r="AG1237" s="13">
        <f t="shared" si="1534"/>
        <v>5.5538306483888279E-3</v>
      </c>
      <c r="AH1237" s="13">
        <f t="shared" si="1535"/>
        <v>2.1131105784900407E-3</v>
      </c>
      <c r="AI1237" s="13">
        <f t="shared" si="1536"/>
        <v>4.2156556040876302E-3</v>
      </c>
      <c r="AJ1237" s="13">
        <f t="shared" si="1537"/>
        <v>4.2051164650774133E-3</v>
      </c>
      <c r="AK1237" s="13">
        <f t="shared" si="1538"/>
        <v>2.7964024492764792E-3</v>
      </c>
      <c r="AL1237" s="13">
        <f t="shared" si="1539"/>
        <v>1.1179835540643437E-4</v>
      </c>
      <c r="AM1237" s="13">
        <f t="shared" si="1540"/>
        <v>1.3117979733199956E-2</v>
      </c>
      <c r="AN1237" s="13">
        <f t="shared" si="1541"/>
        <v>1.3177010641999356E-2</v>
      </c>
      <c r="AO1237" s="13">
        <f t="shared" si="1542"/>
        <v>6.6181535949441754E-3</v>
      </c>
      <c r="AP1237" s="13">
        <f t="shared" si="1543"/>
        <v>2.2159784287071414E-3</v>
      </c>
      <c r="AQ1237" s="13">
        <f t="shared" si="1544"/>
        <v>5.5648758290908085E-4</v>
      </c>
      <c r="AR1237" s="13">
        <f t="shared" si="1545"/>
        <v>4.2452391521864924E-4</v>
      </c>
      <c r="AS1237" s="13">
        <f t="shared" si="1546"/>
        <v>8.4692521086120512E-4</v>
      </c>
      <c r="AT1237" s="13">
        <f t="shared" si="1547"/>
        <v>8.4480789783405259E-4</v>
      </c>
      <c r="AU1237" s="13">
        <f t="shared" si="1548"/>
        <v>5.6179725205964481E-4</v>
      </c>
      <c r="AV1237" s="13">
        <f t="shared" si="1549"/>
        <v>2.801963794647479E-4</v>
      </c>
      <c r="AW1237" s="13">
        <f t="shared" si="1550"/>
        <v>6.2233719103193784E-6</v>
      </c>
      <c r="AX1237" s="13">
        <f t="shared" si="1551"/>
        <v>4.361728261288984E-3</v>
      </c>
      <c r="AY1237" s="13">
        <f t="shared" si="1552"/>
        <v>4.3813560384647846E-3</v>
      </c>
      <c r="AZ1237" s="13">
        <f t="shared" si="1553"/>
        <v>2.2005360703189376E-3</v>
      </c>
      <c r="BA1237" s="13">
        <f t="shared" si="1554"/>
        <v>7.3681282754512432E-4</v>
      </c>
      <c r="BB1237" s="13">
        <f t="shared" si="1555"/>
        <v>1.8503212131726931E-4</v>
      </c>
      <c r="BC1237" s="13">
        <f t="shared" si="1556"/>
        <v>3.7172953172639419E-5</v>
      </c>
      <c r="BD1237" s="13">
        <f t="shared" si="1557"/>
        <v>7.1072378806188823E-5</v>
      </c>
      <c r="BE1237" s="13">
        <f t="shared" si="1558"/>
        <v>1.4178939571834668E-4</v>
      </c>
      <c r="BF1237" s="13">
        <f t="shared" si="1559"/>
        <v>1.4143492222905087E-4</v>
      </c>
      <c r="BG1237" s="13">
        <f t="shared" si="1560"/>
        <v>9.4054223282318813E-5</v>
      </c>
      <c r="BH1237" s="13">
        <f t="shared" si="1561"/>
        <v>4.690954386205652E-5</v>
      </c>
      <c r="BI1237" s="13">
        <f t="shared" si="1562"/>
        <v>1.8716908000960544E-5</v>
      </c>
      <c r="BJ1237" s="14">
        <f t="shared" si="1563"/>
        <v>0.59909662974035915</v>
      </c>
      <c r="BK1237" s="14">
        <f t="shared" si="1564"/>
        <v>0.2166676838873022</v>
      </c>
      <c r="BL1237" s="14">
        <f t="shared" si="1565"/>
        <v>0.17563710210025077</v>
      </c>
      <c r="BM1237" s="14">
        <f t="shared" si="1566"/>
        <v>0.57213874841485568</v>
      </c>
      <c r="BN1237" s="14">
        <f t="shared" si="1567"/>
        <v>0.42330211136522772</v>
      </c>
    </row>
    <row r="1238" spans="1:66" x14ac:dyDescent="0.25">
      <c r="A1238" t="s">
        <v>35</v>
      </c>
      <c r="B1238" t="s">
        <v>218</v>
      </c>
      <c r="C1238" t="s">
        <v>300</v>
      </c>
      <c r="D1238" s="11">
        <v>44465</v>
      </c>
      <c r="E1238" s="10">
        <f>VLOOKUP(A1238,home!$A$2:$E$405,3,FALSE)</f>
        <v>1.5</v>
      </c>
      <c r="F1238" s="10">
        <f>VLOOKUP(B1238,home!$B$2:$E$405,3,FALSE)</f>
        <v>1.33</v>
      </c>
      <c r="G1238" s="10">
        <f>VLOOKUP(C1238,away!$B$2:$E$405,4,FALSE)</f>
        <v>1.67</v>
      </c>
      <c r="H1238" s="10">
        <f>VLOOKUP(A1238,away!$A$2:$E$405,3,FALSE)</f>
        <v>1.0249999999999999</v>
      </c>
      <c r="I1238" s="10">
        <f>VLOOKUP(C1238,away!$B$2:$E$405,3,FALSE)</f>
        <v>0.33</v>
      </c>
      <c r="J1238" s="10">
        <f>VLOOKUP(B1238,home!$B$2:$E$405,4,FALSE)</f>
        <v>1.46</v>
      </c>
      <c r="K1238" s="12">
        <f t="shared" si="1512"/>
        <v>3.3316500000000002</v>
      </c>
      <c r="L1238" s="12">
        <f t="shared" si="1513"/>
        <v>0.49384499999999998</v>
      </c>
      <c r="M1238" s="13">
        <f t="shared" si="1514"/>
        <v>2.1807638078044984E-2</v>
      </c>
      <c r="N1238" s="13">
        <f t="shared" si="1515"/>
        <v>7.2655417402718581E-2</v>
      </c>
      <c r="O1238" s="13">
        <f t="shared" si="1516"/>
        <v>1.0769593026652124E-2</v>
      </c>
      <c r="P1238" s="13">
        <f t="shared" si="1517"/>
        <v>3.5880514607245555E-2</v>
      </c>
      <c r="Q1238" s="13">
        <f t="shared" si="1518"/>
        <v>0.12103121069488372</v>
      </c>
      <c r="R1238" s="13">
        <f t="shared" si="1519"/>
        <v>2.6592548341235088E-3</v>
      </c>
      <c r="S1238" s="13">
        <f t="shared" si="1520"/>
        <v>1.4758720360652827E-2</v>
      </c>
      <c r="T1238" s="13">
        <f t="shared" si="1521"/>
        <v>5.9770658245614838E-2</v>
      </c>
      <c r="U1238" s="13">
        <f t="shared" si="1522"/>
        <v>8.859706368107588E-3</v>
      </c>
      <c r="V1238" s="13">
        <f t="shared" si="1523"/>
        <v>2.6980887236211339E-3</v>
      </c>
      <c r="W1238" s="13">
        <f t="shared" si="1524"/>
        <v>0.1344112110372031</v>
      </c>
      <c r="X1238" s="13">
        <f t="shared" si="1525"/>
        <v>6.6378304514667558E-2</v>
      </c>
      <c r="Y1238" s="13">
        <f t="shared" si="1526"/>
        <v>1.6390296896522997E-2</v>
      </c>
      <c r="Z1238" s="13">
        <f t="shared" si="1527"/>
        <v>4.3775323451924146E-4</v>
      </c>
      <c r="AA1238" s="13">
        <f t="shared" si="1528"/>
        <v>1.458440563786031E-3</v>
      </c>
      <c r="AB1238" s="13">
        <f t="shared" si="1529"/>
        <v>2.4295067521688655E-3</v>
      </c>
      <c r="AC1238" s="13">
        <f t="shared" si="1530"/>
        <v>2.7745098848243587E-4</v>
      </c>
      <c r="AD1238" s="13">
        <f t="shared" si="1531"/>
        <v>0.11195277781302447</v>
      </c>
      <c r="AE1238" s="13">
        <f t="shared" si="1532"/>
        <v>5.528731955907306E-2</v>
      </c>
      <c r="AF1238" s="13">
        <f t="shared" si="1533"/>
        <v>1.3651683163825215E-2</v>
      </c>
      <c r="AG1238" s="13">
        <f t="shared" si="1534"/>
        <v>2.2472718240130881E-3</v>
      </c>
      <c r="AH1238" s="13">
        <f t="shared" si="1535"/>
        <v>5.4045561525288705E-5</v>
      </c>
      <c r="AI1238" s="13">
        <f t="shared" si="1536"/>
        <v>1.8006089505572811E-4</v>
      </c>
      <c r="AJ1238" s="13">
        <f t="shared" si="1537"/>
        <v>2.9994994050620838E-4</v>
      </c>
      <c r="AK1238" s="13">
        <f t="shared" si="1538"/>
        <v>3.3310940642916972E-4</v>
      </c>
      <c r="AL1238" s="13">
        <f t="shared" si="1539"/>
        <v>1.8259811923531726E-5</v>
      </c>
      <c r="AM1238" s="13">
        <f t="shared" si="1540"/>
        <v>7.4597494440152567E-2</v>
      </c>
      <c r="AN1238" s="13">
        <f t="shared" si="1541"/>
        <v>3.6839599641797137E-2</v>
      </c>
      <c r="AO1238" s="13">
        <f t="shared" si="1542"/>
        <v>9.096526042551652E-3</v>
      </c>
      <c r="AP1238" s="13">
        <f t="shared" si="1543"/>
        <v>1.4974246344946404E-3</v>
      </c>
      <c r="AQ1238" s="13">
        <f t="shared" si="1544"/>
        <v>1.8487391715550142E-4</v>
      </c>
      <c r="AR1238" s="13">
        <f t="shared" si="1545"/>
        <v>5.338026066291242E-6</v>
      </c>
      <c r="AS1238" s="13">
        <f t="shared" si="1546"/>
        <v>1.7784434543759216E-5</v>
      </c>
      <c r="AT1238" s="13">
        <f t="shared" si="1547"/>
        <v>2.9625755673857705E-5</v>
      </c>
      <c r="AU1238" s="13">
        <f t="shared" si="1548"/>
        <v>3.2900882963602678E-5</v>
      </c>
      <c r="AV1238" s="13">
        <f t="shared" si="1549"/>
        <v>2.7403556681421722E-5</v>
      </c>
      <c r="AW1238" s="13">
        <f t="shared" si="1550"/>
        <v>8.3453360864654941E-7</v>
      </c>
      <c r="AX1238" s="13">
        <f t="shared" si="1551"/>
        <v>4.1422123725255708E-2</v>
      </c>
      <c r="AY1238" s="13">
        <f t="shared" si="1552"/>
        <v>2.0456108691098901E-2</v>
      </c>
      <c r="AZ1238" s="13">
        <f t="shared" si="1553"/>
        <v>5.0510734982778674E-3</v>
      </c>
      <c r="BA1238" s="13">
        <f t="shared" si="1554"/>
        <v>8.3148246391901131E-4</v>
      </c>
      <c r="BB1238" s="13">
        <f t="shared" si="1555"/>
        <v>1.0265586434852103E-4</v>
      </c>
      <c r="BC1238" s="13">
        <f t="shared" si="1556"/>
        <v>1.0139217065839077E-5</v>
      </c>
      <c r="BD1238" s="13">
        <f t="shared" si="1557"/>
        <v>4.3935958045126612E-7</v>
      </c>
      <c r="BE1238" s="13">
        <f t="shared" si="1558"/>
        <v>1.4637923462104608E-6</v>
      </c>
      <c r="BF1238" s="13">
        <f t="shared" si="1559"/>
        <v>2.4384218851260414E-6</v>
      </c>
      <c r="BG1238" s="13">
        <f t="shared" si="1560"/>
        <v>2.7079894245267257E-6</v>
      </c>
      <c r="BH1238" s="13">
        <f t="shared" si="1561"/>
        <v>2.2555182415561168E-6</v>
      </c>
      <c r="BI1238" s="13">
        <f t="shared" si="1562"/>
        <v>1.5029194698960868E-6</v>
      </c>
      <c r="BJ1238" s="14">
        <f t="shared" si="1563"/>
        <v>0.84386565328766394</v>
      </c>
      <c r="BK1238" s="14">
        <f t="shared" si="1564"/>
        <v>9.5896781261069375E-2</v>
      </c>
      <c r="BL1238" s="14">
        <f t="shared" si="1565"/>
        <v>2.7167528005231208E-2</v>
      </c>
      <c r="BM1238" s="14">
        <f t="shared" si="1566"/>
        <v>0.68210881298732495</v>
      </c>
      <c r="BN1238" s="14">
        <f t="shared" si="1567"/>
        <v>0.26480362864366846</v>
      </c>
    </row>
    <row r="1239" spans="1:66" x14ac:dyDescent="0.25">
      <c r="A1239" t="s">
        <v>35</v>
      </c>
      <c r="B1239" t="s">
        <v>217</v>
      </c>
      <c r="C1239" t="s">
        <v>283</v>
      </c>
      <c r="D1239" s="11">
        <v>44465</v>
      </c>
      <c r="E1239" s="10">
        <f>VLOOKUP(A1239,home!$A$2:$E$405,3,FALSE)</f>
        <v>1.5</v>
      </c>
      <c r="F1239" s="10">
        <f>VLOOKUP(B1239,home!$B$2:$E$405,3,FALSE)</f>
        <v>1.33</v>
      </c>
      <c r="G1239" s="10">
        <f>VLOOKUP(C1239,away!$B$2:$E$405,4,FALSE)</f>
        <v>1</v>
      </c>
      <c r="H1239" s="10">
        <f>VLOOKUP(A1239,away!$A$2:$E$405,3,FALSE)</f>
        <v>1.0249999999999999</v>
      </c>
      <c r="I1239" s="10">
        <f>VLOOKUP(C1239,away!$B$2:$E$405,3,FALSE)</f>
        <v>0.33</v>
      </c>
      <c r="J1239" s="10">
        <f>VLOOKUP(B1239,home!$B$2:$E$405,4,FALSE)</f>
        <v>1.46</v>
      </c>
      <c r="K1239" s="12">
        <f t="shared" si="1512"/>
        <v>1.9950000000000001</v>
      </c>
      <c r="L1239" s="12">
        <f t="shared" si="1513"/>
        <v>0.49384499999999998</v>
      </c>
      <c r="M1239" s="13">
        <f t="shared" si="1514"/>
        <v>8.3005782909848502E-2</v>
      </c>
      <c r="N1239" s="13">
        <f t="shared" si="1515"/>
        <v>0.16559653690514775</v>
      </c>
      <c r="O1239" s="13">
        <f t="shared" si="1516"/>
        <v>4.099199086111413E-2</v>
      </c>
      <c r="P1239" s="13">
        <f t="shared" si="1517"/>
        <v>8.1779021767922677E-2</v>
      </c>
      <c r="Q1239" s="13">
        <f t="shared" si="1518"/>
        <v>0.16518254556288495</v>
      </c>
      <c r="R1239" s="13">
        <f t="shared" si="1519"/>
        <v>1.0121844863403451E-2</v>
      </c>
      <c r="S1239" s="13">
        <f t="shared" si="1520"/>
        <v>2.0142597801233668E-2</v>
      </c>
      <c r="T1239" s="13">
        <f t="shared" si="1521"/>
        <v>8.1574574213502907E-2</v>
      </c>
      <c r="U1239" s="13">
        <f t="shared" si="1522"/>
        <v>2.0193080502489885E-2</v>
      </c>
      <c r="V1239" s="13">
        <f t="shared" si="1523"/>
        <v>2.2049895351383031E-3</v>
      </c>
      <c r="W1239" s="13">
        <f t="shared" si="1524"/>
        <v>0.10984639279931847</v>
      </c>
      <c r="X1239" s="13">
        <f t="shared" si="1525"/>
        <v>5.4247091851979422E-2</v>
      </c>
      <c r="Y1239" s="13">
        <f t="shared" si="1526"/>
        <v>1.3394827537820387E-2</v>
      </c>
      <c r="Z1239" s="13">
        <f t="shared" si="1527"/>
        <v>1.6662074921891595E-3</v>
      </c>
      <c r="AA1239" s="13">
        <f t="shared" si="1528"/>
        <v>3.3240839469173729E-3</v>
      </c>
      <c r="AB1239" s="13">
        <f t="shared" si="1529"/>
        <v>3.3157737370500808E-3</v>
      </c>
      <c r="AC1239" s="13">
        <f t="shared" si="1530"/>
        <v>1.3577509366724058E-4</v>
      </c>
      <c r="AD1239" s="13">
        <f t="shared" si="1531"/>
        <v>5.4785888408660097E-2</v>
      </c>
      <c r="AE1239" s="13">
        <f t="shared" si="1532"/>
        <v>2.7055737061174742E-2</v>
      </c>
      <c r="AF1239" s="13">
        <f t="shared" si="1533"/>
        <v>6.6806702344879192E-3</v>
      </c>
      <c r="AG1239" s="13">
        <f t="shared" si="1534"/>
        <v>1.0997385306502289E-3</v>
      </c>
      <c r="AH1239" s="13">
        <f t="shared" si="1535"/>
        <v>2.0571205974503887E-4</v>
      </c>
      <c r="AI1239" s="13">
        <f t="shared" si="1536"/>
        <v>4.1039555919135249E-4</v>
      </c>
      <c r="AJ1239" s="13">
        <f t="shared" si="1537"/>
        <v>4.093695702933743E-4</v>
      </c>
      <c r="AK1239" s="13">
        <f t="shared" si="1538"/>
        <v>2.7223076424509385E-4</v>
      </c>
      <c r="AL1239" s="13">
        <f t="shared" si="1539"/>
        <v>5.3507377203414541E-6</v>
      </c>
      <c r="AM1239" s="13">
        <f t="shared" si="1540"/>
        <v>2.1859569475055369E-2</v>
      </c>
      <c r="AN1239" s="13">
        <f t="shared" si="1541"/>
        <v>1.0795239087408717E-2</v>
      </c>
      <c r="AO1239" s="13">
        <f t="shared" si="1542"/>
        <v>2.6655874235606788E-3</v>
      </c>
      <c r="AP1239" s="13">
        <f t="shared" si="1543"/>
        <v>4.3879567372944118E-4</v>
      </c>
      <c r="AQ1239" s="13">
        <f t="shared" si="1544"/>
        <v>5.4174262373228971E-5</v>
      </c>
      <c r="AR1239" s="13">
        <f t="shared" si="1545"/>
        <v>2.0317974428957752E-5</v>
      </c>
      <c r="AS1239" s="13">
        <f t="shared" si="1546"/>
        <v>4.0534358985770711E-5</v>
      </c>
      <c r="AT1239" s="13">
        <f t="shared" si="1547"/>
        <v>4.0433023088306302E-5</v>
      </c>
      <c r="AU1239" s="13">
        <f t="shared" si="1548"/>
        <v>2.6887960353723684E-5</v>
      </c>
      <c r="AV1239" s="13">
        <f t="shared" si="1549"/>
        <v>1.341037022641969E-5</v>
      </c>
      <c r="AW1239" s="13">
        <f t="shared" si="1550"/>
        <v>1.4643494343490378E-7</v>
      </c>
      <c r="AX1239" s="13">
        <f t="shared" si="1551"/>
        <v>7.2683068504559084E-3</v>
      </c>
      <c r="AY1239" s="13">
        <f t="shared" si="1552"/>
        <v>3.5894169965633976E-3</v>
      </c>
      <c r="AZ1239" s="13">
        <f t="shared" si="1553"/>
        <v>8.8630781833392539E-4</v>
      </c>
      <c r="BA1239" s="13">
        <f t="shared" si="1554"/>
        <v>1.4589956151503914E-4</v>
      </c>
      <c r="BB1239" s="13">
        <f t="shared" si="1555"/>
        <v>1.8012942239098627E-5</v>
      </c>
      <c r="BC1239" s="13">
        <f t="shared" si="1556"/>
        <v>1.779120292013533E-6</v>
      </c>
      <c r="BD1239" s="13">
        <f t="shared" si="1557"/>
        <v>1.6723216803114391E-6</v>
      </c>
      <c r="BE1239" s="13">
        <f t="shared" si="1558"/>
        <v>3.3362817522213208E-6</v>
      </c>
      <c r="BF1239" s="13">
        <f t="shared" si="1559"/>
        <v>3.327941047840769E-6</v>
      </c>
      <c r="BG1239" s="13">
        <f t="shared" si="1560"/>
        <v>2.2130807968141107E-6</v>
      </c>
      <c r="BH1239" s="13">
        <f t="shared" si="1561"/>
        <v>1.1037740474110379E-6</v>
      </c>
      <c r="BI1239" s="13">
        <f t="shared" si="1562"/>
        <v>4.4040584491700398E-7</v>
      </c>
      <c r="BJ1239" s="14">
        <f t="shared" si="1563"/>
        <v>0.72718709231715351</v>
      </c>
      <c r="BK1239" s="14">
        <f t="shared" si="1564"/>
        <v>0.19086293484209416</v>
      </c>
      <c r="BL1239" s="14">
        <f t="shared" si="1565"/>
        <v>7.9398159356702483E-2</v>
      </c>
      <c r="BM1239" s="14">
        <f t="shared" si="1566"/>
        <v>0.44884740057619793</v>
      </c>
      <c r="BN1239" s="14">
        <f t="shared" si="1567"/>
        <v>0.54667772287032146</v>
      </c>
    </row>
    <row r="1240" spans="1:66" x14ac:dyDescent="0.25">
      <c r="A1240" t="s">
        <v>35</v>
      </c>
      <c r="B1240" t="s">
        <v>214</v>
      </c>
      <c r="C1240" t="s">
        <v>36</v>
      </c>
      <c r="D1240" s="11">
        <v>44465</v>
      </c>
      <c r="E1240" s="10">
        <f>VLOOKUP(A1240,home!$A$2:$E$405,3,FALSE)</f>
        <v>1.5</v>
      </c>
      <c r="F1240" s="10">
        <f>VLOOKUP(B1240,home!$B$2:$E$405,3,FALSE)</f>
        <v>0.67</v>
      </c>
      <c r="G1240" s="10">
        <f>VLOOKUP(C1240,away!$B$2:$E$405,4,FALSE)</f>
        <v>0.33</v>
      </c>
      <c r="H1240" s="10">
        <f>VLOOKUP(A1240,away!$A$2:$E$405,3,FALSE)</f>
        <v>1.0249999999999999</v>
      </c>
      <c r="I1240" s="10">
        <f>VLOOKUP(C1240,away!$B$2:$E$405,3,FALSE)</f>
        <v>0</v>
      </c>
      <c r="J1240" s="10">
        <f>VLOOKUP(B1240,home!$B$2:$E$405,4,FALSE)</f>
        <v>1.46</v>
      </c>
      <c r="K1240" s="12">
        <f t="shared" si="1512"/>
        <v>0.33165000000000006</v>
      </c>
      <c r="L1240" s="12">
        <f t="shared" si="1513"/>
        <v>0</v>
      </c>
      <c r="M1240" s="13">
        <f t="shared" si="1514"/>
        <v>0.7177384873686683</v>
      </c>
      <c r="N1240" s="13">
        <f t="shared" si="1515"/>
        <v>0.23803796933581889</v>
      </c>
      <c r="O1240" s="13">
        <f t="shared" si="1516"/>
        <v>0</v>
      </c>
      <c r="P1240" s="13">
        <f t="shared" si="1517"/>
        <v>0</v>
      </c>
      <c r="Q1240" s="13">
        <f t="shared" si="1518"/>
        <v>3.9472646265112168E-2</v>
      </c>
      <c r="R1240" s="13">
        <f t="shared" si="1519"/>
        <v>0</v>
      </c>
      <c r="S1240" s="13">
        <f t="shared" si="1520"/>
        <v>0</v>
      </c>
      <c r="T1240" s="13">
        <f t="shared" si="1521"/>
        <v>0</v>
      </c>
      <c r="U1240" s="13">
        <f t="shared" si="1522"/>
        <v>0</v>
      </c>
      <c r="V1240" s="13">
        <f t="shared" si="1523"/>
        <v>0</v>
      </c>
      <c r="W1240" s="13">
        <f t="shared" si="1524"/>
        <v>4.3637010446081507E-3</v>
      </c>
      <c r="X1240" s="13">
        <f t="shared" si="1525"/>
        <v>0</v>
      </c>
      <c r="Y1240" s="13">
        <f t="shared" si="1526"/>
        <v>0</v>
      </c>
      <c r="Z1240" s="13">
        <f t="shared" si="1527"/>
        <v>0</v>
      </c>
      <c r="AA1240" s="13">
        <f t="shared" si="1528"/>
        <v>0</v>
      </c>
      <c r="AB1240" s="13">
        <f t="shared" si="1529"/>
        <v>0</v>
      </c>
      <c r="AC1240" s="13">
        <f t="shared" si="1530"/>
        <v>0</v>
      </c>
      <c r="AD1240" s="13">
        <f t="shared" si="1531"/>
        <v>3.6180536286107337E-4</v>
      </c>
      <c r="AE1240" s="13">
        <f t="shared" si="1532"/>
        <v>0</v>
      </c>
      <c r="AF1240" s="13">
        <f t="shared" si="1533"/>
        <v>0</v>
      </c>
      <c r="AG1240" s="13">
        <f t="shared" si="1534"/>
        <v>0</v>
      </c>
      <c r="AH1240" s="13">
        <f t="shared" si="1535"/>
        <v>0</v>
      </c>
      <c r="AI1240" s="13">
        <f t="shared" si="1536"/>
        <v>0</v>
      </c>
      <c r="AJ1240" s="13">
        <f t="shared" si="1537"/>
        <v>0</v>
      </c>
      <c r="AK1240" s="13">
        <f t="shared" si="1538"/>
        <v>0</v>
      </c>
      <c r="AL1240" s="13">
        <f t="shared" si="1539"/>
        <v>0</v>
      </c>
      <c r="AM1240" s="13">
        <f t="shared" si="1540"/>
        <v>2.3998549718575008E-5</v>
      </c>
      <c r="AN1240" s="13">
        <f t="shared" si="1541"/>
        <v>0</v>
      </c>
      <c r="AO1240" s="13">
        <f t="shared" si="1542"/>
        <v>0</v>
      </c>
      <c r="AP1240" s="13">
        <f t="shared" si="1543"/>
        <v>0</v>
      </c>
      <c r="AQ1240" s="13">
        <f t="shared" si="1544"/>
        <v>0</v>
      </c>
      <c r="AR1240" s="13">
        <f t="shared" si="1545"/>
        <v>0</v>
      </c>
      <c r="AS1240" s="13">
        <f t="shared" si="1546"/>
        <v>0</v>
      </c>
      <c r="AT1240" s="13">
        <f t="shared" si="1547"/>
        <v>0</v>
      </c>
      <c r="AU1240" s="13">
        <f t="shared" si="1548"/>
        <v>0</v>
      </c>
      <c r="AV1240" s="13">
        <f t="shared" si="1549"/>
        <v>0</v>
      </c>
      <c r="AW1240" s="13">
        <f t="shared" si="1550"/>
        <v>0</v>
      </c>
      <c r="AX1240" s="13">
        <f t="shared" si="1551"/>
        <v>1.3265198356942326E-6</v>
      </c>
      <c r="AY1240" s="13">
        <f t="shared" si="1552"/>
        <v>0</v>
      </c>
      <c r="AZ1240" s="13">
        <f t="shared" si="1553"/>
        <v>0</v>
      </c>
      <c r="BA1240" s="13">
        <f t="shared" si="1554"/>
        <v>0</v>
      </c>
      <c r="BB1240" s="13">
        <f t="shared" si="1555"/>
        <v>0</v>
      </c>
      <c r="BC1240" s="13">
        <f t="shared" si="1556"/>
        <v>0</v>
      </c>
      <c r="BD1240" s="13">
        <f t="shared" si="1557"/>
        <v>0</v>
      </c>
      <c r="BE1240" s="13">
        <f t="shared" si="1558"/>
        <v>0</v>
      </c>
      <c r="BF1240" s="13">
        <f t="shared" si="1559"/>
        <v>0</v>
      </c>
      <c r="BG1240" s="13">
        <f t="shared" si="1560"/>
        <v>0</v>
      </c>
      <c r="BH1240" s="13">
        <f t="shared" si="1561"/>
        <v>0</v>
      </c>
      <c r="BI1240" s="13">
        <f t="shared" si="1562"/>
        <v>0</v>
      </c>
      <c r="BJ1240" s="14">
        <f t="shared" si="1563"/>
        <v>0.28226144707795453</v>
      </c>
      <c r="BK1240" s="14">
        <f t="shared" si="1564"/>
        <v>0.7177384873686683</v>
      </c>
      <c r="BL1240" s="14">
        <f t="shared" si="1565"/>
        <v>0</v>
      </c>
      <c r="BM1240" s="14">
        <f t="shared" si="1566"/>
        <v>4.7508314770234933E-3</v>
      </c>
      <c r="BN1240" s="14">
        <f t="shared" si="1567"/>
        <v>0.99524910296959934</v>
      </c>
    </row>
    <row r="1241" spans="1:66" x14ac:dyDescent="0.25">
      <c r="A1241" t="s">
        <v>35</v>
      </c>
      <c r="B1241" t="s">
        <v>474</v>
      </c>
      <c r="C1241" t="s">
        <v>215</v>
      </c>
      <c r="D1241" s="11">
        <v>44465</v>
      </c>
      <c r="E1241" s="10">
        <f>VLOOKUP(A1241,home!$A$2:$E$405,3,FALSE)</f>
        <v>1.5</v>
      </c>
      <c r="F1241" s="10">
        <f>VLOOKUP(B1241,home!$B$2:$E$405,3,FALSE)</f>
        <v>0.33</v>
      </c>
      <c r="G1241" s="10">
        <f>VLOOKUP(C1241,away!$B$2:$E$405,4,FALSE)</f>
        <v>1.67</v>
      </c>
      <c r="H1241" s="10">
        <f>VLOOKUP(A1241,away!$A$2:$E$405,3,FALSE)</f>
        <v>1.0249999999999999</v>
      </c>
      <c r="I1241" s="10">
        <f>VLOOKUP(C1241,away!$B$2:$E$405,3,FALSE)</f>
        <v>0.67</v>
      </c>
      <c r="J1241" s="10">
        <f>VLOOKUP(B1241,home!$B$2:$E$405,4,FALSE)</f>
        <v>0.98</v>
      </c>
      <c r="K1241" s="12">
        <f t="shared" si="1512"/>
        <v>0.82665</v>
      </c>
      <c r="L1241" s="12">
        <f t="shared" si="1513"/>
        <v>0.67301499999999992</v>
      </c>
      <c r="M1241" s="13">
        <f t="shared" si="1514"/>
        <v>0.22320492127386893</v>
      </c>
      <c r="N1241" s="13">
        <f t="shared" si="1515"/>
        <v>0.18451234817104376</v>
      </c>
      <c r="O1241" s="13">
        <f t="shared" si="1516"/>
        <v>0.15022026009113285</v>
      </c>
      <c r="P1241" s="13">
        <f t="shared" si="1517"/>
        <v>0.12417957800433499</v>
      </c>
      <c r="Q1241" s="13">
        <f t="shared" si="1518"/>
        <v>7.6263566307796654E-2</v>
      </c>
      <c r="R1241" s="13">
        <f t="shared" si="1519"/>
        <v>5.0550244172616873E-2</v>
      </c>
      <c r="S1241" s="13">
        <f t="shared" si="1520"/>
        <v>1.7271760301393536E-2</v>
      </c>
      <c r="T1241" s="13">
        <f t="shared" si="1521"/>
        <v>5.1326524078641744E-2</v>
      </c>
      <c r="U1241" s="13">
        <f t="shared" si="1522"/>
        <v>4.1787359345293748E-2</v>
      </c>
      <c r="V1241" s="13">
        <f t="shared" si="1523"/>
        <v>1.0676785227864119E-3</v>
      </c>
      <c r="W1241" s="13">
        <f t="shared" si="1524"/>
        <v>2.1014425696113368E-2</v>
      </c>
      <c r="X1241" s="13">
        <f t="shared" si="1525"/>
        <v>1.4143023709869734E-2</v>
      </c>
      <c r="Y1241" s="13">
        <f t="shared" si="1526"/>
        <v>4.7592335510489884E-3</v>
      </c>
      <c r="Z1241" s="13">
        <f t="shared" si="1527"/>
        <v>1.1340357527277918E-2</v>
      </c>
      <c r="AA1241" s="13">
        <f t="shared" si="1528"/>
        <v>9.3745065499242913E-3</v>
      </c>
      <c r="AB1241" s="13">
        <f t="shared" si="1529"/>
        <v>3.8747179197474572E-3</v>
      </c>
      <c r="AC1241" s="13">
        <f t="shared" si="1530"/>
        <v>3.7125040648529777E-5</v>
      </c>
      <c r="AD1241" s="13">
        <f t="shared" si="1531"/>
        <v>4.342893750423028E-3</v>
      </c>
      <c r="AE1241" s="13">
        <f t="shared" si="1532"/>
        <v>2.9228326374409535E-3</v>
      </c>
      <c r="AF1241" s="13">
        <f t="shared" si="1533"/>
        <v>9.8355510374366155E-4</v>
      </c>
      <c r="AG1241" s="13">
        <f t="shared" si="1534"/>
        <v>2.206491127153468E-4</v>
      </c>
      <c r="AH1241" s="13">
        <f t="shared" si="1535"/>
        <v>1.9080576803052365E-3</v>
      </c>
      <c r="AI1241" s="13">
        <f t="shared" si="1536"/>
        <v>1.577295881424324E-3</v>
      </c>
      <c r="AJ1241" s="13">
        <f t="shared" si="1537"/>
        <v>6.5193582018970855E-4</v>
      </c>
      <c r="AK1241" s="13">
        <f t="shared" si="1538"/>
        <v>1.7964091525327419E-4</v>
      </c>
      <c r="AL1241" s="13">
        <f t="shared" si="1539"/>
        <v>8.2617746146763567E-7</v>
      </c>
      <c r="AM1241" s="13">
        <f t="shared" si="1540"/>
        <v>7.1801062375743952E-4</v>
      </c>
      <c r="AN1241" s="13">
        <f t="shared" si="1541"/>
        <v>4.83231919948113E-4</v>
      </c>
      <c r="AO1241" s="13">
        <f t="shared" si="1542"/>
        <v>1.626111653019396E-4</v>
      </c>
      <c r="AP1241" s="13">
        <f t="shared" si="1543"/>
        <v>3.6479917805228296E-5</v>
      </c>
      <c r="AQ1241" s="13">
        <f t="shared" si="1544"/>
        <v>6.1378829704214294E-6</v>
      </c>
      <c r="AR1241" s="13">
        <f t="shared" si="1545"/>
        <v>2.5683028794212576E-4</v>
      </c>
      <c r="AS1241" s="13">
        <f t="shared" si="1546"/>
        <v>2.1230875752735828E-4</v>
      </c>
      <c r="AT1241" s="13">
        <f t="shared" si="1547"/>
        <v>8.775251720499534E-5</v>
      </c>
      <c r="AU1241" s="13">
        <f t="shared" si="1548"/>
        <v>2.4180206115836467E-5</v>
      </c>
      <c r="AV1241" s="13">
        <f t="shared" si="1549"/>
        <v>4.9971418464140538E-6</v>
      </c>
      <c r="AW1241" s="13">
        <f t="shared" si="1550"/>
        <v>1.2767834838873117E-8</v>
      </c>
      <c r="AX1241" s="13">
        <f t="shared" si="1551"/>
        <v>9.8923913688181187E-5</v>
      </c>
      <c r="AY1241" s="13">
        <f t="shared" si="1552"/>
        <v>6.6577277770851238E-5</v>
      </c>
      <c r="AZ1241" s="13">
        <f t="shared" si="1553"/>
        <v>2.2403753299474718E-5</v>
      </c>
      <c r="BA1241" s="13">
        <f t="shared" si="1554"/>
        <v>5.0260206756153266E-6</v>
      </c>
      <c r="BB1241" s="13">
        <f t="shared" si="1555"/>
        <v>8.4564682624981207E-7</v>
      </c>
      <c r="BC1241" s="13">
        <f t="shared" si="1556"/>
        <v>1.1382659975370346E-7</v>
      </c>
      <c r="BD1241" s="13">
        <f t="shared" si="1557"/>
        <v>2.880843937322828E-5</v>
      </c>
      <c r="BE1241" s="13">
        <f t="shared" si="1558"/>
        <v>2.3814496407879161E-5</v>
      </c>
      <c r="BF1241" s="13">
        <f t="shared" si="1559"/>
        <v>9.843126727786653E-6</v>
      </c>
      <c r="BG1241" s="13">
        <f t="shared" si="1560"/>
        <v>2.7122735698416119E-6</v>
      </c>
      <c r="BH1241" s="13">
        <f t="shared" si="1561"/>
        <v>5.6052523662739215E-7</v>
      </c>
      <c r="BI1241" s="13">
        <f t="shared" si="1562"/>
        <v>9.2671637371606765E-8</v>
      </c>
      <c r="BJ1241" s="14">
        <f t="shared" si="1563"/>
        <v>0.36208941406748052</v>
      </c>
      <c r="BK1241" s="14">
        <f t="shared" si="1564"/>
        <v>0.36582846659826468</v>
      </c>
      <c r="BL1241" s="14">
        <f t="shared" si="1565"/>
        <v>0.2607759188194772</v>
      </c>
      <c r="BM1241" s="14">
        <f t="shared" si="1566"/>
        <v>0.19103667448177025</v>
      </c>
      <c r="BN1241" s="14">
        <f t="shared" si="1567"/>
        <v>0.80893091802079409</v>
      </c>
    </row>
    <row r="1242" spans="1:66" x14ac:dyDescent="0.25">
      <c r="A1242" t="s">
        <v>35</v>
      </c>
      <c r="B1242" t="s">
        <v>213</v>
      </c>
      <c r="C1242" t="s">
        <v>284</v>
      </c>
      <c r="D1242" s="11">
        <v>44465</v>
      </c>
      <c r="E1242" s="10">
        <f>VLOOKUP(A1242,home!$A$2:$E$405,3,FALSE)</f>
        <v>1.5</v>
      </c>
      <c r="F1242" s="10">
        <f>VLOOKUP(B1242,home!$B$2:$E$405,3,FALSE)</f>
        <v>0</v>
      </c>
      <c r="G1242" s="10">
        <f>VLOOKUP(C1242,away!$B$2:$E$405,4,FALSE)</f>
        <v>2</v>
      </c>
      <c r="H1242" s="10">
        <f>VLOOKUP(A1242,away!$A$2:$E$405,3,FALSE)</f>
        <v>1.0249999999999999</v>
      </c>
      <c r="I1242" s="10">
        <f>VLOOKUP(C1242,away!$B$2:$E$405,3,FALSE)</f>
        <v>0.67</v>
      </c>
      <c r="J1242" s="10">
        <f>VLOOKUP(B1242,home!$B$2:$E$405,4,FALSE)</f>
        <v>0.98</v>
      </c>
      <c r="K1242" s="12">
        <f t="shared" si="1512"/>
        <v>0</v>
      </c>
      <c r="L1242" s="12">
        <f t="shared" si="1513"/>
        <v>0.67301499999999992</v>
      </c>
      <c r="M1242" s="13">
        <f t="shared" si="1514"/>
        <v>0.51016809986192824</v>
      </c>
      <c r="N1242" s="13">
        <f t="shared" si="1515"/>
        <v>0</v>
      </c>
      <c r="O1242" s="13">
        <f t="shared" si="1516"/>
        <v>0.34335078372857553</v>
      </c>
      <c r="P1242" s="13">
        <f t="shared" si="1517"/>
        <v>0</v>
      </c>
      <c r="Q1242" s="13">
        <f t="shared" si="1518"/>
        <v>0</v>
      </c>
      <c r="R1242" s="13">
        <f t="shared" si="1519"/>
        <v>0.11554011385554361</v>
      </c>
      <c r="S1242" s="13">
        <f t="shared" si="1520"/>
        <v>0</v>
      </c>
      <c r="T1242" s="13">
        <f t="shared" si="1521"/>
        <v>0</v>
      </c>
      <c r="U1242" s="13">
        <f t="shared" si="1522"/>
        <v>0</v>
      </c>
      <c r="V1242" s="13">
        <f t="shared" si="1523"/>
        <v>0</v>
      </c>
      <c r="W1242" s="13">
        <f t="shared" si="1524"/>
        <v>0</v>
      </c>
      <c r="X1242" s="13">
        <f t="shared" si="1525"/>
        <v>0</v>
      </c>
      <c r="Y1242" s="13">
        <f t="shared" si="1526"/>
        <v>0</v>
      </c>
      <c r="Z1242" s="13">
        <f t="shared" si="1527"/>
        <v>2.5920076575496231E-2</v>
      </c>
      <c r="AA1242" s="13">
        <f t="shared" si="1528"/>
        <v>0</v>
      </c>
      <c r="AB1242" s="13">
        <f t="shared" si="1529"/>
        <v>0</v>
      </c>
      <c r="AC1242" s="13">
        <f t="shared" si="1530"/>
        <v>0</v>
      </c>
      <c r="AD1242" s="13">
        <f t="shared" si="1531"/>
        <v>0</v>
      </c>
      <c r="AE1242" s="13">
        <f t="shared" si="1532"/>
        <v>0</v>
      </c>
      <c r="AF1242" s="13">
        <f t="shared" si="1533"/>
        <v>0</v>
      </c>
      <c r="AG1242" s="13">
        <f t="shared" si="1534"/>
        <v>0</v>
      </c>
      <c r="AH1242" s="13">
        <f t="shared" si="1535"/>
        <v>4.361150084114398E-3</v>
      </c>
      <c r="AI1242" s="13">
        <f t="shared" si="1536"/>
        <v>0</v>
      </c>
      <c r="AJ1242" s="13">
        <f t="shared" si="1537"/>
        <v>0</v>
      </c>
      <c r="AK1242" s="13">
        <f t="shared" si="1538"/>
        <v>0</v>
      </c>
      <c r="AL1242" s="13">
        <f t="shared" si="1539"/>
        <v>0</v>
      </c>
      <c r="AM1242" s="13">
        <f t="shared" si="1540"/>
        <v>0</v>
      </c>
      <c r="AN1242" s="13">
        <f t="shared" si="1541"/>
        <v>0</v>
      </c>
      <c r="AO1242" s="13">
        <f t="shared" si="1542"/>
        <v>0</v>
      </c>
      <c r="AP1242" s="13">
        <f t="shared" si="1543"/>
        <v>0</v>
      </c>
      <c r="AQ1242" s="13">
        <f t="shared" si="1544"/>
        <v>0</v>
      </c>
      <c r="AR1242" s="13">
        <f t="shared" si="1545"/>
        <v>5.8702388477205032E-4</v>
      </c>
      <c r="AS1242" s="13">
        <f t="shared" si="1546"/>
        <v>0</v>
      </c>
      <c r="AT1242" s="13">
        <f t="shared" si="1547"/>
        <v>0</v>
      </c>
      <c r="AU1242" s="13">
        <f t="shared" si="1548"/>
        <v>0</v>
      </c>
      <c r="AV1242" s="13">
        <f t="shared" si="1549"/>
        <v>0</v>
      </c>
      <c r="AW1242" s="13">
        <f t="shared" si="1550"/>
        <v>0</v>
      </c>
      <c r="AX1242" s="13">
        <f t="shared" si="1551"/>
        <v>0</v>
      </c>
      <c r="AY1242" s="13">
        <f t="shared" si="1552"/>
        <v>0</v>
      </c>
      <c r="AZ1242" s="13">
        <f t="shared" si="1553"/>
        <v>0</v>
      </c>
      <c r="BA1242" s="13">
        <f t="shared" si="1554"/>
        <v>0</v>
      </c>
      <c r="BB1242" s="13">
        <f t="shared" si="1555"/>
        <v>0</v>
      </c>
      <c r="BC1242" s="13">
        <f t="shared" si="1556"/>
        <v>0</v>
      </c>
      <c r="BD1242" s="13">
        <f t="shared" si="1557"/>
        <v>6.5845979968310212E-5</v>
      </c>
      <c r="BE1242" s="13">
        <f t="shared" si="1558"/>
        <v>0</v>
      </c>
      <c r="BF1242" s="13">
        <f t="shared" si="1559"/>
        <v>0</v>
      </c>
      <c r="BG1242" s="13">
        <f t="shared" si="1560"/>
        <v>0</v>
      </c>
      <c r="BH1242" s="13">
        <f t="shared" si="1561"/>
        <v>0</v>
      </c>
      <c r="BI1242" s="13">
        <f t="shared" si="1562"/>
        <v>0</v>
      </c>
      <c r="BJ1242" s="14">
        <f t="shared" si="1563"/>
        <v>0</v>
      </c>
      <c r="BK1242" s="14">
        <f t="shared" si="1564"/>
        <v>0.51016809986192824</v>
      </c>
      <c r="BL1242" s="14">
        <f t="shared" si="1565"/>
        <v>0.46390491753297397</v>
      </c>
      <c r="BM1242" s="14">
        <f t="shared" si="1566"/>
        <v>3.0934096524350987E-2</v>
      </c>
      <c r="BN1242" s="14">
        <f t="shared" si="1567"/>
        <v>0.9690589974460474</v>
      </c>
    </row>
    <row r="1243" spans="1:66" x14ac:dyDescent="0.25">
      <c r="A1243" t="s">
        <v>35</v>
      </c>
      <c r="B1243" t="s">
        <v>471</v>
      </c>
      <c r="C1243" t="s">
        <v>285</v>
      </c>
      <c r="D1243" s="11">
        <v>44465</v>
      </c>
      <c r="E1243" s="10">
        <f>VLOOKUP(A1243,home!$A$2:$E$405,3,FALSE)</f>
        <v>1.5</v>
      </c>
      <c r="F1243" s="10">
        <f>VLOOKUP(B1243,home!$B$2:$E$405,3,FALSE)</f>
        <v>1</v>
      </c>
      <c r="G1243" s="10">
        <f>VLOOKUP(C1243,away!$B$2:$E$405,4,FALSE)</f>
        <v>0</v>
      </c>
      <c r="H1243" s="10">
        <f>VLOOKUP(A1243,away!$A$2:$E$405,3,FALSE)</f>
        <v>1.0249999999999999</v>
      </c>
      <c r="I1243" s="10">
        <f>VLOOKUP(C1243,away!$B$2:$E$405,3,FALSE)</f>
        <v>0</v>
      </c>
      <c r="J1243" s="10">
        <f>VLOOKUP(B1243,home!$B$2:$E$405,4,FALSE)</f>
        <v>0.98</v>
      </c>
      <c r="K1243" s="12">
        <f t="shared" si="1512"/>
        <v>0</v>
      </c>
      <c r="L1243" s="12">
        <f t="shared" si="1513"/>
        <v>0</v>
      </c>
      <c r="M1243" s="13">
        <f t="shared" si="1514"/>
        <v>1</v>
      </c>
      <c r="N1243" s="13">
        <f t="shared" si="1515"/>
        <v>0</v>
      </c>
      <c r="O1243" s="13">
        <f t="shared" si="1516"/>
        <v>0</v>
      </c>
      <c r="P1243" s="13">
        <f t="shared" si="1517"/>
        <v>0</v>
      </c>
      <c r="Q1243" s="13">
        <f t="shared" si="1518"/>
        <v>0</v>
      </c>
      <c r="R1243" s="13">
        <f t="shared" si="1519"/>
        <v>0</v>
      </c>
      <c r="S1243" s="13">
        <f t="shared" si="1520"/>
        <v>0</v>
      </c>
      <c r="T1243" s="13">
        <f t="shared" si="1521"/>
        <v>0</v>
      </c>
      <c r="U1243" s="13">
        <f t="shared" si="1522"/>
        <v>0</v>
      </c>
      <c r="V1243" s="13">
        <f t="shared" si="1523"/>
        <v>0</v>
      </c>
      <c r="W1243" s="13">
        <f t="shared" si="1524"/>
        <v>0</v>
      </c>
      <c r="X1243" s="13">
        <f t="shared" si="1525"/>
        <v>0</v>
      </c>
      <c r="Y1243" s="13">
        <f t="shared" si="1526"/>
        <v>0</v>
      </c>
      <c r="Z1243" s="13">
        <f t="shared" si="1527"/>
        <v>0</v>
      </c>
      <c r="AA1243" s="13">
        <f t="shared" si="1528"/>
        <v>0</v>
      </c>
      <c r="AB1243" s="13">
        <f t="shared" si="1529"/>
        <v>0</v>
      </c>
      <c r="AC1243" s="13">
        <f t="shared" si="1530"/>
        <v>0</v>
      </c>
      <c r="AD1243" s="13">
        <f t="shared" si="1531"/>
        <v>0</v>
      </c>
      <c r="AE1243" s="13">
        <f t="shared" si="1532"/>
        <v>0</v>
      </c>
      <c r="AF1243" s="13">
        <f t="shared" si="1533"/>
        <v>0</v>
      </c>
      <c r="AG1243" s="13">
        <f t="shared" si="1534"/>
        <v>0</v>
      </c>
      <c r="AH1243" s="13">
        <f t="shared" si="1535"/>
        <v>0</v>
      </c>
      <c r="AI1243" s="13">
        <f t="shared" si="1536"/>
        <v>0</v>
      </c>
      <c r="AJ1243" s="13">
        <f t="shared" si="1537"/>
        <v>0</v>
      </c>
      <c r="AK1243" s="13">
        <f t="shared" si="1538"/>
        <v>0</v>
      </c>
      <c r="AL1243" s="13">
        <f t="shared" si="1539"/>
        <v>0</v>
      </c>
      <c r="AM1243" s="13">
        <f t="shared" si="1540"/>
        <v>0</v>
      </c>
      <c r="AN1243" s="13">
        <f t="shared" si="1541"/>
        <v>0</v>
      </c>
      <c r="AO1243" s="13">
        <f t="shared" si="1542"/>
        <v>0</v>
      </c>
      <c r="AP1243" s="13">
        <f t="shared" si="1543"/>
        <v>0</v>
      </c>
      <c r="AQ1243" s="13">
        <f t="shared" si="1544"/>
        <v>0</v>
      </c>
      <c r="AR1243" s="13">
        <f t="shared" si="1545"/>
        <v>0</v>
      </c>
      <c r="AS1243" s="13">
        <f t="shared" si="1546"/>
        <v>0</v>
      </c>
      <c r="AT1243" s="13">
        <f t="shared" si="1547"/>
        <v>0</v>
      </c>
      <c r="AU1243" s="13">
        <f t="shared" si="1548"/>
        <v>0</v>
      </c>
      <c r="AV1243" s="13">
        <f t="shared" si="1549"/>
        <v>0</v>
      </c>
      <c r="AW1243" s="13">
        <f t="shared" si="1550"/>
        <v>0</v>
      </c>
      <c r="AX1243" s="13">
        <f t="shared" si="1551"/>
        <v>0</v>
      </c>
      <c r="AY1243" s="13">
        <f t="shared" si="1552"/>
        <v>0</v>
      </c>
      <c r="AZ1243" s="13">
        <f t="shared" si="1553"/>
        <v>0</v>
      </c>
      <c r="BA1243" s="13">
        <f t="shared" si="1554"/>
        <v>0</v>
      </c>
      <c r="BB1243" s="13">
        <f t="shared" si="1555"/>
        <v>0</v>
      </c>
      <c r="BC1243" s="13">
        <f t="shared" si="1556"/>
        <v>0</v>
      </c>
      <c r="BD1243" s="13">
        <f t="shared" si="1557"/>
        <v>0</v>
      </c>
      <c r="BE1243" s="13">
        <f t="shared" si="1558"/>
        <v>0</v>
      </c>
      <c r="BF1243" s="13">
        <f t="shared" si="1559"/>
        <v>0</v>
      </c>
      <c r="BG1243" s="13">
        <f t="shared" si="1560"/>
        <v>0</v>
      </c>
      <c r="BH1243" s="13">
        <f t="shared" si="1561"/>
        <v>0</v>
      </c>
      <c r="BI1243" s="13">
        <f t="shared" si="1562"/>
        <v>0</v>
      </c>
      <c r="BJ1243" s="14">
        <f t="shared" si="1563"/>
        <v>0</v>
      </c>
      <c r="BK1243" s="14">
        <f t="shared" si="1564"/>
        <v>1</v>
      </c>
      <c r="BL1243" s="14">
        <f t="shared" si="1565"/>
        <v>0</v>
      </c>
      <c r="BM1243" s="14">
        <f t="shared" si="1566"/>
        <v>0</v>
      </c>
      <c r="BN1243" s="14">
        <f t="shared" si="1567"/>
        <v>1</v>
      </c>
    </row>
    <row r="1244" spans="1:66" x14ac:dyDescent="0.25">
      <c r="A1244" t="s">
        <v>61</v>
      </c>
      <c r="B1244" t="s">
        <v>242</v>
      </c>
      <c r="C1244" t="s">
        <v>65</v>
      </c>
      <c r="D1244" s="11">
        <v>44466</v>
      </c>
      <c r="E1244" s="10">
        <f>VLOOKUP(A1244,home!$A$2:$E$405,3,FALSE)</f>
        <v>1.675</v>
      </c>
      <c r="F1244" s="10">
        <f>VLOOKUP(B1244,home!$B$2:$E$405,3,FALSE)</f>
        <v>0.9</v>
      </c>
      <c r="G1244" s="10">
        <f>VLOOKUP(C1244,away!$B$2:$E$405,4,FALSE)</f>
        <v>0.3</v>
      </c>
      <c r="H1244" s="10">
        <f>VLOOKUP(A1244,away!$A$2:$E$405,3,FALSE)</f>
        <v>1.0249999999999999</v>
      </c>
      <c r="I1244" s="10">
        <f>VLOOKUP(C1244,away!$B$2:$E$405,3,FALSE)</f>
        <v>0.9</v>
      </c>
      <c r="J1244" s="10">
        <f>VLOOKUP(B1244,home!$B$2:$E$405,4,FALSE)</f>
        <v>0</v>
      </c>
      <c r="K1244" s="12">
        <f t="shared" si="1512"/>
        <v>0.45224999999999999</v>
      </c>
      <c r="L1244" s="12">
        <f t="shared" si="1513"/>
        <v>0</v>
      </c>
      <c r="M1244" s="13">
        <f t="shared" si="1514"/>
        <v>0.63619510106706656</v>
      </c>
      <c r="N1244" s="13">
        <f t="shared" si="1515"/>
        <v>0.2877192344575808</v>
      </c>
      <c r="O1244" s="13">
        <f t="shared" si="1516"/>
        <v>0</v>
      </c>
      <c r="P1244" s="13">
        <f t="shared" si="1517"/>
        <v>0</v>
      </c>
      <c r="Q1244" s="13">
        <f t="shared" si="1518"/>
        <v>6.5060511891720463E-2</v>
      </c>
      <c r="R1244" s="13">
        <f t="shared" si="1519"/>
        <v>0</v>
      </c>
      <c r="S1244" s="13">
        <f t="shared" si="1520"/>
        <v>0</v>
      </c>
      <c r="T1244" s="13">
        <f t="shared" si="1521"/>
        <v>0</v>
      </c>
      <c r="U1244" s="13">
        <f t="shared" si="1522"/>
        <v>0</v>
      </c>
      <c r="V1244" s="13">
        <f t="shared" si="1523"/>
        <v>0</v>
      </c>
      <c r="W1244" s="13">
        <f t="shared" si="1524"/>
        <v>9.8078721676768624E-3</v>
      </c>
      <c r="X1244" s="13">
        <f t="shared" si="1525"/>
        <v>0</v>
      </c>
      <c r="Y1244" s="13">
        <f t="shared" si="1526"/>
        <v>0</v>
      </c>
      <c r="Z1244" s="13">
        <f t="shared" si="1527"/>
        <v>0</v>
      </c>
      <c r="AA1244" s="13">
        <f t="shared" si="1528"/>
        <v>0</v>
      </c>
      <c r="AB1244" s="13">
        <f t="shared" si="1529"/>
        <v>0</v>
      </c>
      <c r="AC1244" s="13">
        <f t="shared" si="1530"/>
        <v>0</v>
      </c>
      <c r="AD1244" s="13">
        <f t="shared" si="1531"/>
        <v>1.1089025469579647E-3</v>
      </c>
      <c r="AE1244" s="13">
        <f t="shared" si="1532"/>
        <v>0</v>
      </c>
      <c r="AF1244" s="13">
        <f t="shared" si="1533"/>
        <v>0</v>
      </c>
      <c r="AG1244" s="13">
        <f t="shared" si="1534"/>
        <v>0</v>
      </c>
      <c r="AH1244" s="13">
        <f t="shared" si="1535"/>
        <v>0</v>
      </c>
      <c r="AI1244" s="13">
        <f t="shared" si="1536"/>
        <v>0</v>
      </c>
      <c r="AJ1244" s="13">
        <f t="shared" si="1537"/>
        <v>0</v>
      </c>
      <c r="AK1244" s="13">
        <f t="shared" si="1538"/>
        <v>0</v>
      </c>
      <c r="AL1244" s="13">
        <f t="shared" si="1539"/>
        <v>0</v>
      </c>
      <c r="AM1244" s="13">
        <f t="shared" si="1540"/>
        <v>1.0030023537234793E-4</v>
      </c>
      <c r="AN1244" s="13">
        <f t="shared" si="1541"/>
        <v>0</v>
      </c>
      <c r="AO1244" s="13">
        <f t="shared" si="1542"/>
        <v>0</v>
      </c>
      <c r="AP1244" s="13">
        <f t="shared" si="1543"/>
        <v>0</v>
      </c>
      <c r="AQ1244" s="13">
        <f t="shared" si="1544"/>
        <v>0</v>
      </c>
      <c r="AR1244" s="13">
        <f t="shared" si="1545"/>
        <v>0</v>
      </c>
      <c r="AS1244" s="13">
        <f t="shared" si="1546"/>
        <v>0</v>
      </c>
      <c r="AT1244" s="13">
        <f t="shared" si="1547"/>
        <v>0</v>
      </c>
      <c r="AU1244" s="13">
        <f t="shared" si="1548"/>
        <v>0</v>
      </c>
      <c r="AV1244" s="13">
        <f t="shared" si="1549"/>
        <v>0</v>
      </c>
      <c r="AW1244" s="13">
        <f t="shared" si="1550"/>
        <v>0</v>
      </c>
      <c r="AX1244" s="13">
        <f t="shared" si="1551"/>
        <v>7.560130241190727E-6</v>
      </c>
      <c r="AY1244" s="13">
        <f t="shared" si="1552"/>
        <v>0</v>
      </c>
      <c r="AZ1244" s="13">
        <f t="shared" si="1553"/>
        <v>0</v>
      </c>
      <c r="BA1244" s="13">
        <f t="shared" si="1554"/>
        <v>0</v>
      </c>
      <c r="BB1244" s="13">
        <f t="shared" si="1555"/>
        <v>0</v>
      </c>
      <c r="BC1244" s="13">
        <f t="shared" si="1556"/>
        <v>0</v>
      </c>
      <c r="BD1244" s="13">
        <f t="shared" si="1557"/>
        <v>0</v>
      </c>
      <c r="BE1244" s="13">
        <f t="shared" si="1558"/>
        <v>0</v>
      </c>
      <c r="BF1244" s="13">
        <f t="shared" si="1559"/>
        <v>0</v>
      </c>
      <c r="BG1244" s="13">
        <f t="shared" si="1560"/>
        <v>0</v>
      </c>
      <c r="BH1244" s="13">
        <f t="shared" si="1561"/>
        <v>0</v>
      </c>
      <c r="BI1244" s="13">
        <f t="shared" si="1562"/>
        <v>0</v>
      </c>
      <c r="BJ1244" s="14">
        <f t="shared" si="1563"/>
        <v>0.36380438142954957</v>
      </c>
      <c r="BK1244" s="14">
        <f t="shared" si="1564"/>
        <v>0.63619510106706656</v>
      </c>
      <c r="BL1244" s="14">
        <f t="shared" si="1565"/>
        <v>0</v>
      </c>
      <c r="BM1244" s="14">
        <f t="shared" si="1566"/>
        <v>1.1024635080248367E-2</v>
      </c>
      <c r="BN1244" s="14">
        <f t="shared" si="1567"/>
        <v>0.98897484741636776</v>
      </c>
    </row>
    <row r="1245" spans="1:66" x14ac:dyDescent="0.25">
      <c r="A1245" t="s">
        <v>301</v>
      </c>
      <c r="B1245" t="s">
        <v>322</v>
      </c>
      <c r="C1245" t="s">
        <v>343</v>
      </c>
      <c r="D1245" s="11">
        <v>44466</v>
      </c>
      <c r="E1245" s="10">
        <f>VLOOKUP(A1245,home!$A$2:$E$405,3,FALSE)</f>
        <v>1.23684210526316</v>
      </c>
      <c r="F1245" s="10">
        <f>VLOOKUP(B1245,home!$B$2:$E$405,3,FALSE)</f>
        <v>0.4</v>
      </c>
      <c r="G1245" s="10">
        <f>VLOOKUP(C1245,away!$B$2:$E$405,4,FALSE)</f>
        <v>1.62</v>
      </c>
      <c r="H1245" s="10">
        <f>VLOOKUP(A1245,away!$A$2:$E$405,3,FALSE)</f>
        <v>1.07894736842105</v>
      </c>
      <c r="I1245" s="10">
        <f>VLOOKUP(C1245,away!$B$2:$E$405,3,FALSE)</f>
        <v>0</v>
      </c>
      <c r="J1245" s="10">
        <f>VLOOKUP(B1245,home!$B$2:$E$405,4,FALSE)</f>
        <v>1.39</v>
      </c>
      <c r="K1245" s="12">
        <f t="shared" si="1512"/>
        <v>0.80147368421052778</v>
      </c>
      <c r="L1245" s="12">
        <f t="shared" si="1513"/>
        <v>0</v>
      </c>
      <c r="M1245" s="13">
        <f t="shared" si="1514"/>
        <v>0.44866728279188028</v>
      </c>
      <c r="N1245" s="13">
        <f t="shared" si="1515"/>
        <v>0.35959502012393502</v>
      </c>
      <c r="O1245" s="13">
        <f t="shared" si="1516"/>
        <v>0</v>
      </c>
      <c r="P1245" s="13">
        <f t="shared" si="1517"/>
        <v>0</v>
      </c>
      <c r="Q1245" s="13">
        <f t="shared" si="1518"/>
        <v>0.14410297280124451</v>
      </c>
      <c r="R1245" s="13">
        <f t="shared" si="1519"/>
        <v>0</v>
      </c>
      <c r="S1245" s="13">
        <f t="shared" si="1520"/>
        <v>0</v>
      </c>
      <c r="T1245" s="13">
        <f t="shared" si="1521"/>
        <v>0</v>
      </c>
      <c r="U1245" s="13">
        <f t="shared" si="1522"/>
        <v>0</v>
      </c>
      <c r="V1245" s="13">
        <f t="shared" si="1523"/>
        <v>0</v>
      </c>
      <c r="W1245" s="13">
        <f t="shared" si="1524"/>
        <v>3.8498246838900983E-2</v>
      </c>
      <c r="X1245" s="13">
        <f t="shared" si="1525"/>
        <v>0</v>
      </c>
      <c r="Y1245" s="13">
        <f t="shared" si="1526"/>
        <v>0</v>
      </c>
      <c r="Z1245" s="13">
        <f t="shared" si="1527"/>
        <v>0</v>
      </c>
      <c r="AA1245" s="13">
        <f t="shared" si="1528"/>
        <v>0</v>
      </c>
      <c r="AB1245" s="13">
        <f t="shared" si="1529"/>
        <v>0</v>
      </c>
      <c r="AC1245" s="13">
        <f t="shared" si="1530"/>
        <v>0</v>
      </c>
      <c r="AD1245" s="13">
        <f t="shared" si="1531"/>
        <v>7.7138329324050658E-3</v>
      </c>
      <c r="AE1245" s="13">
        <f t="shared" si="1532"/>
        <v>0</v>
      </c>
      <c r="AF1245" s="13">
        <f t="shared" si="1533"/>
        <v>0</v>
      </c>
      <c r="AG1245" s="13">
        <f t="shared" si="1534"/>
        <v>0</v>
      </c>
      <c r="AH1245" s="13">
        <f t="shared" si="1535"/>
        <v>0</v>
      </c>
      <c r="AI1245" s="13">
        <f t="shared" si="1536"/>
        <v>0</v>
      </c>
      <c r="AJ1245" s="13">
        <f t="shared" si="1537"/>
        <v>0</v>
      </c>
      <c r="AK1245" s="13">
        <f t="shared" si="1538"/>
        <v>0</v>
      </c>
      <c r="AL1245" s="13">
        <f t="shared" si="1539"/>
        <v>0</v>
      </c>
      <c r="AM1245" s="13">
        <f t="shared" si="1540"/>
        <v>1.2364868199438378E-3</v>
      </c>
      <c r="AN1245" s="13">
        <f t="shared" si="1541"/>
        <v>0</v>
      </c>
      <c r="AO1245" s="13">
        <f t="shared" si="1542"/>
        <v>0</v>
      </c>
      <c r="AP1245" s="13">
        <f t="shared" si="1543"/>
        <v>0</v>
      </c>
      <c r="AQ1245" s="13">
        <f t="shared" si="1544"/>
        <v>0</v>
      </c>
      <c r="AR1245" s="13">
        <f t="shared" si="1545"/>
        <v>0</v>
      </c>
      <c r="AS1245" s="13">
        <f t="shared" si="1546"/>
        <v>0</v>
      </c>
      <c r="AT1245" s="13">
        <f t="shared" si="1547"/>
        <v>0</v>
      </c>
      <c r="AU1245" s="13">
        <f t="shared" si="1548"/>
        <v>0</v>
      </c>
      <c r="AV1245" s="13">
        <f t="shared" si="1549"/>
        <v>0</v>
      </c>
      <c r="AW1245" s="13">
        <f t="shared" si="1550"/>
        <v>0</v>
      </c>
      <c r="AX1245" s="13">
        <f t="shared" si="1551"/>
        <v>1.6516860784302446E-4</v>
      </c>
      <c r="AY1245" s="13">
        <f t="shared" si="1552"/>
        <v>0</v>
      </c>
      <c r="AZ1245" s="13">
        <f t="shared" si="1553"/>
        <v>0</v>
      </c>
      <c r="BA1245" s="13">
        <f t="shared" si="1554"/>
        <v>0</v>
      </c>
      <c r="BB1245" s="13">
        <f t="shared" si="1555"/>
        <v>0</v>
      </c>
      <c r="BC1245" s="13">
        <f t="shared" si="1556"/>
        <v>0</v>
      </c>
      <c r="BD1245" s="13">
        <f t="shared" si="1557"/>
        <v>0</v>
      </c>
      <c r="BE1245" s="13">
        <f t="shared" si="1558"/>
        <v>0</v>
      </c>
      <c r="BF1245" s="13">
        <f t="shared" si="1559"/>
        <v>0</v>
      </c>
      <c r="BG1245" s="13">
        <f t="shared" si="1560"/>
        <v>0</v>
      </c>
      <c r="BH1245" s="13">
        <f t="shared" si="1561"/>
        <v>0</v>
      </c>
      <c r="BI1245" s="13">
        <f t="shared" si="1562"/>
        <v>0</v>
      </c>
      <c r="BJ1245" s="14">
        <f t="shared" si="1563"/>
        <v>0.55131172812427232</v>
      </c>
      <c r="BK1245" s="14">
        <f t="shared" si="1564"/>
        <v>0.44866728279188028</v>
      </c>
      <c r="BL1245" s="14">
        <f t="shared" si="1565"/>
        <v>0</v>
      </c>
      <c r="BM1245" s="14">
        <f t="shared" si="1566"/>
        <v>4.7613735199092913E-2</v>
      </c>
      <c r="BN1245" s="14">
        <f t="shared" si="1567"/>
        <v>0.95236527571705987</v>
      </c>
    </row>
    <row r="1246" spans="1:66" x14ac:dyDescent="0.25">
      <c r="A1246" t="s">
        <v>72</v>
      </c>
      <c r="B1246" t="s">
        <v>81</v>
      </c>
      <c r="C1246" t="s">
        <v>63</v>
      </c>
      <c r="D1246" s="11">
        <v>44467</v>
      </c>
      <c r="E1246" s="10">
        <f>VLOOKUP(A1246,home!$A$2:$E$405,3,FALSE)</f>
        <v>1.3571428571428601</v>
      </c>
      <c r="F1246" s="10">
        <f>VLOOKUP(B1246,home!$B$2:$E$405,3,FALSE)</f>
        <v>1.23</v>
      </c>
      <c r="G1246" s="10">
        <f>VLOOKUP(C1246,away!$B$2:$E$405,4,FALSE)</f>
        <v>0.74</v>
      </c>
      <c r="H1246" s="10">
        <f>VLOOKUP(A1246,away!$A$2:$E$405,3,FALSE)</f>
        <v>1.2380952380952399</v>
      </c>
      <c r="I1246" s="10">
        <f>VLOOKUP(C1246,away!$B$2:$E$405,3,FALSE)</f>
        <v>1.23</v>
      </c>
      <c r="J1246" s="10">
        <f>VLOOKUP(B1246,home!$B$2:$E$405,4,FALSE)</f>
        <v>1.08</v>
      </c>
      <c r="K1246" s="12">
        <f t="shared" si="1512"/>
        <v>1.2352714285714312</v>
      </c>
      <c r="L1246" s="12">
        <f t="shared" si="1513"/>
        <v>1.6446857142857167</v>
      </c>
      <c r="M1246" s="13">
        <f t="shared" si="1514"/>
        <v>5.6137168661236532E-2</v>
      </c>
      <c r="N1246" s="13">
        <f t="shared" si="1515"/>
        <v>6.9344640528121046E-2</v>
      </c>
      <c r="O1246" s="13">
        <f t="shared" si="1516"/>
        <v>9.2327999337583552E-2</v>
      </c>
      <c r="P1246" s="13">
        <f t="shared" si="1517"/>
        <v>0.114050139638879</v>
      </c>
      <c r="Q1246" s="13">
        <f t="shared" si="1518"/>
        <v>4.2829726584472226E-2</v>
      </c>
      <c r="R1246" s="13">
        <f t="shared" si="1519"/>
        <v>7.5925270769552411E-2</v>
      </c>
      <c r="S1246" s="13">
        <f t="shared" si="1520"/>
        <v>5.7927014586993286E-2</v>
      </c>
      <c r="T1246" s="13">
        <f t="shared" si="1521"/>
        <v>7.0441439460244643E-2</v>
      </c>
      <c r="U1246" s="13">
        <f t="shared" si="1522"/>
        <v>9.3788317688177747E-2</v>
      </c>
      <c r="V1246" s="13">
        <f t="shared" si="1523"/>
        <v>1.3076272241456426E-2</v>
      </c>
      <c r="W1246" s="13">
        <f t="shared" si="1524"/>
        <v>1.7635445847774933E-2</v>
      </c>
      <c r="X1246" s="13">
        <f t="shared" si="1525"/>
        <v>2.900476585089479E-2</v>
      </c>
      <c r="Y1246" s="13">
        <f t="shared" si="1526"/>
        <v>2.3851862020584438E-2</v>
      </c>
      <c r="Z1246" s="13">
        <f t="shared" si="1527"/>
        <v>4.1624402729319256E-2</v>
      </c>
      <c r="AA1246" s="13">
        <f t="shared" si="1528"/>
        <v>5.1417435422878778E-2</v>
      </c>
      <c r="AB1246" s="13">
        <f t="shared" si="1529"/>
        <v>3.1757244454149396E-2</v>
      </c>
      <c r="AC1246" s="13">
        <f t="shared" si="1530"/>
        <v>1.6603868598336308E-3</v>
      </c>
      <c r="AD1246" s="13">
        <f t="shared" si="1531"/>
        <v>5.4461405964687654E-3</v>
      </c>
      <c r="AE1246" s="13">
        <f t="shared" si="1532"/>
        <v>8.9571896370036694E-3</v>
      </c>
      <c r="AF1246" s="13">
        <f t="shared" si="1533"/>
        <v>7.3658809180640016E-3</v>
      </c>
      <c r="AG1246" s="13">
        <f t="shared" si="1534"/>
        <v>4.0381863730232078E-3</v>
      </c>
      <c r="AH1246" s="13">
        <f t="shared" si="1535"/>
        <v>1.7114765133646695E-2</v>
      </c>
      <c r="AI1246" s="13">
        <f t="shared" si="1536"/>
        <v>2.1141380376304277E-2</v>
      </c>
      <c r="AJ1246" s="13">
        <f t="shared" si="1537"/>
        <v>1.3057671569704705E-2</v>
      </c>
      <c r="AK1246" s="13">
        <f t="shared" si="1538"/>
        <v>5.3765895379085634E-3</v>
      </c>
      <c r="AL1246" s="13">
        <f t="shared" si="1539"/>
        <v>1.349318875423413E-4</v>
      </c>
      <c r="AM1246" s="13">
        <f t="shared" si="1540"/>
        <v>1.3454923749601673E-3</v>
      </c>
      <c r="AN1246" s="13">
        <f t="shared" si="1541"/>
        <v>2.2129120877773479E-3</v>
      </c>
      <c r="AO1246" s="13">
        <f t="shared" si="1542"/>
        <v>1.8197724488687927E-3</v>
      </c>
      <c r="AP1246" s="13">
        <f t="shared" si="1543"/>
        <v>9.9765124996841273E-4</v>
      </c>
      <c r="AQ1246" s="13">
        <f t="shared" si="1544"/>
        <v>4.1020568966558426E-4</v>
      </c>
      <c r="AR1246" s="13">
        <f t="shared" si="1545"/>
        <v>5.6296819437327977E-3</v>
      </c>
      <c r="AS1246" s="13">
        <f t="shared" si="1546"/>
        <v>6.9541852570376055E-3</v>
      </c>
      <c r="AT1246" s="13">
        <f t="shared" si="1547"/>
        <v>4.2951531785056151E-3</v>
      </c>
      <c r="AU1246" s="13">
        <f t="shared" si="1548"/>
        <v>1.7685600009152511E-3</v>
      </c>
      <c r="AV1246" s="13">
        <f t="shared" si="1549"/>
        <v>5.4616290971121857E-4</v>
      </c>
      <c r="AW1246" s="13">
        <f t="shared" si="1550"/>
        <v>7.6147808934098356E-6</v>
      </c>
      <c r="AX1246" s="13">
        <f t="shared" si="1551"/>
        <v>2.7700804802483544E-4</v>
      </c>
      <c r="AY1246" s="13">
        <f t="shared" si="1552"/>
        <v>4.5559117932861856E-4</v>
      </c>
      <c r="AZ1246" s="13">
        <f t="shared" si="1553"/>
        <v>3.7465215209818063E-4</v>
      </c>
      <c r="BA1246" s="13">
        <f t="shared" si="1554"/>
        <v>2.0539501412742572E-4</v>
      </c>
      <c r="BB1246" s="13">
        <f t="shared" si="1555"/>
        <v>8.4452561380222524E-5</v>
      </c>
      <c r="BC1246" s="13">
        <f t="shared" si="1556"/>
        <v>2.7779584247377921E-5</v>
      </c>
      <c r="BD1246" s="13">
        <f t="shared" si="1557"/>
        <v>1.5431762448049303E-3</v>
      </c>
      <c r="BE1246" s="13">
        <f t="shared" si="1558"/>
        <v>1.9062415244576832E-3</v>
      </c>
      <c r="BF1246" s="13">
        <f t="shared" si="1559"/>
        <v>1.1773628455595128E-3</v>
      </c>
      <c r="BG1246" s="13">
        <f t="shared" si="1560"/>
        <v>4.8478756139374142E-4</v>
      </c>
      <c r="BH1246" s="13">
        <f t="shared" si="1561"/>
        <v>1.4971105587912686E-4</v>
      </c>
      <c r="BI1246" s="13">
        <f t="shared" si="1562"/>
        <v>3.6986757973749278E-5</v>
      </c>
      <c r="BJ1246" s="14">
        <f t="shared" si="1563"/>
        <v>0.28712619020709873</v>
      </c>
      <c r="BK1246" s="14">
        <f t="shared" si="1564"/>
        <v>0.24344150505526985</v>
      </c>
      <c r="BL1246" s="14">
        <f t="shared" si="1565"/>
        <v>0.42639868356987737</v>
      </c>
      <c r="BM1246" s="14">
        <f t="shared" si="1566"/>
        <v>0.54752785964328499</v>
      </c>
      <c r="BN1246" s="14">
        <f t="shared" si="1567"/>
        <v>0.45061494551984477</v>
      </c>
    </row>
    <row r="1247" spans="1:66" x14ac:dyDescent="0.25">
      <c r="A1247" t="s">
        <v>72</v>
      </c>
      <c r="B1247" t="s">
        <v>88</v>
      </c>
      <c r="C1247" t="s">
        <v>75</v>
      </c>
      <c r="D1247" s="11">
        <v>44467</v>
      </c>
      <c r="E1247" s="10">
        <f>VLOOKUP(A1247,home!$A$2:$E$405,3,FALSE)</f>
        <v>1.3571428571428601</v>
      </c>
      <c r="F1247" s="10">
        <f>VLOOKUP(B1247,home!$B$2:$E$405,3,FALSE)</f>
        <v>1.47</v>
      </c>
      <c r="G1247" s="10">
        <f>VLOOKUP(C1247,away!$B$2:$E$405,4,FALSE)</f>
        <v>0.74</v>
      </c>
      <c r="H1247" s="10">
        <f>VLOOKUP(A1247,away!$A$2:$E$405,3,FALSE)</f>
        <v>1.2380952380952399</v>
      </c>
      <c r="I1247" s="10">
        <f>VLOOKUP(C1247,away!$B$2:$E$405,3,FALSE)</f>
        <v>0.98</v>
      </c>
      <c r="J1247" s="10">
        <f>VLOOKUP(B1247,home!$B$2:$E$405,4,FALSE)</f>
        <v>1.35</v>
      </c>
      <c r="K1247" s="12">
        <f t="shared" si="1512"/>
        <v>1.4763000000000033</v>
      </c>
      <c r="L1247" s="12">
        <f t="shared" si="1513"/>
        <v>1.6380000000000026</v>
      </c>
      <c r="M1247" s="13">
        <f t="shared" si="1514"/>
        <v>4.4409582977763311E-2</v>
      </c>
      <c r="N1247" s="13">
        <f t="shared" si="1515"/>
        <v>6.556186735007212E-2</v>
      </c>
      <c r="O1247" s="13">
        <f t="shared" si="1516"/>
        <v>7.2742896917576405E-2</v>
      </c>
      <c r="P1247" s="13">
        <f t="shared" si="1517"/>
        <v>0.10739033871941829</v>
      </c>
      <c r="Q1247" s="13">
        <f t="shared" si="1518"/>
        <v>4.8394492384455853E-2</v>
      </c>
      <c r="R1247" s="13">
        <f t="shared" si="1519"/>
        <v>5.9576432575495192E-2</v>
      </c>
      <c r="S1247" s="13">
        <f t="shared" si="1520"/>
        <v>6.4922276212580204E-2</v>
      </c>
      <c r="T1247" s="13">
        <f t="shared" si="1521"/>
        <v>7.9270178525738796E-2</v>
      </c>
      <c r="U1247" s="13">
        <f t="shared" si="1522"/>
        <v>8.7952687411203739E-2</v>
      </c>
      <c r="V1247" s="13">
        <f t="shared" si="1523"/>
        <v>1.7443745659819116E-2</v>
      </c>
      <c r="W1247" s="13">
        <f t="shared" si="1524"/>
        <v>2.3814929702390783E-2</v>
      </c>
      <c r="X1247" s="13">
        <f t="shared" si="1525"/>
        <v>3.9008854852516157E-2</v>
      </c>
      <c r="Y1247" s="13">
        <f t="shared" si="1526"/>
        <v>3.1948252124210791E-2</v>
      </c>
      <c r="Z1247" s="13">
        <f t="shared" si="1527"/>
        <v>3.2528732186220419E-2</v>
      </c>
      <c r="AA1247" s="13">
        <f t="shared" si="1528"/>
        <v>4.8022167326517311E-2</v>
      </c>
      <c r="AB1247" s="13">
        <f t="shared" si="1529"/>
        <v>3.5447562812068838E-2</v>
      </c>
      <c r="AC1247" s="13">
        <f t="shared" si="1530"/>
        <v>2.6363816508383846E-3</v>
      </c>
      <c r="AD1247" s="13">
        <f t="shared" si="1531"/>
        <v>8.7894951799098939E-3</v>
      </c>
      <c r="AE1247" s="13">
        <f t="shared" si="1532"/>
        <v>1.4397193104692426E-2</v>
      </c>
      <c r="AF1247" s="13">
        <f t="shared" si="1533"/>
        <v>1.1791301152743119E-2</v>
      </c>
      <c r="AG1247" s="13">
        <f t="shared" si="1534"/>
        <v>6.4380504293977516E-3</v>
      </c>
      <c r="AH1247" s="13">
        <f t="shared" si="1535"/>
        <v>1.3320515830257288E-2</v>
      </c>
      <c r="AI1247" s="13">
        <f t="shared" si="1536"/>
        <v>1.9665077520208879E-2</v>
      </c>
      <c r="AJ1247" s="13">
        <f t="shared" si="1537"/>
        <v>1.4515776971542218E-2</v>
      </c>
      <c r="AK1247" s="13">
        <f t="shared" si="1538"/>
        <v>7.1432138476959419E-3</v>
      </c>
      <c r="AL1247" s="13">
        <f t="shared" si="1539"/>
        <v>2.550097519438157E-4</v>
      </c>
      <c r="AM1247" s="13">
        <f t="shared" si="1540"/>
        <v>2.5951863468202017E-3</v>
      </c>
      <c r="AN1247" s="13">
        <f t="shared" si="1541"/>
        <v>4.2509152360914963E-3</v>
      </c>
      <c r="AO1247" s="13">
        <f t="shared" si="1542"/>
        <v>3.4814995783589418E-3</v>
      </c>
      <c r="AP1247" s="13">
        <f t="shared" si="1543"/>
        <v>1.9008987697839849E-3</v>
      </c>
      <c r="AQ1247" s="13">
        <f t="shared" si="1544"/>
        <v>7.7841804622654333E-4</v>
      </c>
      <c r="AR1247" s="13">
        <f t="shared" si="1545"/>
        <v>4.3638009859922888E-3</v>
      </c>
      <c r="AS1247" s="13">
        <f t="shared" si="1546"/>
        <v>6.4422793956204309E-3</v>
      </c>
      <c r="AT1247" s="13">
        <f t="shared" si="1547"/>
        <v>4.7553685358772326E-3</v>
      </c>
      <c r="AU1247" s="13">
        <f t="shared" si="1548"/>
        <v>2.3401168565051916E-3</v>
      </c>
      <c r="AV1247" s="13">
        <f t="shared" si="1549"/>
        <v>8.6367862881465507E-4</v>
      </c>
      <c r="AW1247" s="13">
        <f t="shared" si="1550"/>
        <v>1.7129425804156889E-5</v>
      </c>
      <c r="AX1247" s="13">
        <f t="shared" si="1551"/>
        <v>6.3854560063511198E-4</v>
      </c>
      <c r="AY1247" s="13">
        <f t="shared" si="1552"/>
        <v>1.0459376938403151E-3</v>
      </c>
      <c r="AZ1247" s="13">
        <f t="shared" si="1553"/>
        <v>8.5662297125521961E-4</v>
      </c>
      <c r="BA1247" s="13">
        <f t="shared" si="1554"/>
        <v>4.6771614230535052E-4</v>
      </c>
      <c r="BB1247" s="13">
        <f t="shared" si="1555"/>
        <v>1.9152976027404141E-4</v>
      </c>
      <c r="BC1247" s="13">
        <f t="shared" si="1556"/>
        <v>6.2745149465775988E-5</v>
      </c>
      <c r="BD1247" s="13">
        <f t="shared" si="1557"/>
        <v>1.191317669175898E-3</v>
      </c>
      <c r="BE1247" s="13">
        <f t="shared" si="1558"/>
        <v>1.7587422750043821E-3</v>
      </c>
      <c r="BF1247" s="13">
        <f t="shared" si="1559"/>
        <v>1.2982156102944876E-3</v>
      </c>
      <c r="BG1247" s="13">
        <f t="shared" si="1560"/>
        <v>6.3885190182591891E-4</v>
      </c>
      <c r="BH1247" s="13">
        <f t="shared" si="1561"/>
        <v>2.3578426566640145E-4</v>
      </c>
      <c r="BI1247" s="13">
        <f t="shared" si="1562"/>
        <v>6.9617662280661865E-5</v>
      </c>
      <c r="BJ1247" s="14">
        <f t="shared" si="1563"/>
        <v>0.34568463010118466</v>
      </c>
      <c r="BK1247" s="14">
        <f t="shared" si="1564"/>
        <v>0.23810327266620343</v>
      </c>
      <c r="BL1247" s="14">
        <f t="shared" si="1565"/>
        <v>0.38234410499962335</v>
      </c>
      <c r="BM1247" s="14">
        <f t="shared" si="1566"/>
        <v>0.59955632076041454</v>
      </c>
      <c r="BN1247" s="14">
        <f t="shared" si="1567"/>
        <v>0.39807561092478116</v>
      </c>
    </row>
    <row r="1248" spans="1:66" x14ac:dyDescent="0.25">
      <c r="A1248" t="s">
        <v>72</v>
      </c>
      <c r="B1248" t="s">
        <v>102</v>
      </c>
      <c r="C1248" t="s">
        <v>103</v>
      </c>
      <c r="D1248" s="11">
        <v>44467</v>
      </c>
      <c r="E1248" s="10">
        <f>VLOOKUP(A1248,home!$A$2:$E$405,3,FALSE)</f>
        <v>1.3571428571428601</v>
      </c>
      <c r="F1248" s="10">
        <f>VLOOKUP(B1248,home!$B$2:$E$405,3,FALSE)</f>
        <v>0</v>
      </c>
      <c r="G1248" s="10">
        <f>VLOOKUP(C1248,away!$B$2:$E$405,4,FALSE)</f>
        <v>1.23</v>
      </c>
      <c r="H1248" s="10">
        <f>VLOOKUP(A1248,away!$A$2:$E$405,3,FALSE)</f>
        <v>1.2380952380952399</v>
      </c>
      <c r="I1248" s="10">
        <f>VLOOKUP(C1248,away!$B$2:$E$405,3,FALSE)</f>
        <v>0.98</v>
      </c>
      <c r="J1248" s="10">
        <f>VLOOKUP(B1248,home!$B$2:$E$405,4,FALSE)</f>
        <v>1.08</v>
      </c>
      <c r="K1248" s="12">
        <f t="shared" si="1512"/>
        <v>0</v>
      </c>
      <c r="L1248" s="12">
        <f t="shared" si="1513"/>
        <v>1.310400000000002</v>
      </c>
      <c r="M1248" s="13">
        <f t="shared" si="1514"/>
        <v>0.26971214994485915</v>
      </c>
      <c r="N1248" s="13">
        <f t="shared" si="1515"/>
        <v>0</v>
      </c>
      <c r="O1248" s="13">
        <f t="shared" si="1516"/>
        <v>0.35343080128774401</v>
      </c>
      <c r="P1248" s="13">
        <f t="shared" si="1517"/>
        <v>0</v>
      </c>
      <c r="Q1248" s="13">
        <f t="shared" si="1518"/>
        <v>0</v>
      </c>
      <c r="R1248" s="13">
        <f t="shared" si="1519"/>
        <v>0.23156786100373022</v>
      </c>
      <c r="S1248" s="13">
        <f t="shared" si="1520"/>
        <v>0</v>
      </c>
      <c r="T1248" s="13">
        <f t="shared" si="1521"/>
        <v>0</v>
      </c>
      <c r="U1248" s="13">
        <f t="shared" si="1522"/>
        <v>0</v>
      </c>
      <c r="V1248" s="13">
        <f t="shared" si="1523"/>
        <v>0</v>
      </c>
      <c r="W1248" s="13">
        <f t="shared" si="1524"/>
        <v>0</v>
      </c>
      <c r="X1248" s="13">
        <f t="shared" si="1525"/>
        <v>0</v>
      </c>
      <c r="Y1248" s="13">
        <f t="shared" si="1526"/>
        <v>0</v>
      </c>
      <c r="Z1248" s="13">
        <f t="shared" si="1527"/>
        <v>0.10114884168642954</v>
      </c>
      <c r="AA1248" s="13">
        <f t="shared" si="1528"/>
        <v>0</v>
      </c>
      <c r="AB1248" s="13">
        <f t="shared" si="1529"/>
        <v>0</v>
      </c>
      <c r="AC1248" s="13">
        <f t="shared" si="1530"/>
        <v>0</v>
      </c>
      <c r="AD1248" s="13">
        <f t="shared" si="1531"/>
        <v>0</v>
      </c>
      <c r="AE1248" s="13">
        <f t="shared" si="1532"/>
        <v>0</v>
      </c>
      <c r="AF1248" s="13">
        <f t="shared" si="1533"/>
        <v>0</v>
      </c>
      <c r="AG1248" s="13">
        <f t="shared" si="1534"/>
        <v>0</v>
      </c>
      <c r="AH1248" s="13">
        <f t="shared" si="1535"/>
        <v>3.3136360536474348E-2</v>
      </c>
      <c r="AI1248" s="13">
        <f t="shared" si="1536"/>
        <v>0</v>
      </c>
      <c r="AJ1248" s="13">
        <f t="shared" si="1537"/>
        <v>0</v>
      </c>
      <c r="AK1248" s="13">
        <f t="shared" si="1538"/>
        <v>0</v>
      </c>
      <c r="AL1248" s="13">
        <f t="shared" si="1539"/>
        <v>0</v>
      </c>
      <c r="AM1248" s="13">
        <f t="shared" si="1540"/>
        <v>0</v>
      </c>
      <c r="AN1248" s="13">
        <f t="shared" si="1541"/>
        <v>0</v>
      </c>
      <c r="AO1248" s="13">
        <f t="shared" si="1542"/>
        <v>0</v>
      </c>
      <c r="AP1248" s="13">
        <f t="shared" si="1543"/>
        <v>0</v>
      </c>
      <c r="AQ1248" s="13">
        <f t="shared" si="1544"/>
        <v>0</v>
      </c>
      <c r="AR1248" s="13">
        <f t="shared" si="1545"/>
        <v>8.6843773693992144E-3</v>
      </c>
      <c r="AS1248" s="13">
        <f t="shared" si="1546"/>
        <v>0</v>
      </c>
      <c r="AT1248" s="13">
        <f t="shared" si="1547"/>
        <v>0</v>
      </c>
      <c r="AU1248" s="13">
        <f t="shared" si="1548"/>
        <v>0</v>
      </c>
      <c r="AV1248" s="13">
        <f t="shared" si="1549"/>
        <v>0</v>
      </c>
      <c r="AW1248" s="13">
        <f t="shared" si="1550"/>
        <v>0</v>
      </c>
      <c r="AX1248" s="13">
        <f t="shared" si="1551"/>
        <v>0</v>
      </c>
      <c r="AY1248" s="13">
        <f t="shared" si="1552"/>
        <v>0</v>
      </c>
      <c r="AZ1248" s="13">
        <f t="shared" si="1553"/>
        <v>0</v>
      </c>
      <c r="BA1248" s="13">
        <f t="shared" si="1554"/>
        <v>0</v>
      </c>
      <c r="BB1248" s="13">
        <f t="shared" si="1555"/>
        <v>0</v>
      </c>
      <c r="BC1248" s="13">
        <f t="shared" si="1556"/>
        <v>0</v>
      </c>
      <c r="BD1248" s="13">
        <f t="shared" si="1557"/>
        <v>1.8966680174767893E-3</v>
      </c>
      <c r="BE1248" s="13">
        <f t="shared" si="1558"/>
        <v>0</v>
      </c>
      <c r="BF1248" s="13">
        <f t="shared" si="1559"/>
        <v>0</v>
      </c>
      <c r="BG1248" s="13">
        <f t="shared" si="1560"/>
        <v>0</v>
      </c>
      <c r="BH1248" s="13">
        <f t="shared" si="1561"/>
        <v>0</v>
      </c>
      <c r="BI1248" s="13">
        <f t="shared" si="1562"/>
        <v>0</v>
      </c>
      <c r="BJ1248" s="14">
        <f t="shared" si="1563"/>
        <v>0</v>
      </c>
      <c r="BK1248" s="14">
        <f t="shared" si="1564"/>
        <v>0.26971214994485915</v>
      </c>
      <c r="BL1248" s="14">
        <f t="shared" si="1565"/>
        <v>0.62871606821482462</v>
      </c>
      <c r="BM1248" s="14">
        <f t="shared" si="1566"/>
        <v>0.1448662476097799</v>
      </c>
      <c r="BN1248" s="14">
        <f t="shared" si="1567"/>
        <v>0.85471081223633338</v>
      </c>
    </row>
    <row r="1249" spans="1:66" x14ac:dyDescent="0.25">
      <c r="A1249" t="s">
        <v>72</v>
      </c>
      <c r="B1249" t="s">
        <v>73</v>
      </c>
      <c r="C1249" t="s">
        <v>237</v>
      </c>
      <c r="D1249" s="11">
        <v>44467</v>
      </c>
      <c r="E1249" s="10">
        <f>VLOOKUP(A1249,home!$A$2:$E$405,3,FALSE)</f>
        <v>1.3571428571428601</v>
      </c>
      <c r="F1249" s="10">
        <f>VLOOKUP(B1249,home!$B$2:$E$405,3,FALSE)</f>
        <v>1.23</v>
      </c>
      <c r="G1249" s="10">
        <f>VLOOKUP(C1249,away!$B$2:$E$405,4,FALSE)</f>
        <v>0.98</v>
      </c>
      <c r="H1249" s="10">
        <f>VLOOKUP(A1249,away!$A$2:$E$405,3,FALSE)</f>
        <v>1.2380952380952399</v>
      </c>
      <c r="I1249" s="10">
        <f>VLOOKUP(C1249,away!$B$2:$E$405,3,FALSE)</f>
        <v>0</v>
      </c>
      <c r="J1249" s="10">
        <f>VLOOKUP(B1249,home!$B$2:$E$405,4,FALSE)</f>
        <v>1.35</v>
      </c>
      <c r="K1249" s="12">
        <f t="shared" si="1512"/>
        <v>1.6359000000000035</v>
      </c>
      <c r="L1249" s="12">
        <f t="shared" si="1513"/>
        <v>0</v>
      </c>
      <c r="M1249" s="13">
        <f t="shared" si="1514"/>
        <v>0.19477699309704155</v>
      </c>
      <c r="N1249" s="13">
        <f t="shared" si="1515"/>
        <v>0.31863568300745093</v>
      </c>
      <c r="O1249" s="13">
        <f t="shared" si="1516"/>
        <v>0</v>
      </c>
      <c r="P1249" s="13">
        <f t="shared" si="1517"/>
        <v>0</v>
      </c>
      <c r="Q1249" s="13">
        <f t="shared" si="1518"/>
        <v>0.26062805691594509</v>
      </c>
      <c r="R1249" s="13">
        <f t="shared" si="1519"/>
        <v>0</v>
      </c>
      <c r="S1249" s="13">
        <f t="shared" si="1520"/>
        <v>0</v>
      </c>
      <c r="T1249" s="13">
        <f t="shared" si="1521"/>
        <v>0</v>
      </c>
      <c r="U1249" s="13">
        <f t="shared" si="1522"/>
        <v>0</v>
      </c>
      <c r="V1249" s="13">
        <f t="shared" si="1523"/>
        <v>0</v>
      </c>
      <c r="W1249" s="13">
        <f t="shared" si="1524"/>
        <v>0.14212047943626516</v>
      </c>
      <c r="X1249" s="13">
        <f t="shared" si="1525"/>
        <v>0</v>
      </c>
      <c r="Y1249" s="13">
        <f t="shared" si="1526"/>
        <v>0</v>
      </c>
      <c r="Z1249" s="13">
        <f t="shared" si="1527"/>
        <v>0</v>
      </c>
      <c r="AA1249" s="13">
        <f t="shared" si="1528"/>
        <v>0</v>
      </c>
      <c r="AB1249" s="13">
        <f t="shared" si="1529"/>
        <v>0</v>
      </c>
      <c r="AC1249" s="13">
        <f t="shared" si="1530"/>
        <v>0</v>
      </c>
      <c r="AD1249" s="13">
        <f t="shared" si="1531"/>
        <v>5.8123723077446676E-2</v>
      </c>
      <c r="AE1249" s="13">
        <f t="shared" si="1532"/>
        <v>0</v>
      </c>
      <c r="AF1249" s="13">
        <f t="shared" si="1533"/>
        <v>0</v>
      </c>
      <c r="AG1249" s="13">
        <f t="shared" si="1534"/>
        <v>0</v>
      </c>
      <c r="AH1249" s="13">
        <f t="shared" si="1535"/>
        <v>0</v>
      </c>
      <c r="AI1249" s="13">
        <f t="shared" si="1536"/>
        <v>0</v>
      </c>
      <c r="AJ1249" s="13">
        <f t="shared" si="1537"/>
        <v>0</v>
      </c>
      <c r="AK1249" s="13">
        <f t="shared" si="1538"/>
        <v>0</v>
      </c>
      <c r="AL1249" s="13">
        <f t="shared" si="1539"/>
        <v>0</v>
      </c>
      <c r="AM1249" s="13">
        <f t="shared" si="1540"/>
        <v>1.9016919716479033E-2</v>
      </c>
      <c r="AN1249" s="13">
        <f t="shared" si="1541"/>
        <v>0</v>
      </c>
      <c r="AO1249" s="13">
        <f t="shared" si="1542"/>
        <v>0</v>
      </c>
      <c r="AP1249" s="13">
        <f t="shared" si="1543"/>
        <v>0</v>
      </c>
      <c r="AQ1249" s="13">
        <f t="shared" si="1544"/>
        <v>0</v>
      </c>
      <c r="AR1249" s="13">
        <f t="shared" si="1545"/>
        <v>0</v>
      </c>
      <c r="AS1249" s="13">
        <f t="shared" si="1546"/>
        <v>0</v>
      </c>
      <c r="AT1249" s="13">
        <f t="shared" si="1547"/>
        <v>0</v>
      </c>
      <c r="AU1249" s="13">
        <f t="shared" si="1548"/>
        <v>0</v>
      </c>
      <c r="AV1249" s="13">
        <f t="shared" si="1549"/>
        <v>0</v>
      </c>
      <c r="AW1249" s="13">
        <f t="shared" si="1550"/>
        <v>0</v>
      </c>
      <c r="AX1249" s="13">
        <f t="shared" si="1551"/>
        <v>5.1849631606980277E-3</v>
      </c>
      <c r="AY1249" s="13">
        <f t="shared" si="1552"/>
        <v>0</v>
      </c>
      <c r="AZ1249" s="13">
        <f t="shared" si="1553"/>
        <v>0</v>
      </c>
      <c r="BA1249" s="13">
        <f t="shared" si="1554"/>
        <v>0</v>
      </c>
      <c r="BB1249" s="13">
        <f t="shared" si="1555"/>
        <v>0</v>
      </c>
      <c r="BC1249" s="13">
        <f t="shared" si="1556"/>
        <v>0</v>
      </c>
      <c r="BD1249" s="13">
        <f t="shared" si="1557"/>
        <v>0</v>
      </c>
      <c r="BE1249" s="13">
        <f t="shared" si="1558"/>
        <v>0</v>
      </c>
      <c r="BF1249" s="13">
        <f t="shared" si="1559"/>
        <v>0</v>
      </c>
      <c r="BG1249" s="13">
        <f t="shared" si="1560"/>
        <v>0</v>
      </c>
      <c r="BH1249" s="13">
        <f t="shared" si="1561"/>
        <v>0</v>
      </c>
      <c r="BI1249" s="13">
        <f t="shared" si="1562"/>
        <v>0</v>
      </c>
      <c r="BJ1249" s="14">
        <f t="shared" si="1563"/>
        <v>0.80370982531428492</v>
      </c>
      <c r="BK1249" s="14">
        <f t="shared" si="1564"/>
        <v>0.19477699309704155</v>
      </c>
      <c r="BL1249" s="14">
        <f t="shared" si="1565"/>
        <v>0</v>
      </c>
      <c r="BM1249" s="14">
        <f t="shared" si="1566"/>
        <v>0.22444608539088889</v>
      </c>
      <c r="BN1249" s="14">
        <f t="shared" si="1567"/>
        <v>0.77404073302043752</v>
      </c>
    </row>
    <row r="1250" spans="1:66" x14ac:dyDescent="0.25">
      <c r="A1250" t="s">
        <v>72</v>
      </c>
      <c r="B1250" t="s">
        <v>80</v>
      </c>
      <c r="C1250" t="s">
        <v>76</v>
      </c>
      <c r="D1250" s="11">
        <v>44467</v>
      </c>
      <c r="E1250" s="10">
        <f>VLOOKUP(A1250,home!$A$2:$E$405,3,FALSE)</f>
        <v>1.3571428571428601</v>
      </c>
      <c r="F1250" s="10">
        <f>VLOOKUP(B1250,home!$B$2:$E$405,3,FALSE)</f>
        <v>1.23</v>
      </c>
      <c r="G1250" s="10">
        <f>VLOOKUP(C1250,away!$B$2:$E$405,4,FALSE)</f>
        <v>0.98</v>
      </c>
      <c r="H1250" s="10">
        <f>VLOOKUP(A1250,away!$A$2:$E$405,3,FALSE)</f>
        <v>1.2380952380952399</v>
      </c>
      <c r="I1250" s="10">
        <f>VLOOKUP(C1250,away!$B$2:$E$405,3,FALSE)</f>
        <v>0.74</v>
      </c>
      <c r="J1250" s="10">
        <f>VLOOKUP(B1250,home!$B$2:$E$405,4,FALSE)</f>
        <v>1.35</v>
      </c>
      <c r="K1250" s="12">
        <f t="shared" si="1512"/>
        <v>1.6359000000000035</v>
      </c>
      <c r="L1250" s="12">
        <f t="shared" si="1513"/>
        <v>1.2368571428571449</v>
      </c>
      <c r="M1250" s="13">
        <f t="shared" si="1514"/>
        <v>5.6542814849485097E-2</v>
      </c>
      <c r="N1250" s="13">
        <f t="shared" si="1515"/>
        <v>9.249839081227286E-2</v>
      </c>
      <c r="O1250" s="13">
        <f t="shared" si="1516"/>
        <v>6.9935384423834679E-2</v>
      </c>
      <c r="P1250" s="13">
        <f t="shared" si="1517"/>
        <v>0.11440729537895138</v>
      </c>
      <c r="Q1250" s="13">
        <f t="shared" si="1518"/>
        <v>7.5659058764898757E-2</v>
      </c>
      <c r="R1250" s="13">
        <f t="shared" si="1519"/>
        <v>4.3250039881540123E-2</v>
      </c>
      <c r="S1250" s="13">
        <f t="shared" si="1520"/>
        <v>5.7872203881117142E-2</v>
      </c>
      <c r="T1250" s="13">
        <f t="shared" si="1521"/>
        <v>9.3579447255213499E-2</v>
      </c>
      <c r="U1250" s="13">
        <f t="shared" si="1522"/>
        <v>7.0752740242211634E-2</v>
      </c>
      <c r="V1250" s="13">
        <f t="shared" si="1523"/>
        <v>1.3010794153230474E-2</v>
      </c>
      <c r="W1250" s="13">
        <f t="shared" si="1524"/>
        <v>4.1256884744499379E-2</v>
      </c>
      <c r="X1250" s="13">
        <f t="shared" si="1525"/>
        <v>5.1028872588268027E-2</v>
      </c>
      <c r="Y1250" s="13">
        <f t="shared" si="1526"/>
        <v>3.1557712776373245E-2</v>
      </c>
      <c r="Z1250" s="13">
        <f t="shared" si="1527"/>
        <v>1.7831373585446429E-2</v>
      </c>
      <c r="AA1250" s="13">
        <f t="shared" si="1528"/>
        <v>2.917034404843187E-2</v>
      </c>
      <c r="AB1250" s="13">
        <f t="shared" si="1529"/>
        <v>2.3859882914414904E-2</v>
      </c>
      <c r="AC1250" s="13">
        <f t="shared" si="1530"/>
        <v>1.6453569009671975E-3</v>
      </c>
      <c r="AD1250" s="13">
        <f t="shared" si="1531"/>
        <v>1.6873034438381673E-2</v>
      </c>
      <c r="AE1250" s="13">
        <f t="shared" si="1532"/>
        <v>2.0869533166786965E-2</v>
      </c>
      <c r="AF1250" s="13">
        <f t="shared" si="1533"/>
        <v>1.2906315582717277E-2</v>
      </c>
      <c r="AG1250" s="13">
        <f t="shared" si="1534"/>
        <v>5.3210895388174457E-3</v>
      </c>
      <c r="AH1250" s="13">
        <f t="shared" si="1535"/>
        <v>5.5137154465284095E-3</v>
      </c>
      <c r="AI1250" s="13">
        <f t="shared" si="1536"/>
        <v>9.0198870989758439E-3</v>
      </c>
      <c r="AJ1250" s="13">
        <f t="shared" si="1537"/>
        <v>7.3778166526073082E-3</v>
      </c>
      <c r="AK1250" s="13">
        <f t="shared" si="1538"/>
        <v>4.0231234206667731E-3</v>
      </c>
      <c r="AL1250" s="13">
        <f t="shared" si="1539"/>
        <v>1.3316693445407008E-4</v>
      </c>
      <c r="AM1250" s="13">
        <f t="shared" si="1540"/>
        <v>5.5205194075497238E-3</v>
      </c>
      <c r="AN1250" s="13">
        <f t="shared" si="1541"/>
        <v>6.8280938615093694E-3</v>
      </c>
      <c r="AO1250" s="13">
        <f t="shared" si="1542"/>
        <v>4.2226883323534447E-3</v>
      </c>
      <c r="AP1250" s="13">
        <f t="shared" si="1543"/>
        <v>1.7409540753102945E-3</v>
      </c>
      <c r="AQ1250" s="13">
        <f t="shared" si="1544"/>
        <v>5.3832787085844852E-4</v>
      </c>
      <c r="AR1250" s="13">
        <f t="shared" si="1545"/>
        <v>1.3639356667440865E-3</v>
      </c>
      <c r="AS1250" s="13">
        <f t="shared" si="1546"/>
        <v>2.2312623572266557E-3</v>
      </c>
      <c r="AT1250" s="13">
        <f t="shared" si="1547"/>
        <v>1.8250610450935472E-3</v>
      </c>
      <c r="AU1250" s="13">
        <f t="shared" si="1548"/>
        <v>9.9520578788951327E-4</v>
      </c>
      <c r="AV1250" s="13">
        <f t="shared" si="1549"/>
        <v>4.0701428710211468E-4</v>
      </c>
      <c r="AW1250" s="13">
        <f t="shared" si="1550"/>
        <v>7.4846275759508691E-6</v>
      </c>
      <c r="AX1250" s="13">
        <f t="shared" si="1551"/>
        <v>1.5051696164684379E-3</v>
      </c>
      <c r="AY1250" s="13">
        <f t="shared" si="1552"/>
        <v>1.8616797913405365E-3</v>
      </c>
      <c r="AZ1250" s="13">
        <f t="shared" si="1553"/>
        <v>1.1513159738161711E-3</v>
      </c>
      <c r="BA1250" s="13">
        <f t="shared" si="1554"/>
        <v>4.7467112863335356E-4</v>
      </c>
      <c r="BB1250" s="13">
        <f t="shared" si="1555"/>
        <v>1.4677509398955654E-4</v>
      </c>
      <c r="BC1250" s="13">
        <f t="shared" si="1556"/>
        <v>3.6307964678902342E-5</v>
      </c>
      <c r="BD1250" s="13">
        <f t="shared" si="1557"/>
        <v>2.8116559530167384E-4</v>
      </c>
      <c r="BE1250" s="13">
        <f t="shared" si="1558"/>
        <v>4.5995879735400921E-4</v>
      </c>
      <c r="BF1250" s="13">
        <f t="shared" si="1559"/>
        <v>3.7622329829571269E-4</v>
      </c>
      <c r="BG1250" s="13">
        <f t="shared" si="1560"/>
        <v>2.0515456456065255E-4</v>
      </c>
      <c r="BH1250" s="13">
        <f t="shared" si="1561"/>
        <v>8.3903088041193069E-5</v>
      </c>
      <c r="BI1250" s="13">
        <f t="shared" si="1562"/>
        <v>2.7451412345317591E-5</v>
      </c>
      <c r="BJ1250" s="14">
        <f t="shared" si="1563"/>
        <v>0.46557684278473743</v>
      </c>
      <c r="BK1250" s="14">
        <f t="shared" si="1564"/>
        <v>0.24547331188954588</v>
      </c>
      <c r="BL1250" s="14">
        <f t="shared" si="1565"/>
        <v>0.27115927002916607</v>
      </c>
      <c r="BM1250" s="14">
        <f t="shared" si="1566"/>
        <v>0.54589361901414801</v>
      </c>
      <c r="BN1250" s="14">
        <f t="shared" si="1567"/>
        <v>0.4522929841109829</v>
      </c>
    </row>
    <row r="1251" spans="1:66" x14ac:dyDescent="0.25">
      <c r="A1251" t="s">
        <v>72</v>
      </c>
      <c r="B1251" t="s">
        <v>365</v>
      </c>
      <c r="C1251" t="s">
        <v>74</v>
      </c>
      <c r="D1251" s="11">
        <v>44467</v>
      </c>
      <c r="E1251" s="10">
        <f>VLOOKUP(A1251,home!$A$2:$E$405,3,FALSE)</f>
        <v>1.3571428571428601</v>
      </c>
      <c r="F1251" s="10">
        <f>VLOOKUP(B1251,home!$B$2:$E$405,3,FALSE)</f>
        <v>1.23</v>
      </c>
      <c r="G1251" s="10">
        <f>VLOOKUP(C1251,away!$B$2:$E$405,4,FALSE)</f>
        <v>0.25</v>
      </c>
      <c r="H1251" s="10">
        <f>VLOOKUP(A1251,away!$A$2:$E$405,3,FALSE)</f>
        <v>1.2380952380952399</v>
      </c>
      <c r="I1251" s="10">
        <f>VLOOKUP(C1251,away!$B$2:$E$405,3,FALSE)</f>
        <v>1.72</v>
      </c>
      <c r="J1251" s="10">
        <f>VLOOKUP(B1251,home!$B$2:$E$405,4,FALSE)</f>
        <v>0.81</v>
      </c>
      <c r="K1251" s="12">
        <f t="shared" si="1512"/>
        <v>0.41732142857142945</v>
      </c>
      <c r="L1251" s="12">
        <f t="shared" si="1513"/>
        <v>1.7249142857142885</v>
      </c>
      <c r="M1251" s="13">
        <f t="shared" si="1514"/>
        <v>0.11739209423350526</v>
      </c>
      <c r="N1251" s="13">
        <f t="shared" si="1515"/>
        <v>4.8990236468518279E-2</v>
      </c>
      <c r="O1251" s="13">
        <f t="shared" si="1516"/>
        <v>0.20249130037329119</v>
      </c>
      <c r="P1251" s="13">
        <f t="shared" si="1517"/>
        <v>8.4503958745068289E-2</v>
      </c>
      <c r="Q1251" s="13">
        <f t="shared" si="1518"/>
        <v>1.0222337734547093E-2</v>
      </c>
      <c r="R1251" s="13">
        <f t="shared" si="1519"/>
        <v>0.17464006837337653</v>
      </c>
      <c r="S1251" s="13">
        <f t="shared" si="1520"/>
        <v>1.5207410452581593E-2</v>
      </c>
      <c r="T1251" s="13">
        <f t="shared" si="1521"/>
        <v>1.7632656391716517E-2</v>
      </c>
      <c r="U1251" s="13">
        <f t="shared" si="1522"/>
        <v>7.2881042819389605E-2</v>
      </c>
      <c r="V1251" s="13">
        <f t="shared" si="1523"/>
        <v>1.2163287238331618E-3</v>
      </c>
      <c r="W1251" s="13">
        <f t="shared" si="1524"/>
        <v>1.4220001955736077E-3</v>
      </c>
      <c r="X1251" s="13">
        <f t="shared" si="1525"/>
        <v>2.4528284516334279E-3</v>
      </c>
      <c r="Y1251" s="13">
        <f t="shared" si="1526"/>
        <v>2.1154594183144799E-3</v>
      </c>
      <c r="Z1251" s="13">
        <f t="shared" si="1527"/>
        <v>0.10041304959845243</v>
      </c>
      <c r="AA1251" s="13">
        <f t="shared" si="1528"/>
        <v>4.1904517305639967E-2</v>
      </c>
      <c r="AB1251" s="13">
        <f t="shared" si="1529"/>
        <v>8.7438265127929276E-3</v>
      </c>
      <c r="AC1251" s="13">
        <f t="shared" si="1530"/>
        <v>5.4722910095839635E-5</v>
      </c>
      <c r="AD1251" s="13">
        <f t="shared" si="1531"/>
        <v>1.4835778826140748E-4</v>
      </c>
      <c r="AE1251" s="13">
        <f t="shared" si="1532"/>
        <v>2.5590446836907735E-4</v>
      </c>
      <c r="AF1251" s="13">
        <f t="shared" si="1533"/>
        <v>2.2070663663397092E-4</v>
      </c>
      <c r="AG1251" s="13">
        <f t="shared" si="1534"/>
        <v>1.2690001016062966E-4</v>
      </c>
      <c r="AH1251" s="13">
        <f t="shared" si="1535"/>
        <v>4.3300975931127014E-2</v>
      </c>
      <c r="AI1251" s="13">
        <f t="shared" si="1536"/>
        <v>1.8070425134115008E-2</v>
      </c>
      <c r="AJ1251" s="13">
        <f t="shared" si="1537"/>
        <v>3.7705878159309692E-3</v>
      </c>
      <c r="AK1251" s="13">
        <f t="shared" si="1538"/>
        <v>5.2451569796611278E-4</v>
      </c>
      <c r="AL1251" s="13">
        <f t="shared" si="1539"/>
        <v>1.5756776697247385E-6</v>
      </c>
      <c r="AM1251" s="13">
        <f t="shared" si="1540"/>
        <v>1.238257682738965E-5</v>
      </c>
      <c r="AN1251" s="13">
        <f t="shared" si="1541"/>
        <v>2.1358883663519119E-5</v>
      </c>
      <c r="AO1251" s="13">
        <f t="shared" si="1542"/>
        <v>1.8421121779056835E-5</v>
      </c>
      <c r="AP1251" s="13">
        <f t="shared" si="1543"/>
        <v>1.0591618705192582E-5</v>
      </c>
      <c r="AQ1251" s="13">
        <f t="shared" si="1544"/>
        <v>4.5674086033563413E-6</v>
      </c>
      <c r="AR1251" s="13">
        <f t="shared" si="1545"/>
        <v>1.4938094393794298E-2</v>
      </c>
      <c r="AS1251" s="13">
        <f t="shared" si="1546"/>
        <v>6.2339868925530978E-3</v>
      </c>
      <c r="AT1251" s="13">
        <f t="shared" si="1547"/>
        <v>1.3007881578479122E-3</v>
      </c>
      <c r="AU1251" s="13">
        <f t="shared" si="1548"/>
        <v>1.8094892410062963E-4</v>
      </c>
      <c r="AV1251" s="13">
        <f t="shared" si="1549"/>
        <v>1.8878465876034474E-5</v>
      </c>
      <c r="AW1251" s="13">
        <f t="shared" si="1550"/>
        <v>3.1506712059306414E-8</v>
      </c>
      <c r="AX1251" s="13">
        <f t="shared" si="1551"/>
        <v>8.6125244183362068E-7</v>
      </c>
      <c r="AY1251" s="13">
        <f t="shared" si="1552"/>
        <v>1.4855866405251266E-6</v>
      </c>
      <c r="AZ1251" s="13">
        <f t="shared" si="1553"/>
        <v>1.2812548094540444E-6</v>
      </c>
      <c r="BA1251" s="13">
        <f t="shared" si="1554"/>
        <v>7.366849081558067E-7</v>
      </c>
      <c r="BB1251" s="13">
        <f t="shared" si="1555"/>
        <v>3.1767958053701749E-7</v>
      </c>
      <c r="BC1251" s="13">
        <f t="shared" si="1556"/>
        <v>1.0959400934960476E-7</v>
      </c>
      <c r="BD1251" s="13">
        <f t="shared" si="1557"/>
        <v>4.294488736867383E-3</v>
      </c>
      <c r="BE1251" s="13">
        <f t="shared" si="1558"/>
        <v>1.7921821746534098E-3</v>
      </c>
      <c r="BF1251" s="13">
        <f t="shared" si="1559"/>
        <v>3.7395801269330596E-4</v>
      </c>
      <c r="BG1251" s="13">
        <f t="shared" si="1560"/>
        <v>5.2020230694301071E-5</v>
      </c>
      <c r="BH1251" s="13">
        <f t="shared" si="1561"/>
        <v>5.427289246990261E-6</v>
      </c>
      <c r="BI1251" s="13">
        <f t="shared" si="1562"/>
        <v>4.5298482036486689E-7</v>
      </c>
      <c r="BJ1251" s="14">
        <f t="shared" si="1563"/>
        <v>8.3659501225696861E-2</v>
      </c>
      <c r="BK1251" s="14">
        <f t="shared" si="1564"/>
        <v>0.21837757632939439</v>
      </c>
      <c r="BL1251" s="14">
        <f t="shared" si="1565"/>
        <v>0.59551848622677706</v>
      </c>
      <c r="BM1251" s="14">
        <f t="shared" si="1566"/>
        <v>0.35972716337208577</v>
      </c>
      <c r="BN1251" s="14">
        <f t="shared" si="1567"/>
        <v>0.63823999592830671</v>
      </c>
    </row>
  </sheetData>
  <conditionalFormatting sqref="BJ2:BL12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2021-09-19T19:26:19Z</dcterms:modified>
</cp:coreProperties>
</file>